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codeName="ThisWorkbook"/>
  <mc:AlternateContent xmlns:mc="http://schemas.openxmlformats.org/markup-compatibility/2006">
    <mc:Choice Requires="x15">
      <x15ac:absPath xmlns:x15ac="http://schemas.microsoft.com/office/spreadsheetml/2010/11/ac" url="C:\Users\ANDRÉS\Documents\Universidad\VideoJuegoFinal\spritesheet_example\Documentacion\Actividades\"/>
    </mc:Choice>
  </mc:AlternateContent>
  <xr:revisionPtr revIDLastSave="0" documentId="13_ncr:1_{A4114B8C-4905-4B30-9970-FFBDEB29E853}" xr6:coauthVersionLast="45" xr6:coauthVersionMax="45" xr10:uidLastSave="{00000000-0000-0000-0000-000000000000}"/>
  <bookViews>
    <workbookView xWindow="-120" yWindow="-120" windowWidth="20730" windowHeight="11160" tabRatio="717" firstSheet="1" activeTab="1" xr2:uid="{00000000-000D-0000-FFFF-FFFF00000000}"/>
  </bookViews>
  <sheets>
    <sheet name="Finalidades SIC" sheetId="4" state="hidden" r:id="rId1"/>
    <sheet name="1. Activos de Información" sheetId="15" r:id="rId2"/>
    <sheet name="1.1. Bases de Datos Personales" sheetId="14" r:id="rId3"/>
    <sheet name="2. Inventario de Contenedores" sheetId="7" r:id="rId4"/>
    <sheet name="3. Analisis de Riesgos" sheetId="16" r:id="rId5"/>
    <sheet name="4. Controles" sheetId="22" r:id="rId6"/>
    <sheet name="Copia asociacion controles" sheetId="23" state="hidden" r:id="rId7"/>
    <sheet name="6. Asociacion de Controles" sheetId="20" state="hidden" r:id="rId8"/>
    <sheet name="5. Planes de tratamiento" sheetId="21" r:id="rId9"/>
    <sheet name="Hoja1" sheetId="26" r:id="rId10"/>
    <sheet name="8. Asociacion de Planes" sheetId="24" state="hidden" r:id="rId11"/>
    <sheet name="PLANTILLAS" sheetId="17" state="hidden" r:id="rId12"/>
    <sheet name="2. Inventario de Contenedor (2)" sheetId="25" state="hidden" r:id="rId13"/>
    <sheet name="ACTIVOS" sheetId="8" state="hidden" r:id="rId14"/>
    <sheet name="Contenedores listas 1" sheetId="11" state="hidden" r:id="rId15"/>
    <sheet name="Contenedores listas 2" sheetId="13" state="hidden" r:id="rId16"/>
    <sheet name="Parametros" sheetId="2" state="hidden"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xlnm._FilterDatabase" localSheetId="1" hidden="1">'1. Activos de Información'!$B$13:$AT$80</definedName>
    <definedName name="_xlnm._FilterDatabase" localSheetId="2" hidden="1">'1.1. Bases de Datos Personales'!$B$10:$Q$64</definedName>
    <definedName name="_xlnm._FilterDatabase" localSheetId="12" hidden="1">'2. Inventario de Contenedor (2)'!$B$10:$L$220</definedName>
    <definedName name="_xlnm._FilterDatabase" localSheetId="3" hidden="1">'2. Inventario de Contenedores'!$B$10:$L$219</definedName>
    <definedName name="_xlnm._FilterDatabase" localSheetId="4" hidden="1">'3. Analisis de Riesgos'!$B$11:$AL$383</definedName>
    <definedName name="_xlnm._FilterDatabase" localSheetId="5" hidden="1">'4. Controles'!$A$1:$XFB$67</definedName>
    <definedName name="_xlnm._FilterDatabase" localSheetId="8" hidden="1">'5. Planes de tratamiento'!$B$1:$K$51</definedName>
    <definedName name="_xlnm._FilterDatabase" localSheetId="7" hidden="1">'6. Asociacion de Controles'!$B$4:$H$807</definedName>
    <definedName name="_xlnm._FilterDatabase" localSheetId="10" hidden="1">'8. Asociacion de Planes'!$B$4:$H$316</definedName>
    <definedName name="_xlnm._FilterDatabase" localSheetId="13" hidden="1">ACTIVOS!$C$13:$AS$1032</definedName>
    <definedName name="_xlnm._FilterDatabase" localSheetId="14" hidden="1">'Contenedores listas 1'!$B$2:$B$197</definedName>
    <definedName name="_xlnm._FilterDatabase" localSheetId="15" hidden="1">'Contenedores listas 2'!$I$1:$I$58</definedName>
    <definedName name="_xlnm._FilterDatabase" localSheetId="6" hidden="1">'Copia asociacion controles'!$A$1:$XFC$89</definedName>
    <definedName name="_xlnm._FilterDatabase" localSheetId="0" hidden="1">'Finalidades SIC'!$B$2:$E$168</definedName>
    <definedName name="_xlnm._FilterDatabase" localSheetId="11" hidden="1">PLANTILLAS!$D$31:$O$53</definedName>
    <definedName name="answer">[1]Parametrizacion!$N$4:$N$5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Q21" i="15" l="1"/>
  <c r="K17" i="7" s="1"/>
  <c r="AQ22" i="15"/>
  <c r="K18" i="7" s="1"/>
  <c r="R20" i="16" s="1"/>
  <c r="AQ23" i="15"/>
  <c r="AQ24" i="15"/>
  <c r="AI21" i="15"/>
  <c r="AI22" i="15"/>
  <c r="AI23" i="15"/>
  <c r="J19" i="7" s="1"/>
  <c r="Q21" i="16" s="1"/>
  <c r="AI24" i="15"/>
  <c r="AA21" i="15"/>
  <c r="I17" i="7"/>
  <c r="J17" i="7"/>
  <c r="I18" i="7"/>
  <c r="P20" i="16" s="1"/>
  <c r="W20" i="16" s="1"/>
  <c r="V20" i="16" s="1"/>
  <c r="AC20" i="16" s="1"/>
  <c r="AD20" i="16" s="1"/>
  <c r="J18" i="7"/>
  <c r="Q20" i="16" s="1"/>
  <c r="I19" i="7"/>
  <c r="P21" i="16" s="1"/>
  <c r="K19" i="7"/>
  <c r="K16" i="7"/>
  <c r="J16" i="7"/>
  <c r="I16" i="7"/>
  <c r="R21" i="16"/>
  <c r="P22" i="16"/>
  <c r="Q22" i="16"/>
  <c r="R22" i="16"/>
  <c r="P17" i="16"/>
  <c r="W17" i="16" s="1"/>
  <c r="V17" i="16" s="1"/>
  <c r="AC17" i="16" s="1"/>
  <c r="Q17" i="16"/>
  <c r="R17" i="16"/>
  <c r="Q10" i="22"/>
  <c r="O10" i="22"/>
  <c r="M10" i="22"/>
  <c r="K10" i="22"/>
  <c r="I10" i="22"/>
  <c r="G10" i="22"/>
  <c r="D10" i="22" s="1"/>
  <c r="C10" i="22" s="1"/>
  <c r="E10" i="22"/>
  <c r="Q9" i="22"/>
  <c r="O9" i="22"/>
  <c r="M9" i="22"/>
  <c r="K9" i="22"/>
  <c r="I9" i="22"/>
  <c r="G9" i="22"/>
  <c r="E11" i="22"/>
  <c r="E12" i="22"/>
  <c r="E9" i="22"/>
  <c r="I14" i="7"/>
  <c r="J14" i="7"/>
  <c r="Q15" i="16" s="1"/>
  <c r="W15" i="16" s="1"/>
  <c r="K14" i="7"/>
  <c r="I15" i="7"/>
  <c r="J15" i="7"/>
  <c r="K15" i="7"/>
  <c r="R16" i="16" s="1"/>
  <c r="I12" i="7"/>
  <c r="J12" i="7"/>
  <c r="K12" i="7"/>
  <c r="I13" i="7"/>
  <c r="P14" i="16" s="1"/>
  <c r="J13" i="7"/>
  <c r="K13" i="7"/>
  <c r="R14" i="16" s="1"/>
  <c r="K11" i="7"/>
  <c r="J11" i="7"/>
  <c r="I11" i="7"/>
  <c r="K12" i="16"/>
  <c r="L12" i="16"/>
  <c r="M12" i="16"/>
  <c r="N12" i="16"/>
  <c r="O12" i="16"/>
  <c r="P12" i="16"/>
  <c r="Q12" i="16"/>
  <c r="R12" i="16"/>
  <c r="AH16" i="16"/>
  <c r="AH17" i="16"/>
  <c r="AH18" i="16"/>
  <c r="AH19" i="16"/>
  <c r="AH21" i="16"/>
  <c r="AH22" i="16"/>
  <c r="AA16" i="16"/>
  <c r="AB16" i="16" s="1"/>
  <c r="AA17" i="16"/>
  <c r="AA18" i="16"/>
  <c r="AA19" i="16"/>
  <c r="AB19" i="16" s="1"/>
  <c r="AA21" i="16"/>
  <c r="AA22" i="16"/>
  <c r="AB17" i="16"/>
  <c r="AB18" i="16"/>
  <c r="AB21" i="16"/>
  <c r="AB22" i="16"/>
  <c r="T13" i="16"/>
  <c r="T15" i="16"/>
  <c r="T16" i="16"/>
  <c r="T17" i="16"/>
  <c r="T18" i="16"/>
  <c r="T19" i="16"/>
  <c r="T20" i="16"/>
  <c r="AA20" i="16" s="1"/>
  <c r="T21" i="16"/>
  <c r="T22" i="16"/>
  <c r="U13" i="16"/>
  <c r="U14" i="16"/>
  <c r="T14" i="16" s="1"/>
  <c r="U15" i="16"/>
  <c r="U16" i="16"/>
  <c r="U17" i="16"/>
  <c r="U18" i="16"/>
  <c r="U19" i="16"/>
  <c r="U20" i="16"/>
  <c r="U21" i="16"/>
  <c r="U22" i="16"/>
  <c r="W19" i="16"/>
  <c r="V19" i="16" s="1"/>
  <c r="AC19" i="16" s="1"/>
  <c r="AD19" i="16" s="1"/>
  <c r="AI16" i="16"/>
  <c r="D7"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I6" i="22"/>
  <c r="D6" i="22" s="1"/>
  <c r="I7" i="22"/>
  <c r="I8" i="22"/>
  <c r="K6" i="22"/>
  <c r="K7" i="22"/>
  <c r="K8" i="22"/>
  <c r="M6" i="22"/>
  <c r="M7" i="22"/>
  <c r="M8" i="22"/>
  <c r="C13" i="16"/>
  <c r="C14" i="16"/>
  <c r="C15" i="16"/>
  <c r="C16" i="16"/>
  <c r="C17" i="16"/>
  <c r="C18" i="16"/>
  <c r="C19" i="16"/>
  <c r="C20" i="16"/>
  <c r="C21" i="16"/>
  <c r="C22" i="16"/>
  <c r="AI18" i="15"/>
  <c r="AI19" i="15"/>
  <c r="AQ19" i="15"/>
  <c r="AQ20" i="15"/>
  <c r="AA18" i="15"/>
  <c r="AA19" i="15"/>
  <c r="AA20" i="15"/>
  <c r="AA23" i="15"/>
  <c r="AA24" i="15"/>
  <c r="AP15" i="15"/>
  <c r="AP16" i="15"/>
  <c r="AP17" i="15"/>
  <c r="AP19" i="15"/>
  <c r="AP20" i="15"/>
  <c r="AP23" i="15"/>
  <c r="AP24" i="15"/>
  <c r="AN15" i="15"/>
  <c r="AN16" i="15"/>
  <c r="AN17" i="15"/>
  <c r="AQ17" i="15" s="1"/>
  <c r="AN18" i="15"/>
  <c r="AN19" i="15"/>
  <c r="AN20" i="15"/>
  <c r="AN21" i="15"/>
  <c r="AP21" i="15" s="1"/>
  <c r="AN22" i="15"/>
  <c r="AN23" i="15"/>
  <c r="AN24" i="15"/>
  <c r="AL15" i="15"/>
  <c r="AL16" i="15"/>
  <c r="AQ16" i="15" s="1"/>
  <c r="AL17" i="15"/>
  <c r="AL18" i="15"/>
  <c r="AP18" i="15" s="1"/>
  <c r="AQ18" i="15" s="1"/>
  <c r="AL19" i="15"/>
  <c r="AL20" i="15"/>
  <c r="AL21" i="15"/>
  <c r="AL22" i="15"/>
  <c r="AL23" i="15"/>
  <c r="AL24" i="15"/>
  <c r="AJ15" i="15"/>
  <c r="AJ16" i="15"/>
  <c r="AJ17" i="15"/>
  <c r="AJ18" i="15"/>
  <c r="AJ19" i="15"/>
  <c r="AJ20" i="15"/>
  <c r="AJ21" i="15"/>
  <c r="AJ22" i="15"/>
  <c r="AP22" i="15" s="1"/>
  <c r="AJ23" i="15"/>
  <c r="AJ24" i="15"/>
  <c r="AH15" i="15"/>
  <c r="AH16" i="15"/>
  <c r="AI16" i="15" s="1"/>
  <c r="AH17" i="15"/>
  <c r="AI17" i="15" s="1"/>
  <c r="AH21" i="15"/>
  <c r="AH23" i="15"/>
  <c r="AH24" i="15"/>
  <c r="AF15" i="15"/>
  <c r="AF16" i="15"/>
  <c r="AF17" i="15"/>
  <c r="AF18" i="15"/>
  <c r="AF19" i="15"/>
  <c r="AF20" i="15"/>
  <c r="AF21" i="15"/>
  <c r="AF22" i="15"/>
  <c r="AF23" i="15"/>
  <c r="AF24" i="15"/>
  <c r="AD15" i="15"/>
  <c r="AD16" i="15"/>
  <c r="AD17" i="15"/>
  <c r="AD18" i="15"/>
  <c r="AD19" i="15"/>
  <c r="AD20" i="15"/>
  <c r="AD21" i="15"/>
  <c r="AD22" i="15"/>
  <c r="AD23" i="15"/>
  <c r="AD24" i="15"/>
  <c r="AB15" i="15"/>
  <c r="AB16" i="15"/>
  <c r="AB17" i="15"/>
  <c r="AB18" i="15"/>
  <c r="AH18" i="15" s="1"/>
  <c r="AB19" i="15"/>
  <c r="AH19" i="15" s="1"/>
  <c r="AB20" i="15"/>
  <c r="AB21" i="15"/>
  <c r="AB22" i="15"/>
  <c r="AB23" i="15"/>
  <c r="AB24" i="15"/>
  <c r="Z15" i="15"/>
  <c r="Z16" i="15"/>
  <c r="Z17" i="15"/>
  <c r="Z18" i="15"/>
  <c r="Z19" i="15"/>
  <c r="Z20" i="15"/>
  <c r="Z21" i="15"/>
  <c r="Z23" i="15"/>
  <c r="Z24" i="15"/>
  <c r="X15" i="15"/>
  <c r="AA15" i="15" s="1"/>
  <c r="X16" i="15"/>
  <c r="X17" i="15"/>
  <c r="X18" i="15"/>
  <c r="X19" i="15"/>
  <c r="X20" i="15"/>
  <c r="X21" i="15"/>
  <c r="X22" i="15"/>
  <c r="X23" i="15"/>
  <c r="X24" i="15"/>
  <c r="V15" i="15"/>
  <c r="V16" i="15"/>
  <c r="V17" i="15"/>
  <c r="AA17" i="15" s="1"/>
  <c r="V18" i="15"/>
  <c r="V19" i="15"/>
  <c r="V20" i="15"/>
  <c r="V21" i="15"/>
  <c r="V22" i="15"/>
  <c r="V23" i="15"/>
  <c r="V24" i="15"/>
  <c r="T15" i="15"/>
  <c r="T16" i="15"/>
  <c r="T17" i="15"/>
  <c r="T18" i="15"/>
  <c r="T19" i="15"/>
  <c r="T20" i="15"/>
  <c r="T21" i="15"/>
  <c r="T22" i="15"/>
  <c r="T23" i="15"/>
  <c r="T24" i="15"/>
  <c r="AI15" i="15"/>
  <c r="AQ15" i="15"/>
  <c r="Q5" i="22"/>
  <c r="O5" i="22"/>
  <c r="M5" i="22"/>
  <c r="K5" i="22"/>
  <c r="I5" i="22"/>
  <c r="G5" i="22"/>
  <c r="E5" i="22"/>
  <c r="K14" i="16"/>
  <c r="L14" i="16"/>
  <c r="M14" i="16"/>
  <c r="N14" i="16"/>
  <c r="O14" i="16"/>
  <c r="Q14" i="16"/>
  <c r="K15" i="16"/>
  <c r="L15" i="16"/>
  <c r="M15" i="16"/>
  <c r="N15" i="16"/>
  <c r="O15" i="16"/>
  <c r="R15" i="16"/>
  <c r="K16" i="16"/>
  <c r="L16" i="16"/>
  <c r="M16" i="16"/>
  <c r="N16" i="16"/>
  <c r="O16" i="16"/>
  <c r="P16" i="16"/>
  <c r="Q16" i="16"/>
  <c r="W16" i="16" s="1"/>
  <c r="V16" i="16" s="1"/>
  <c r="K17" i="16"/>
  <c r="L17" i="16"/>
  <c r="M17" i="16"/>
  <c r="N17" i="16"/>
  <c r="O17" i="16"/>
  <c r="K18" i="16"/>
  <c r="L18" i="16"/>
  <c r="M18" i="16"/>
  <c r="N18" i="16"/>
  <c r="O18" i="16"/>
  <c r="K19" i="16"/>
  <c r="L19" i="16"/>
  <c r="M19" i="16"/>
  <c r="N19" i="16"/>
  <c r="O19" i="16"/>
  <c r="P19" i="16"/>
  <c r="Q19" i="16"/>
  <c r="R19" i="16"/>
  <c r="K20" i="16"/>
  <c r="L20" i="16"/>
  <c r="M20" i="16"/>
  <c r="N20" i="16"/>
  <c r="O20" i="16"/>
  <c r="K21" i="16"/>
  <c r="L21" i="16"/>
  <c r="M21" i="16"/>
  <c r="N21" i="16"/>
  <c r="O21" i="16"/>
  <c r="K22" i="16"/>
  <c r="L22" i="16"/>
  <c r="M22" i="16"/>
  <c r="N22" i="16"/>
  <c r="O22" i="16"/>
  <c r="P15" i="16"/>
  <c r="AE20" i="16" l="1"/>
  <c r="AE19" i="16"/>
  <c r="X20" i="16"/>
  <c r="X19" i="16"/>
  <c r="D5" i="22"/>
  <c r="C5" i="22" s="1"/>
  <c r="D9" i="22"/>
  <c r="C9" i="22" s="1"/>
  <c r="AB20" i="16"/>
  <c r="AH20" i="16"/>
  <c r="AJ20" i="16"/>
  <c r="AJ17" i="16"/>
  <c r="AD17" i="16"/>
  <c r="AJ19" i="16"/>
  <c r="AC16" i="16"/>
  <c r="X16" i="16"/>
  <c r="V15" i="16"/>
  <c r="X15" i="16" s="1"/>
  <c r="AH22" i="15"/>
  <c r="Z22" i="15"/>
  <c r="AA22" i="15" s="1"/>
  <c r="AI22" i="16"/>
  <c r="AH20" i="15"/>
  <c r="AI20" i="15" s="1"/>
  <c r="AA16" i="15"/>
  <c r="AA15" i="16"/>
  <c r="Q11" i="22"/>
  <c r="O11" i="22"/>
  <c r="M11" i="22"/>
  <c r="K11" i="22"/>
  <c r="I11" i="22"/>
  <c r="C11" i="22" s="1"/>
  <c r="G11" i="22"/>
  <c r="Q8" i="22"/>
  <c r="O8" i="22"/>
  <c r="D8" i="22" s="1"/>
  <c r="G8" i="22"/>
  <c r="E8" i="22"/>
  <c r="R18" i="16"/>
  <c r="Q18" i="16"/>
  <c r="P18" i="16"/>
  <c r="W18" i="16" s="1"/>
  <c r="V18" i="16" s="1"/>
  <c r="AC18" i="16" s="1"/>
  <c r="AJ18" i="16" s="1"/>
  <c r="W22" i="16" l="1"/>
  <c r="V22" i="16" s="1"/>
  <c r="W21" i="16"/>
  <c r="V21" i="16" s="1"/>
  <c r="AC21" i="16" s="1"/>
  <c r="AE21" i="16" s="1"/>
  <c r="AD18" i="16"/>
  <c r="AC15" i="16"/>
  <c r="AJ15" i="16" s="1"/>
  <c r="AK15" i="16" s="1"/>
  <c r="AE16" i="16"/>
  <c r="AD16" i="16"/>
  <c r="AJ16" i="16"/>
  <c r="AE18" i="16"/>
  <c r="X18" i="16"/>
  <c r="C8" i="22"/>
  <c r="AH15" i="16"/>
  <c r="AB15" i="16"/>
  <c r="AI21" i="16"/>
  <c r="AI18" i="16"/>
  <c r="Q4" i="22"/>
  <c r="O4" i="22"/>
  <c r="M4" i="22"/>
  <c r="K4" i="22"/>
  <c r="I4" i="22"/>
  <c r="G4" i="22"/>
  <c r="E4" i="22"/>
  <c r="I3" i="22"/>
  <c r="Q3" i="22"/>
  <c r="O3" i="22"/>
  <c r="M3" i="22"/>
  <c r="K3" i="22"/>
  <c r="E3" i="22"/>
  <c r="G3" i="22"/>
  <c r="G2" i="22"/>
  <c r="R13" i="16"/>
  <c r="Q13" i="16"/>
  <c r="P13" i="16"/>
  <c r="O13" i="16"/>
  <c r="N13" i="16"/>
  <c r="L13" i="16"/>
  <c r="M13" i="16"/>
  <c r="K13" i="16"/>
  <c r="C12" i="16"/>
  <c r="X21" i="16" l="1"/>
  <c r="AD15" i="16"/>
  <c r="AC22" i="16"/>
  <c r="X22" i="16"/>
  <c r="AJ21" i="16"/>
  <c r="AK21" i="16" s="1"/>
  <c r="AD21" i="16"/>
  <c r="AE15" i="16"/>
  <c r="AL16" i="16"/>
  <c r="AK16" i="16"/>
  <c r="AI15" i="16"/>
  <c r="AL15" i="16"/>
  <c r="AL18" i="16"/>
  <c r="AK18" i="16"/>
  <c r="D3" i="22"/>
  <c r="C3" i="22" s="1"/>
  <c r="D4" i="22"/>
  <c r="C4" i="22" s="1"/>
  <c r="AN14" i="15"/>
  <c r="AL14" i="15"/>
  <c r="AJ14" i="15"/>
  <c r="AF14" i="15"/>
  <c r="AD14" i="15"/>
  <c r="AB14" i="15"/>
  <c r="X14" i="15"/>
  <c r="V14" i="15"/>
  <c r="T14" i="15"/>
  <c r="AL21" i="16" l="1"/>
  <c r="AD22" i="16"/>
  <c r="AJ22" i="16"/>
  <c r="AE22" i="16"/>
  <c r="AP14" i="15"/>
  <c r="AQ14" i="15" s="1"/>
  <c r="AH14" i="15"/>
  <c r="AI14" i="15" s="1"/>
  <c r="Z14" i="15"/>
  <c r="AA14" i="15" s="1"/>
  <c r="AK22" i="16" l="1"/>
  <c r="AL22" i="16"/>
  <c r="W13" i="16"/>
  <c r="W14" i="16"/>
  <c r="W12" i="16"/>
  <c r="V12" i="16" s="1"/>
  <c r="U12" i="16"/>
  <c r="T12" i="16" s="1"/>
  <c r="AA12" i="16" s="1"/>
  <c r="AB12" i="16" s="1"/>
  <c r="R67" i="23"/>
  <c r="P67" i="23"/>
  <c r="N67" i="23"/>
  <c r="M67" i="23"/>
  <c r="K67" i="23"/>
  <c r="I67" i="23"/>
  <c r="G67" i="23"/>
  <c r="R66" i="23"/>
  <c r="P66" i="23"/>
  <c r="N66" i="23"/>
  <c r="M66" i="23"/>
  <c r="K66" i="23"/>
  <c r="I66" i="23"/>
  <c r="G66" i="23"/>
  <c r="C66" i="23" s="1"/>
  <c r="B66" i="23" s="1"/>
  <c r="R65" i="23"/>
  <c r="P65" i="23"/>
  <c r="N65" i="23"/>
  <c r="M65" i="23"/>
  <c r="K65" i="23"/>
  <c r="I65" i="23"/>
  <c r="G65" i="23"/>
  <c r="R64" i="23"/>
  <c r="P64" i="23"/>
  <c r="N64" i="23"/>
  <c r="M64" i="23"/>
  <c r="K64" i="23"/>
  <c r="I64" i="23"/>
  <c r="G64" i="23"/>
  <c r="R63" i="23"/>
  <c r="P63" i="23"/>
  <c r="N63" i="23"/>
  <c r="M63" i="23"/>
  <c r="K63" i="23"/>
  <c r="I63" i="23"/>
  <c r="G63" i="23"/>
  <c r="R62" i="23"/>
  <c r="P62" i="23"/>
  <c r="N62" i="23"/>
  <c r="M62" i="23"/>
  <c r="K62" i="23"/>
  <c r="I62" i="23"/>
  <c r="G62" i="23"/>
  <c r="R61" i="23"/>
  <c r="P61" i="23"/>
  <c r="N61" i="23"/>
  <c r="M61" i="23"/>
  <c r="K61" i="23"/>
  <c r="I61" i="23"/>
  <c r="G61" i="23"/>
  <c r="R60" i="23"/>
  <c r="P60" i="23"/>
  <c r="N60" i="23"/>
  <c r="M60" i="23"/>
  <c r="K60" i="23"/>
  <c r="I60" i="23"/>
  <c r="G60" i="23"/>
  <c r="R59" i="23"/>
  <c r="P59" i="23"/>
  <c r="N59" i="23"/>
  <c r="M59" i="23"/>
  <c r="K59" i="23"/>
  <c r="I59" i="23"/>
  <c r="G59" i="23"/>
  <c r="C59" i="23" s="1"/>
  <c r="B59" i="23" s="1"/>
  <c r="R58" i="23"/>
  <c r="P58" i="23"/>
  <c r="N58" i="23"/>
  <c r="M58" i="23"/>
  <c r="K58" i="23"/>
  <c r="I58" i="23"/>
  <c r="G58" i="23"/>
  <c r="R57" i="23"/>
  <c r="P57" i="23"/>
  <c r="N57" i="23"/>
  <c r="M57" i="23"/>
  <c r="K57" i="23"/>
  <c r="I57" i="23"/>
  <c r="G57" i="23"/>
  <c r="C57" i="23" s="1"/>
  <c r="B57" i="23" s="1"/>
  <c r="R56" i="23"/>
  <c r="P56" i="23"/>
  <c r="N56" i="23"/>
  <c r="M56" i="23"/>
  <c r="K56" i="23"/>
  <c r="I56" i="23"/>
  <c r="G56" i="23"/>
  <c r="R55" i="23"/>
  <c r="P55" i="23"/>
  <c r="N55" i="23"/>
  <c r="M55" i="23"/>
  <c r="K55" i="23"/>
  <c r="I55" i="23"/>
  <c r="G55" i="23"/>
  <c r="R54" i="23"/>
  <c r="P54" i="23"/>
  <c r="N54" i="23"/>
  <c r="M54" i="23"/>
  <c r="K54" i="23"/>
  <c r="I54" i="23"/>
  <c r="G54" i="23"/>
  <c r="R53" i="23"/>
  <c r="P53" i="23"/>
  <c r="N53" i="23"/>
  <c r="M53" i="23"/>
  <c r="K53" i="23"/>
  <c r="I53" i="23"/>
  <c r="G53" i="23"/>
  <c r="R52" i="23"/>
  <c r="P52" i="23"/>
  <c r="N52" i="23"/>
  <c r="M52" i="23"/>
  <c r="K52" i="23"/>
  <c r="I52" i="23"/>
  <c r="G52" i="23"/>
  <c r="R51" i="23"/>
  <c r="P51" i="23"/>
  <c r="N51" i="23"/>
  <c r="M51" i="23"/>
  <c r="K51" i="23"/>
  <c r="I51" i="23"/>
  <c r="G51" i="23"/>
  <c r="R50" i="23"/>
  <c r="P50" i="23"/>
  <c r="N50" i="23"/>
  <c r="M50" i="23"/>
  <c r="K50" i="23"/>
  <c r="I50" i="23"/>
  <c r="G50" i="23"/>
  <c r="R49" i="23"/>
  <c r="P49" i="23"/>
  <c r="N49" i="23"/>
  <c r="M49" i="23"/>
  <c r="K49" i="23"/>
  <c r="I49" i="23"/>
  <c r="G49" i="23"/>
  <c r="R48" i="23"/>
  <c r="P48" i="23"/>
  <c r="N48" i="23"/>
  <c r="M48" i="23"/>
  <c r="K48" i="23"/>
  <c r="I48" i="23"/>
  <c r="G48" i="23"/>
  <c r="R47" i="23"/>
  <c r="P47" i="23"/>
  <c r="N47" i="23"/>
  <c r="M47" i="23"/>
  <c r="K47" i="23"/>
  <c r="I47" i="23"/>
  <c r="G47" i="23"/>
  <c r="R46" i="23"/>
  <c r="P46" i="23"/>
  <c r="N46" i="23"/>
  <c r="M46" i="23"/>
  <c r="K46" i="23"/>
  <c r="I46" i="23"/>
  <c r="G46" i="23"/>
  <c r="R45" i="23"/>
  <c r="P45" i="23"/>
  <c r="N45" i="23"/>
  <c r="M45" i="23"/>
  <c r="K45" i="23"/>
  <c r="I45" i="23"/>
  <c r="G45" i="23"/>
  <c r="R44" i="23"/>
  <c r="P44" i="23"/>
  <c r="N44" i="23"/>
  <c r="M44" i="23"/>
  <c r="K44" i="23"/>
  <c r="I44" i="23"/>
  <c r="G44" i="23"/>
  <c r="R43" i="23"/>
  <c r="P43" i="23"/>
  <c r="N43" i="23"/>
  <c r="M43" i="23"/>
  <c r="K43" i="23"/>
  <c r="I43" i="23"/>
  <c r="G43" i="23"/>
  <c r="R42" i="23"/>
  <c r="P42" i="23"/>
  <c r="N42" i="23"/>
  <c r="M42" i="23"/>
  <c r="K42" i="23"/>
  <c r="I42" i="23"/>
  <c r="G42" i="23"/>
  <c r="R41" i="23"/>
  <c r="P41" i="23"/>
  <c r="N41" i="23"/>
  <c r="M41" i="23"/>
  <c r="K41" i="23"/>
  <c r="I41" i="23"/>
  <c r="G41" i="23"/>
  <c r="R40" i="23"/>
  <c r="P40" i="23"/>
  <c r="N40" i="23"/>
  <c r="M40" i="23"/>
  <c r="K40" i="23"/>
  <c r="I40" i="23"/>
  <c r="G40" i="23"/>
  <c r="R39" i="23"/>
  <c r="P39" i="23"/>
  <c r="N39" i="23"/>
  <c r="M39" i="23"/>
  <c r="K39" i="23"/>
  <c r="I39" i="23"/>
  <c r="G39" i="23"/>
  <c r="R38" i="23"/>
  <c r="P38" i="23"/>
  <c r="N38" i="23"/>
  <c r="M38" i="23"/>
  <c r="K38" i="23"/>
  <c r="I38" i="23"/>
  <c r="G38" i="23"/>
  <c r="C38" i="23" s="1"/>
  <c r="B38" i="23" s="1"/>
  <c r="R37" i="23"/>
  <c r="P37" i="23"/>
  <c r="N37" i="23"/>
  <c r="M37" i="23"/>
  <c r="K37" i="23"/>
  <c r="I37" i="23"/>
  <c r="G37" i="23"/>
  <c r="R36" i="23"/>
  <c r="P36" i="23"/>
  <c r="N36" i="23"/>
  <c r="M36" i="23"/>
  <c r="K36" i="23"/>
  <c r="I36" i="23"/>
  <c r="G36" i="23"/>
  <c r="R35" i="23"/>
  <c r="P35" i="23"/>
  <c r="N35" i="23"/>
  <c r="M35" i="23"/>
  <c r="K35" i="23"/>
  <c r="I35" i="23"/>
  <c r="G35" i="23"/>
  <c r="R34" i="23"/>
  <c r="P34" i="23"/>
  <c r="N34" i="23"/>
  <c r="M34" i="23"/>
  <c r="K34" i="23"/>
  <c r="I34" i="23"/>
  <c r="G34" i="23"/>
  <c r="R33" i="23"/>
  <c r="P33" i="23"/>
  <c r="N33" i="23"/>
  <c r="M33" i="23"/>
  <c r="K33" i="23"/>
  <c r="I33" i="23"/>
  <c r="G33" i="23"/>
  <c r="R32" i="23"/>
  <c r="P32" i="23"/>
  <c r="N32" i="23"/>
  <c r="M32" i="23"/>
  <c r="K32" i="23"/>
  <c r="I32" i="23"/>
  <c r="G32" i="23"/>
  <c r="R31" i="23"/>
  <c r="P31" i="23"/>
  <c r="N31" i="23"/>
  <c r="M31" i="23"/>
  <c r="K31" i="23"/>
  <c r="I31" i="23"/>
  <c r="G31" i="23"/>
  <c r="C31" i="23" s="1"/>
  <c r="B31" i="23" s="1"/>
  <c r="R30" i="23"/>
  <c r="P30" i="23"/>
  <c r="N30" i="23"/>
  <c r="M30" i="23"/>
  <c r="K30" i="23"/>
  <c r="I30" i="23"/>
  <c r="G30" i="23"/>
  <c r="R29" i="23"/>
  <c r="P29" i="23"/>
  <c r="N29" i="23"/>
  <c r="M29" i="23"/>
  <c r="K29" i="23"/>
  <c r="I29" i="23"/>
  <c r="G29" i="23"/>
  <c r="R28" i="23"/>
  <c r="P28" i="23"/>
  <c r="N28" i="23"/>
  <c r="M28" i="23"/>
  <c r="K28" i="23"/>
  <c r="I28" i="23"/>
  <c r="G28" i="23"/>
  <c r="R27" i="23"/>
  <c r="P27" i="23"/>
  <c r="N27" i="23"/>
  <c r="M27" i="23"/>
  <c r="K27" i="23"/>
  <c r="I27" i="23"/>
  <c r="G27" i="23"/>
  <c r="R26" i="23"/>
  <c r="P26" i="23"/>
  <c r="N26" i="23"/>
  <c r="M26" i="23"/>
  <c r="K26" i="23"/>
  <c r="I26" i="23"/>
  <c r="G26" i="23"/>
  <c r="R25" i="23"/>
  <c r="P25" i="23"/>
  <c r="N25" i="23"/>
  <c r="M25" i="23"/>
  <c r="K25" i="23"/>
  <c r="I25" i="23"/>
  <c r="G25" i="23"/>
  <c r="R24" i="23"/>
  <c r="P24" i="23"/>
  <c r="N24" i="23"/>
  <c r="M24" i="23"/>
  <c r="K24" i="23"/>
  <c r="I24" i="23"/>
  <c r="G24" i="23"/>
  <c r="R23" i="23"/>
  <c r="P23" i="23"/>
  <c r="N23" i="23"/>
  <c r="M23" i="23"/>
  <c r="K23" i="23"/>
  <c r="I23" i="23"/>
  <c r="G23" i="23"/>
  <c r="R22" i="23"/>
  <c r="P22" i="23"/>
  <c r="N22" i="23"/>
  <c r="M22" i="23"/>
  <c r="K22" i="23"/>
  <c r="I22" i="23"/>
  <c r="G22" i="23"/>
  <c r="R21" i="23"/>
  <c r="P21" i="23"/>
  <c r="N21" i="23"/>
  <c r="M21" i="23"/>
  <c r="K21" i="23"/>
  <c r="I21" i="23"/>
  <c r="G21" i="23"/>
  <c r="R20" i="23"/>
  <c r="P20" i="23"/>
  <c r="N20" i="23"/>
  <c r="M20" i="23"/>
  <c r="K20" i="23"/>
  <c r="I20" i="23"/>
  <c r="G20" i="23"/>
  <c r="R19" i="23"/>
  <c r="P19" i="23"/>
  <c r="N19" i="23"/>
  <c r="M19" i="23"/>
  <c r="K19" i="23"/>
  <c r="I19" i="23"/>
  <c r="G19" i="23"/>
  <c r="R18" i="23"/>
  <c r="P18" i="23"/>
  <c r="N18" i="23"/>
  <c r="M18" i="23"/>
  <c r="K18" i="23"/>
  <c r="I18" i="23"/>
  <c r="G18" i="23"/>
  <c r="R17" i="23"/>
  <c r="P17" i="23"/>
  <c r="N17" i="23"/>
  <c r="M17" i="23"/>
  <c r="K17" i="23"/>
  <c r="I17" i="23"/>
  <c r="G17" i="23"/>
  <c r="R16" i="23"/>
  <c r="P16" i="23"/>
  <c r="N16" i="23"/>
  <c r="M16" i="23"/>
  <c r="K16" i="23"/>
  <c r="I16" i="23"/>
  <c r="G16" i="23"/>
  <c r="R15" i="23"/>
  <c r="P15" i="23"/>
  <c r="N15" i="23"/>
  <c r="M15" i="23"/>
  <c r="K15" i="23"/>
  <c r="I15" i="23"/>
  <c r="G15" i="23"/>
  <c r="R14" i="23"/>
  <c r="P14" i="23"/>
  <c r="N14" i="23"/>
  <c r="M14" i="23"/>
  <c r="K14" i="23"/>
  <c r="I14" i="23"/>
  <c r="G14" i="23"/>
  <c r="R13" i="23"/>
  <c r="P13" i="23"/>
  <c r="N13" i="23"/>
  <c r="M13" i="23"/>
  <c r="K13" i="23"/>
  <c r="I13" i="23"/>
  <c r="G13" i="23"/>
  <c r="R12" i="23"/>
  <c r="P12" i="23"/>
  <c r="N12" i="23"/>
  <c r="M12" i="23"/>
  <c r="K12" i="23"/>
  <c r="I12" i="23"/>
  <c r="G12" i="23"/>
  <c r="R11" i="23"/>
  <c r="P11" i="23"/>
  <c r="N11" i="23"/>
  <c r="M11" i="23"/>
  <c r="K11" i="23"/>
  <c r="I11" i="23"/>
  <c r="G11" i="23"/>
  <c r="C11" i="23" s="1"/>
  <c r="B11" i="23" s="1"/>
  <c r="R10" i="23"/>
  <c r="P10" i="23"/>
  <c r="N10" i="23"/>
  <c r="M10" i="23"/>
  <c r="K10" i="23"/>
  <c r="I10" i="23"/>
  <c r="G10" i="23"/>
  <c r="C10" i="23" s="1"/>
  <c r="B10" i="23" s="1"/>
  <c r="R9" i="23"/>
  <c r="P9" i="23"/>
  <c r="N9" i="23"/>
  <c r="M9" i="23"/>
  <c r="K9" i="23"/>
  <c r="I9" i="23"/>
  <c r="G9" i="23"/>
  <c r="R8" i="23"/>
  <c r="P8" i="23"/>
  <c r="N8" i="23"/>
  <c r="M8" i="23"/>
  <c r="K8" i="23"/>
  <c r="I8" i="23"/>
  <c r="G8" i="23"/>
  <c r="R7" i="23"/>
  <c r="P7" i="23"/>
  <c r="N7" i="23"/>
  <c r="M7" i="23"/>
  <c r="K7" i="23"/>
  <c r="I7" i="23"/>
  <c r="G7" i="23"/>
  <c r="R6" i="23"/>
  <c r="P6" i="23"/>
  <c r="N6" i="23"/>
  <c r="M6" i="23"/>
  <c r="K6" i="23"/>
  <c r="I6" i="23"/>
  <c r="G6" i="23"/>
  <c r="R5" i="23"/>
  <c r="P5" i="23"/>
  <c r="N5" i="23"/>
  <c r="M5" i="23"/>
  <c r="K5" i="23"/>
  <c r="I5" i="23"/>
  <c r="G5" i="23"/>
  <c r="R4" i="23"/>
  <c r="P4" i="23"/>
  <c r="N4" i="23"/>
  <c r="M4" i="23"/>
  <c r="K4" i="23"/>
  <c r="I4" i="23"/>
  <c r="G4" i="23"/>
  <c r="R3" i="23"/>
  <c r="P3" i="23"/>
  <c r="N3" i="23"/>
  <c r="M3" i="23"/>
  <c r="K3" i="23"/>
  <c r="I3" i="23"/>
  <c r="G3" i="23"/>
  <c r="R2" i="23"/>
  <c r="P2" i="23"/>
  <c r="N2" i="23"/>
  <c r="M2" i="23"/>
  <c r="K2" i="23"/>
  <c r="I2" i="23"/>
  <c r="G2" i="23"/>
  <c r="Q2" i="22"/>
  <c r="O2" i="22"/>
  <c r="M2" i="22"/>
  <c r="K2" i="22"/>
  <c r="I2" i="22"/>
  <c r="E2" i="22"/>
  <c r="D2" i="22" l="1"/>
  <c r="C2" i="22" s="1"/>
  <c r="V14" i="16"/>
  <c r="AC14" i="16" s="1"/>
  <c r="V13" i="16"/>
  <c r="X13" i="16" s="1"/>
  <c r="AA14" i="16"/>
  <c r="AH14" i="16" s="1"/>
  <c r="AA13" i="16"/>
  <c r="X17" i="16"/>
  <c r="C7" i="23"/>
  <c r="B7" i="23" s="1"/>
  <c r="C15" i="23"/>
  <c r="B15" i="23" s="1"/>
  <c r="C21" i="23"/>
  <c r="B21" i="23" s="1"/>
  <c r="C23" i="23"/>
  <c r="B23" i="23" s="1"/>
  <c r="C32" i="23"/>
  <c r="B32" i="23" s="1"/>
  <c r="C35" i="23"/>
  <c r="B35" i="23" s="1"/>
  <c r="C43" i="23"/>
  <c r="B43" i="23" s="1"/>
  <c r="C51" i="23"/>
  <c r="B51" i="23" s="1"/>
  <c r="C60" i="23"/>
  <c r="B60" i="23" s="1"/>
  <c r="C63" i="23"/>
  <c r="B63" i="23" s="1"/>
  <c r="AI19" i="16"/>
  <c r="AI17" i="16"/>
  <c r="AH13" i="16"/>
  <c r="AI20" i="16"/>
  <c r="AH12" i="16"/>
  <c r="AI12" i="16" s="1"/>
  <c r="C2" i="23"/>
  <c r="B2" i="23" s="1"/>
  <c r="C4" i="23"/>
  <c r="B4" i="23" s="1"/>
  <c r="C13" i="23"/>
  <c r="B13" i="23" s="1"/>
  <c r="C24" i="23"/>
  <c r="B24" i="23" s="1"/>
  <c r="C30" i="23"/>
  <c r="B30" i="23" s="1"/>
  <c r="C49" i="23"/>
  <c r="B49" i="23" s="1"/>
  <c r="C52" i="23"/>
  <c r="B52" i="23" s="1"/>
  <c r="C58" i="23"/>
  <c r="B58" i="23" s="1"/>
  <c r="C3" i="23"/>
  <c r="B3" i="23" s="1"/>
  <c r="C12" i="23"/>
  <c r="B12" i="23" s="1"/>
  <c r="C29" i="23"/>
  <c r="B29" i="23" s="1"/>
  <c r="C40" i="23"/>
  <c r="B40" i="23" s="1"/>
  <c r="C9" i="23"/>
  <c r="B9" i="23" s="1"/>
  <c r="C18" i="23"/>
  <c r="B18" i="23" s="1"/>
  <c r="C20" i="23"/>
  <c r="B20" i="23" s="1"/>
  <c r="C37" i="23"/>
  <c r="B37" i="23" s="1"/>
  <c r="C46" i="23"/>
  <c r="B46" i="23" s="1"/>
  <c r="C48" i="23"/>
  <c r="B48" i="23" s="1"/>
  <c r="C6" i="23"/>
  <c r="B6" i="23" s="1"/>
  <c r="C26" i="23"/>
  <c r="B26" i="23" s="1"/>
  <c r="C28" i="23"/>
  <c r="B28" i="23" s="1"/>
  <c r="C39" i="23"/>
  <c r="B39" i="23" s="1"/>
  <c r="C45" i="23"/>
  <c r="B45" i="23" s="1"/>
  <c r="C54" i="23"/>
  <c r="B54" i="23" s="1"/>
  <c r="C56" i="23"/>
  <c r="B56" i="23" s="1"/>
  <c r="C65" i="23"/>
  <c r="B65" i="23" s="1"/>
  <c r="C67" i="23"/>
  <c r="B67" i="23" s="1"/>
  <c r="C8" i="23"/>
  <c r="B8" i="23" s="1"/>
  <c r="C17" i="23"/>
  <c r="B17" i="23" s="1"/>
  <c r="C19" i="23"/>
  <c r="B19" i="23" s="1"/>
  <c r="C34" i="23"/>
  <c r="B34" i="23" s="1"/>
  <c r="C47" i="23"/>
  <c r="B47" i="23" s="1"/>
  <c r="C53" i="23"/>
  <c r="B53" i="23" s="1"/>
  <c r="C62" i="23"/>
  <c r="B62" i="23" s="1"/>
  <c r="C5" i="23"/>
  <c r="B5" i="23" s="1"/>
  <c r="C14" i="23"/>
  <c r="B14" i="23" s="1"/>
  <c r="C25" i="23"/>
  <c r="B25" i="23" s="1"/>
  <c r="C27" i="23"/>
  <c r="B27" i="23" s="1"/>
  <c r="C33" i="23"/>
  <c r="B33" i="23" s="1"/>
  <c r="C36" i="23"/>
  <c r="B36" i="23" s="1"/>
  <c r="C42" i="23"/>
  <c r="B42" i="23" s="1"/>
  <c r="C55" i="23"/>
  <c r="B55" i="23" s="1"/>
  <c r="C64" i="23"/>
  <c r="B64" i="23" s="1"/>
  <c r="C16" i="23"/>
  <c r="B16" i="23" s="1"/>
  <c r="C22" i="23"/>
  <c r="B22" i="23" s="1"/>
  <c r="C41" i="23"/>
  <c r="B41" i="23" s="1"/>
  <c r="C44" i="23"/>
  <c r="B44" i="23" s="1"/>
  <c r="C50" i="23"/>
  <c r="B50" i="23" s="1"/>
  <c r="C61" i="23"/>
  <c r="B61" i="23" s="1"/>
  <c r="K288" i="20"/>
  <c r="M288" i="20" s="1"/>
  <c r="K287" i="20"/>
  <c r="M287" i="20" s="1"/>
  <c r="K282" i="20"/>
  <c r="M282" i="20" s="1"/>
  <c r="K281" i="20"/>
  <c r="M281" i="20" s="1"/>
  <c r="K276" i="20"/>
  <c r="M276" i="20" s="1"/>
  <c r="K275" i="20"/>
  <c r="M275" i="20" s="1"/>
  <c r="K270" i="20"/>
  <c r="M270" i="20" s="1"/>
  <c r="K269" i="20"/>
  <c r="M269" i="20" s="1"/>
  <c r="K265" i="20"/>
  <c r="M265" i="20" s="1"/>
  <c r="K264" i="20"/>
  <c r="M264" i="20" s="1"/>
  <c r="X14" i="16" l="1"/>
  <c r="AJ14" i="16"/>
  <c r="AK14" i="16" s="1"/>
  <c r="AD14" i="16"/>
  <c r="AC13" i="16"/>
  <c r="AE13" i="16" s="1"/>
  <c r="AI13" i="16"/>
  <c r="AB13" i="16"/>
  <c r="AI14" i="16"/>
  <c r="AB14" i="16"/>
  <c r="AE14" i="16"/>
  <c r="AK20" i="16"/>
  <c r="AL20" i="16"/>
  <c r="AL17" i="16"/>
  <c r="AK17" i="16"/>
  <c r="AK19" i="16"/>
  <c r="AL19" i="16"/>
  <c r="AE17" i="16"/>
  <c r="K260" i="20"/>
  <c r="M260" i="20" s="1"/>
  <c r="K259" i="20"/>
  <c r="M259" i="20" s="1"/>
  <c r="K255" i="20"/>
  <c r="M255" i="20" s="1"/>
  <c r="K254" i="20"/>
  <c r="M254" i="20" s="1"/>
  <c r="K250" i="20"/>
  <c r="M250" i="20" s="1"/>
  <c r="K249" i="20"/>
  <c r="M249" i="20" s="1"/>
  <c r="K245" i="20"/>
  <c r="M245" i="20" s="1"/>
  <c r="K244" i="20"/>
  <c r="M244" i="20" s="1"/>
  <c r="K240" i="20"/>
  <c r="M240" i="20" s="1"/>
  <c r="K239" i="20"/>
  <c r="M239" i="20" s="1"/>
  <c r="K235" i="20"/>
  <c r="M235" i="20" s="1"/>
  <c r="K234" i="20"/>
  <c r="M234" i="20" s="1"/>
  <c r="K230" i="20"/>
  <c r="M230" i="20" s="1"/>
  <c r="K229" i="20"/>
  <c r="M229" i="20" s="1"/>
  <c r="K225" i="20"/>
  <c r="M225" i="20" s="1"/>
  <c r="K224" i="20"/>
  <c r="M224" i="20" s="1"/>
  <c r="K219" i="20"/>
  <c r="M219" i="20" s="1"/>
  <c r="K218" i="20"/>
  <c r="M218" i="20" s="1"/>
  <c r="K215" i="20"/>
  <c r="M215" i="20" s="1"/>
  <c r="K214" i="20"/>
  <c r="M214" i="20" s="1"/>
  <c r="K209" i="20"/>
  <c r="M209" i="20" s="1"/>
  <c r="K208" i="20"/>
  <c r="M208" i="20" s="1"/>
  <c r="K203" i="20"/>
  <c r="M203" i="20" s="1"/>
  <c r="K202" i="20"/>
  <c r="M202" i="20" s="1"/>
  <c r="K196" i="20"/>
  <c r="M196" i="20" s="1"/>
  <c r="K197" i="20"/>
  <c r="M197" i="20" s="1"/>
  <c r="K192" i="20"/>
  <c r="M192" i="20" s="1"/>
  <c r="K191" i="20"/>
  <c r="M191" i="20" s="1"/>
  <c r="K187" i="20"/>
  <c r="M187" i="20" s="1"/>
  <c r="K186" i="20"/>
  <c r="M186" i="20" s="1"/>
  <c r="K182" i="20"/>
  <c r="M182" i="20" s="1"/>
  <c r="K181" i="20"/>
  <c r="M181" i="20" s="1"/>
  <c r="K176" i="20"/>
  <c r="M176" i="20" s="1"/>
  <c r="K177" i="20"/>
  <c r="M177" i="20" s="1"/>
  <c r="K172" i="20"/>
  <c r="M172" i="20" s="1"/>
  <c r="K171" i="20"/>
  <c r="M171" i="20" s="1"/>
  <c r="K167" i="20"/>
  <c r="M167" i="20" s="1"/>
  <c r="K166" i="20"/>
  <c r="M166" i="20" s="1"/>
  <c r="K161" i="20"/>
  <c r="M161" i="20" s="1"/>
  <c r="K162" i="20"/>
  <c r="M162" i="20" s="1"/>
  <c r="K157" i="20"/>
  <c r="M157" i="20" s="1"/>
  <c r="K156" i="20"/>
  <c r="M156" i="20" s="1"/>
  <c r="K152" i="20"/>
  <c r="M152" i="20" s="1"/>
  <c r="K151" i="20"/>
  <c r="M151" i="20" s="1"/>
  <c r="K146" i="20"/>
  <c r="M146" i="20" s="1"/>
  <c r="K145" i="20"/>
  <c r="M145" i="20" s="1"/>
  <c r="K142" i="20"/>
  <c r="M142" i="20" s="1"/>
  <c r="K141" i="20"/>
  <c r="M141" i="20" s="1"/>
  <c r="K135" i="20"/>
  <c r="M135" i="20" s="1"/>
  <c r="K134" i="20"/>
  <c r="M134" i="20" s="1"/>
  <c r="K128" i="20"/>
  <c r="M128" i="20" s="1"/>
  <c r="K127" i="20"/>
  <c r="M127" i="20" s="1"/>
  <c r="K121" i="20"/>
  <c r="M121" i="20" s="1"/>
  <c r="K120" i="20"/>
  <c r="M120" i="20" s="1"/>
  <c r="K116" i="20"/>
  <c r="M116" i="20" s="1"/>
  <c r="K115" i="20"/>
  <c r="M115" i="20" s="1"/>
  <c r="K111" i="20"/>
  <c r="M111" i="20" s="1"/>
  <c r="K110" i="20"/>
  <c r="M110" i="20" s="1"/>
  <c r="K105" i="20"/>
  <c r="M105" i="20" s="1"/>
  <c r="K104" i="20"/>
  <c r="M104" i="20" s="1"/>
  <c r="K99" i="20"/>
  <c r="M99" i="20" s="1"/>
  <c r="K98" i="20"/>
  <c r="M98" i="20" s="1"/>
  <c r="K94" i="20"/>
  <c r="M94" i="20" s="1"/>
  <c r="K93" i="20"/>
  <c r="M93" i="20" s="1"/>
  <c r="K89" i="20"/>
  <c r="M89" i="20" s="1"/>
  <c r="K88" i="20"/>
  <c r="M88" i="20" s="1"/>
  <c r="K83" i="20"/>
  <c r="M83" i="20" s="1"/>
  <c r="K82" i="20"/>
  <c r="M82" i="20" s="1"/>
  <c r="K77" i="20"/>
  <c r="M77" i="20" s="1"/>
  <c r="K76" i="20"/>
  <c r="M76" i="20" s="1"/>
  <c r="K73" i="20"/>
  <c r="M73" i="20" s="1"/>
  <c r="K72" i="20"/>
  <c r="M72" i="20" s="1"/>
  <c r="K65" i="20"/>
  <c r="M65" i="20" s="1"/>
  <c r="K66" i="20"/>
  <c r="M66" i="20" s="1"/>
  <c r="K59" i="20"/>
  <c r="M59" i="20" s="1"/>
  <c r="K58" i="20"/>
  <c r="K51" i="20"/>
  <c r="M51" i="20" s="1"/>
  <c r="K52" i="20"/>
  <c r="M52" i="20" s="1"/>
  <c r="K46" i="20"/>
  <c r="M46" i="20" s="1"/>
  <c r="K47" i="20"/>
  <c r="M47" i="20" s="1"/>
  <c r="K41" i="20"/>
  <c r="M41" i="20" s="1"/>
  <c r="K42" i="20"/>
  <c r="M42" i="20" s="1"/>
  <c r="K35" i="20"/>
  <c r="M35" i="20" s="1"/>
  <c r="K36" i="20"/>
  <c r="M36" i="20" s="1"/>
  <c r="K29" i="20"/>
  <c r="M29" i="20" s="1"/>
  <c r="K30" i="20"/>
  <c r="M30" i="20" s="1"/>
  <c r="K25" i="20"/>
  <c r="M25" i="20" s="1"/>
  <c r="K24" i="20"/>
  <c r="M24" i="20" s="1"/>
  <c r="K20" i="20"/>
  <c r="M20" i="20" s="1"/>
  <c r="K19" i="20"/>
  <c r="M19" i="20" s="1"/>
  <c r="K14" i="20"/>
  <c r="M14" i="20" s="1"/>
  <c r="K13" i="20"/>
  <c r="M13" i="20" s="1"/>
  <c r="K8" i="20"/>
  <c r="K7" i="20"/>
  <c r="AL14" i="16" l="1"/>
  <c r="AJ13" i="16"/>
  <c r="AD13" i="16"/>
  <c r="M58" i="20"/>
  <c r="M8" i="20"/>
  <c r="M7" i="20"/>
  <c r="AK13" i="16" l="1"/>
  <c r="AL13" i="16"/>
  <c r="W337" i="16"/>
  <c r="W331" i="16" l="1"/>
  <c r="W292" i="16"/>
  <c r="U331" i="16"/>
  <c r="W335" i="16"/>
  <c r="W333" i="16"/>
  <c r="W332" i="16"/>
  <c r="W322" i="16"/>
  <c r="W320" i="16"/>
  <c r="W319" i="16"/>
  <c r="W314" i="16"/>
  <c r="W308" i="16"/>
  <c r="W307" i="16"/>
  <c r="W302" i="16"/>
  <c r="W300" i="16"/>
  <c r="W295" i="16"/>
  <c r="W294" i="16"/>
  <c r="W286" i="16"/>
  <c r="W285" i="16"/>
  <c r="W283" i="16"/>
  <c r="W279" i="16"/>
  <c r="W278" i="16"/>
  <c r="W275" i="16"/>
  <c r="W271" i="16"/>
  <c r="W270" i="16"/>
  <c r="W268" i="16"/>
  <c r="W259" i="16"/>
  <c r="W258" i="16"/>
  <c r="W256" i="16"/>
  <c r="W248" i="16"/>
  <c r="W246" i="16"/>
  <c r="W237" i="16"/>
  <c r="W236" i="16"/>
  <c r="W234" i="16"/>
  <c r="W225" i="16"/>
  <c r="W223" i="16"/>
  <c r="W215" i="16"/>
  <c r="W213" i="16"/>
  <c r="W205" i="16"/>
  <c r="W203" i="16"/>
  <c r="W197" i="16"/>
  <c r="W195" i="16"/>
  <c r="W194" i="16"/>
  <c r="W185" i="16"/>
  <c r="W184" i="16"/>
  <c r="W183" i="16"/>
  <c r="W182" i="16"/>
  <c r="W174" i="16"/>
  <c r="W173" i="16"/>
  <c r="W171" i="16"/>
  <c r="W170" i="16"/>
  <c r="W161" i="16"/>
  <c r="W160" i="16"/>
  <c r="W151" i="16"/>
  <c r="W150" i="16"/>
  <c r="W149" i="16"/>
  <c r="W148" i="16"/>
  <c r="W143" i="16"/>
  <c r="W142" i="16"/>
  <c r="W141" i="16"/>
  <c r="W140" i="16"/>
  <c r="W131" i="16"/>
  <c r="W130" i="16"/>
  <c r="W120" i="16"/>
  <c r="W119" i="16"/>
  <c r="W117" i="16"/>
  <c r="W116" i="16"/>
  <c r="W106" i="16"/>
  <c r="W105" i="16"/>
  <c r="W103" i="16"/>
  <c r="W102" i="16"/>
  <c r="W92" i="16"/>
  <c r="W91" i="16"/>
  <c r="W89" i="16"/>
  <c r="W88" i="16"/>
  <c r="W82" i="16"/>
  <c r="W81" i="16"/>
  <c r="W80" i="16"/>
  <c r="W77" i="16"/>
  <c r="W76" i="16"/>
  <c r="W66" i="16"/>
  <c r="W65" i="16"/>
  <c r="W343" i="16"/>
  <c r="W342" i="16"/>
  <c r="W341" i="16"/>
  <c r="W340" i="16"/>
  <c r="W339" i="16"/>
  <c r="W338" i="16"/>
  <c r="W330" i="16"/>
  <c r="W329" i="16"/>
  <c r="W328" i="16"/>
  <c r="W327" i="16"/>
  <c r="W326" i="16"/>
  <c r="W325" i="16"/>
  <c r="W317" i="16"/>
  <c r="W316" i="16"/>
  <c r="W315" i="16"/>
  <c r="W313" i="16"/>
  <c r="W310" i="16"/>
  <c r="W306" i="16"/>
  <c r="W305" i="16"/>
  <c r="W293" i="16"/>
  <c r="W290" i="16"/>
  <c r="W289" i="16"/>
  <c r="W281" i="16"/>
  <c r="W273" i="16"/>
  <c r="W267" i="16"/>
  <c r="W265" i="16"/>
  <c r="W264" i="16"/>
  <c r="W263" i="16"/>
  <c r="W254" i="16"/>
  <c r="W253" i="16"/>
  <c r="W252" i="16"/>
  <c r="W245" i="16"/>
  <c r="W243" i="16"/>
  <c r="W242" i="16"/>
  <c r="W241" i="16"/>
  <c r="W233" i="16"/>
  <c r="W231" i="16"/>
  <c r="W230" i="16"/>
  <c r="W229" i="16"/>
  <c r="W221" i="16"/>
  <c r="W220" i="16"/>
  <c r="W219" i="16"/>
  <c r="W211" i="16"/>
  <c r="W210" i="16"/>
  <c r="W209" i="16"/>
  <c r="W201" i="16"/>
  <c r="W200" i="16"/>
  <c r="W193" i="16"/>
  <c r="W191" i="16"/>
  <c r="W188" i="16"/>
  <c r="W187" i="16"/>
  <c r="W181" i="16"/>
  <c r="W178" i="16"/>
  <c r="W177" i="16"/>
  <c r="W169" i="16"/>
  <c r="W167" i="16"/>
  <c r="W166" i="16"/>
  <c r="W165" i="16"/>
  <c r="W159" i="16"/>
  <c r="W157" i="16"/>
  <c r="W154" i="16"/>
  <c r="W153" i="16"/>
  <c r="W147" i="16"/>
  <c r="W146" i="16"/>
  <c r="W145" i="16"/>
  <c r="W139" i="16"/>
  <c r="W137" i="16"/>
  <c r="W136" i="16"/>
  <c r="W135" i="16"/>
  <c r="W129" i="16"/>
  <c r="W127" i="16"/>
  <c r="W124" i="16"/>
  <c r="W123" i="16"/>
  <c r="W115" i="16"/>
  <c r="W113" i="16"/>
  <c r="W110" i="16"/>
  <c r="W109" i="16"/>
  <c r="W101" i="16"/>
  <c r="W99" i="16"/>
  <c r="W96" i="16"/>
  <c r="W95" i="16"/>
  <c r="W87" i="16"/>
  <c r="W85" i="16"/>
  <c r="W75" i="16"/>
  <c r="W73" i="16"/>
  <c r="W70" i="16"/>
  <c r="W69" i="16"/>
  <c r="W336" i="16"/>
  <c r="W334" i="16"/>
  <c r="W324" i="16"/>
  <c r="W323" i="16"/>
  <c r="W321" i="16"/>
  <c r="W318" i="16"/>
  <c r="W312" i="16"/>
  <c r="W311" i="16"/>
  <c r="W309" i="16"/>
  <c r="W304" i="16"/>
  <c r="W303" i="16"/>
  <c r="W301" i="16"/>
  <c r="W299" i="16"/>
  <c r="W298" i="16"/>
  <c r="W297" i="16"/>
  <c r="W296" i="16"/>
  <c r="W291" i="16"/>
  <c r="W288" i="16"/>
  <c r="W287" i="16"/>
  <c r="W284" i="16"/>
  <c r="W282" i="16"/>
  <c r="W280" i="16"/>
  <c r="W277" i="16"/>
  <c r="W276" i="16"/>
  <c r="W274" i="16"/>
  <c r="W272" i="16"/>
  <c r="W269" i="16"/>
  <c r="W266" i="16"/>
  <c r="W262" i="16"/>
  <c r="W261" i="16"/>
  <c r="W260" i="16"/>
  <c r="W257" i="16"/>
  <c r="W255" i="16"/>
  <c r="W251" i="16"/>
  <c r="W250" i="16"/>
  <c r="W249" i="16"/>
  <c r="W247" i="16"/>
  <c r="W244" i="16"/>
  <c r="W240" i="16"/>
  <c r="W239" i="16"/>
  <c r="W238" i="16"/>
  <c r="W235" i="16"/>
  <c r="W232" i="16"/>
  <c r="W228" i="16"/>
  <c r="W227" i="16"/>
  <c r="W226" i="16"/>
  <c r="W224" i="16"/>
  <c r="W222" i="16"/>
  <c r="W218" i="16"/>
  <c r="W217" i="16"/>
  <c r="W216" i="16"/>
  <c r="W214" i="16"/>
  <c r="W212" i="16"/>
  <c r="W208" i="16"/>
  <c r="W207" i="16"/>
  <c r="W206" i="16"/>
  <c r="W204" i="16"/>
  <c r="W202" i="16"/>
  <c r="W199" i="16"/>
  <c r="W198" i="16"/>
  <c r="W196" i="16"/>
  <c r="W192" i="16"/>
  <c r="W190" i="16"/>
  <c r="W189" i="16"/>
  <c r="W186" i="16"/>
  <c r="W180" i="16"/>
  <c r="W179" i="16"/>
  <c r="W176" i="16"/>
  <c r="W175" i="16"/>
  <c r="W172" i="16"/>
  <c r="W168" i="16"/>
  <c r="W164" i="16"/>
  <c r="W163" i="16"/>
  <c r="W162" i="16"/>
  <c r="W158" i="16"/>
  <c r="W156" i="16"/>
  <c r="W155" i="16"/>
  <c r="W152" i="16"/>
  <c r="W144" i="16"/>
  <c r="W138" i="16"/>
  <c r="W134" i="16"/>
  <c r="W133" i="16"/>
  <c r="W132" i="16"/>
  <c r="W128" i="16"/>
  <c r="W126" i="16"/>
  <c r="W125" i="16"/>
  <c r="W122" i="16"/>
  <c r="W121" i="16"/>
  <c r="W118" i="16"/>
  <c r="W114" i="16"/>
  <c r="W112" i="16"/>
  <c r="W111" i="16"/>
  <c r="W108" i="16"/>
  <c r="W107" i="16"/>
  <c r="W104" i="16"/>
  <c r="W100" i="16"/>
  <c r="W98" i="16"/>
  <c r="W97" i="16"/>
  <c r="W94" i="16"/>
  <c r="W93" i="16"/>
  <c r="W90" i="16"/>
  <c r="W86" i="16"/>
  <c r="W84" i="16"/>
  <c r="W83" i="16"/>
  <c r="W79" i="16"/>
  <c r="W78" i="16"/>
  <c r="W74" i="16"/>
  <c r="W72" i="16"/>
  <c r="W71" i="16"/>
  <c r="W68" i="16"/>
  <c r="W67" i="16"/>
  <c r="W64" i="16"/>
  <c r="V302" i="16" l="1"/>
  <c r="AC302" i="16" s="1"/>
  <c r="V294" i="16"/>
  <c r="AC294" i="16" s="1"/>
  <c r="V286" i="16"/>
  <c r="AC286" i="16" s="1"/>
  <c r="V279" i="16"/>
  <c r="AC279" i="16" s="1"/>
  <c r="V278" i="16"/>
  <c r="AC278" i="16" s="1"/>
  <c r="V270" i="16"/>
  <c r="AC270" i="16" s="1"/>
  <c r="V268" i="16"/>
  <c r="AC268" i="16" s="1"/>
  <c r="V256" i="16"/>
  <c r="AC256" i="16" s="1"/>
  <c r="V248" i="16"/>
  <c r="AC248" i="16" s="1"/>
  <c r="V236" i="16"/>
  <c r="AC236" i="16" s="1"/>
  <c r="V234" i="16"/>
  <c r="AC234" i="16" s="1"/>
  <c r="V213" i="16"/>
  <c r="AC213" i="16" s="1"/>
  <c r="V195" i="16"/>
  <c r="AC195" i="16" s="1"/>
  <c r="V183" i="16"/>
  <c r="AC183" i="16" s="1"/>
  <c r="V171" i="16"/>
  <c r="AC171" i="16" s="1"/>
  <c r="V151" i="16"/>
  <c r="AC151" i="16" s="1"/>
  <c r="V148" i="16"/>
  <c r="AC148" i="16" s="1"/>
  <c r="V143" i="16"/>
  <c r="V131" i="16"/>
  <c r="AC131" i="16" s="1"/>
  <c r="V119" i="16"/>
  <c r="AC119" i="16" s="1"/>
  <c r="V117" i="16"/>
  <c r="AC117" i="16" s="1"/>
  <c r="V105" i="16"/>
  <c r="AC105" i="16" s="1"/>
  <c r="V103" i="16"/>
  <c r="AC103" i="16" s="1"/>
  <c r="V89" i="16"/>
  <c r="V80" i="16"/>
  <c r="AC80" i="16" s="1"/>
  <c r="V65" i="16"/>
  <c r="AC65" i="16" s="1"/>
  <c r="V315" i="16"/>
  <c r="AC315" i="16" s="1"/>
  <c r="V313" i="16"/>
  <c r="AC313" i="16" s="1"/>
  <c r="V305" i="16"/>
  <c r="AC305" i="16" s="1"/>
  <c r="V293" i="16"/>
  <c r="AC293" i="16" s="1"/>
  <c r="V281" i="16"/>
  <c r="AC281" i="16" s="1"/>
  <c r="V273" i="16"/>
  <c r="AC273" i="16" s="1"/>
  <c r="V267" i="16"/>
  <c r="AC267" i="16" s="1"/>
  <c r="V264" i="16"/>
  <c r="AC264" i="16" s="1"/>
  <c r="V263" i="16"/>
  <c r="AC263" i="16" s="1"/>
  <c r="V252" i="16"/>
  <c r="AC252" i="16" s="1"/>
  <c r="V245" i="16"/>
  <c r="AC245" i="16" s="1"/>
  <c r="V241" i="16"/>
  <c r="AC241" i="16" s="1"/>
  <c r="V233" i="16"/>
  <c r="AC233" i="16" s="1"/>
  <c r="V229" i="16"/>
  <c r="AC229" i="16" s="1"/>
  <c r="V221" i="16"/>
  <c r="AC221" i="16" s="1"/>
  <c r="V211" i="16"/>
  <c r="AC211" i="16" s="1"/>
  <c r="AJ211" i="16" s="1"/>
  <c r="AK211" i="16" s="1"/>
  <c r="V200" i="16"/>
  <c r="AC200" i="16" s="1"/>
  <c r="V193" i="16"/>
  <c r="AC193" i="16" s="1"/>
  <c r="V191" i="16"/>
  <c r="AC191" i="16" s="1"/>
  <c r="V187" i="16"/>
  <c r="AC187" i="16" s="1"/>
  <c r="V181" i="16"/>
  <c r="AC181" i="16" s="1"/>
  <c r="V169" i="16"/>
  <c r="AC169" i="16" s="1"/>
  <c r="V167" i="16"/>
  <c r="AC167" i="16" s="1"/>
  <c r="AD167" i="16" s="1"/>
  <c r="V159" i="16"/>
  <c r="AC159" i="16" s="1"/>
  <c r="AJ159" i="16" s="1"/>
  <c r="AK159" i="16" s="1"/>
  <c r="V157" i="16"/>
  <c r="V146" i="16"/>
  <c r="AC146" i="16" s="1"/>
  <c r="V137" i="16"/>
  <c r="AC137" i="16" s="1"/>
  <c r="AD137" i="16" s="1"/>
  <c r="V136" i="16"/>
  <c r="AC136" i="16" s="1"/>
  <c r="V127" i="16"/>
  <c r="AC127" i="16" s="1"/>
  <c r="V124" i="16"/>
  <c r="AC124" i="16" s="1"/>
  <c r="V123" i="16"/>
  <c r="AC123" i="16" s="1"/>
  <c r="V110" i="16"/>
  <c r="AC110" i="16" s="1"/>
  <c r="V99" i="16"/>
  <c r="AC99" i="16" s="1"/>
  <c r="AD99" i="16" s="1"/>
  <c r="V96" i="16"/>
  <c r="AC96" i="16" s="1"/>
  <c r="V95" i="16"/>
  <c r="AC95" i="16" s="1"/>
  <c r="V85" i="16"/>
  <c r="AC85" i="16" s="1"/>
  <c r="V75" i="16"/>
  <c r="AC75" i="16" s="1"/>
  <c r="AJ75" i="16" s="1"/>
  <c r="AK75" i="16" s="1"/>
  <c r="V69" i="16"/>
  <c r="V73" i="16"/>
  <c r="AC73" i="16" s="1"/>
  <c r="V109" i="16"/>
  <c r="AC109" i="16" s="1"/>
  <c r="V145" i="16"/>
  <c r="AC145" i="16" s="1"/>
  <c r="AD145" i="16" s="1"/>
  <c r="V166" i="16"/>
  <c r="AC166" i="16" s="1"/>
  <c r="V178" i="16"/>
  <c r="AC178" i="16" s="1"/>
  <c r="V209" i="16"/>
  <c r="AC209" i="16" s="1"/>
  <c r="V220" i="16"/>
  <c r="AC220" i="16" s="1"/>
  <c r="V243" i="16"/>
  <c r="AC243" i="16" s="1"/>
  <c r="V290" i="16"/>
  <c r="AC290" i="16" s="1"/>
  <c r="V310" i="16"/>
  <c r="AC310" i="16" s="1"/>
  <c r="V231" i="16"/>
  <c r="AC231" i="16" s="1"/>
  <c r="V312" i="16"/>
  <c r="AC312" i="16" s="1"/>
  <c r="V311" i="16"/>
  <c r="AC311" i="16" s="1"/>
  <c r="V304" i="16"/>
  <c r="AC304" i="16" s="1"/>
  <c r="V303" i="16"/>
  <c r="AC303" i="16" s="1"/>
  <c r="V298" i="16"/>
  <c r="AC298" i="16" s="1"/>
  <c r="V297" i="16"/>
  <c r="AC297" i="16" s="1"/>
  <c r="V296" i="16"/>
  <c r="AC296" i="16" s="1"/>
  <c r="V292" i="16"/>
  <c r="AC292" i="16" s="1"/>
  <c r="V288" i="16"/>
  <c r="AC288" i="16" s="1"/>
  <c r="V287" i="16"/>
  <c r="AC287" i="16" s="1"/>
  <c r="V284" i="16"/>
  <c r="AC284" i="16" s="1"/>
  <c r="V282" i="16"/>
  <c r="AC282" i="16" s="1"/>
  <c r="V280" i="16"/>
  <c r="AC280" i="16" s="1"/>
  <c r="V277" i="16"/>
  <c r="AC277" i="16" s="1"/>
  <c r="V272" i="16"/>
  <c r="AC272" i="16" s="1"/>
  <c r="V269" i="16"/>
  <c r="AC269" i="16" s="1"/>
  <c r="V262" i="16"/>
  <c r="AC262" i="16" s="1"/>
  <c r="V261" i="16"/>
  <c r="AC261" i="16" s="1"/>
  <c r="V260" i="16"/>
  <c r="AC260" i="16" s="1"/>
  <c r="V255" i="16"/>
  <c r="AC255" i="16" s="1"/>
  <c r="V251" i="16"/>
  <c r="AC251" i="16" s="1"/>
  <c r="V250" i="16"/>
  <c r="AC250" i="16" s="1"/>
  <c r="V247" i="16"/>
  <c r="AC247" i="16" s="1"/>
  <c r="V244" i="16"/>
  <c r="AC244" i="16" s="1"/>
  <c r="V238" i="16"/>
  <c r="AC238" i="16" s="1"/>
  <c r="V235" i="16"/>
  <c r="AC235" i="16" s="1"/>
  <c r="V227" i="16"/>
  <c r="AC227" i="16" s="1"/>
  <c r="V226" i="16"/>
  <c r="AC226" i="16" s="1"/>
  <c r="V218" i="16"/>
  <c r="AC218" i="16" s="1"/>
  <c r="V217" i="16"/>
  <c r="AC217" i="16" s="1"/>
  <c r="V212" i="16"/>
  <c r="AC212" i="16" s="1"/>
  <c r="V208" i="16"/>
  <c r="AC208" i="16" s="1"/>
  <c r="V207" i="16"/>
  <c r="AC207" i="16" s="1"/>
  <c r="AD207" i="16" s="1"/>
  <c r="V204" i="16"/>
  <c r="AC204" i="16" s="1"/>
  <c r="V202" i="16"/>
  <c r="AC202" i="16" s="1"/>
  <c r="AD202" i="16" s="1"/>
  <c r="V199" i="16"/>
  <c r="AC199" i="16" s="1"/>
  <c r="V196" i="16"/>
  <c r="AC196" i="16" s="1"/>
  <c r="V192" i="16"/>
  <c r="V186" i="16"/>
  <c r="AC186" i="16" s="1"/>
  <c r="AJ186" i="16" s="1"/>
  <c r="AK186" i="16" s="1"/>
  <c r="V180" i="16"/>
  <c r="V175" i="16"/>
  <c r="AC175" i="16" s="1"/>
  <c r="V172" i="16"/>
  <c r="AC172" i="16" s="1"/>
  <c r="AJ172" i="16" s="1"/>
  <c r="AK172" i="16" s="1"/>
  <c r="V168" i="16"/>
  <c r="AC168" i="16" s="1"/>
  <c r="AD168" i="16" s="1"/>
  <c r="V163" i="16"/>
  <c r="AC163" i="16" s="1"/>
  <c r="AD163" i="16" s="1"/>
  <c r="V162" i="16"/>
  <c r="AC162" i="16" s="1"/>
  <c r="V158" i="16"/>
  <c r="AC158" i="16" s="1"/>
  <c r="V155" i="16"/>
  <c r="AC155" i="16" s="1"/>
  <c r="V152" i="16"/>
  <c r="AC152" i="16" s="1"/>
  <c r="V134" i="16"/>
  <c r="AC134" i="16" s="1"/>
  <c r="V133" i="16"/>
  <c r="V126" i="16"/>
  <c r="V125" i="16"/>
  <c r="AC125" i="16" s="1"/>
  <c r="V122" i="16"/>
  <c r="AC122" i="16" s="1"/>
  <c r="V118" i="16"/>
  <c r="AC118" i="16" s="1"/>
  <c r="V114" i="16"/>
  <c r="AC114" i="16" s="1"/>
  <c r="V108" i="16"/>
  <c r="AC108" i="16" s="1"/>
  <c r="V104" i="16"/>
  <c r="AC104" i="16" s="1"/>
  <c r="V98" i="16"/>
  <c r="AC98" i="16" s="1"/>
  <c r="V97" i="16"/>
  <c r="AC97" i="16" s="1"/>
  <c r="V94" i="16"/>
  <c r="AC94" i="16" s="1"/>
  <c r="V90" i="16"/>
  <c r="AC90" i="16" s="1"/>
  <c r="V86" i="16"/>
  <c r="AC86" i="16" s="1"/>
  <c r="V84" i="16"/>
  <c r="AC84" i="16" s="1"/>
  <c r="V79" i="16"/>
  <c r="AC79" i="16" s="1"/>
  <c r="V78" i="16"/>
  <c r="AC78" i="16" s="1"/>
  <c r="V71" i="16"/>
  <c r="AC71" i="16" s="1"/>
  <c r="V68" i="16"/>
  <c r="AC68" i="16" s="1"/>
  <c r="U281" i="16"/>
  <c r="T281" i="16" s="1"/>
  <c r="C281" i="16"/>
  <c r="U280" i="16"/>
  <c r="T280" i="16" s="1"/>
  <c r="C280" i="16"/>
  <c r="U279" i="16"/>
  <c r="T279" i="16" s="1"/>
  <c r="C279" i="16"/>
  <c r="U278" i="16"/>
  <c r="T278" i="16" s="1"/>
  <c r="C278" i="16"/>
  <c r="U277" i="16"/>
  <c r="T277" i="16" s="1"/>
  <c r="C277" i="16"/>
  <c r="V276" i="16"/>
  <c r="AC276" i="16" s="1"/>
  <c r="U276" i="16"/>
  <c r="T276" i="16" s="1"/>
  <c r="C276" i="16"/>
  <c r="V275" i="16"/>
  <c r="AC275" i="16" s="1"/>
  <c r="U275" i="16"/>
  <c r="T275" i="16" s="1"/>
  <c r="C275" i="16"/>
  <c r="V274" i="16"/>
  <c r="AC274" i="16" s="1"/>
  <c r="U274" i="16"/>
  <c r="T274" i="16" s="1"/>
  <c r="C274" i="16"/>
  <c r="U273" i="16"/>
  <c r="T273" i="16" s="1"/>
  <c r="C273" i="16"/>
  <c r="U272" i="16"/>
  <c r="T272" i="16" s="1"/>
  <c r="C272" i="16"/>
  <c r="V271" i="16"/>
  <c r="AC271" i="16" s="1"/>
  <c r="U271" i="16"/>
  <c r="T271" i="16" s="1"/>
  <c r="C271" i="16"/>
  <c r="U270" i="16"/>
  <c r="T270" i="16" s="1"/>
  <c r="C270" i="16"/>
  <c r="U269" i="16"/>
  <c r="T269" i="16" s="1"/>
  <c r="C269" i="16"/>
  <c r="U268" i="16"/>
  <c r="T268" i="16" s="1"/>
  <c r="C268" i="16"/>
  <c r="U267" i="16"/>
  <c r="T267" i="16" s="1"/>
  <c r="C267" i="16"/>
  <c r="V266" i="16"/>
  <c r="AC266" i="16" s="1"/>
  <c r="U266" i="16"/>
  <c r="T266" i="16" s="1"/>
  <c r="C266" i="16"/>
  <c r="V265" i="16"/>
  <c r="AC265" i="16" s="1"/>
  <c r="U265" i="16"/>
  <c r="T265" i="16" s="1"/>
  <c r="AA265" i="16" s="1"/>
  <c r="C265" i="16"/>
  <c r="U264" i="16"/>
  <c r="T264" i="16" s="1"/>
  <c r="AA264" i="16" s="1"/>
  <c r="C264" i="16"/>
  <c r="U263" i="16"/>
  <c r="T263" i="16" s="1"/>
  <c r="C263" i="16"/>
  <c r="U262" i="16"/>
  <c r="T262" i="16" s="1"/>
  <c r="C262" i="16"/>
  <c r="U261" i="16"/>
  <c r="T261" i="16" s="1"/>
  <c r="C261" i="16"/>
  <c r="U260" i="16"/>
  <c r="T260" i="16" s="1"/>
  <c r="C260" i="16"/>
  <c r="V259" i="16"/>
  <c r="AC259" i="16" s="1"/>
  <c r="U259" i="16"/>
  <c r="T259" i="16" s="1"/>
  <c r="C259" i="16"/>
  <c r="V258" i="16"/>
  <c r="AC258" i="16" s="1"/>
  <c r="U258" i="16"/>
  <c r="T258" i="16" s="1"/>
  <c r="C258" i="16"/>
  <c r="U293" i="16"/>
  <c r="T293" i="16" s="1"/>
  <c r="C293" i="16"/>
  <c r="U292" i="16"/>
  <c r="T292" i="16" s="1"/>
  <c r="C292" i="16"/>
  <c r="V291" i="16"/>
  <c r="AC291" i="16" s="1"/>
  <c r="U291" i="16"/>
  <c r="T291" i="16" s="1"/>
  <c r="C291" i="16"/>
  <c r="U290" i="16"/>
  <c r="T290" i="16" s="1"/>
  <c r="C290" i="16"/>
  <c r="V289" i="16"/>
  <c r="AC289" i="16" s="1"/>
  <c r="U289" i="16"/>
  <c r="T289" i="16" s="1"/>
  <c r="C289" i="16"/>
  <c r="U288" i="16"/>
  <c r="T288" i="16" s="1"/>
  <c r="C288" i="16"/>
  <c r="U287" i="16"/>
  <c r="T287" i="16" s="1"/>
  <c r="C287" i="16"/>
  <c r="U286" i="16"/>
  <c r="T286" i="16" s="1"/>
  <c r="C286" i="16"/>
  <c r="V285" i="16"/>
  <c r="AC285" i="16" s="1"/>
  <c r="U285" i="16"/>
  <c r="T285" i="16" s="1"/>
  <c r="C285" i="16"/>
  <c r="U284" i="16"/>
  <c r="T284" i="16" s="1"/>
  <c r="C284" i="16"/>
  <c r="V283" i="16"/>
  <c r="AC283" i="16" s="1"/>
  <c r="U283" i="16"/>
  <c r="T283" i="16" s="1"/>
  <c r="C283" i="16"/>
  <c r="U282" i="16"/>
  <c r="T282" i="16" s="1"/>
  <c r="C282" i="16"/>
  <c r="V295" i="16"/>
  <c r="AC295" i="16" s="1"/>
  <c r="U295" i="16"/>
  <c r="T295" i="16" s="1"/>
  <c r="C295" i="16"/>
  <c r="U294" i="16"/>
  <c r="T294" i="16" s="1"/>
  <c r="C294" i="16"/>
  <c r="C316" i="16"/>
  <c r="C315" i="16"/>
  <c r="C314" i="16"/>
  <c r="C313" i="16"/>
  <c r="V242" i="16"/>
  <c r="AC242" i="16" s="1"/>
  <c r="U242" i="16"/>
  <c r="T242" i="16" s="1"/>
  <c r="C242" i="16"/>
  <c r="U241" i="16"/>
  <c r="T241" i="16" s="1"/>
  <c r="C241" i="16"/>
  <c r="V240" i="16"/>
  <c r="AC240" i="16" s="1"/>
  <c r="U240" i="16"/>
  <c r="T240" i="16" s="1"/>
  <c r="C240" i="16"/>
  <c r="V239" i="16"/>
  <c r="AC239" i="16" s="1"/>
  <c r="U239" i="16"/>
  <c r="T239" i="16" s="1"/>
  <c r="C239" i="16"/>
  <c r="U238" i="16"/>
  <c r="T238" i="16" s="1"/>
  <c r="C238" i="16"/>
  <c r="V237" i="16"/>
  <c r="AC237" i="16" s="1"/>
  <c r="U237" i="16"/>
  <c r="T237" i="16" s="1"/>
  <c r="C237" i="16"/>
  <c r="U236" i="16"/>
  <c r="T236" i="16" s="1"/>
  <c r="C236" i="16"/>
  <c r="U235" i="16"/>
  <c r="T235" i="16" s="1"/>
  <c r="C235" i="16"/>
  <c r="U234" i="16"/>
  <c r="T234" i="16" s="1"/>
  <c r="C234" i="16"/>
  <c r="U233" i="16"/>
  <c r="T233" i="16" s="1"/>
  <c r="C233" i="16"/>
  <c r="V232" i="16"/>
  <c r="AC232" i="16" s="1"/>
  <c r="U232" i="16"/>
  <c r="T232" i="16" s="1"/>
  <c r="C232" i="16"/>
  <c r="U231" i="16"/>
  <c r="T231" i="16" s="1"/>
  <c r="C231" i="16"/>
  <c r="V230" i="16"/>
  <c r="AC230" i="16" s="1"/>
  <c r="U230" i="16"/>
  <c r="T230" i="16" s="1"/>
  <c r="C230" i="16"/>
  <c r="U229" i="16"/>
  <c r="T229" i="16" s="1"/>
  <c r="C229" i="16"/>
  <c r="V228" i="16"/>
  <c r="AC228" i="16" s="1"/>
  <c r="U228" i="16"/>
  <c r="T228" i="16" s="1"/>
  <c r="C228" i="16"/>
  <c r="U227" i="16"/>
  <c r="T227" i="16" s="1"/>
  <c r="C227" i="16"/>
  <c r="U226" i="16"/>
  <c r="T226" i="16" s="1"/>
  <c r="C226" i="16"/>
  <c r="V225" i="16"/>
  <c r="AC225" i="16" s="1"/>
  <c r="U225" i="16"/>
  <c r="T225" i="16" s="1"/>
  <c r="C225" i="16"/>
  <c r="U251" i="16"/>
  <c r="T251" i="16" s="1"/>
  <c r="C251" i="16"/>
  <c r="U250" i="16"/>
  <c r="T250" i="16" s="1"/>
  <c r="C250" i="16"/>
  <c r="V249" i="16"/>
  <c r="AC249" i="16" s="1"/>
  <c r="U249" i="16"/>
  <c r="T249" i="16" s="1"/>
  <c r="C249" i="16"/>
  <c r="U248" i="16"/>
  <c r="T248" i="16" s="1"/>
  <c r="C248" i="16"/>
  <c r="U247" i="16"/>
  <c r="T247" i="16" s="1"/>
  <c r="C247" i="16"/>
  <c r="V246" i="16"/>
  <c r="AC246" i="16" s="1"/>
  <c r="U246" i="16"/>
  <c r="T246" i="16" s="1"/>
  <c r="C246" i="16"/>
  <c r="U245" i="16"/>
  <c r="T245" i="16" s="1"/>
  <c r="C245" i="16"/>
  <c r="U244" i="16"/>
  <c r="T244" i="16" s="1"/>
  <c r="C244" i="16"/>
  <c r="U243" i="16"/>
  <c r="T243" i="16" s="1"/>
  <c r="C243" i="16"/>
  <c r="V254" i="16"/>
  <c r="AC254" i="16" s="1"/>
  <c r="U254" i="16"/>
  <c r="T254" i="16" s="1"/>
  <c r="C254" i="16"/>
  <c r="V253" i="16"/>
  <c r="AC253" i="16" s="1"/>
  <c r="U253" i="16"/>
  <c r="T253" i="16" s="1"/>
  <c r="C253" i="16"/>
  <c r="U252" i="16"/>
  <c r="T252" i="16" s="1"/>
  <c r="C252" i="16"/>
  <c r="V257" i="16"/>
  <c r="AC257" i="16" s="1"/>
  <c r="U257" i="16"/>
  <c r="T257" i="16" s="1"/>
  <c r="C257" i="16"/>
  <c r="U256" i="16"/>
  <c r="T256" i="16" s="1"/>
  <c r="C256" i="16"/>
  <c r="U255" i="16"/>
  <c r="T255" i="16" s="1"/>
  <c r="C255"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96" i="16"/>
  <c r="C297" i="16"/>
  <c r="C298" i="16"/>
  <c r="C299" i="16"/>
  <c r="C300" i="16"/>
  <c r="C301" i="16"/>
  <c r="C302" i="16"/>
  <c r="C303" i="16"/>
  <c r="C304" i="16"/>
  <c r="C305" i="16"/>
  <c r="C306" i="16"/>
  <c r="C307" i="16"/>
  <c r="C308" i="16"/>
  <c r="C309" i="16"/>
  <c r="C310" i="16"/>
  <c r="C311" i="16"/>
  <c r="C312"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V142" i="16"/>
  <c r="AC142" i="16" s="1"/>
  <c r="U142" i="16"/>
  <c r="T142" i="16" s="1"/>
  <c r="V314" i="16"/>
  <c r="AC314" i="16" s="1"/>
  <c r="V308" i="16"/>
  <c r="AC308" i="16" s="1"/>
  <c r="V307" i="16"/>
  <c r="AC307" i="16" s="1"/>
  <c r="V300" i="16"/>
  <c r="AC300" i="16" s="1"/>
  <c r="V141" i="16"/>
  <c r="V140" i="16"/>
  <c r="AC140" i="16" s="1"/>
  <c r="V130" i="16"/>
  <c r="AC130" i="16" s="1"/>
  <c r="V120" i="16"/>
  <c r="AC120" i="16" s="1"/>
  <c r="V116" i="16"/>
  <c r="V106" i="16"/>
  <c r="AC106" i="16" s="1"/>
  <c r="V102" i="16"/>
  <c r="AC102" i="16" s="1"/>
  <c r="V92" i="16"/>
  <c r="AC92" i="16" s="1"/>
  <c r="V91" i="16"/>
  <c r="AC91" i="16" s="1"/>
  <c r="V82" i="16"/>
  <c r="AC82" i="16" s="1"/>
  <c r="V77" i="16"/>
  <c r="AC77" i="16" s="1"/>
  <c r="V76" i="16"/>
  <c r="AC76" i="16" s="1"/>
  <c r="V66" i="16"/>
  <c r="AC66" i="16" s="1"/>
  <c r="V317" i="16"/>
  <c r="AC317" i="16" s="1"/>
  <c r="V316" i="16"/>
  <c r="AC316" i="16" s="1"/>
  <c r="V306" i="16"/>
  <c r="AC306" i="16" s="1"/>
  <c r="V139" i="16"/>
  <c r="V135" i="16"/>
  <c r="V129" i="16"/>
  <c r="AC129" i="16" s="1"/>
  <c r="V115" i="16"/>
  <c r="AC115" i="16" s="1"/>
  <c r="V113" i="16"/>
  <c r="AC113" i="16" s="1"/>
  <c r="V101" i="16"/>
  <c r="AC101" i="16" s="1"/>
  <c r="V87" i="16"/>
  <c r="AC87" i="16" s="1"/>
  <c r="V70" i="16"/>
  <c r="AC70" i="16" s="1"/>
  <c r="V309" i="16"/>
  <c r="AC309" i="16" s="1"/>
  <c r="V301" i="16"/>
  <c r="AC301" i="16" s="1"/>
  <c r="V138" i="16"/>
  <c r="AC138" i="16" s="1"/>
  <c r="V132" i="16"/>
  <c r="AC132" i="16" s="1"/>
  <c r="V128" i="16"/>
  <c r="AC128" i="16" s="1"/>
  <c r="V121" i="16"/>
  <c r="AC121" i="16" s="1"/>
  <c r="V112" i="16"/>
  <c r="AC112" i="16" s="1"/>
  <c r="V111" i="16"/>
  <c r="AC111" i="16" s="1"/>
  <c r="V107" i="16"/>
  <c r="AC107" i="16" s="1"/>
  <c r="V100" i="16"/>
  <c r="AC100" i="16" s="1"/>
  <c r="V93" i="16"/>
  <c r="AC93" i="16" s="1"/>
  <c r="V83" i="16"/>
  <c r="AC83" i="16" s="1"/>
  <c r="V74" i="16"/>
  <c r="V67" i="16"/>
  <c r="AC67" i="16" s="1"/>
  <c r="V64" i="16"/>
  <c r="AC64" i="16" s="1"/>
  <c r="U132" i="16"/>
  <c r="T132" i="16" s="1"/>
  <c r="U133" i="16"/>
  <c r="T133" i="16" s="1"/>
  <c r="AA133" i="16" s="1"/>
  <c r="U134" i="16"/>
  <c r="T134" i="16" s="1"/>
  <c r="U135" i="16"/>
  <c r="T135" i="16" s="1"/>
  <c r="AA135" i="16" s="1"/>
  <c r="AH135" i="16" s="1"/>
  <c r="U136" i="16"/>
  <c r="T136" i="16" s="1"/>
  <c r="U137" i="16"/>
  <c r="T137" i="16" s="1"/>
  <c r="AA137" i="16" s="1"/>
  <c r="U138" i="16"/>
  <c r="T138" i="16" s="1"/>
  <c r="AA138" i="16" s="1"/>
  <c r="U139" i="16"/>
  <c r="T139" i="16" s="1"/>
  <c r="AA139" i="16" s="1"/>
  <c r="AB139" i="16" s="1"/>
  <c r="U140" i="16"/>
  <c r="T140" i="16" s="1"/>
  <c r="U141" i="16"/>
  <c r="T141" i="16" s="1"/>
  <c r="AA141" i="16" s="1"/>
  <c r="U143" i="16"/>
  <c r="T143" i="16" s="1"/>
  <c r="AA143" i="16" s="1"/>
  <c r="U144" i="16"/>
  <c r="T144" i="16" s="1"/>
  <c r="V144" i="16"/>
  <c r="AC144" i="16" s="1"/>
  <c r="U145" i="16"/>
  <c r="T145" i="16" s="1"/>
  <c r="U146" i="16"/>
  <c r="T146" i="16" s="1"/>
  <c r="U147" i="16"/>
  <c r="T147" i="16" s="1"/>
  <c r="AA147" i="16" s="1"/>
  <c r="V147" i="16"/>
  <c r="U148" i="16"/>
  <c r="T148" i="16" s="1"/>
  <c r="U149" i="16"/>
  <c r="T149" i="16" s="1"/>
  <c r="V149" i="16"/>
  <c r="AC149" i="16" s="1"/>
  <c r="U150" i="16"/>
  <c r="T150" i="16" s="1"/>
  <c r="V150" i="16"/>
  <c r="AC150" i="16" s="1"/>
  <c r="U151" i="16"/>
  <c r="T151" i="16" s="1"/>
  <c r="AA151" i="16" s="1"/>
  <c r="AB151" i="16" s="1"/>
  <c r="U152" i="16"/>
  <c r="T152" i="16" s="1"/>
  <c r="U153" i="16"/>
  <c r="T153" i="16" s="1"/>
  <c r="V153" i="16"/>
  <c r="AC153" i="16" s="1"/>
  <c r="U154" i="16"/>
  <c r="T154" i="16" s="1"/>
  <c r="AA154" i="16" s="1"/>
  <c r="V154" i="16"/>
  <c r="AC154" i="16" s="1"/>
  <c r="U155" i="16"/>
  <c r="T155" i="16" s="1"/>
  <c r="U156" i="16"/>
  <c r="T156" i="16" s="1"/>
  <c r="AA156" i="16" s="1"/>
  <c r="V156" i="16"/>
  <c r="AC156" i="16" s="1"/>
  <c r="U157" i="16"/>
  <c r="T157" i="16" s="1"/>
  <c r="AA157" i="16" s="1"/>
  <c r="AB157" i="16" s="1"/>
  <c r="U158" i="16"/>
  <c r="T158" i="16" s="1"/>
  <c r="U159" i="16"/>
  <c r="T159" i="16" s="1"/>
  <c r="U160" i="16"/>
  <c r="T160" i="16" s="1"/>
  <c r="V160" i="16"/>
  <c r="AC160" i="16" s="1"/>
  <c r="AD160" i="16" s="1"/>
  <c r="U161" i="16"/>
  <c r="T161" i="16" s="1"/>
  <c r="V161" i="16"/>
  <c r="AC161" i="16" s="1"/>
  <c r="U162" i="16"/>
  <c r="T162" i="16" s="1"/>
  <c r="U163" i="16"/>
  <c r="T163" i="16" s="1"/>
  <c r="U164" i="16"/>
  <c r="T164" i="16" s="1"/>
  <c r="AA164" i="16" s="1"/>
  <c r="V164" i="16"/>
  <c r="AC164" i="16" s="1"/>
  <c r="AD164" i="16" s="1"/>
  <c r="U165" i="16"/>
  <c r="T165" i="16" s="1"/>
  <c r="V165" i="16"/>
  <c r="AC165" i="16" s="1"/>
  <c r="U166" i="16"/>
  <c r="T166" i="16" s="1"/>
  <c r="U167" i="16"/>
  <c r="T167" i="16" s="1"/>
  <c r="U168" i="16"/>
  <c r="T168" i="16" s="1"/>
  <c r="AA168" i="16" s="1"/>
  <c r="U169" i="16"/>
  <c r="T169" i="16" s="1"/>
  <c r="U170" i="16"/>
  <c r="T170" i="16" s="1"/>
  <c r="V170" i="16"/>
  <c r="AC170" i="16" s="1"/>
  <c r="U171" i="16"/>
  <c r="T171" i="16" s="1"/>
  <c r="AA171" i="16" s="1"/>
  <c r="U172" i="16"/>
  <c r="T172" i="16" s="1"/>
  <c r="U173" i="16"/>
  <c r="T173" i="16" s="1"/>
  <c r="V173" i="16"/>
  <c r="AC173" i="16" s="1"/>
  <c r="U174" i="16"/>
  <c r="T174" i="16" s="1"/>
  <c r="V174" i="16"/>
  <c r="AC174" i="16" s="1"/>
  <c r="U175" i="16"/>
  <c r="T175" i="16" s="1"/>
  <c r="U176" i="16"/>
  <c r="T176" i="16" s="1"/>
  <c r="V176" i="16"/>
  <c r="AC176" i="16" s="1"/>
  <c r="U177" i="16"/>
  <c r="T177" i="16" s="1"/>
  <c r="AA177" i="16" s="1"/>
  <c r="V177" i="16"/>
  <c r="AC177" i="16" s="1"/>
  <c r="U178" i="16"/>
  <c r="T178" i="16" s="1"/>
  <c r="AA178" i="16" s="1"/>
  <c r="U179" i="16"/>
  <c r="T179" i="16" s="1"/>
  <c r="V179" i="16"/>
  <c r="AC179" i="16" s="1"/>
  <c r="U180" i="16"/>
  <c r="T180" i="16" s="1"/>
  <c r="AA180" i="16" s="1"/>
  <c r="U181" i="16"/>
  <c r="T181" i="16" s="1"/>
  <c r="U182" i="16"/>
  <c r="T182" i="16" s="1"/>
  <c r="V182" i="16"/>
  <c r="AC182" i="16" s="1"/>
  <c r="AJ182" i="16" s="1"/>
  <c r="AK182" i="16" s="1"/>
  <c r="U183" i="16"/>
  <c r="T183" i="16" s="1"/>
  <c r="U184" i="16"/>
  <c r="T184" i="16" s="1"/>
  <c r="V184" i="16"/>
  <c r="AC184" i="16" s="1"/>
  <c r="U185" i="16"/>
  <c r="T185" i="16" s="1"/>
  <c r="AA185" i="16" s="1"/>
  <c r="V185" i="16"/>
  <c r="AC185" i="16" s="1"/>
  <c r="U186" i="16"/>
  <c r="T186" i="16" s="1"/>
  <c r="AA186" i="16" s="1"/>
  <c r="U187" i="16"/>
  <c r="T187" i="16" s="1"/>
  <c r="U188" i="16"/>
  <c r="T188" i="16" s="1"/>
  <c r="AA188" i="16" s="1"/>
  <c r="V188" i="16"/>
  <c r="U189" i="16"/>
  <c r="T189" i="16" s="1"/>
  <c r="V189" i="16"/>
  <c r="AC189" i="16" s="1"/>
  <c r="U190" i="16"/>
  <c r="T190" i="16" s="1"/>
  <c r="AA190" i="16" s="1"/>
  <c r="V190" i="16"/>
  <c r="AC190" i="16" s="1"/>
  <c r="U191" i="16"/>
  <c r="T191" i="16" s="1"/>
  <c r="AA191" i="16" s="1"/>
  <c r="U192" i="16"/>
  <c r="T192" i="16" s="1"/>
  <c r="AA192" i="16" s="1"/>
  <c r="U193" i="16"/>
  <c r="T193" i="16" s="1"/>
  <c r="AA193" i="16" s="1"/>
  <c r="U194" i="16"/>
  <c r="T194" i="16" s="1"/>
  <c r="V194" i="16"/>
  <c r="AC194" i="16" s="1"/>
  <c r="AD194" i="16" s="1"/>
  <c r="U195" i="16"/>
  <c r="T195" i="16" s="1"/>
  <c r="U196" i="16"/>
  <c r="T196" i="16" s="1"/>
  <c r="U197" i="16"/>
  <c r="T197" i="16" s="1"/>
  <c r="AA197" i="16" s="1"/>
  <c r="V197" i="16"/>
  <c r="U198" i="16"/>
  <c r="T198" i="16" s="1"/>
  <c r="AA198" i="16" s="1"/>
  <c r="V198" i="16"/>
  <c r="AC198" i="16" s="1"/>
  <c r="U199" i="16"/>
  <c r="T199" i="16" s="1"/>
  <c r="U200" i="16"/>
  <c r="T200" i="16" s="1"/>
  <c r="AA200" i="16" s="1"/>
  <c r="AB200" i="16" s="1"/>
  <c r="U201" i="16"/>
  <c r="T201" i="16" s="1"/>
  <c r="AA201" i="16" s="1"/>
  <c r="V201" i="16"/>
  <c r="U202" i="16"/>
  <c r="T202" i="16" s="1"/>
  <c r="U203" i="16"/>
  <c r="T203" i="16" s="1"/>
  <c r="V203" i="16"/>
  <c r="AC203" i="16" s="1"/>
  <c r="AD203" i="16" s="1"/>
  <c r="U204" i="16"/>
  <c r="T204" i="16" s="1"/>
  <c r="AA204" i="16" s="1"/>
  <c r="AB204" i="16" s="1"/>
  <c r="U205" i="16"/>
  <c r="T205" i="16" s="1"/>
  <c r="AA205" i="16" s="1"/>
  <c r="AB205" i="16" s="1"/>
  <c r="V205" i="16"/>
  <c r="U206" i="16"/>
  <c r="T206" i="16" s="1"/>
  <c r="AA206" i="16" s="1"/>
  <c r="V206" i="16"/>
  <c r="AC206" i="16" s="1"/>
  <c r="U207" i="16"/>
  <c r="T207" i="16" s="1"/>
  <c r="U208" i="16"/>
  <c r="T208" i="16" s="1"/>
  <c r="AA208" i="16" s="1"/>
  <c r="AB208" i="16" s="1"/>
  <c r="U209" i="16"/>
  <c r="T209" i="16" s="1"/>
  <c r="U210" i="16"/>
  <c r="T210" i="16" s="1"/>
  <c r="AA210" i="16" s="1"/>
  <c r="V210" i="16"/>
  <c r="AC210" i="16" s="1"/>
  <c r="U211" i="16"/>
  <c r="T211" i="16" s="1"/>
  <c r="U212" i="16"/>
  <c r="T212" i="16" s="1"/>
  <c r="AA212" i="16" s="1"/>
  <c r="AH212" i="16" s="1"/>
  <c r="U213" i="16"/>
  <c r="T213" i="16" s="1"/>
  <c r="U214" i="16"/>
  <c r="T214" i="16" s="1"/>
  <c r="AA214" i="16" s="1"/>
  <c r="V214" i="16"/>
  <c r="AC214" i="16" s="1"/>
  <c r="AD214" i="16" s="1"/>
  <c r="U215" i="16"/>
  <c r="T215" i="16" s="1"/>
  <c r="AA215" i="16" s="1"/>
  <c r="V215" i="16"/>
  <c r="AC215" i="16" s="1"/>
  <c r="AD215" i="16" s="1"/>
  <c r="U216" i="16"/>
  <c r="T216" i="16" s="1"/>
  <c r="AA216" i="16" s="1"/>
  <c r="AB216" i="16" s="1"/>
  <c r="V216" i="16"/>
  <c r="AC216" i="16" s="1"/>
  <c r="U217" i="16"/>
  <c r="T217" i="16" s="1"/>
  <c r="U218" i="16"/>
  <c r="T218" i="16" s="1"/>
  <c r="AA218" i="16" s="1"/>
  <c r="U219" i="16"/>
  <c r="T219" i="16" s="1"/>
  <c r="V219" i="16"/>
  <c r="AC219" i="16" s="1"/>
  <c r="AJ219" i="16" s="1"/>
  <c r="AK219" i="16" s="1"/>
  <c r="U220" i="16"/>
  <c r="T220" i="16" s="1"/>
  <c r="AA220" i="16" s="1"/>
  <c r="AH220" i="16" s="1"/>
  <c r="U221" i="16"/>
  <c r="T221" i="16" s="1"/>
  <c r="U222" i="16"/>
  <c r="T222" i="16" s="1"/>
  <c r="AA222" i="16" s="1"/>
  <c r="V222" i="16"/>
  <c r="AC222" i="16" s="1"/>
  <c r="AD222" i="16" s="1"/>
  <c r="U223" i="16"/>
  <c r="T223" i="16" s="1"/>
  <c r="V223" i="16"/>
  <c r="AC223" i="16" s="1"/>
  <c r="AD223" i="16" s="1"/>
  <c r="U224" i="16"/>
  <c r="T224" i="16" s="1"/>
  <c r="AA224" i="16" s="1"/>
  <c r="AB224" i="16" s="1"/>
  <c r="V224" i="16"/>
  <c r="AC224" i="16" s="1"/>
  <c r="U128" i="16"/>
  <c r="T128" i="16" s="1"/>
  <c r="U129" i="16"/>
  <c r="T129" i="16" s="1"/>
  <c r="U118" i="16"/>
  <c r="T118" i="16" s="1"/>
  <c r="U119" i="16"/>
  <c r="T119" i="16" s="1"/>
  <c r="AA119" i="16" s="1"/>
  <c r="U120" i="16"/>
  <c r="T120" i="16" s="1"/>
  <c r="U121" i="16"/>
  <c r="T121" i="16" s="1"/>
  <c r="U122" i="16"/>
  <c r="T122" i="16" s="1"/>
  <c r="U123" i="16"/>
  <c r="T123" i="16" s="1"/>
  <c r="AA123" i="16" s="1"/>
  <c r="U124" i="16"/>
  <c r="T124" i="16" s="1"/>
  <c r="U125" i="16"/>
  <c r="T125" i="16" s="1"/>
  <c r="U126" i="16"/>
  <c r="T126" i="16" s="1"/>
  <c r="AA126" i="16" s="1"/>
  <c r="U127" i="16"/>
  <c r="T127" i="16" s="1"/>
  <c r="AA127" i="16" s="1"/>
  <c r="U130" i="16"/>
  <c r="T130" i="16" s="1"/>
  <c r="U131" i="16"/>
  <c r="T131" i="16" s="1"/>
  <c r="U104" i="16"/>
  <c r="T104" i="16" s="1"/>
  <c r="U105" i="16"/>
  <c r="T105" i="16" s="1"/>
  <c r="AA105" i="16" s="1"/>
  <c r="U106" i="16"/>
  <c r="T106" i="16" s="1"/>
  <c r="U107" i="16"/>
  <c r="T107" i="16" s="1"/>
  <c r="AA107" i="16" s="1"/>
  <c r="U111" i="16"/>
  <c r="T111" i="16" s="1"/>
  <c r="U112" i="16"/>
  <c r="T112" i="16" s="1"/>
  <c r="AA112" i="16" s="1"/>
  <c r="U113" i="16"/>
  <c r="T113" i="16" s="1"/>
  <c r="U114" i="16"/>
  <c r="T114" i="16" s="1"/>
  <c r="U115" i="16"/>
  <c r="T115" i="16" s="1"/>
  <c r="U116" i="16"/>
  <c r="T116" i="16" s="1"/>
  <c r="AA116" i="16" s="1"/>
  <c r="U117" i="16"/>
  <c r="T117" i="16" s="1"/>
  <c r="U110" i="16"/>
  <c r="T110" i="16" s="1"/>
  <c r="U109" i="16"/>
  <c r="T109" i="16" s="1"/>
  <c r="AA109" i="16" s="1"/>
  <c r="U108" i="16"/>
  <c r="T108" i="16" s="1"/>
  <c r="U90" i="16"/>
  <c r="T90" i="16" s="1"/>
  <c r="U91" i="16"/>
  <c r="T91" i="16" s="1"/>
  <c r="AA91" i="16" s="1"/>
  <c r="U92" i="16"/>
  <c r="T92" i="16" s="1"/>
  <c r="U93" i="16"/>
  <c r="T93" i="16" s="1"/>
  <c r="AA93" i="16" s="1"/>
  <c r="U94" i="16"/>
  <c r="T94" i="16" s="1"/>
  <c r="U95" i="16"/>
  <c r="T95" i="16" s="1"/>
  <c r="U96" i="16"/>
  <c r="T96" i="16" s="1"/>
  <c r="AA96" i="16" s="1"/>
  <c r="U97" i="16"/>
  <c r="T97" i="16" s="1"/>
  <c r="U98" i="16"/>
  <c r="T98" i="16" s="1"/>
  <c r="U99" i="16"/>
  <c r="T99" i="16" s="1"/>
  <c r="AA99" i="16" s="1"/>
  <c r="U100" i="16"/>
  <c r="T100" i="16" s="1"/>
  <c r="AA100" i="16" s="1"/>
  <c r="U101" i="16"/>
  <c r="T101" i="16" s="1"/>
  <c r="U102" i="16"/>
  <c r="T102" i="16" s="1"/>
  <c r="U103" i="16"/>
  <c r="T103" i="16" s="1"/>
  <c r="AA103" i="16" s="1"/>
  <c r="V88" i="16"/>
  <c r="AC88" i="16" s="1"/>
  <c r="U88" i="16"/>
  <c r="T88" i="16" s="1"/>
  <c r="U87" i="16"/>
  <c r="T87" i="16" s="1"/>
  <c r="AA87" i="16" s="1"/>
  <c r="U77" i="16"/>
  <c r="T77" i="16" s="1"/>
  <c r="AA77" i="16" s="1"/>
  <c r="U76" i="16"/>
  <c r="T76" i="16" s="1"/>
  <c r="AA76" i="16" s="1"/>
  <c r="U297" i="16"/>
  <c r="T297" i="16" s="1"/>
  <c r="U298" i="16"/>
  <c r="T298" i="16" s="1"/>
  <c r="U299" i="16"/>
  <c r="T299" i="16" s="1"/>
  <c r="V299" i="16"/>
  <c r="AC299" i="16" s="1"/>
  <c r="U300" i="16"/>
  <c r="T300" i="16" s="1"/>
  <c r="U301" i="16"/>
  <c r="T301" i="16" s="1"/>
  <c r="U302" i="16"/>
  <c r="T302" i="16" s="1"/>
  <c r="U303" i="16"/>
  <c r="T303" i="16" s="1"/>
  <c r="U304" i="16"/>
  <c r="T304" i="16" s="1"/>
  <c r="U305" i="16"/>
  <c r="T305" i="16" s="1"/>
  <c r="U306" i="16"/>
  <c r="T306" i="16" s="1"/>
  <c r="U307" i="16"/>
  <c r="T307" i="16" s="1"/>
  <c r="U308" i="16"/>
  <c r="T308" i="16" s="1"/>
  <c r="U309" i="16"/>
  <c r="T309" i="16" s="1"/>
  <c r="U310" i="16"/>
  <c r="T310" i="16" s="1"/>
  <c r="U311" i="16"/>
  <c r="T311" i="16" s="1"/>
  <c r="U312" i="16"/>
  <c r="T312" i="16" s="1"/>
  <c r="U313" i="16"/>
  <c r="T313" i="16" s="1"/>
  <c r="U314" i="16"/>
  <c r="T314" i="16" s="1"/>
  <c r="U315" i="16"/>
  <c r="T315" i="16" s="1"/>
  <c r="U316" i="16"/>
  <c r="T316" i="16" s="1"/>
  <c r="U317" i="16"/>
  <c r="T317" i="16" s="1"/>
  <c r="U318" i="16"/>
  <c r="T318" i="16" s="1"/>
  <c r="V318" i="16"/>
  <c r="AC318" i="16" s="1"/>
  <c r="AD318" i="16" s="1"/>
  <c r="U319" i="16"/>
  <c r="T319" i="16" s="1"/>
  <c r="AA319" i="16" s="1"/>
  <c r="AB319" i="16" s="1"/>
  <c r="V319" i="16"/>
  <c r="U320" i="16"/>
  <c r="T320" i="16" s="1"/>
  <c r="AA320" i="16" s="1"/>
  <c r="V320" i="16"/>
  <c r="U321" i="16"/>
  <c r="T321" i="16" s="1"/>
  <c r="AA321" i="16" s="1"/>
  <c r="V321" i="16"/>
  <c r="U322" i="16"/>
  <c r="T322" i="16" s="1"/>
  <c r="AA322" i="16" s="1"/>
  <c r="V322" i="16"/>
  <c r="U323" i="16"/>
  <c r="T323" i="16" s="1"/>
  <c r="AA323" i="16" s="1"/>
  <c r="AH323" i="16" s="1"/>
  <c r="V323" i="16"/>
  <c r="U324" i="16"/>
  <c r="T324" i="16" s="1"/>
  <c r="AA324" i="16" s="1"/>
  <c r="V324" i="16"/>
  <c r="U325" i="16"/>
  <c r="T325" i="16" s="1"/>
  <c r="AA325" i="16" s="1"/>
  <c r="AH325" i="16" s="1"/>
  <c r="V325" i="16"/>
  <c r="U326" i="16"/>
  <c r="T326" i="16" s="1"/>
  <c r="AA326" i="16" s="1"/>
  <c r="V326" i="16"/>
  <c r="U327" i="16"/>
  <c r="T327" i="16" s="1"/>
  <c r="AA327" i="16" s="1"/>
  <c r="AH327" i="16" s="1"/>
  <c r="V327" i="16"/>
  <c r="U328" i="16"/>
  <c r="T328" i="16" s="1"/>
  <c r="AA328" i="16" s="1"/>
  <c r="V328" i="16"/>
  <c r="U329" i="16"/>
  <c r="T329" i="16" s="1"/>
  <c r="AA329" i="16" s="1"/>
  <c r="V329" i="16"/>
  <c r="U330" i="16"/>
  <c r="T330" i="16" s="1"/>
  <c r="AA330" i="16" s="1"/>
  <c r="V330" i="16"/>
  <c r="T331" i="16"/>
  <c r="V331" i="16"/>
  <c r="U332" i="16"/>
  <c r="T332" i="16" s="1"/>
  <c r="AA332" i="16" s="1"/>
  <c r="V332" i="16"/>
  <c r="U333" i="16"/>
  <c r="T333" i="16" s="1"/>
  <c r="AA333" i="16" s="1"/>
  <c r="AH333" i="16" s="1"/>
  <c r="V333" i="16"/>
  <c r="U334" i="16"/>
  <c r="T334" i="16" s="1"/>
  <c r="AA334" i="16" s="1"/>
  <c r="V334" i="16"/>
  <c r="U335" i="16"/>
  <c r="T335" i="16" s="1"/>
  <c r="AA335" i="16" s="1"/>
  <c r="AH335" i="16" s="1"/>
  <c r="V335" i="16"/>
  <c r="U336" i="16"/>
  <c r="T336" i="16" s="1"/>
  <c r="AA336" i="16" s="1"/>
  <c r="V336" i="16"/>
  <c r="U337" i="16"/>
  <c r="T337" i="16" s="1"/>
  <c r="AA337" i="16" s="1"/>
  <c r="V337" i="16"/>
  <c r="U338" i="16"/>
  <c r="T338" i="16" s="1"/>
  <c r="AA338" i="16" s="1"/>
  <c r="AB338" i="16" s="1"/>
  <c r="V338" i="16"/>
  <c r="U339" i="16"/>
  <c r="T339" i="16" s="1"/>
  <c r="AA339" i="16" s="1"/>
  <c r="V339" i="16"/>
  <c r="U340" i="16"/>
  <c r="T340" i="16" s="1"/>
  <c r="AA340" i="16" s="1"/>
  <c r="AH340" i="16" s="1"/>
  <c r="AI340" i="16" s="1"/>
  <c r="V340" i="16"/>
  <c r="U341" i="16"/>
  <c r="T341" i="16" s="1"/>
  <c r="AA341" i="16" s="1"/>
  <c r="V341" i="16"/>
  <c r="U342" i="16"/>
  <c r="T342" i="16" s="1"/>
  <c r="AA342" i="16" s="1"/>
  <c r="V342" i="16"/>
  <c r="U343" i="16"/>
  <c r="T343" i="16" s="1"/>
  <c r="AA343" i="16" s="1"/>
  <c r="V343" i="16"/>
  <c r="AC343" i="16" s="1"/>
  <c r="U344" i="16"/>
  <c r="T344" i="16" s="1"/>
  <c r="AA344" i="16" s="1"/>
  <c r="W344" i="16"/>
  <c r="V344" i="16" s="1"/>
  <c r="U345" i="16"/>
  <c r="T345" i="16" s="1"/>
  <c r="AA345" i="16" s="1"/>
  <c r="W345" i="16"/>
  <c r="V345" i="16" s="1"/>
  <c r="AC345" i="16" s="1"/>
  <c r="U346" i="16"/>
  <c r="T346" i="16" s="1"/>
  <c r="AA346" i="16" s="1"/>
  <c r="AB346" i="16" s="1"/>
  <c r="W346" i="16"/>
  <c r="V346" i="16" s="1"/>
  <c r="U347" i="16"/>
  <c r="T347" i="16" s="1"/>
  <c r="AA347" i="16" s="1"/>
  <c r="W347" i="16"/>
  <c r="V347" i="16" s="1"/>
  <c r="AC347" i="16" s="1"/>
  <c r="U348" i="16"/>
  <c r="T348" i="16" s="1"/>
  <c r="AA348" i="16" s="1"/>
  <c r="W348" i="16"/>
  <c r="V348" i="16" s="1"/>
  <c r="U349" i="16"/>
  <c r="T349" i="16" s="1"/>
  <c r="AA349" i="16" s="1"/>
  <c r="W349" i="16"/>
  <c r="V349" i="16" s="1"/>
  <c r="U350" i="16"/>
  <c r="T350" i="16" s="1"/>
  <c r="AA350" i="16" s="1"/>
  <c r="W350" i="16"/>
  <c r="V350" i="16" s="1"/>
  <c r="U351" i="16"/>
  <c r="T351" i="16" s="1"/>
  <c r="AA351" i="16" s="1"/>
  <c r="W351" i="16"/>
  <c r="V351" i="16" s="1"/>
  <c r="AC351" i="16" s="1"/>
  <c r="U352" i="16"/>
  <c r="T352" i="16" s="1"/>
  <c r="AA352" i="16" s="1"/>
  <c r="W352" i="16"/>
  <c r="V352" i="16" s="1"/>
  <c r="U353" i="16"/>
  <c r="T353" i="16" s="1"/>
  <c r="AA353" i="16" s="1"/>
  <c r="AB353" i="16" s="1"/>
  <c r="W353" i="16"/>
  <c r="V353" i="16" s="1"/>
  <c r="U354" i="16"/>
  <c r="T354" i="16" s="1"/>
  <c r="AA354" i="16" s="1"/>
  <c r="W354" i="16"/>
  <c r="V354" i="16" s="1"/>
  <c r="U355" i="16"/>
  <c r="T355" i="16" s="1"/>
  <c r="AA355" i="16" s="1"/>
  <c r="AB355" i="16" s="1"/>
  <c r="W355" i="16"/>
  <c r="V355" i="16" s="1"/>
  <c r="AC355" i="16" s="1"/>
  <c r="U356" i="16"/>
  <c r="T356" i="16" s="1"/>
  <c r="AA356" i="16" s="1"/>
  <c r="AB356" i="16" s="1"/>
  <c r="W356" i="16"/>
  <c r="V356" i="16" s="1"/>
  <c r="U357" i="16"/>
  <c r="T357" i="16" s="1"/>
  <c r="W357" i="16"/>
  <c r="V357" i="16" s="1"/>
  <c r="AC357" i="16" s="1"/>
  <c r="U358" i="16"/>
  <c r="T358" i="16" s="1"/>
  <c r="AA358" i="16" s="1"/>
  <c r="W358" i="16"/>
  <c r="V358" i="16" s="1"/>
  <c r="U359" i="16"/>
  <c r="T359" i="16" s="1"/>
  <c r="AA359" i="16" s="1"/>
  <c r="AB359" i="16" s="1"/>
  <c r="W359" i="16"/>
  <c r="V359" i="16" s="1"/>
  <c r="AC359" i="16" s="1"/>
  <c r="AJ359" i="16" s="1"/>
  <c r="AK359" i="16" s="1"/>
  <c r="U360" i="16"/>
  <c r="T360" i="16" s="1"/>
  <c r="AA360" i="16" s="1"/>
  <c r="W360" i="16"/>
  <c r="V360" i="16" s="1"/>
  <c r="U361" i="16"/>
  <c r="T361" i="16" s="1"/>
  <c r="AA361" i="16" s="1"/>
  <c r="AH361" i="16" s="1"/>
  <c r="W361" i="16"/>
  <c r="V361" i="16" s="1"/>
  <c r="AC361" i="16" s="1"/>
  <c r="U362" i="16"/>
  <c r="T362" i="16" s="1"/>
  <c r="AA362" i="16" s="1"/>
  <c r="AB362" i="16" s="1"/>
  <c r="W362" i="16"/>
  <c r="V362" i="16" s="1"/>
  <c r="U363" i="16"/>
  <c r="T363" i="16" s="1"/>
  <c r="AA363" i="16" s="1"/>
  <c r="AB363" i="16" s="1"/>
  <c r="W363" i="16"/>
  <c r="V363" i="16" s="1"/>
  <c r="AC363" i="16" s="1"/>
  <c r="U364" i="16"/>
  <c r="T364" i="16" s="1"/>
  <c r="AA364" i="16" s="1"/>
  <c r="W364" i="16"/>
  <c r="V364" i="16" s="1"/>
  <c r="U365" i="16"/>
  <c r="T365" i="16" s="1"/>
  <c r="W365" i="16"/>
  <c r="V365" i="16" s="1"/>
  <c r="AC365" i="16" s="1"/>
  <c r="U366" i="16"/>
  <c r="T366" i="16" s="1"/>
  <c r="W366" i="16"/>
  <c r="V366" i="16" s="1"/>
  <c r="AC366" i="16" s="1"/>
  <c r="U367" i="16"/>
  <c r="T367" i="16" s="1"/>
  <c r="W367" i="16"/>
  <c r="V367" i="16" s="1"/>
  <c r="AC367" i="16" s="1"/>
  <c r="U368" i="16"/>
  <c r="T368" i="16" s="1"/>
  <c r="W368" i="16"/>
  <c r="V368" i="16" s="1"/>
  <c r="AC368" i="16" s="1"/>
  <c r="U369" i="16"/>
  <c r="T369" i="16" s="1"/>
  <c r="W369" i="16"/>
  <c r="V369" i="16" s="1"/>
  <c r="AC369" i="16" s="1"/>
  <c r="U370" i="16"/>
  <c r="T370" i="16" s="1"/>
  <c r="AA370" i="16" s="1"/>
  <c r="W370" i="16"/>
  <c r="V370" i="16" s="1"/>
  <c r="AC370" i="16" s="1"/>
  <c r="U371" i="16"/>
  <c r="T371" i="16" s="1"/>
  <c r="W371" i="16"/>
  <c r="V371" i="16" s="1"/>
  <c r="AC371" i="16" s="1"/>
  <c r="U372" i="16"/>
  <c r="T372" i="16" s="1"/>
  <c r="W372" i="16"/>
  <c r="V372" i="16" s="1"/>
  <c r="AC372" i="16" s="1"/>
  <c r="AD372" i="16" s="1"/>
  <c r="U373" i="16"/>
  <c r="T373" i="16" s="1"/>
  <c r="AA373" i="16" s="1"/>
  <c r="W373" i="16"/>
  <c r="V373" i="16" s="1"/>
  <c r="U374" i="16"/>
  <c r="T374" i="16" s="1"/>
  <c r="AA374" i="16" s="1"/>
  <c r="W374" i="16"/>
  <c r="V374" i="16" s="1"/>
  <c r="AC374" i="16" s="1"/>
  <c r="AD374" i="16" s="1"/>
  <c r="U375" i="16"/>
  <c r="T375" i="16" s="1"/>
  <c r="AA375" i="16" s="1"/>
  <c r="W375" i="16"/>
  <c r="V375" i="16" s="1"/>
  <c r="AC375" i="16" s="1"/>
  <c r="U376" i="16"/>
  <c r="T376" i="16" s="1"/>
  <c r="AA376" i="16" s="1"/>
  <c r="W376" i="16"/>
  <c r="V376" i="16" s="1"/>
  <c r="AC376" i="16" s="1"/>
  <c r="AD376" i="16" s="1"/>
  <c r="U377" i="16"/>
  <c r="T377" i="16" s="1"/>
  <c r="AA377" i="16" s="1"/>
  <c r="W377" i="16"/>
  <c r="V377" i="16" s="1"/>
  <c r="AC377" i="16" s="1"/>
  <c r="AJ377" i="16" s="1"/>
  <c r="AK377" i="16" s="1"/>
  <c r="U378" i="16"/>
  <c r="T378" i="16" s="1"/>
  <c r="W378" i="16"/>
  <c r="V378" i="16" s="1"/>
  <c r="AC378" i="16" s="1"/>
  <c r="AD378" i="16" s="1"/>
  <c r="U379" i="16"/>
  <c r="T379" i="16" s="1"/>
  <c r="AA379" i="16" s="1"/>
  <c r="W379" i="16"/>
  <c r="V379" i="16" s="1"/>
  <c r="AC379" i="16" s="1"/>
  <c r="AJ379" i="16" s="1"/>
  <c r="AK379" i="16" s="1"/>
  <c r="U380" i="16"/>
  <c r="T380" i="16" s="1"/>
  <c r="W380" i="16"/>
  <c r="V380" i="16" s="1"/>
  <c r="AC380" i="16" s="1"/>
  <c r="AD380" i="16" s="1"/>
  <c r="U381" i="16"/>
  <c r="T381" i="16" s="1"/>
  <c r="W381" i="16"/>
  <c r="V381" i="16" s="1"/>
  <c r="AC381" i="16" s="1"/>
  <c r="AJ381" i="16" s="1"/>
  <c r="AK381" i="16" s="1"/>
  <c r="U382" i="16"/>
  <c r="T382" i="16" s="1"/>
  <c r="W382" i="16"/>
  <c r="V382" i="16" s="1"/>
  <c r="AC382" i="16" s="1"/>
  <c r="AD382" i="16" s="1"/>
  <c r="U383" i="16"/>
  <c r="T383" i="16" s="1"/>
  <c r="AA383" i="16" s="1"/>
  <c r="W383" i="16"/>
  <c r="V383" i="16" s="1"/>
  <c r="AC383" i="16" s="1"/>
  <c r="AJ383" i="16" s="1"/>
  <c r="AK383" i="16" s="1"/>
  <c r="V72" i="16"/>
  <c r="AC72" i="16" s="1"/>
  <c r="V81" i="16"/>
  <c r="AC81" i="16" s="1"/>
  <c r="AA331" i="16" l="1"/>
  <c r="AH331" i="16" s="1"/>
  <c r="X331" i="16"/>
  <c r="X265" i="16"/>
  <c r="AE264" i="16"/>
  <c r="AE265" i="16"/>
  <c r="X261" i="16"/>
  <c r="X262" i="16"/>
  <c r="X263" i="16"/>
  <c r="X264" i="16"/>
  <c r="AJ260" i="16"/>
  <c r="AK260" i="16" s="1"/>
  <c r="AD260" i="16"/>
  <c r="AJ280" i="16"/>
  <c r="AK280" i="16" s="1"/>
  <c r="AD280" i="16"/>
  <c r="AJ269" i="16"/>
  <c r="AK269" i="16" s="1"/>
  <c r="AD269" i="16"/>
  <c r="AJ277" i="16"/>
  <c r="AK277" i="16" s="1"/>
  <c r="AD277" i="16"/>
  <c r="AJ258" i="16"/>
  <c r="AK258" i="16" s="1"/>
  <c r="AD258" i="16"/>
  <c r="AJ259" i="16"/>
  <c r="AK259" i="16" s="1"/>
  <c r="AD259" i="16"/>
  <c r="AJ272" i="16"/>
  <c r="AK272" i="16" s="1"/>
  <c r="AD272" i="16"/>
  <c r="AJ268" i="16"/>
  <c r="AK268" i="16" s="1"/>
  <c r="AD268" i="16"/>
  <c r="AJ276" i="16"/>
  <c r="AK276" i="16" s="1"/>
  <c r="AD276" i="16"/>
  <c r="X258" i="16"/>
  <c r="AA258" i="16"/>
  <c r="X259" i="16"/>
  <c r="AA259" i="16"/>
  <c r="X260" i="16"/>
  <c r="AA260" i="16"/>
  <c r="AJ273" i="16"/>
  <c r="AK273" i="16" s="1"/>
  <c r="AD273" i="16"/>
  <c r="AJ281" i="16"/>
  <c r="AK281" i="16" s="1"/>
  <c r="AD281" i="16"/>
  <c r="AJ264" i="16"/>
  <c r="AK264" i="16" s="1"/>
  <c r="AD264" i="16"/>
  <c r="AJ271" i="16"/>
  <c r="AK271" i="16" s="1"/>
  <c r="AD271" i="16"/>
  <c r="AA273" i="16"/>
  <c r="X273" i="16"/>
  <c r="AA277" i="16"/>
  <c r="X277" i="16"/>
  <c r="AA281" i="16"/>
  <c r="X281" i="16"/>
  <c r="AA266" i="16"/>
  <c r="X266" i="16"/>
  <c r="AA270" i="16"/>
  <c r="X270" i="16"/>
  <c r="AA274" i="16"/>
  <c r="X274" i="16"/>
  <c r="AA278" i="16"/>
  <c r="X278" i="16"/>
  <c r="AJ261" i="16"/>
  <c r="AK261" i="16" s="1"/>
  <c r="AD261" i="16"/>
  <c r="AJ262" i="16"/>
  <c r="AK262" i="16" s="1"/>
  <c r="AD262" i="16"/>
  <c r="AJ263" i="16"/>
  <c r="AK263" i="16" s="1"/>
  <c r="AD263" i="16"/>
  <c r="AJ267" i="16"/>
  <c r="AK267" i="16" s="1"/>
  <c r="AD267" i="16"/>
  <c r="AA269" i="16"/>
  <c r="X269" i="16"/>
  <c r="AJ275" i="16"/>
  <c r="AK275" i="16" s="1"/>
  <c r="AD275" i="16"/>
  <c r="AA267" i="16"/>
  <c r="X267" i="16"/>
  <c r="AA271" i="16"/>
  <c r="X271" i="16"/>
  <c r="AA275" i="16"/>
  <c r="X275" i="16"/>
  <c r="AA279" i="16"/>
  <c r="X279" i="16"/>
  <c r="AJ265" i="16"/>
  <c r="AK265" i="16" s="1"/>
  <c r="AD265" i="16"/>
  <c r="AJ279" i="16"/>
  <c r="AK279" i="16" s="1"/>
  <c r="AD279" i="16"/>
  <c r="AA261" i="16"/>
  <c r="AA262" i="16"/>
  <c r="AA263" i="16"/>
  <c r="AH264" i="16"/>
  <c r="AB264" i="16"/>
  <c r="AH265" i="16"/>
  <c r="AB265" i="16"/>
  <c r="AJ266" i="16"/>
  <c r="AK266" i="16" s="1"/>
  <c r="AD266" i="16"/>
  <c r="AA268" i="16"/>
  <c r="X268" i="16"/>
  <c r="AJ270" i="16"/>
  <c r="AK270" i="16" s="1"/>
  <c r="AD270" i="16"/>
  <c r="AA272" i="16"/>
  <c r="X272" i="16"/>
  <c r="AJ274" i="16"/>
  <c r="AK274" i="16" s="1"/>
  <c r="AD274" i="16"/>
  <c r="AA276" i="16"/>
  <c r="X276" i="16"/>
  <c r="AJ278" i="16"/>
  <c r="AK278" i="16" s="1"/>
  <c r="AD278" i="16"/>
  <c r="AA280" i="16"/>
  <c r="X280" i="16"/>
  <c r="AJ284" i="16"/>
  <c r="AK284" i="16" s="1"/>
  <c r="AD284" i="16"/>
  <c r="AA287" i="16"/>
  <c r="X287" i="16"/>
  <c r="AA291" i="16"/>
  <c r="X291" i="16"/>
  <c r="AA282" i="16"/>
  <c r="X282" i="16"/>
  <c r="AJ283" i="16"/>
  <c r="AK283" i="16" s="1"/>
  <c r="AD283" i="16"/>
  <c r="AA286" i="16"/>
  <c r="X286" i="16"/>
  <c r="AJ287" i="16"/>
  <c r="AK287" i="16" s="1"/>
  <c r="AD287" i="16"/>
  <c r="AA290" i="16"/>
  <c r="X290" i="16"/>
  <c r="AJ291" i="16"/>
  <c r="AK291" i="16" s="1"/>
  <c r="AD291" i="16"/>
  <c r="AJ292" i="16"/>
  <c r="AK292" i="16" s="1"/>
  <c r="AD292" i="16"/>
  <c r="AJ282" i="16"/>
  <c r="AK282" i="16" s="1"/>
  <c r="AD282" i="16"/>
  <c r="AA285" i="16"/>
  <c r="X285" i="16"/>
  <c r="AJ286" i="16"/>
  <c r="AK286" i="16" s="1"/>
  <c r="AD286" i="16"/>
  <c r="AA289" i="16"/>
  <c r="X289" i="16"/>
  <c r="AJ290" i="16"/>
  <c r="AK290" i="16" s="1"/>
  <c r="AD290" i="16"/>
  <c r="AA293" i="16"/>
  <c r="X293" i="16"/>
  <c r="AA283" i="16"/>
  <c r="X283" i="16"/>
  <c r="AJ288" i="16"/>
  <c r="AK288" i="16" s="1"/>
  <c r="AD288" i="16"/>
  <c r="AA284" i="16"/>
  <c r="X284" i="16"/>
  <c r="AJ285" i="16"/>
  <c r="AK285" i="16" s="1"/>
  <c r="AD285" i="16"/>
  <c r="AA288" i="16"/>
  <c r="X288" i="16"/>
  <c r="AJ289" i="16"/>
  <c r="AK289" i="16" s="1"/>
  <c r="AD289" i="16"/>
  <c r="AA292" i="16"/>
  <c r="X292" i="16"/>
  <c r="AJ293" i="16"/>
  <c r="AK293" i="16" s="1"/>
  <c r="AD293" i="16"/>
  <c r="AA295" i="16"/>
  <c r="X295" i="16"/>
  <c r="AJ294" i="16"/>
  <c r="AK294" i="16" s="1"/>
  <c r="AD294" i="16"/>
  <c r="AA294" i="16"/>
  <c r="X294" i="16"/>
  <c r="AJ295" i="16"/>
  <c r="AK295" i="16" s="1"/>
  <c r="AD295" i="16"/>
  <c r="AJ225" i="16"/>
  <c r="AK225" i="16" s="1"/>
  <c r="AD225" i="16"/>
  <c r="AA226" i="16"/>
  <c r="X226" i="16"/>
  <c r="AA228" i="16"/>
  <c r="X228" i="16"/>
  <c r="AJ229" i="16"/>
  <c r="AK229" i="16" s="1"/>
  <c r="AD229" i="16"/>
  <c r="AA232" i="16"/>
  <c r="X232" i="16"/>
  <c r="AJ233" i="16"/>
  <c r="AK233" i="16" s="1"/>
  <c r="AD233" i="16"/>
  <c r="AA236" i="16"/>
  <c r="X236" i="16"/>
  <c r="AJ237" i="16"/>
  <c r="AK237" i="16" s="1"/>
  <c r="AD237" i="16"/>
  <c r="AA240" i="16"/>
  <c r="X240" i="16"/>
  <c r="AJ241" i="16"/>
  <c r="AK241" i="16" s="1"/>
  <c r="AD241" i="16"/>
  <c r="AA227" i="16"/>
  <c r="X227" i="16"/>
  <c r="AJ228" i="16"/>
  <c r="AK228" i="16" s="1"/>
  <c r="AD228" i="16"/>
  <c r="AA231" i="16"/>
  <c r="X231" i="16"/>
  <c r="AJ232" i="16"/>
  <c r="AK232" i="16" s="1"/>
  <c r="AD232" i="16"/>
  <c r="AA235" i="16"/>
  <c r="X235" i="16"/>
  <c r="AJ236" i="16"/>
  <c r="AK236" i="16" s="1"/>
  <c r="AD236" i="16"/>
  <c r="AA239" i="16"/>
  <c r="X239" i="16"/>
  <c r="AJ240" i="16"/>
  <c r="AK240" i="16" s="1"/>
  <c r="AD240" i="16"/>
  <c r="AJ226" i="16"/>
  <c r="AK226" i="16" s="1"/>
  <c r="AD226" i="16"/>
  <c r="AJ227" i="16"/>
  <c r="AK227" i="16" s="1"/>
  <c r="AD227" i="16"/>
  <c r="AA230" i="16"/>
  <c r="X230" i="16"/>
  <c r="AJ231" i="16"/>
  <c r="AK231" i="16" s="1"/>
  <c r="AD231" i="16"/>
  <c r="AA234" i="16"/>
  <c r="X234" i="16"/>
  <c r="AJ235" i="16"/>
  <c r="AK235" i="16" s="1"/>
  <c r="AD235" i="16"/>
  <c r="AA238" i="16"/>
  <c r="X238" i="16"/>
  <c r="AJ239" i="16"/>
  <c r="AK239" i="16" s="1"/>
  <c r="AD239" i="16"/>
  <c r="AA242" i="16"/>
  <c r="X242" i="16"/>
  <c r="AA225" i="16"/>
  <c r="X225" i="16"/>
  <c r="AA229" i="16"/>
  <c r="X229" i="16"/>
  <c r="AJ230" i="16"/>
  <c r="AK230" i="16" s="1"/>
  <c r="AD230" i="16"/>
  <c r="AA233" i="16"/>
  <c r="X233" i="16"/>
  <c r="AJ234" i="16"/>
  <c r="AK234" i="16" s="1"/>
  <c r="AD234" i="16"/>
  <c r="AA237" i="16"/>
  <c r="X237" i="16"/>
  <c r="AJ238" i="16"/>
  <c r="AK238" i="16" s="1"/>
  <c r="AD238" i="16"/>
  <c r="AA241" i="16"/>
  <c r="X241" i="16"/>
  <c r="AJ242" i="16"/>
  <c r="AK242" i="16" s="1"/>
  <c r="AD242" i="16"/>
  <c r="AA142" i="16"/>
  <c r="AB142" i="16" s="1"/>
  <c r="X142" i="16"/>
  <c r="AA245" i="16"/>
  <c r="X245" i="16"/>
  <c r="AJ246" i="16"/>
  <c r="AK246" i="16" s="1"/>
  <c r="AD246" i="16"/>
  <c r="AJ250" i="16"/>
  <c r="AK250" i="16" s="1"/>
  <c r="AD250" i="16"/>
  <c r="AA244" i="16"/>
  <c r="X244" i="16"/>
  <c r="AJ245" i="16"/>
  <c r="AK245" i="16" s="1"/>
  <c r="AD245" i="16"/>
  <c r="AA248" i="16"/>
  <c r="X248" i="16"/>
  <c r="AJ249" i="16"/>
  <c r="AK249" i="16" s="1"/>
  <c r="AD249" i="16"/>
  <c r="AA243" i="16"/>
  <c r="X243" i="16"/>
  <c r="AJ244" i="16"/>
  <c r="AK244" i="16" s="1"/>
  <c r="AD244" i="16"/>
  <c r="AA247" i="16"/>
  <c r="X247" i="16"/>
  <c r="AJ248" i="16"/>
  <c r="AK248" i="16" s="1"/>
  <c r="AD248" i="16"/>
  <c r="AA251" i="16"/>
  <c r="X251" i="16"/>
  <c r="AA249" i="16"/>
  <c r="X249" i="16"/>
  <c r="AJ243" i="16"/>
  <c r="AK243" i="16" s="1"/>
  <c r="AD243" i="16"/>
  <c r="AA246" i="16"/>
  <c r="X246" i="16"/>
  <c r="AJ247" i="16"/>
  <c r="AK247" i="16" s="1"/>
  <c r="AD247" i="16"/>
  <c r="AA250" i="16"/>
  <c r="X250" i="16"/>
  <c r="AJ251" i="16"/>
  <c r="AK251" i="16" s="1"/>
  <c r="AD251" i="16"/>
  <c r="AJ253" i="16"/>
  <c r="AK253" i="16" s="1"/>
  <c r="AD253" i="16"/>
  <c r="AJ252" i="16"/>
  <c r="AK252" i="16" s="1"/>
  <c r="AD252" i="16"/>
  <c r="AA252" i="16"/>
  <c r="X252" i="16"/>
  <c r="AA254" i="16"/>
  <c r="X254" i="16"/>
  <c r="AA253" i="16"/>
  <c r="X253" i="16"/>
  <c r="AJ254" i="16"/>
  <c r="AK254" i="16" s="1"/>
  <c r="AD254" i="16"/>
  <c r="X205" i="16"/>
  <c r="AA255" i="16"/>
  <c r="X255" i="16"/>
  <c r="AJ255" i="16"/>
  <c r="AK255" i="16" s="1"/>
  <c r="AD255" i="16"/>
  <c r="AJ256" i="16"/>
  <c r="AK256" i="16" s="1"/>
  <c r="AD256" i="16"/>
  <c r="AA257" i="16"/>
  <c r="X257" i="16"/>
  <c r="AA256" i="16"/>
  <c r="X256" i="16"/>
  <c r="AJ257" i="16"/>
  <c r="AK257" i="16" s="1"/>
  <c r="AD257" i="16"/>
  <c r="AB186" i="16"/>
  <c r="AH186" i="16"/>
  <c r="AI186" i="16" s="1"/>
  <c r="X219" i="16"/>
  <c r="X195" i="16"/>
  <c r="X164" i="16"/>
  <c r="AD172" i="16"/>
  <c r="AJ167" i="16"/>
  <c r="AK167" i="16" s="1"/>
  <c r="AH147" i="16"/>
  <c r="AI147" i="16" s="1"/>
  <c r="AB147" i="16"/>
  <c r="AA202" i="16"/>
  <c r="AH202" i="16" s="1"/>
  <c r="X202" i="16"/>
  <c r="AJ184" i="16"/>
  <c r="AK184" i="16" s="1"/>
  <c r="AD184" i="16"/>
  <c r="AH188" i="16"/>
  <c r="AI188" i="16" s="1"/>
  <c r="AB188" i="16"/>
  <c r="AJ153" i="16"/>
  <c r="AK153" i="16" s="1"/>
  <c r="AD153" i="16"/>
  <c r="AJ203" i="16"/>
  <c r="AK203" i="16" s="1"/>
  <c r="AJ202" i="16"/>
  <c r="AK202" i="16" s="1"/>
  <c r="AD182" i="16"/>
  <c r="X168" i="16"/>
  <c r="AJ164" i="16"/>
  <c r="AK164" i="16" s="1"/>
  <c r="AD159" i="16"/>
  <c r="X188" i="16"/>
  <c r="AJ160" i="16"/>
  <c r="AK160" i="16" s="1"/>
  <c r="AH157" i="16"/>
  <c r="AI157" i="16" s="1"/>
  <c r="AB201" i="16"/>
  <c r="AH201" i="16"/>
  <c r="AI201" i="16" s="1"/>
  <c r="AD199" i="16"/>
  <c r="AJ199" i="16"/>
  <c r="AK199" i="16" s="1"/>
  <c r="X211" i="16"/>
  <c r="AA211" i="16"/>
  <c r="AE211" i="16" s="1"/>
  <c r="AJ190" i="16"/>
  <c r="AK190" i="16" s="1"/>
  <c r="AD190" i="16"/>
  <c r="AA182" i="16"/>
  <c r="AH182" i="16" s="1"/>
  <c r="X182" i="16"/>
  <c r="AA175" i="16"/>
  <c r="AH175" i="16" s="1"/>
  <c r="X175" i="16"/>
  <c r="AJ155" i="16"/>
  <c r="AK155" i="16" s="1"/>
  <c r="AD155" i="16"/>
  <c r="AA153" i="16"/>
  <c r="AB153" i="16" s="1"/>
  <c r="X153" i="16"/>
  <c r="AA149" i="16"/>
  <c r="AE149" i="16" s="1"/>
  <c r="X149" i="16"/>
  <c r="X223" i="16"/>
  <c r="AA223" i="16"/>
  <c r="AB223" i="16" s="1"/>
  <c r="AJ198" i="16"/>
  <c r="AK198" i="16" s="1"/>
  <c r="AD198" i="16"/>
  <c r="AA194" i="16"/>
  <c r="AH194" i="16" s="1"/>
  <c r="X194" i="16"/>
  <c r="AA184" i="16"/>
  <c r="AE184" i="16" s="1"/>
  <c r="X184" i="16"/>
  <c r="AB180" i="16"/>
  <c r="AH180" i="16"/>
  <c r="AI180" i="16" s="1"/>
  <c r="AJ178" i="16"/>
  <c r="AK178" i="16" s="1"/>
  <c r="AD178" i="16"/>
  <c r="AD176" i="16"/>
  <c r="AJ176" i="16"/>
  <c r="AK176" i="16" s="1"/>
  <c r="AA172" i="16"/>
  <c r="AE172" i="16" s="1"/>
  <c r="X172" i="16"/>
  <c r="AA167" i="16"/>
  <c r="AE167" i="16" s="1"/>
  <c r="X167" i="16"/>
  <c r="AA163" i="16"/>
  <c r="AE163" i="16" s="1"/>
  <c r="X163" i="16"/>
  <c r="AA159" i="16"/>
  <c r="AE159" i="16" s="1"/>
  <c r="X159" i="16"/>
  <c r="X157" i="16"/>
  <c r="AC157" i="16"/>
  <c r="AE157" i="16" s="1"/>
  <c r="AA155" i="16"/>
  <c r="AH155" i="16" s="1"/>
  <c r="AI155" i="16" s="1"/>
  <c r="X155" i="16"/>
  <c r="X146" i="16"/>
  <c r="AA146" i="16"/>
  <c r="AE146" i="16" s="1"/>
  <c r="AB143" i="16"/>
  <c r="AH143" i="16"/>
  <c r="AI143" i="16" s="1"/>
  <c r="AB192" i="16"/>
  <c r="AH192" i="16"/>
  <c r="AI192" i="16" s="1"/>
  <c r="AA219" i="16"/>
  <c r="AH219" i="16" s="1"/>
  <c r="AJ207" i="16"/>
  <c r="AK207" i="16" s="1"/>
  <c r="AD206" i="16"/>
  <c r="AJ206" i="16"/>
  <c r="AK206" i="16" s="1"/>
  <c r="AB191" i="16"/>
  <c r="AE191" i="16"/>
  <c r="AH191" i="16"/>
  <c r="AI191" i="16" s="1"/>
  <c r="AJ189" i="16"/>
  <c r="AK189" i="16" s="1"/>
  <c r="AD189" i="16"/>
  <c r="AB178" i="16"/>
  <c r="AH178" i="16"/>
  <c r="AI178" i="16" s="1"/>
  <c r="X171" i="16"/>
  <c r="X206" i="16"/>
  <c r="AH205" i="16"/>
  <c r="AI205" i="16" s="1"/>
  <c r="X197" i="16"/>
  <c r="AC197" i="16"/>
  <c r="AE197" i="16" s="1"/>
  <c r="AD171" i="16"/>
  <c r="AJ171" i="16"/>
  <c r="AK171" i="16" s="1"/>
  <c r="AJ163" i="16"/>
  <c r="AK163" i="16" s="1"/>
  <c r="AJ151" i="16"/>
  <c r="AK151" i="16" s="1"/>
  <c r="AD151" i="16"/>
  <c r="AD149" i="16"/>
  <c r="AJ149" i="16"/>
  <c r="AK149" i="16" s="1"/>
  <c r="AA145" i="16"/>
  <c r="AB145" i="16" s="1"/>
  <c r="X145" i="16"/>
  <c r="X183" i="16"/>
  <c r="X152" i="16"/>
  <c r="X199" i="16"/>
  <c r="X193" i="16"/>
  <c r="AJ168" i="16"/>
  <c r="AK168" i="16" s="1"/>
  <c r="X165" i="16"/>
  <c r="AE220" i="16"/>
  <c r="X201" i="16"/>
  <c r="AA183" i="16"/>
  <c r="AH183" i="16" s="1"/>
  <c r="AB135" i="16"/>
  <c r="AC141" i="16"/>
  <c r="AE141" i="16" s="1"/>
  <c r="X141" i="16"/>
  <c r="AC133" i="16"/>
  <c r="AE133" i="16" s="1"/>
  <c r="X133" i="16"/>
  <c r="AJ137" i="16"/>
  <c r="AK137" i="16" s="1"/>
  <c r="X137" i="16"/>
  <c r="AD221" i="16"/>
  <c r="AJ221" i="16"/>
  <c r="AK221" i="16" s="1"/>
  <c r="AI212" i="16"/>
  <c r="AJ210" i="16"/>
  <c r="AK210" i="16" s="1"/>
  <c r="AD210" i="16"/>
  <c r="AB215" i="16"/>
  <c r="AH215" i="16"/>
  <c r="AE215" i="16"/>
  <c r="AA203" i="16"/>
  <c r="X203" i="16"/>
  <c r="AI220" i="16"/>
  <c r="AJ218" i="16"/>
  <c r="AK218" i="16" s="1"/>
  <c r="AD218" i="16"/>
  <c r="AD213" i="16"/>
  <c r="AJ213" i="16"/>
  <c r="AK213" i="16" s="1"/>
  <c r="X207" i="16"/>
  <c r="AA207" i="16"/>
  <c r="AD217" i="16"/>
  <c r="AJ217" i="16"/>
  <c r="AK217" i="16" s="1"/>
  <c r="AD209" i="16"/>
  <c r="AJ209" i="16"/>
  <c r="AK209" i="16" s="1"/>
  <c r="AE222" i="16"/>
  <c r="AB222" i="16"/>
  <c r="AH222" i="16"/>
  <c r="X221" i="16"/>
  <c r="AA221" i="16"/>
  <c r="AD212" i="16"/>
  <c r="AJ212" i="16"/>
  <c r="AK212" i="16" s="1"/>
  <c r="AE198" i="16"/>
  <c r="AB198" i="16"/>
  <c r="AH198" i="16"/>
  <c r="AD195" i="16"/>
  <c r="AJ195" i="16"/>
  <c r="AK195" i="16" s="1"/>
  <c r="AB193" i="16"/>
  <c r="AH193" i="16"/>
  <c r="AE193" i="16"/>
  <c r="X192" i="16"/>
  <c r="AC192" i="16"/>
  <c r="AC180" i="16"/>
  <c r="AE180" i="16" s="1"/>
  <c r="X180" i="16"/>
  <c r="AD179" i="16"/>
  <c r="AJ179" i="16"/>
  <c r="AK179" i="16" s="1"/>
  <c r="AH224" i="16"/>
  <c r="AJ223" i="16"/>
  <c r="AK223" i="16" s="1"/>
  <c r="AJ222" i="16"/>
  <c r="AK222" i="16" s="1"/>
  <c r="X222" i="16"/>
  <c r="AB220" i="16"/>
  <c r="X220" i="16"/>
  <c r="AD219" i="16"/>
  <c r="AH216" i="16"/>
  <c r="AJ215" i="16"/>
  <c r="AK215" i="16" s="1"/>
  <c r="X215" i="16"/>
  <c r="AJ214" i="16"/>
  <c r="AK214" i="16" s="1"/>
  <c r="X214" i="16"/>
  <c r="AB212" i="16"/>
  <c r="X212" i="16"/>
  <c r="AD211" i="16"/>
  <c r="AH208" i="16"/>
  <c r="AE206" i="16"/>
  <c r="AB206" i="16"/>
  <c r="AH206" i="16"/>
  <c r="AC205" i="16"/>
  <c r="AE205" i="16" s="1"/>
  <c r="AH204" i="16"/>
  <c r="AC201" i="16"/>
  <c r="AE201" i="16" s="1"/>
  <c r="AH200" i="16"/>
  <c r="X198" i="16"/>
  <c r="AB197" i="16"/>
  <c r="AH197" i="16"/>
  <c r="AD193" i="16"/>
  <c r="AJ193" i="16"/>
  <c r="AK193" i="16" s="1"/>
  <c r="AD187" i="16"/>
  <c r="AJ187" i="16"/>
  <c r="AK187" i="16" s="1"/>
  <c r="AB185" i="16"/>
  <c r="AH185" i="16"/>
  <c r="AE185" i="16"/>
  <c r="AB177" i="16"/>
  <c r="AH177" i="16"/>
  <c r="AE177" i="16"/>
  <c r="AD175" i="16"/>
  <c r="AJ175" i="16"/>
  <c r="AK175" i="16" s="1"/>
  <c r="AB154" i="16"/>
  <c r="AH154" i="16"/>
  <c r="AE154" i="16"/>
  <c r="X213" i="16"/>
  <c r="AA213" i="16"/>
  <c r="AE212" i="16"/>
  <c r="AE224" i="16"/>
  <c r="AE218" i="16"/>
  <c r="AB218" i="16"/>
  <c r="AH218" i="16"/>
  <c r="X217" i="16"/>
  <c r="AA217" i="16"/>
  <c r="AE216" i="16"/>
  <c r="AE210" i="16"/>
  <c r="AB210" i="16"/>
  <c r="AH210" i="16"/>
  <c r="AD204" i="16"/>
  <c r="AJ204" i="16"/>
  <c r="AK204" i="16" s="1"/>
  <c r="AE200" i="16"/>
  <c r="AD200" i="16"/>
  <c r="AJ200" i="16"/>
  <c r="AK200" i="16" s="1"/>
  <c r="AD196" i="16"/>
  <c r="AJ196" i="16"/>
  <c r="AK196" i="16" s="1"/>
  <c r="AA195" i="16"/>
  <c r="AJ194" i="16"/>
  <c r="AK194" i="16" s="1"/>
  <c r="AE190" i="16"/>
  <c r="AB190" i="16"/>
  <c r="AH190" i="16"/>
  <c r="X189" i="16"/>
  <c r="AA189" i="16"/>
  <c r="AC188" i="16"/>
  <c r="AE188" i="16" s="1"/>
  <c r="AD185" i="16"/>
  <c r="AJ185" i="16"/>
  <c r="AK185" i="16" s="1"/>
  <c r="AD177" i="16"/>
  <c r="AJ177" i="16"/>
  <c r="AK177" i="16" s="1"/>
  <c r="AD166" i="16"/>
  <c r="AJ166" i="16"/>
  <c r="AK166" i="16" s="1"/>
  <c r="AD220" i="16"/>
  <c r="AJ220" i="16"/>
  <c r="AK220" i="16" s="1"/>
  <c r="AE214" i="16"/>
  <c r="AB214" i="16"/>
  <c r="AH214" i="16"/>
  <c r="AD224" i="16"/>
  <c r="AJ224" i="16"/>
  <c r="AK224" i="16" s="1"/>
  <c r="AD216" i="16"/>
  <c r="AJ216" i="16"/>
  <c r="AK216" i="16" s="1"/>
  <c r="X209" i="16"/>
  <c r="AA209" i="16"/>
  <c r="AE208" i="16"/>
  <c r="AD208" i="16"/>
  <c r="AJ208" i="16"/>
  <c r="AK208" i="16" s="1"/>
  <c r="AE204" i="16"/>
  <c r="X224" i="16"/>
  <c r="X218" i="16"/>
  <c r="X216" i="16"/>
  <c r="X210" i="16"/>
  <c r="X208" i="16"/>
  <c r="X204" i="16"/>
  <c r="X200" i="16"/>
  <c r="AA199" i="16"/>
  <c r="X196" i="16"/>
  <c r="AA196" i="16"/>
  <c r="AD191" i="16"/>
  <c r="AJ191" i="16"/>
  <c r="AD183" i="16"/>
  <c r="AJ183" i="16"/>
  <c r="AK183" i="16" s="1"/>
  <c r="X181" i="16"/>
  <c r="AA181" i="16"/>
  <c r="AA176" i="16"/>
  <c r="X176" i="16"/>
  <c r="X187" i="16"/>
  <c r="AD186" i="16"/>
  <c r="X179" i="16"/>
  <c r="AD162" i="16"/>
  <c r="AJ162" i="16"/>
  <c r="AK162" i="16" s="1"/>
  <c r="AD156" i="16"/>
  <c r="AJ156" i="16"/>
  <c r="AK156" i="16" s="1"/>
  <c r="AD140" i="16"/>
  <c r="AJ140" i="16"/>
  <c r="AK140" i="16" s="1"/>
  <c r="AD138" i="16"/>
  <c r="AJ138" i="16"/>
  <c r="AK138" i="16" s="1"/>
  <c r="AE137" i="16"/>
  <c r="AB137" i="16"/>
  <c r="AH137" i="16"/>
  <c r="X191" i="16"/>
  <c r="X185" i="16"/>
  <c r="X177" i="16"/>
  <c r="X173" i="16"/>
  <c r="AA173" i="16"/>
  <c r="X169" i="16"/>
  <c r="AA169" i="16"/>
  <c r="AB164" i="16"/>
  <c r="AH164" i="16"/>
  <c r="AE164" i="16"/>
  <c r="AD150" i="16"/>
  <c r="AJ150" i="16"/>
  <c r="AK150" i="16" s="1"/>
  <c r="AC147" i="16"/>
  <c r="AE147" i="16" s="1"/>
  <c r="X147" i="16"/>
  <c r="AD181" i="16"/>
  <c r="AJ181" i="16"/>
  <c r="AK181" i="16" s="1"/>
  <c r="X190" i="16"/>
  <c r="AA187" i="16"/>
  <c r="X186" i="16"/>
  <c r="AE186" i="16"/>
  <c r="AA179" i="16"/>
  <c r="X178" i="16"/>
  <c r="AE178" i="16"/>
  <c r="AD174" i="16"/>
  <c r="AJ174" i="16"/>
  <c r="AK174" i="16" s="1"/>
  <c r="AD170" i="16"/>
  <c r="AJ170" i="16"/>
  <c r="AK170" i="16" s="1"/>
  <c r="AB168" i="16"/>
  <c r="AH168" i="16"/>
  <c r="AE168" i="16"/>
  <c r="X161" i="16"/>
  <c r="AA161" i="16"/>
  <c r="X160" i="16"/>
  <c r="AA160" i="16"/>
  <c r="AD158" i="16"/>
  <c r="AJ158" i="16"/>
  <c r="AK158" i="16" s="1"/>
  <c r="X174" i="16"/>
  <c r="AA174" i="16"/>
  <c r="AD173" i="16"/>
  <c r="AJ173" i="16"/>
  <c r="AK173" i="16" s="1"/>
  <c r="X166" i="16"/>
  <c r="AA166" i="16"/>
  <c r="AD165" i="16"/>
  <c r="AJ165" i="16"/>
  <c r="AK165" i="16" s="1"/>
  <c r="X158" i="16"/>
  <c r="AA158" i="16"/>
  <c r="AD152" i="16"/>
  <c r="AJ152" i="16"/>
  <c r="AK152" i="16" s="1"/>
  <c r="X150" i="16"/>
  <c r="AA150" i="16"/>
  <c r="AD144" i="16"/>
  <c r="AJ144" i="16"/>
  <c r="AK144" i="16" s="1"/>
  <c r="AD136" i="16"/>
  <c r="AJ136" i="16"/>
  <c r="AK136" i="16" s="1"/>
  <c r="AH139" i="16"/>
  <c r="X136" i="16"/>
  <c r="AA136" i="16"/>
  <c r="X134" i="16"/>
  <c r="AA134" i="16"/>
  <c r="AD132" i="16"/>
  <c r="AJ132" i="16"/>
  <c r="AK132" i="16" s="1"/>
  <c r="AE171" i="16"/>
  <c r="AB171" i="16"/>
  <c r="AH171" i="16"/>
  <c r="X170" i="16"/>
  <c r="AA170" i="16"/>
  <c r="AD169" i="16"/>
  <c r="AJ169" i="16"/>
  <c r="AK169" i="16" s="1"/>
  <c r="AA165" i="16"/>
  <c r="X162" i="16"/>
  <c r="AA162" i="16"/>
  <c r="AD161" i="16"/>
  <c r="AJ161" i="16"/>
  <c r="AK161" i="16" s="1"/>
  <c r="AB156" i="16"/>
  <c r="AH156" i="16"/>
  <c r="AE156" i="16"/>
  <c r="AD154" i="16"/>
  <c r="AJ154" i="16"/>
  <c r="AK154" i="16" s="1"/>
  <c r="AJ145" i="16"/>
  <c r="AK145" i="16" s="1"/>
  <c r="AE138" i="16"/>
  <c r="AI135" i="16"/>
  <c r="X156" i="16"/>
  <c r="AA152" i="16"/>
  <c r="X151" i="16"/>
  <c r="AE151" i="16"/>
  <c r="AD148" i="16"/>
  <c r="AJ148" i="16"/>
  <c r="AK148" i="16" s="1"/>
  <c r="AD142" i="16"/>
  <c r="AJ142" i="16"/>
  <c r="AK142" i="16" s="1"/>
  <c r="AB141" i="16"/>
  <c r="AH141" i="16"/>
  <c r="X140" i="16"/>
  <c r="AA140" i="16"/>
  <c r="X138" i="16"/>
  <c r="AC135" i="16"/>
  <c r="AE135" i="16" s="1"/>
  <c r="X135" i="16"/>
  <c r="X154" i="16"/>
  <c r="AH151" i="16"/>
  <c r="AD146" i="16"/>
  <c r="AJ146" i="16"/>
  <c r="AK146" i="16" s="1"/>
  <c r="X144" i="16"/>
  <c r="AA144" i="16"/>
  <c r="AC139" i="16"/>
  <c r="AE139" i="16" s="1"/>
  <c r="X139" i="16"/>
  <c r="X148" i="16"/>
  <c r="AA148" i="16"/>
  <c r="AC143" i="16"/>
  <c r="X143" i="16"/>
  <c r="AB138" i="16"/>
  <c r="AH138" i="16"/>
  <c r="AD134" i="16"/>
  <c r="AJ134" i="16"/>
  <c r="AK134" i="16" s="1"/>
  <c r="AB133" i="16"/>
  <c r="AH133" i="16"/>
  <c r="X132" i="16"/>
  <c r="AA132" i="16"/>
  <c r="AA129" i="16"/>
  <c r="AE129" i="16" s="1"/>
  <c r="X129" i="16"/>
  <c r="AD128" i="16"/>
  <c r="AJ128" i="16"/>
  <c r="AK128" i="16" s="1"/>
  <c r="AJ129" i="16"/>
  <c r="AK129" i="16" s="1"/>
  <c r="AD129" i="16"/>
  <c r="X128" i="16"/>
  <c r="AA128" i="16"/>
  <c r="AD131" i="16"/>
  <c r="AJ131" i="16"/>
  <c r="AK131" i="16" s="1"/>
  <c r="AA130" i="16"/>
  <c r="X130" i="16"/>
  <c r="AD125" i="16"/>
  <c r="AJ125" i="16"/>
  <c r="AK125" i="16" s="1"/>
  <c r="AA124" i="16"/>
  <c r="X124" i="16"/>
  <c r="AD127" i="16"/>
  <c r="AJ127" i="16"/>
  <c r="AK127" i="16" s="1"/>
  <c r="X125" i="16"/>
  <c r="AA125" i="16"/>
  <c r="AD123" i="16"/>
  <c r="AJ123" i="16"/>
  <c r="AK123" i="16" s="1"/>
  <c r="X122" i="16"/>
  <c r="AA122" i="16"/>
  <c r="AD120" i="16"/>
  <c r="AJ120" i="16"/>
  <c r="AK120" i="16" s="1"/>
  <c r="AE119" i="16"/>
  <c r="AB119" i="16"/>
  <c r="AH119" i="16"/>
  <c r="AD122" i="16"/>
  <c r="AJ122" i="16"/>
  <c r="AK122" i="16" s="1"/>
  <c r="X131" i="16"/>
  <c r="AA131" i="16"/>
  <c r="AB126" i="16"/>
  <c r="AH126" i="16"/>
  <c r="X120" i="16"/>
  <c r="AA120" i="16"/>
  <c r="AD118" i="16"/>
  <c r="AJ118" i="16"/>
  <c r="AK118" i="16" s="1"/>
  <c r="X126" i="16"/>
  <c r="AC126" i="16"/>
  <c r="X121" i="16"/>
  <c r="AA121" i="16"/>
  <c r="AD130" i="16"/>
  <c r="AJ130" i="16"/>
  <c r="AK130" i="16" s="1"/>
  <c r="AE127" i="16"/>
  <c r="AB127" i="16"/>
  <c r="AH127" i="16"/>
  <c r="AD124" i="16"/>
  <c r="AJ124" i="16"/>
  <c r="AK124" i="16" s="1"/>
  <c r="AE123" i="16"/>
  <c r="AB123" i="16"/>
  <c r="AH123" i="16"/>
  <c r="AD121" i="16"/>
  <c r="AJ121" i="16"/>
  <c r="AK121" i="16" s="1"/>
  <c r="AD119" i="16"/>
  <c r="AJ119" i="16"/>
  <c r="AK119" i="16" s="1"/>
  <c r="X118" i="16"/>
  <c r="AA118" i="16"/>
  <c r="X119" i="16"/>
  <c r="X127" i="16"/>
  <c r="X123" i="16"/>
  <c r="AE105" i="16"/>
  <c r="AB105" i="16"/>
  <c r="AH105" i="16"/>
  <c r="AD107" i="16"/>
  <c r="AJ107" i="16"/>
  <c r="AK107" i="16" s="1"/>
  <c r="AA106" i="16"/>
  <c r="X106" i="16"/>
  <c r="AD104" i="16"/>
  <c r="AJ104" i="16"/>
  <c r="AK104" i="16" s="1"/>
  <c r="AE107" i="16"/>
  <c r="AB107" i="16"/>
  <c r="AH107" i="16"/>
  <c r="AD106" i="16"/>
  <c r="AJ106" i="16"/>
  <c r="AK106" i="16" s="1"/>
  <c r="AD105" i="16"/>
  <c r="AJ105" i="16"/>
  <c r="AK105" i="16" s="1"/>
  <c r="X104" i="16"/>
  <c r="AA104" i="16"/>
  <c r="X105" i="16"/>
  <c r="X107" i="16"/>
  <c r="AC116" i="16"/>
  <c r="AE116" i="16" s="1"/>
  <c r="X116" i="16"/>
  <c r="X115" i="16"/>
  <c r="AA115" i="16"/>
  <c r="AD113" i="16"/>
  <c r="AJ113" i="16"/>
  <c r="AK113" i="16" s="1"/>
  <c r="AE112" i="16"/>
  <c r="AB112" i="16"/>
  <c r="AH112" i="16"/>
  <c r="X117" i="16"/>
  <c r="AA117" i="16"/>
  <c r="X114" i="16"/>
  <c r="AA114" i="16"/>
  <c r="AA113" i="16"/>
  <c r="X113" i="16"/>
  <c r="AD111" i="16"/>
  <c r="AJ111" i="16"/>
  <c r="AK111" i="16" s="1"/>
  <c r="AD115" i="16"/>
  <c r="AJ115" i="16"/>
  <c r="AK115" i="16" s="1"/>
  <c r="AD117" i="16"/>
  <c r="AJ117" i="16"/>
  <c r="AK117" i="16" s="1"/>
  <c r="AB116" i="16"/>
  <c r="AH116" i="16"/>
  <c r="AD114" i="16"/>
  <c r="AJ114" i="16"/>
  <c r="AK114" i="16" s="1"/>
  <c r="AD112" i="16"/>
  <c r="AJ112" i="16"/>
  <c r="AK112" i="16" s="1"/>
  <c r="X111" i="16"/>
  <c r="AA111" i="16"/>
  <c r="X112" i="16"/>
  <c r="X108" i="16"/>
  <c r="AA108" i="16"/>
  <c r="AJ109" i="16"/>
  <c r="AK109" i="16" s="1"/>
  <c r="AD109" i="16"/>
  <c r="AJ108" i="16"/>
  <c r="AK108" i="16" s="1"/>
  <c r="AD108" i="16"/>
  <c r="AE109" i="16"/>
  <c r="AB109" i="16"/>
  <c r="AH109" i="16"/>
  <c r="AA110" i="16"/>
  <c r="X110" i="16"/>
  <c r="AJ110" i="16"/>
  <c r="AK110" i="16" s="1"/>
  <c r="AD110" i="16"/>
  <c r="X109" i="16"/>
  <c r="AJ99" i="16"/>
  <c r="AK99" i="16" s="1"/>
  <c r="AE100" i="16"/>
  <c r="AA95" i="16"/>
  <c r="AB95" i="16" s="1"/>
  <c r="X95" i="16"/>
  <c r="AD102" i="16"/>
  <c r="AJ102" i="16"/>
  <c r="AK102" i="16" s="1"/>
  <c r="AD95" i="16"/>
  <c r="AJ95" i="16"/>
  <c r="AK95" i="16" s="1"/>
  <c r="AJ103" i="16"/>
  <c r="AK103" i="16" s="1"/>
  <c r="AD103" i="16"/>
  <c r="AD101" i="16"/>
  <c r="AJ101" i="16"/>
  <c r="AK101" i="16" s="1"/>
  <c r="AB100" i="16"/>
  <c r="AH100" i="16"/>
  <c r="AE99" i="16"/>
  <c r="AB99" i="16"/>
  <c r="AH99" i="16"/>
  <c r="AD97" i="16"/>
  <c r="AJ97" i="16"/>
  <c r="AK97" i="16" s="1"/>
  <c r="AB96" i="16"/>
  <c r="AH96" i="16"/>
  <c r="AE96" i="16"/>
  <c r="AD92" i="16"/>
  <c r="AJ92" i="16"/>
  <c r="AK92" i="16" s="1"/>
  <c r="AE91" i="16"/>
  <c r="AB91" i="16"/>
  <c r="AH91" i="16"/>
  <c r="AB103" i="16"/>
  <c r="AH103" i="16"/>
  <c r="AB93" i="16"/>
  <c r="AH93" i="16"/>
  <c r="AE93" i="16"/>
  <c r="X103" i="16"/>
  <c r="AA101" i="16"/>
  <c r="X101" i="16"/>
  <c r="AD100" i="16"/>
  <c r="AJ100" i="16"/>
  <c r="AK100" i="16" s="1"/>
  <c r="X99" i="16"/>
  <c r="AD98" i="16"/>
  <c r="AJ98" i="16"/>
  <c r="AK98" i="16" s="1"/>
  <c r="AA97" i="16"/>
  <c r="X97" i="16"/>
  <c r="AE95" i="16"/>
  <c r="AD93" i="16"/>
  <c r="AJ93" i="16"/>
  <c r="AK93" i="16" s="1"/>
  <c r="AA92" i="16"/>
  <c r="X92" i="16"/>
  <c r="AD90" i="16"/>
  <c r="AJ90" i="16"/>
  <c r="AK90" i="16" s="1"/>
  <c r="X102" i="16"/>
  <c r="AA102" i="16"/>
  <c r="X94" i="16"/>
  <c r="AA94" i="16"/>
  <c r="AE103" i="16"/>
  <c r="X100" i="16"/>
  <c r="X98" i="16"/>
  <c r="AA98" i="16"/>
  <c r="AD96" i="16"/>
  <c r="AJ96" i="16"/>
  <c r="AK96" i="16" s="1"/>
  <c r="AD94" i="16"/>
  <c r="AJ94" i="16"/>
  <c r="AK94" i="16" s="1"/>
  <c r="AD91" i="16"/>
  <c r="AJ91" i="16"/>
  <c r="AK91" i="16" s="1"/>
  <c r="X90" i="16"/>
  <c r="AA90" i="16"/>
  <c r="X91" i="16"/>
  <c r="X96" i="16"/>
  <c r="X93" i="16"/>
  <c r="AJ87" i="16"/>
  <c r="AK87" i="16" s="1"/>
  <c r="AD87" i="16"/>
  <c r="AE87" i="16"/>
  <c r="AH87" i="16"/>
  <c r="AB87" i="16"/>
  <c r="AA88" i="16"/>
  <c r="X88" i="16"/>
  <c r="AJ88" i="16"/>
  <c r="AK88" i="16" s="1"/>
  <c r="AD88" i="16"/>
  <c r="X87" i="16"/>
  <c r="AE76" i="16"/>
  <c r="AH76" i="16"/>
  <c r="AB76" i="16"/>
  <c r="AH77" i="16"/>
  <c r="AB77" i="16"/>
  <c r="AE77" i="16"/>
  <c r="AJ76" i="16"/>
  <c r="AK76" i="16" s="1"/>
  <c r="AD76" i="16"/>
  <c r="AJ77" i="16"/>
  <c r="AK77" i="16" s="1"/>
  <c r="AD77" i="16"/>
  <c r="X77" i="16"/>
  <c r="X76" i="16"/>
  <c r="X339" i="16"/>
  <c r="AJ374" i="16"/>
  <c r="AK374" i="16" s="1"/>
  <c r="AH342" i="16"/>
  <c r="AI342" i="16" s="1"/>
  <c r="AB342" i="16"/>
  <c r="AB349" i="16"/>
  <c r="AH349" i="16"/>
  <c r="AI349" i="16" s="1"/>
  <c r="AH337" i="16"/>
  <c r="AI337" i="16" s="1"/>
  <c r="AB337" i="16"/>
  <c r="AH329" i="16"/>
  <c r="AI329" i="16" s="1"/>
  <c r="AB329" i="16"/>
  <c r="AH321" i="16"/>
  <c r="AI321" i="16" s="1"/>
  <c r="AB321" i="16"/>
  <c r="AD371" i="16"/>
  <c r="AJ371" i="16"/>
  <c r="AK371" i="16" s="1"/>
  <c r="AD347" i="16"/>
  <c r="AJ347" i="16"/>
  <c r="AK347" i="16" s="1"/>
  <c r="X366" i="16"/>
  <c r="AA381" i="16"/>
  <c r="AE381" i="16" s="1"/>
  <c r="X381" i="16"/>
  <c r="AH352" i="16"/>
  <c r="AI352" i="16" s="1"/>
  <c r="AB352" i="16"/>
  <c r="AE347" i="16"/>
  <c r="X365" i="16"/>
  <c r="X349" i="16"/>
  <c r="X337" i="16"/>
  <c r="AB331" i="16"/>
  <c r="AH319" i="16"/>
  <c r="AI319" i="16" s="1"/>
  <c r="X376" i="16"/>
  <c r="X342" i="16"/>
  <c r="AH338" i="16"/>
  <c r="AI338" i="16" s="1"/>
  <c r="AB323" i="16"/>
  <c r="AA378" i="16"/>
  <c r="AH378" i="16" s="1"/>
  <c r="X378" i="16"/>
  <c r="AC373" i="16"/>
  <c r="AE373" i="16" s="1"/>
  <c r="X373" i="16"/>
  <c r="AB364" i="16"/>
  <c r="AH364" i="16"/>
  <c r="AI364" i="16" s="1"/>
  <c r="AA371" i="16"/>
  <c r="AH371" i="16" s="1"/>
  <c r="X371" i="16"/>
  <c r="AB360" i="16"/>
  <c r="AH360" i="16"/>
  <c r="AI360" i="16" s="1"/>
  <c r="AH334" i="16"/>
  <c r="AI334" i="16" s="1"/>
  <c r="AB334" i="16"/>
  <c r="AH326" i="16"/>
  <c r="AI326" i="16" s="1"/>
  <c r="AB326" i="16"/>
  <c r="AD369" i="16"/>
  <c r="AJ369" i="16"/>
  <c r="AK369" i="16" s="1"/>
  <c r="AH362" i="16"/>
  <c r="AI362" i="16" s="1"/>
  <c r="AH339" i="16"/>
  <c r="AI339" i="16" s="1"/>
  <c r="AB339" i="16"/>
  <c r="AB335" i="16"/>
  <c r="AH332" i="16"/>
  <c r="AI332" i="16" s="1"/>
  <c r="AB332" i="16"/>
  <c r="AB327" i="16"/>
  <c r="AH324" i="16"/>
  <c r="AI324" i="16" s="1"/>
  <c r="AB324" i="16"/>
  <c r="AA357" i="16"/>
  <c r="AE357" i="16" s="1"/>
  <c r="X357" i="16"/>
  <c r="AB354" i="16"/>
  <c r="AH354" i="16"/>
  <c r="AI354" i="16" s="1"/>
  <c r="AD343" i="16"/>
  <c r="AJ343" i="16"/>
  <c r="AK343" i="16" s="1"/>
  <c r="AH341" i="16"/>
  <c r="AI341" i="16" s="1"/>
  <c r="AB341" i="16"/>
  <c r="AA382" i="16"/>
  <c r="AE382" i="16" s="1"/>
  <c r="X382" i="16"/>
  <c r="AD375" i="16"/>
  <c r="AJ375" i="16"/>
  <c r="AK375" i="16" s="1"/>
  <c r="AA372" i="16"/>
  <c r="AH372" i="16" s="1"/>
  <c r="X372" i="16"/>
  <c r="X369" i="16"/>
  <c r="AH356" i="16"/>
  <c r="AI356" i="16" s="1"/>
  <c r="AH353" i="16"/>
  <c r="AI353" i="16" s="1"/>
  <c r="AD351" i="16"/>
  <c r="AJ351" i="16"/>
  <c r="AK351" i="16" s="1"/>
  <c r="AB345" i="16"/>
  <c r="AH345" i="16"/>
  <c r="AI345" i="16" s="1"/>
  <c r="AB344" i="16"/>
  <c r="AH344" i="16"/>
  <c r="AI344" i="16" s="1"/>
  <c r="AB340" i="16"/>
  <c r="AB333" i="16"/>
  <c r="AH330" i="16"/>
  <c r="AI330" i="16" s="1"/>
  <c r="AB330" i="16"/>
  <c r="AB325" i="16"/>
  <c r="AH322" i="16"/>
  <c r="AI322" i="16" s="1"/>
  <c r="AB322" i="16"/>
  <c r="AD370" i="16"/>
  <c r="AJ370" i="16"/>
  <c r="AK370" i="16" s="1"/>
  <c r="X383" i="16"/>
  <c r="AA380" i="16"/>
  <c r="AE380" i="16" s="1"/>
  <c r="X380" i="16"/>
  <c r="AJ372" i="16"/>
  <c r="AK372" i="16" s="1"/>
  <c r="X370" i="16"/>
  <c r="X367" i="16"/>
  <c r="AB358" i="16"/>
  <c r="AH358" i="16"/>
  <c r="AI358" i="16" s="1"/>
  <c r="AD355" i="16"/>
  <c r="AJ355" i="16"/>
  <c r="AK355" i="16" s="1"/>
  <c r="X353" i="16"/>
  <c r="AE351" i="16"/>
  <c r="AB350" i="16"/>
  <c r="AH350" i="16"/>
  <c r="AI350" i="16" s="1"/>
  <c r="AB348" i="16"/>
  <c r="AH348" i="16"/>
  <c r="AI348" i="16" s="1"/>
  <c r="AH346" i="16"/>
  <c r="AI346" i="16" s="1"/>
  <c r="AE343" i="16"/>
  <c r="X340" i="16"/>
  <c r="AH336" i="16"/>
  <c r="AI336" i="16" s="1"/>
  <c r="AB336" i="16"/>
  <c r="AH328" i="16"/>
  <c r="AI328" i="16" s="1"/>
  <c r="AB328" i="16"/>
  <c r="AH320" i="16"/>
  <c r="AI320" i="16" s="1"/>
  <c r="AB320" i="16"/>
  <c r="X368" i="16"/>
  <c r="X341" i="16"/>
  <c r="X338" i="16"/>
  <c r="AB377" i="16"/>
  <c r="AH377" i="16"/>
  <c r="AE377" i="16"/>
  <c r="AE374" i="16"/>
  <c r="AB374" i="16"/>
  <c r="AH374" i="16"/>
  <c r="AJ382" i="16"/>
  <c r="AK382" i="16" s="1"/>
  <c r="AJ380" i="16"/>
  <c r="AK380" i="16" s="1"/>
  <c r="AJ378" i="16"/>
  <c r="AK378" i="16" s="1"/>
  <c r="AJ376" i="16"/>
  <c r="AK376" i="16" s="1"/>
  <c r="AD367" i="16"/>
  <c r="AJ367" i="16"/>
  <c r="AK367" i="16" s="1"/>
  <c r="AD383" i="16"/>
  <c r="AD381" i="16"/>
  <c r="AD379" i="16"/>
  <c r="AD377" i="16"/>
  <c r="AD366" i="16"/>
  <c r="AJ366" i="16"/>
  <c r="AK366" i="16" s="1"/>
  <c r="X364" i="16"/>
  <c r="AC364" i="16"/>
  <c r="AE364" i="16" s="1"/>
  <c r="AC362" i="16"/>
  <c r="AE362" i="16" s="1"/>
  <c r="X362" i="16"/>
  <c r="X360" i="16"/>
  <c r="AC360" i="16"/>
  <c r="AE360" i="16" s="1"/>
  <c r="AJ357" i="16"/>
  <c r="AK357" i="16" s="1"/>
  <c r="AD357" i="16"/>
  <c r="AC350" i="16"/>
  <c r="AE350" i="16" s="1"/>
  <c r="X350" i="16"/>
  <c r="X344" i="16"/>
  <c r="AC344" i="16"/>
  <c r="AE344" i="16" s="1"/>
  <c r="AE383" i="16"/>
  <c r="AB383" i="16"/>
  <c r="AH383" i="16"/>
  <c r="AB375" i="16"/>
  <c r="AH375" i="16"/>
  <c r="AE375" i="16"/>
  <c r="AB372" i="16"/>
  <c r="AE370" i="16"/>
  <c r="AB370" i="16"/>
  <c r="AH370" i="16"/>
  <c r="AD365" i="16"/>
  <c r="AJ365" i="16"/>
  <c r="AK365" i="16" s="1"/>
  <c r="AJ363" i="16"/>
  <c r="AK363" i="16" s="1"/>
  <c r="AD363" i="16"/>
  <c r="AD361" i="16"/>
  <c r="AJ361" i="16"/>
  <c r="AK361" i="16" s="1"/>
  <c r="AC358" i="16"/>
  <c r="AE358" i="16" s="1"/>
  <c r="X358" i="16"/>
  <c r="AC354" i="16"/>
  <c r="AE354" i="16" s="1"/>
  <c r="X354" i="16"/>
  <c r="X348" i="16"/>
  <c r="AC348" i="16"/>
  <c r="AE348" i="16" s="1"/>
  <c r="AJ345" i="16"/>
  <c r="AK345" i="16" s="1"/>
  <c r="AD345" i="16"/>
  <c r="AI335" i="16"/>
  <c r="AI333" i="16"/>
  <c r="AI331" i="16"/>
  <c r="AI327" i="16"/>
  <c r="AI325" i="16"/>
  <c r="AI323" i="16"/>
  <c r="AB379" i="16"/>
  <c r="AH379" i="16"/>
  <c r="AE379" i="16"/>
  <c r="AB373" i="16"/>
  <c r="AH373" i="16"/>
  <c r="AB371" i="16"/>
  <c r="AJ368" i="16"/>
  <c r="AK368" i="16" s="1"/>
  <c r="AD368" i="16"/>
  <c r="X352" i="16"/>
  <c r="AC352" i="16"/>
  <c r="AE352" i="16" s="1"/>
  <c r="X379" i="16"/>
  <c r="X377" i="16"/>
  <c r="AE376" i="16"/>
  <c r="AB376" i="16"/>
  <c r="AH376" i="16"/>
  <c r="X375" i="16"/>
  <c r="X374" i="16"/>
  <c r="AI361" i="16"/>
  <c r="X356" i="16"/>
  <c r="AC356" i="16"/>
  <c r="AE356" i="16" s="1"/>
  <c r="AC346" i="16"/>
  <c r="AE346" i="16" s="1"/>
  <c r="X346" i="16"/>
  <c r="AH363" i="16"/>
  <c r="X363" i="16"/>
  <c r="AH359" i="16"/>
  <c r="X359" i="16"/>
  <c r="AH355" i="16"/>
  <c r="X355" i="16"/>
  <c r="AC353" i="16"/>
  <c r="AE353" i="16" s="1"/>
  <c r="AC349" i="16"/>
  <c r="AE349" i="16" s="1"/>
  <c r="AH347" i="16"/>
  <c r="X347" i="16"/>
  <c r="AH343" i="16"/>
  <c r="X343" i="16"/>
  <c r="AA369" i="16"/>
  <c r="AA368" i="16"/>
  <c r="AA367" i="16"/>
  <c r="AA366" i="16"/>
  <c r="AA365" i="16"/>
  <c r="AB361" i="16"/>
  <c r="AD359" i="16"/>
  <c r="AC342" i="16"/>
  <c r="AE342" i="16" s="1"/>
  <c r="AC340" i="16"/>
  <c r="AC338" i="16"/>
  <c r="AE338" i="16" s="1"/>
  <c r="AD317" i="16"/>
  <c r="AJ317" i="16"/>
  <c r="AK317" i="16" s="1"/>
  <c r="AD311" i="16"/>
  <c r="AJ311" i="16"/>
  <c r="AK311" i="16" s="1"/>
  <c r="AD306" i="16"/>
  <c r="AJ306" i="16"/>
  <c r="AK306" i="16" s="1"/>
  <c r="X361" i="16"/>
  <c r="X345" i="16"/>
  <c r="AE345" i="16"/>
  <c r="AC336" i="16"/>
  <c r="AE336" i="16" s="1"/>
  <c r="X336" i="16"/>
  <c r="AC335" i="16"/>
  <c r="AE335" i="16" s="1"/>
  <c r="X335" i="16"/>
  <c r="AC334" i="16"/>
  <c r="AE334" i="16" s="1"/>
  <c r="X334" i="16"/>
  <c r="AC333" i="16"/>
  <c r="AE333" i="16" s="1"/>
  <c r="X333" i="16"/>
  <c r="AC332" i="16"/>
  <c r="AE332" i="16" s="1"/>
  <c r="X332" i="16"/>
  <c r="AC331" i="16"/>
  <c r="AE331" i="16" s="1"/>
  <c r="AC330" i="16"/>
  <c r="AE330" i="16" s="1"/>
  <c r="X330" i="16"/>
  <c r="AC329" i="16"/>
  <c r="AE329" i="16" s="1"/>
  <c r="X329" i="16"/>
  <c r="AC328" i="16"/>
  <c r="AE328" i="16" s="1"/>
  <c r="X328" i="16"/>
  <c r="AC327" i="16"/>
  <c r="AE327" i="16" s="1"/>
  <c r="X327" i="16"/>
  <c r="AC326" i="16"/>
  <c r="AE326" i="16" s="1"/>
  <c r="X326" i="16"/>
  <c r="AC325" i="16"/>
  <c r="AE325" i="16" s="1"/>
  <c r="X325" i="16"/>
  <c r="AC324" i="16"/>
  <c r="AE324" i="16" s="1"/>
  <c r="X324" i="16"/>
  <c r="AC323" i="16"/>
  <c r="AE323" i="16" s="1"/>
  <c r="X323" i="16"/>
  <c r="AC322" i="16"/>
  <c r="AE322" i="16" s="1"/>
  <c r="X322" i="16"/>
  <c r="AC321" i="16"/>
  <c r="AE321" i="16" s="1"/>
  <c r="X321" i="16"/>
  <c r="AC320" i="16"/>
  <c r="AE320" i="16" s="1"/>
  <c r="X320" i="16"/>
  <c r="AC319" i="16"/>
  <c r="AE319" i="16" s="1"/>
  <c r="X319" i="16"/>
  <c r="AD313" i="16"/>
  <c r="AJ313" i="16"/>
  <c r="AK313" i="16" s="1"/>
  <c r="AD307" i="16"/>
  <c r="AJ307" i="16"/>
  <c r="AK307" i="16" s="1"/>
  <c r="AE361" i="16"/>
  <c r="AB351" i="16"/>
  <c r="AB347" i="16"/>
  <c r="AB343" i="16"/>
  <c r="AC341" i="16"/>
  <c r="AC339" i="16"/>
  <c r="AC337" i="16"/>
  <c r="AE337" i="16" s="1"/>
  <c r="X318" i="16"/>
  <c r="AA318" i="16"/>
  <c r="AD314" i="16"/>
  <c r="AJ314" i="16"/>
  <c r="AK314" i="16" s="1"/>
  <c r="AD309" i="16"/>
  <c r="AJ309" i="16"/>
  <c r="AK309" i="16" s="1"/>
  <c r="AD303" i="16"/>
  <c r="AJ303" i="16"/>
  <c r="AK303" i="16" s="1"/>
  <c r="AE363" i="16"/>
  <c r="AE359" i="16"/>
  <c r="AE355" i="16"/>
  <c r="AH351" i="16"/>
  <c r="X351" i="16"/>
  <c r="AE341" i="16"/>
  <c r="AE339" i="16"/>
  <c r="AD315" i="16"/>
  <c r="AJ315" i="16"/>
  <c r="AK315" i="16" s="1"/>
  <c r="AD310" i="16"/>
  <c r="AJ310" i="16"/>
  <c r="AK310" i="16" s="1"/>
  <c r="AD305" i="16"/>
  <c r="AJ305" i="16"/>
  <c r="AK305" i="16" s="1"/>
  <c r="X317" i="16"/>
  <c r="AA317" i="16"/>
  <c r="X313" i="16"/>
  <c r="AA313" i="16"/>
  <c r="X309" i="16"/>
  <c r="AA309" i="16"/>
  <c r="X305" i="16"/>
  <c r="AA305" i="16"/>
  <c r="AD300" i="16"/>
  <c r="AJ300" i="16"/>
  <c r="AK300" i="16" s="1"/>
  <c r="X299" i="16"/>
  <c r="AA299" i="16"/>
  <c r="AJ318" i="16"/>
  <c r="AK318" i="16" s="1"/>
  <c r="X316" i="16"/>
  <c r="AA316" i="16"/>
  <c r="X312" i="16"/>
  <c r="AA312" i="16"/>
  <c r="X308" i="16"/>
  <c r="AA308" i="16"/>
  <c r="X304" i="16"/>
  <c r="AA304" i="16"/>
  <c r="AD302" i="16"/>
  <c r="AJ302" i="16"/>
  <c r="AK302" i="16" s="1"/>
  <c r="AD301" i="16"/>
  <c r="AJ301" i="16"/>
  <c r="AK301" i="16" s="1"/>
  <c r="X300" i="16"/>
  <c r="AA300" i="16"/>
  <c r="AD297" i="16"/>
  <c r="AJ297" i="16"/>
  <c r="AK297" i="16" s="1"/>
  <c r="X315" i="16"/>
  <c r="AA315" i="16"/>
  <c r="X311" i="16"/>
  <c r="AA311" i="16"/>
  <c r="X307" i="16"/>
  <c r="AA307" i="16"/>
  <c r="X303" i="16"/>
  <c r="AA303" i="16"/>
  <c r="X301" i="16"/>
  <c r="AA301" i="16"/>
  <c r="AD298" i="16"/>
  <c r="AJ298" i="16"/>
  <c r="AK298" i="16" s="1"/>
  <c r="X297" i="16"/>
  <c r="AA297" i="16"/>
  <c r="AD316" i="16"/>
  <c r="AJ316" i="16"/>
  <c r="AK316" i="16" s="1"/>
  <c r="X314" i="16"/>
  <c r="AA314" i="16"/>
  <c r="AD312" i="16"/>
  <c r="AJ312" i="16"/>
  <c r="AK312" i="16" s="1"/>
  <c r="X310" i="16"/>
  <c r="AA310" i="16"/>
  <c r="AD308" i="16"/>
  <c r="AJ308" i="16"/>
  <c r="AK308" i="16" s="1"/>
  <c r="X306" i="16"/>
  <c r="AA306" i="16"/>
  <c r="AD304" i="16"/>
  <c r="AJ304" i="16"/>
  <c r="AK304" i="16" s="1"/>
  <c r="X302" i="16"/>
  <c r="AA302" i="16"/>
  <c r="AD299" i="16"/>
  <c r="AJ299" i="16"/>
  <c r="AK299" i="16" s="1"/>
  <c r="X298" i="16"/>
  <c r="AA298" i="16"/>
  <c r="AC89" i="16"/>
  <c r="AD89" i="16" s="1"/>
  <c r="AC74" i="16"/>
  <c r="AD74" i="16" s="1"/>
  <c r="AJ71" i="16"/>
  <c r="AK71" i="16" s="1"/>
  <c r="AC69" i="16"/>
  <c r="AJ69" i="16" s="1"/>
  <c r="AK69" i="16" s="1"/>
  <c r="AD64" i="16"/>
  <c r="AD68" i="16"/>
  <c r="AD78" i="16"/>
  <c r="AD86" i="16"/>
  <c r="AJ81" i="16"/>
  <c r="AK81" i="16" s="1"/>
  <c r="AD82" i="16"/>
  <c r="AJ296" i="16"/>
  <c r="AK296" i="16" s="1"/>
  <c r="AD85" i="16"/>
  <c r="AD67" i="16"/>
  <c r="AJ66" i="16"/>
  <c r="AK66" i="16" s="1"/>
  <c r="AD72" i="16"/>
  <c r="AJ84" i="16"/>
  <c r="AK84" i="16" s="1"/>
  <c r="AD81" i="16"/>
  <c r="AJ80" i="16"/>
  <c r="AK80" i="16" s="1"/>
  <c r="AD75" i="16"/>
  <c r="AD71" i="16"/>
  <c r="AJ70" i="16"/>
  <c r="AK70" i="16" s="1"/>
  <c r="AD296" i="16"/>
  <c r="AD84" i="16"/>
  <c r="AJ83" i="16"/>
  <c r="AK83" i="16" s="1"/>
  <c r="AD80" i="16"/>
  <c r="AJ79" i="16"/>
  <c r="AK79" i="16" s="1"/>
  <c r="AJ73" i="16"/>
  <c r="AK73" i="16" s="1"/>
  <c r="AD70" i="16"/>
  <c r="AD66" i="16"/>
  <c r="AJ65" i="16"/>
  <c r="AK65" i="16" s="1"/>
  <c r="AJ85" i="16"/>
  <c r="AK85" i="16" s="1"/>
  <c r="AJ67" i="16"/>
  <c r="AK67" i="16" s="1"/>
  <c r="AJ86" i="16"/>
  <c r="AK86" i="16" s="1"/>
  <c r="AD83" i="16"/>
  <c r="AJ82" i="16"/>
  <c r="AK82" i="16" s="1"/>
  <c r="AD79" i="16"/>
  <c r="AJ78" i="16"/>
  <c r="AK78" i="16" s="1"/>
  <c r="AD73" i="16"/>
  <c r="AJ72" i="16"/>
  <c r="AK72" i="16" s="1"/>
  <c r="AJ68" i="16"/>
  <c r="AK68" i="16" s="1"/>
  <c r="AD65" i="16"/>
  <c r="AJ64" i="16"/>
  <c r="AK64" i="16" s="1"/>
  <c r="AE142" i="16" l="1"/>
  <c r="AH142" i="16"/>
  <c r="AB202" i="16"/>
  <c r="AL186" i="16"/>
  <c r="AE202" i="16"/>
  <c r="AB211" i="16"/>
  <c r="AB146" i="16"/>
  <c r="AE153" i="16"/>
  <c r="AH280" i="16"/>
  <c r="AB280" i="16"/>
  <c r="AE280" i="16"/>
  <c r="AH272" i="16"/>
  <c r="AB272" i="16"/>
  <c r="AE272" i="16"/>
  <c r="AH262" i="16"/>
  <c r="AB262" i="16"/>
  <c r="AE262" i="16"/>
  <c r="AE258" i="16"/>
  <c r="AH258" i="16"/>
  <c r="AB258" i="16"/>
  <c r="AH261" i="16"/>
  <c r="AB261" i="16"/>
  <c r="AE261" i="16"/>
  <c r="AH275" i="16"/>
  <c r="AB275" i="16"/>
  <c r="AE275" i="16"/>
  <c r="AH267" i="16"/>
  <c r="AB267" i="16"/>
  <c r="AE267" i="16"/>
  <c r="AH269" i="16"/>
  <c r="AB269" i="16"/>
  <c r="AE269" i="16"/>
  <c r="AH274" i="16"/>
  <c r="AB274" i="16"/>
  <c r="AE274" i="16"/>
  <c r="AH266" i="16"/>
  <c r="AB266" i="16"/>
  <c r="AE266" i="16"/>
  <c r="AH277" i="16"/>
  <c r="AB277" i="16"/>
  <c r="AE277" i="16"/>
  <c r="AH276" i="16"/>
  <c r="AB276" i="16"/>
  <c r="AE276" i="16"/>
  <c r="AH268" i="16"/>
  <c r="AB268" i="16"/>
  <c r="AE268" i="16"/>
  <c r="AL265" i="16"/>
  <c r="AI265" i="16"/>
  <c r="AE260" i="16"/>
  <c r="AH260" i="16"/>
  <c r="AB260" i="16"/>
  <c r="AL264" i="16"/>
  <c r="AI264" i="16"/>
  <c r="AE259" i="16"/>
  <c r="AH259" i="16"/>
  <c r="AB259" i="16"/>
  <c r="AH263" i="16"/>
  <c r="AB263" i="16"/>
  <c r="AE263" i="16"/>
  <c r="AH279" i="16"/>
  <c r="AB279" i="16"/>
  <c r="AE279" i="16"/>
  <c r="AH271" i="16"/>
  <c r="AB271" i="16"/>
  <c r="AE271" i="16"/>
  <c r="AH278" i="16"/>
  <c r="AB278" i="16"/>
  <c r="AE278" i="16"/>
  <c r="AH270" i="16"/>
  <c r="AB270" i="16"/>
  <c r="AE270" i="16"/>
  <c r="AH281" i="16"/>
  <c r="AB281" i="16"/>
  <c r="AE281" i="16"/>
  <c r="AH273" i="16"/>
  <c r="AB273" i="16"/>
  <c r="AE273" i="16"/>
  <c r="AH293" i="16"/>
  <c r="AB293" i="16"/>
  <c r="AE293" i="16"/>
  <c r="AH289" i="16"/>
  <c r="AB289" i="16"/>
  <c r="AE289" i="16"/>
  <c r="AH285" i="16"/>
  <c r="AB285" i="16"/>
  <c r="AE285" i="16"/>
  <c r="AH290" i="16"/>
  <c r="AB290" i="16"/>
  <c r="AE290" i="16"/>
  <c r="AH286" i="16"/>
  <c r="AB286" i="16"/>
  <c r="AE286" i="16"/>
  <c r="AH282" i="16"/>
  <c r="AB282" i="16"/>
  <c r="AE282" i="16"/>
  <c r="AH287" i="16"/>
  <c r="AB287" i="16"/>
  <c r="AE287" i="16"/>
  <c r="AH292" i="16"/>
  <c r="AB292" i="16"/>
  <c r="AE292" i="16"/>
  <c r="AH288" i="16"/>
  <c r="AB288" i="16"/>
  <c r="AE288" i="16"/>
  <c r="AH284" i="16"/>
  <c r="AB284" i="16"/>
  <c r="AE284" i="16"/>
  <c r="AH283" i="16"/>
  <c r="AB283" i="16"/>
  <c r="AE283" i="16"/>
  <c r="AH291" i="16"/>
  <c r="AB291" i="16"/>
  <c r="AE291" i="16"/>
  <c r="AH295" i="16"/>
  <c r="AB295" i="16"/>
  <c r="AE295" i="16"/>
  <c r="AH294" i="16"/>
  <c r="AB294" i="16"/>
  <c r="AE294" i="16"/>
  <c r="AE145" i="16"/>
  <c r="AB175" i="16"/>
  <c r="AH163" i="16"/>
  <c r="AL163" i="16" s="1"/>
  <c r="AH172" i="16"/>
  <c r="AL172" i="16" s="1"/>
  <c r="AL178" i="16"/>
  <c r="AH225" i="16"/>
  <c r="AB225" i="16"/>
  <c r="AE225" i="16"/>
  <c r="AH226" i="16"/>
  <c r="AB226" i="16"/>
  <c r="AE226" i="16"/>
  <c r="AH241" i="16"/>
  <c r="AB241" i="16"/>
  <c r="AE241" i="16"/>
  <c r="AH237" i="16"/>
  <c r="AB237" i="16"/>
  <c r="AE237" i="16"/>
  <c r="AH233" i="16"/>
  <c r="AB233" i="16"/>
  <c r="AE233" i="16"/>
  <c r="AH229" i="16"/>
  <c r="AB229" i="16"/>
  <c r="AE229" i="16"/>
  <c r="AH242" i="16"/>
  <c r="AB242" i="16"/>
  <c r="AE242" i="16"/>
  <c r="AH238" i="16"/>
  <c r="AB238" i="16"/>
  <c r="AE238" i="16"/>
  <c r="AH234" i="16"/>
  <c r="AB234" i="16"/>
  <c r="AE234" i="16"/>
  <c r="AH230" i="16"/>
  <c r="AB230" i="16"/>
  <c r="AE230" i="16"/>
  <c r="AH239" i="16"/>
  <c r="AB239" i="16"/>
  <c r="AE239" i="16"/>
  <c r="AH235" i="16"/>
  <c r="AB235" i="16"/>
  <c r="AE235" i="16"/>
  <c r="AH231" i="16"/>
  <c r="AB231" i="16"/>
  <c r="AE231" i="16"/>
  <c r="AH227" i="16"/>
  <c r="AB227" i="16"/>
  <c r="AE227" i="16"/>
  <c r="AH240" i="16"/>
  <c r="AB240" i="16"/>
  <c r="AE240" i="16"/>
  <c r="AH236" i="16"/>
  <c r="AB236" i="16"/>
  <c r="AE236" i="16"/>
  <c r="AH232" i="16"/>
  <c r="AB232" i="16"/>
  <c r="AE232" i="16"/>
  <c r="AH228" i="16"/>
  <c r="AB228" i="16"/>
  <c r="AE228" i="16"/>
  <c r="AH149" i="16"/>
  <c r="AL149" i="16" s="1"/>
  <c r="AB163" i="16"/>
  <c r="AB172" i="16"/>
  <c r="AH184" i="16"/>
  <c r="AL184" i="16" s="1"/>
  <c r="AB149" i="16"/>
  <c r="AB183" i="16"/>
  <c r="AB184" i="16"/>
  <c r="AE183" i="16"/>
  <c r="AH251" i="16"/>
  <c r="AB251" i="16"/>
  <c r="AE251" i="16"/>
  <c r="AH247" i="16"/>
  <c r="AB247" i="16"/>
  <c r="AE247" i="16"/>
  <c r="AH243" i="16"/>
  <c r="AB243" i="16"/>
  <c r="AE243" i="16"/>
  <c r="AH248" i="16"/>
  <c r="AB248" i="16"/>
  <c r="AE248" i="16"/>
  <c r="AH244" i="16"/>
  <c r="AB244" i="16"/>
  <c r="AE244" i="16"/>
  <c r="AH250" i="16"/>
  <c r="AB250" i="16"/>
  <c r="AE250" i="16"/>
  <c r="AH246" i="16"/>
  <c r="AB246" i="16"/>
  <c r="AE246" i="16"/>
  <c r="AH249" i="16"/>
  <c r="AB249" i="16"/>
  <c r="AE249" i="16"/>
  <c r="AH245" i="16"/>
  <c r="AB245" i="16"/>
  <c r="AE245" i="16"/>
  <c r="AH254" i="16"/>
  <c r="AB254" i="16"/>
  <c r="AE254" i="16"/>
  <c r="AB194" i="16"/>
  <c r="AH253" i="16"/>
  <c r="AB253" i="16"/>
  <c r="AE253" i="16"/>
  <c r="AH252" i="16"/>
  <c r="AB252" i="16"/>
  <c r="AE252" i="16"/>
  <c r="AH257" i="16"/>
  <c r="AB257" i="16"/>
  <c r="AE257" i="16"/>
  <c r="AH256" i="16"/>
  <c r="AB256" i="16"/>
  <c r="AE256" i="16"/>
  <c r="AH255" i="16"/>
  <c r="AB255" i="16"/>
  <c r="AE255" i="16"/>
  <c r="AL155" i="16"/>
  <c r="AB219" i="16"/>
  <c r="AH223" i="16"/>
  <c r="AI223" i="16" s="1"/>
  <c r="AH167" i="16"/>
  <c r="AI167" i="16" s="1"/>
  <c r="AE223" i="16"/>
  <c r="AB155" i="16"/>
  <c r="AH159" i="16"/>
  <c r="AI159" i="16" s="1"/>
  <c r="AB167" i="16"/>
  <c r="AE175" i="16"/>
  <c r="AE194" i="16"/>
  <c r="AJ197" i="16"/>
  <c r="AK197" i="16" s="1"/>
  <c r="AH145" i="16"/>
  <c r="AL145" i="16" s="1"/>
  <c r="AE155" i="16"/>
  <c r="AB159" i="16"/>
  <c r="AD197" i="16"/>
  <c r="AH153" i="16"/>
  <c r="AI153" i="16" s="1"/>
  <c r="AJ157" i="16"/>
  <c r="AD157" i="16"/>
  <c r="AL212" i="16"/>
  <c r="AE182" i="16"/>
  <c r="AB182" i="16"/>
  <c r="AB129" i="16"/>
  <c r="AE219" i="16"/>
  <c r="AH129" i="16"/>
  <c r="AI129" i="16" s="1"/>
  <c r="AH146" i="16"/>
  <c r="AL146" i="16" s="1"/>
  <c r="AH211" i="16"/>
  <c r="AL211" i="16" s="1"/>
  <c r="AD133" i="16"/>
  <c r="AJ133" i="16"/>
  <c r="AK133" i="16" s="1"/>
  <c r="AJ141" i="16"/>
  <c r="AK141" i="16" s="1"/>
  <c r="AD141" i="16"/>
  <c r="AL215" i="16"/>
  <c r="AI215" i="16"/>
  <c r="AE132" i="16"/>
  <c r="AB132" i="16"/>
  <c r="AH132" i="16"/>
  <c r="AL138" i="16"/>
  <c r="AI138" i="16"/>
  <c r="AE148" i="16"/>
  <c r="AB148" i="16"/>
  <c r="AH148" i="16"/>
  <c r="AE144" i="16"/>
  <c r="AB144" i="16"/>
  <c r="AH144" i="16"/>
  <c r="AI151" i="16"/>
  <c r="AL151" i="16"/>
  <c r="AD135" i="16"/>
  <c r="AJ135" i="16"/>
  <c r="AI141" i="16"/>
  <c r="AB152" i="16"/>
  <c r="AH152" i="16"/>
  <c r="AE152" i="16"/>
  <c r="AB134" i="16"/>
  <c r="AH134" i="16"/>
  <c r="AE134" i="16"/>
  <c r="AI139" i="16"/>
  <c r="AB160" i="16"/>
  <c r="AH160" i="16"/>
  <c r="AE160" i="16"/>
  <c r="AB179" i="16"/>
  <c r="AH179" i="16"/>
  <c r="AE179" i="16"/>
  <c r="AB187" i="16"/>
  <c r="AH187" i="16"/>
  <c r="AE187" i="16"/>
  <c r="AD147" i="16"/>
  <c r="AJ147" i="16"/>
  <c r="AL164" i="16"/>
  <c r="AI164" i="16"/>
  <c r="AE173" i="16"/>
  <c r="AB173" i="16"/>
  <c r="AH173" i="16"/>
  <c r="AI182" i="16"/>
  <c r="AL182" i="16"/>
  <c r="AL137" i="16"/>
  <c r="AI137" i="16"/>
  <c r="AK191" i="16"/>
  <c r="AL191" i="16"/>
  <c r="AE209" i="16"/>
  <c r="AB209" i="16"/>
  <c r="AH209" i="16"/>
  <c r="AI184" i="16"/>
  <c r="AI190" i="16"/>
  <c r="AL190" i="16"/>
  <c r="AB195" i="16"/>
  <c r="AH195" i="16"/>
  <c r="AE195" i="16"/>
  <c r="AL218" i="16"/>
  <c r="AI218" i="16"/>
  <c r="AI197" i="16"/>
  <c r="AI200" i="16"/>
  <c r="AL200" i="16"/>
  <c r="AL220" i="16"/>
  <c r="AD143" i="16"/>
  <c r="AJ143" i="16"/>
  <c r="AL171" i="16"/>
  <c r="AI171" i="16"/>
  <c r="AL175" i="16"/>
  <c r="AI175" i="16"/>
  <c r="AL206" i="16"/>
  <c r="AI206" i="16"/>
  <c r="AJ192" i="16"/>
  <c r="AD192" i="16"/>
  <c r="AE221" i="16"/>
  <c r="AH221" i="16"/>
  <c r="AB221" i="16"/>
  <c r="AE143" i="16"/>
  <c r="AL156" i="16"/>
  <c r="AI156" i="16"/>
  <c r="AE162" i="16"/>
  <c r="AH162" i="16"/>
  <c r="AB162" i="16"/>
  <c r="AE170" i="16"/>
  <c r="AB170" i="16"/>
  <c r="AH170" i="16"/>
  <c r="AB150" i="16"/>
  <c r="AH150" i="16"/>
  <c r="AE150" i="16"/>
  <c r="AL159" i="16"/>
  <c r="AE174" i="16"/>
  <c r="AB174" i="16"/>
  <c r="AH174" i="16"/>
  <c r="AL168" i="16"/>
  <c r="AI168" i="16"/>
  <c r="AL183" i="16"/>
  <c r="AI183" i="16"/>
  <c r="AB176" i="16"/>
  <c r="AH176" i="16"/>
  <c r="AE176" i="16"/>
  <c r="AE196" i="16"/>
  <c r="AH196" i="16"/>
  <c r="AB196" i="16"/>
  <c r="AD188" i="16"/>
  <c r="AJ188" i="16"/>
  <c r="AD201" i="16"/>
  <c r="AJ201" i="16"/>
  <c r="AI204" i="16"/>
  <c r="AL204" i="16"/>
  <c r="AI224" i="16"/>
  <c r="AL224" i="16"/>
  <c r="AL222" i="16"/>
  <c r="AI222" i="16"/>
  <c r="AB203" i="16"/>
  <c r="AH203" i="16"/>
  <c r="AE203" i="16"/>
  <c r="AL142" i="16"/>
  <c r="AI142" i="16"/>
  <c r="AE158" i="16"/>
  <c r="AB158" i="16"/>
  <c r="AH158" i="16"/>
  <c r="AB199" i="16"/>
  <c r="AH199" i="16"/>
  <c r="AE199" i="16"/>
  <c r="AL177" i="16"/>
  <c r="AI177" i="16"/>
  <c r="AI133" i="16"/>
  <c r="AD139" i="16"/>
  <c r="AJ139" i="16"/>
  <c r="AK139" i="16" s="1"/>
  <c r="AE140" i="16"/>
  <c r="AB140" i="16"/>
  <c r="AH140" i="16"/>
  <c r="AB165" i="16"/>
  <c r="AE165" i="16"/>
  <c r="AH165" i="16"/>
  <c r="AE136" i="16"/>
  <c r="AB136" i="16"/>
  <c r="AH136" i="16"/>
  <c r="AE166" i="16"/>
  <c r="AB166" i="16"/>
  <c r="AH166" i="16"/>
  <c r="AE161" i="16"/>
  <c r="AH161" i="16"/>
  <c r="AB161" i="16"/>
  <c r="AE192" i="16"/>
  <c r="AE169" i="16"/>
  <c r="AB169" i="16"/>
  <c r="AH169" i="16"/>
  <c r="AB181" i="16"/>
  <c r="AH181" i="16"/>
  <c r="AE181" i="16"/>
  <c r="AI194" i="16"/>
  <c r="AL194" i="16"/>
  <c r="AL219" i="16"/>
  <c r="AI219" i="16"/>
  <c r="AL214" i="16"/>
  <c r="AI214" i="16"/>
  <c r="AB189" i="16"/>
  <c r="AH189" i="16"/>
  <c r="AE189" i="16"/>
  <c r="AL210" i="16"/>
  <c r="AI210" i="16"/>
  <c r="AE217" i="16"/>
  <c r="AB217" i="16"/>
  <c r="AH217" i="16"/>
  <c r="AE213" i="16"/>
  <c r="AH213" i="16"/>
  <c r="AB213" i="16"/>
  <c r="AL154" i="16"/>
  <c r="AI154" i="16"/>
  <c r="AL185" i="16"/>
  <c r="AI185" i="16"/>
  <c r="AL202" i="16"/>
  <c r="AI202" i="16"/>
  <c r="AD205" i="16"/>
  <c r="AJ205" i="16"/>
  <c r="AI208" i="16"/>
  <c r="AL208" i="16"/>
  <c r="AI216" i="16"/>
  <c r="AL216" i="16"/>
  <c r="AJ180" i="16"/>
  <c r="AD180" i="16"/>
  <c r="AL193" i="16"/>
  <c r="AI193" i="16"/>
  <c r="AI198" i="16"/>
  <c r="AL198" i="16"/>
  <c r="AB207" i="16"/>
  <c r="AH207" i="16"/>
  <c r="AE207" i="16"/>
  <c r="AE128" i="16"/>
  <c r="AB128" i="16"/>
  <c r="AH128" i="16"/>
  <c r="AE122" i="16"/>
  <c r="AB122" i="16"/>
  <c r="AH122" i="16"/>
  <c r="AB125" i="16"/>
  <c r="AH125" i="16"/>
  <c r="AE125" i="16"/>
  <c r="AB124" i="16"/>
  <c r="AH124" i="16"/>
  <c r="AE124" i="16"/>
  <c r="AB130" i="16"/>
  <c r="AH130" i="16"/>
  <c r="AE130" i="16"/>
  <c r="AE118" i="16"/>
  <c r="AB118" i="16"/>
  <c r="AH118" i="16"/>
  <c r="AI126" i="16"/>
  <c r="AL123" i="16"/>
  <c r="AI123" i="16"/>
  <c r="AD126" i="16"/>
  <c r="AJ126" i="16"/>
  <c r="AK126" i="16" s="1"/>
  <c r="AB120" i="16"/>
  <c r="AH120" i="16"/>
  <c r="AE120" i="16"/>
  <c r="AE126" i="16"/>
  <c r="AB121" i="16"/>
  <c r="AH121" i="16"/>
  <c r="AE121" i="16"/>
  <c r="AL127" i="16"/>
  <c r="AI127" i="16"/>
  <c r="AB131" i="16"/>
  <c r="AH131" i="16"/>
  <c r="AE131" i="16"/>
  <c r="AL119" i="16"/>
  <c r="AI119" i="16"/>
  <c r="AL105" i="16"/>
  <c r="AI105" i="16"/>
  <c r="AE104" i="16"/>
  <c r="AB104" i="16"/>
  <c r="AH104" i="16"/>
  <c r="AB106" i="16"/>
  <c r="AH106" i="16"/>
  <c r="AE106" i="16"/>
  <c r="AI107" i="16"/>
  <c r="AL107" i="16"/>
  <c r="AI116" i="16"/>
  <c r="AB117" i="16"/>
  <c r="AH117" i="16"/>
  <c r="AE117" i="16"/>
  <c r="AE115" i="16"/>
  <c r="AB115" i="16"/>
  <c r="AH115" i="16"/>
  <c r="AE111" i="16"/>
  <c r="AB111" i="16"/>
  <c r="AH111" i="16"/>
  <c r="AB113" i="16"/>
  <c r="AH113" i="16"/>
  <c r="AE113" i="16"/>
  <c r="AE114" i="16"/>
  <c r="AB114" i="16"/>
  <c r="AH114" i="16"/>
  <c r="AL112" i="16"/>
  <c r="AI112" i="16"/>
  <c r="AD116" i="16"/>
  <c r="AJ116" i="16"/>
  <c r="AK116" i="16" s="1"/>
  <c r="AH95" i="16"/>
  <c r="AI95" i="16" s="1"/>
  <c r="AH110" i="16"/>
  <c r="AB110" i="16"/>
  <c r="AE110" i="16"/>
  <c r="AE108" i="16"/>
  <c r="AH108" i="16"/>
  <c r="AB108" i="16"/>
  <c r="AL109" i="16"/>
  <c r="AI109" i="16"/>
  <c r="AE90" i="16"/>
  <c r="AB90" i="16"/>
  <c r="AH90" i="16"/>
  <c r="AB98" i="16"/>
  <c r="AE98" i="16"/>
  <c r="AH98" i="16"/>
  <c r="AE94" i="16"/>
  <c r="AB94" i="16"/>
  <c r="AH94" i="16"/>
  <c r="AI93" i="16"/>
  <c r="AL93" i="16"/>
  <c r="AL91" i="16"/>
  <c r="AI91" i="16"/>
  <c r="AE101" i="16"/>
  <c r="AB101" i="16"/>
  <c r="AH101" i="16"/>
  <c r="AL100" i="16"/>
  <c r="AI100" i="16"/>
  <c r="AB92" i="16"/>
  <c r="AH92" i="16"/>
  <c r="AE92" i="16"/>
  <c r="AB102" i="16"/>
  <c r="AH102" i="16"/>
  <c r="AE102" i="16"/>
  <c r="AE97" i="16"/>
  <c r="AB97" i="16"/>
  <c r="AH97" i="16"/>
  <c r="AL103" i="16"/>
  <c r="AI103" i="16"/>
  <c r="AL96" i="16"/>
  <c r="AI96" i="16"/>
  <c r="AI99" i="16"/>
  <c r="AL99" i="16"/>
  <c r="AI87" i="16"/>
  <c r="AL87" i="16"/>
  <c r="AH88" i="16"/>
  <c r="AB88" i="16"/>
  <c r="AE88" i="16"/>
  <c r="AL77" i="16"/>
  <c r="AI77" i="16"/>
  <c r="AL76" i="16"/>
  <c r="AI76" i="16"/>
  <c r="AH381" i="16"/>
  <c r="AL381" i="16" s="1"/>
  <c r="AH380" i="16"/>
  <c r="AI380" i="16" s="1"/>
  <c r="AB378" i="16"/>
  <c r="AE378" i="16"/>
  <c r="AE372" i="16"/>
  <c r="AH382" i="16"/>
  <c r="AI382" i="16" s="1"/>
  <c r="AB382" i="16"/>
  <c r="AJ89" i="16"/>
  <c r="AK89" i="16" s="1"/>
  <c r="AL361" i="16"/>
  <c r="AB380" i="16"/>
  <c r="AB381" i="16"/>
  <c r="AE371" i="16"/>
  <c r="AD373" i="16"/>
  <c r="AJ373" i="16"/>
  <c r="AK373" i="16" s="1"/>
  <c r="AL345" i="16"/>
  <c r="AB357" i="16"/>
  <c r="AH357" i="16"/>
  <c r="AE299" i="16"/>
  <c r="AB299" i="16"/>
  <c r="AH299" i="16"/>
  <c r="AE313" i="16"/>
  <c r="AB313" i="16"/>
  <c r="AH313" i="16"/>
  <c r="AE298" i="16"/>
  <c r="AB298" i="16"/>
  <c r="AH298" i="16"/>
  <c r="AE302" i="16"/>
  <c r="AB302" i="16"/>
  <c r="AH302" i="16"/>
  <c r="AE306" i="16"/>
  <c r="AB306" i="16"/>
  <c r="AH306" i="16"/>
  <c r="AE310" i="16"/>
  <c r="AB310" i="16"/>
  <c r="AH310" i="16"/>
  <c r="AE314" i="16"/>
  <c r="AB314" i="16"/>
  <c r="AH314" i="16"/>
  <c r="AE297" i="16"/>
  <c r="AB297" i="16"/>
  <c r="AH297" i="16"/>
  <c r="AE301" i="16"/>
  <c r="AB301" i="16"/>
  <c r="AH301" i="16"/>
  <c r="AE307" i="16"/>
  <c r="AB307" i="16"/>
  <c r="AH307" i="16"/>
  <c r="AE315" i="16"/>
  <c r="AB315" i="16"/>
  <c r="AH315" i="16"/>
  <c r="AE300" i="16"/>
  <c r="AB300" i="16"/>
  <c r="AH300" i="16"/>
  <c r="AE308" i="16"/>
  <c r="AB308" i="16"/>
  <c r="AH308" i="16"/>
  <c r="AE316" i="16"/>
  <c r="AB316" i="16"/>
  <c r="AH316" i="16"/>
  <c r="AD339" i="16"/>
  <c r="AJ339" i="16"/>
  <c r="AD320" i="16"/>
  <c r="AJ320" i="16"/>
  <c r="AD322" i="16"/>
  <c r="AJ322" i="16"/>
  <c r="AD324" i="16"/>
  <c r="AJ324" i="16"/>
  <c r="AD326" i="16"/>
  <c r="AJ326" i="16"/>
  <c r="AD328" i="16"/>
  <c r="AJ328" i="16"/>
  <c r="AD330" i="16"/>
  <c r="AJ330" i="16"/>
  <c r="AD332" i="16"/>
  <c r="AJ332" i="16"/>
  <c r="AD334" i="16"/>
  <c r="AJ334" i="16"/>
  <c r="AD336" i="16"/>
  <c r="AJ336" i="16"/>
  <c r="AD338" i="16"/>
  <c r="AJ338" i="16"/>
  <c r="AB367" i="16"/>
  <c r="AH367" i="16"/>
  <c r="AE367" i="16"/>
  <c r="AI343" i="16"/>
  <c r="AL343" i="16"/>
  <c r="AD353" i="16"/>
  <c r="AJ353" i="16"/>
  <c r="AI359" i="16"/>
  <c r="AL359" i="16"/>
  <c r="AI376" i="16"/>
  <c r="AL376" i="16"/>
  <c r="AI378" i="16"/>
  <c r="AL378" i="16"/>
  <c r="AD352" i="16"/>
  <c r="AJ352" i="16"/>
  <c r="AI373" i="16"/>
  <c r="AI372" i="16"/>
  <c r="AL372" i="16"/>
  <c r="AL375" i="16"/>
  <c r="AI375" i="16"/>
  <c r="AJ360" i="16"/>
  <c r="AD360" i="16"/>
  <c r="AJ364" i="16"/>
  <c r="AD364" i="16"/>
  <c r="AE317" i="16"/>
  <c r="AB317" i="16"/>
  <c r="AH317" i="16"/>
  <c r="AE318" i="16"/>
  <c r="AH318" i="16"/>
  <c r="AB318" i="16"/>
  <c r="AD341" i="16"/>
  <c r="AJ341" i="16"/>
  <c r="AD319" i="16"/>
  <c r="AJ319" i="16"/>
  <c r="AD340" i="16"/>
  <c r="AJ340" i="16"/>
  <c r="AE368" i="16"/>
  <c r="AB368" i="16"/>
  <c r="AH368" i="16"/>
  <c r="AJ346" i="16"/>
  <c r="AD346" i="16"/>
  <c r="AL371" i="16"/>
  <c r="AI371" i="16"/>
  <c r="AI370" i="16"/>
  <c r="AL370" i="16"/>
  <c r="AI383" i="16"/>
  <c r="AL383" i="16"/>
  <c r="AJ344" i="16"/>
  <c r="AD344" i="16"/>
  <c r="AJ350" i="16"/>
  <c r="AD350" i="16"/>
  <c r="AE309" i="16"/>
  <c r="AB309" i="16"/>
  <c r="AH309" i="16"/>
  <c r="AE303" i="16"/>
  <c r="AB303" i="16"/>
  <c r="AH303" i="16"/>
  <c r="AE311" i="16"/>
  <c r="AB311" i="16"/>
  <c r="AH311" i="16"/>
  <c r="AE304" i="16"/>
  <c r="AB304" i="16"/>
  <c r="AH304" i="16"/>
  <c r="AE312" i="16"/>
  <c r="AB312" i="16"/>
  <c r="AH312" i="16"/>
  <c r="AD321" i="16"/>
  <c r="AJ321" i="16"/>
  <c r="AD323" i="16"/>
  <c r="AJ323" i="16"/>
  <c r="AD325" i="16"/>
  <c r="AJ325" i="16"/>
  <c r="AD327" i="16"/>
  <c r="AJ327" i="16"/>
  <c r="AD329" i="16"/>
  <c r="AJ329" i="16"/>
  <c r="AD331" i="16"/>
  <c r="AJ331" i="16"/>
  <c r="AD333" i="16"/>
  <c r="AJ333" i="16"/>
  <c r="AD335" i="16"/>
  <c r="AJ335" i="16"/>
  <c r="AD342" i="16"/>
  <c r="AJ342" i="16"/>
  <c r="AE365" i="16"/>
  <c r="AB365" i="16"/>
  <c r="AH365" i="16"/>
  <c r="AB369" i="16"/>
  <c r="AH369" i="16"/>
  <c r="AE369" i="16"/>
  <c r="AI347" i="16"/>
  <c r="AL347" i="16"/>
  <c r="AI355" i="16"/>
  <c r="AL355" i="16"/>
  <c r="AI363" i="16"/>
  <c r="AL363" i="16"/>
  <c r="AJ356" i="16"/>
  <c r="AD356" i="16"/>
  <c r="AJ358" i="16"/>
  <c r="AD358" i="16"/>
  <c r="AI374" i="16"/>
  <c r="AL374" i="16"/>
  <c r="AL377" i="16"/>
  <c r="AI377" i="16"/>
  <c r="AE305" i="16"/>
  <c r="AB305" i="16"/>
  <c r="AH305" i="16"/>
  <c r="AI351" i="16"/>
  <c r="AL351" i="16"/>
  <c r="AD337" i="16"/>
  <c r="AJ337" i="16"/>
  <c r="AE340" i="16"/>
  <c r="AB366" i="16"/>
  <c r="AH366" i="16"/>
  <c r="AE366" i="16"/>
  <c r="AD349" i="16"/>
  <c r="AJ349" i="16"/>
  <c r="AL379" i="16"/>
  <c r="AI379" i="16"/>
  <c r="AJ348" i="16"/>
  <c r="AD348" i="16"/>
  <c r="AJ354" i="16"/>
  <c r="AD354" i="16"/>
  <c r="AJ362" i="16"/>
  <c r="AD362" i="16"/>
  <c r="AD69" i="16"/>
  <c r="AJ74" i="16"/>
  <c r="AK74" i="16" s="1"/>
  <c r="AL167" i="16" l="1"/>
  <c r="AI163" i="16"/>
  <c r="AL273" i="16"/>
  <c r="AI273" i="16"/>
  <c r="AL271" i="16"/>
  <c r="AI271" i="16"/>
  <c r="AI259" i="16"/>
  <c r="AL259" i="16"/>
  <c r="AL266" i="16"/>
  <c r="AI266" i="16"/>
  <c r="AL275" i="16"/>
  <c r="AI275" i="16"/>
  <c r="AL272" i="16"/>
  <c r="AI272" i="16"/>
  <c r="AL278" i="16"/>
  <c r="AI278" i="16"/>
  <c r="AL260" i="16"/>
  <c r="AI260" i="16"/>
  <c r="AL277" i="16"/>
  <c r="AI277" i="16"/>
  <c r="AL267" i="16"/>
  <c r="AI267" i="16"/>
  <c r="AI258" i="16"/>
  <c r="AL258" i="16"/>
  <c r="AL262" i="16"/>
  <c r="AI262" i="16"/>
  <c r="AL270" i="16"/>
  <c r="AI270" i="16"/>
  <c r="AL263" i="16"/>
  <c r="AI263" i="16"/>
  <c r="AL276" i="16"/>
  <c r="AI276" i="16"/>
  <c r="AL269" i="16"/>
  <c r="AI269" i="16"/>
  <c r="AL281" i="16"/>
  <c r="AI281" i="16"/>
  <c r="AL279" i="16"/>
  <c r="AI279" i="16"/>
  <c r="AL268" i="16"/>
  <c r="AI268" i="16"/>
  <c r="AL274" i="16"/>
  <c r="AI274" i="16"/>
  <c r="AL261" i="16"/>
  <c r="AI261" i="16"/>
  <c r="AL280" i="16"/>
  <c r="AI280" i="16"/>
  <c r="AL283" i="16"/>
  <c r="AI283" i="16"/>
  <c r="AL287" i="16"/>
  <c r="AI287" i="16"/>
  <c r="AL285" i="16"/>
  <c r="AI285" i="16"/>
  <c r="AL284" i="16"/>
  <c r="AI284" i="16"/>
  <c r="AL291" i="16"/>
  <c r="AI291" i="16"/>
  <c r="AL292" i="16"/>
  <c r="AI292" i="16"/>
  <c r="AL290" i="16"/>
  <c r="AI290" i="16"/>
  <c r="AL282" i="16"/>
  <c r="AI282" i="16"/>
  <c r="AL289" i="16"/>
  <c r="AI289" i="16"/>
  <c r="AL288" i="16"/>
  <c r="AI288" i="16"/>
  <c r="AL286" i="16"/>
  <c r="AI286" i="16"/>
  <c r="AL293" i="16"/>
  <c r="AI293" i="16"/>
  <c r="AL295" i="16"/>
  <c r="AI295" i="16"/>
  <c r="AL294" i="16"/>
  <c r="AI294" i="16"/>
  <c r="AI149" i="16"/>
  <c r="AI172" i="16"/>
  <c r="AL197" i="16"/>
  <c r="AL228" i="16"/>
  <c r="AI228" i="16"/>
  <c r="AL227" i="16"/>
  <c r="AI227" i="16"/>
  <c r="AL230" i="16"/>
  <c r="AI230" i="16"/>
  <c r="AL229" i="16"/>
  <c r="AI229" i="16"/>
  <c r="AL226" i="16"/>
  <c r="AI226" i="16"/>
  <c r="AL240" i="16"/>
  <c r="AI240" i="16"/>
  <c r="AL239" i="16"/>
  <c r="AI239" i="16"/>
  <c r="AL242" i="16"/>
  <c r="AI242" i="16"/>
  <c r="AL241" i="16"/>
  <c r="AI241" i="16"/>
  <c r="AL236" i="16"/>
  <c r="AI236" i="16"/>
  <c r="AL235" i="16"/>
  <c r="AI235" i="16"/>
  <c r="AL238" i="16"/>
  <c r="AI238" i="16"/>
  <c r="AL237" i="16"/>
  <c r="AI237" i="16"/>
  <c r="AL232" i="16"/>
  <c r="AI232" i="16"/>
  <c r="AL231" i="16"/>
  <c r="AI231" i="16"/>
  <c r="AL234" i="16"/>
  <c r="AI234" i="16"/>
  <c r="AL233" i="16"/>
  <c r="AI233" i="16"/>
  <c r="AL225" i="16"/>
  <c r="AI225" i="16"/>
  <c r="AL250" i="16"/>
  <c r="AI250" i="16"/>
  <c r="AL247" i="16"/>
  <c r="AI247" i="16"/>
  <c r="AL246" i="16"/>
  <c r="AI246" i="16"/>
  <c r="AL243" i="16"/>
  <c r="AI243" i="16"/>
  <c r="AI211" i="16"/>
  <c r="AL249" i="16"/>
  <c r="AI249" i="16"/>
  <c r="AL248" i="16"/>
  <c r="AI248" i="16"/>
  <c r="AL245" i="16"/>
  <c r="AI245" i="16"/>
  <c r="AL244" i="16"/>
  <c r="AI244" i="16"/>
  <c r="AL251" i="16"/>
  <c r="AI251" i="16"/>
  <c r="AL252" i="16"/>
  <c r="AI252" i="16"/>
  <c r="AL253" i="16"/>
  <c r="AI253" i="16"/>
  <c r="AL254" i="16"/>
  <c r="AI254" i="16"/>
  <c r="AL256" i="16"/>
  <c r="AI256" i="16"/>
  <c r="AL255" i="16"/>
  <c r="AI255" i="16"/>
  <c r="AL257" i="16"/>
  <c r="AI257" i="16"/>
  <c r="AL223" i="16"/>
  <c r="AI146" i="16"/>
  <c r="AI145" i="16"/>
  <c r="AL141" i="16"/>
  <c r="AL129" i="16"/>
  <c r="AL153" i="16"/>
  <c r="AL133" i="16"/>
  <c r="AK157" i="16"/>
  <c r="AL157" i="16"/>
  <c r="AI213" i="16"/>
  <c r="AL213" i="16"/>
  <c r="AI196" i="16"/>
  <c r="AL196" i="16"/>
  <c r="AL181" i="16"/>
  <c r="AI181" i="16"/>
  <c r="AL140" i="16"/>
  <c r="AI140" i="16"/>
  <c r="AI158" i="16"/>
  <c r="AL158" i="16"/>
  <c r="AK188" i="16"/>
  <c r="AL188" i="16"/>
  <c r="AI174" i="16"/>
  <c r="AL174" i="16"/>
  <c r="AI170" i="16"/>
  <c r="AL170" i="16"/>
  <c r="AI162" i="16"/>
  <c r="AL162" i="16"/>
  <c r="AK143" i="16"/>
  <c r="AL143" i="16"/>
  <c r="AL160" i="16"/>
  <c r="AI160" i="16"/>
  <c r="AL139" i="16"/>
  <c r="AL217" i="16"/>
  <c r="AI217" i="16"/>
  <c r="AI166" i="16"/>
  <c r="AL166" i="16"/>
  <c r="AK147" i="16"/>
  <c r="AL147" i="16"/>
  <c r="AK180" i="16"/>
  <c r="AL180" i="16"/>
  <c r="AL189" i="16"/>
  <c r="AI189" i="16"/>
  <c r="AI161" i="16"/>
  <c r="AL161" i="16"/>
  <c r="AI165" i="16"/>
  <c r="AL165" i="16"/>
  <c r="AK192" i="16"/>
  <c r="AL192" i="16"/>
  <c r="AL195" i="16"/>
  <c r="AI195" i="16"/>
  <c r="AL209" i="16"/>
  <c r="AI209" i="16"/>
  <c r="AL179" i="16"/>
  <c r="AI179" i="16"/>
  <c r="AL148" i="16"/>
  <c r="AI148" i="16"/>
  <c r="AL134" i="16"/>
  <c r="AI134" i="16"/>
  <c r="AL207" i="16"/>
  <c r="AI207" i="16"/>
  <c r="AK205" i="16"/>
  <c r="AL205" i="16"/>
  <c r="AI169" i="16"/>
  <c r="AL169" i="16"/>
  <c r="AL136" i="16"/>
  <c r="AI136" i="16"/>
  <c r="AL199" i="16"/>
  <c r="AI199" i="16"/>
  <c r="AL203" i="16"/>
  <c r="AI203" i="16"/>
  <c r="AK201" i="16"/>
  <c r="AL201" i="16"/>
  <c r="AI176" i="16"/>
  <c r="AL176" i="16"/>
  <c r="AL150" i="16"/>
  <c r="AI150" i="16"/>
  <c r="AI221" i="16"/>
  <c r="AL221" i="16"/>
  <c r="AI173" i="16"/>
  <c r="AL173" i="16"/>
  <c r="AL187" i="16"/>
  <c r="AI187" i="16"/>
  <c r="AL152" i="16"/>
  <c r="AI152" i="16"/>
  <c r="AK135" i="16"/>
  <c r="AL135" i="16"/>
  <c r="AL144" i="16"/>
  <c r="AI144" i="16"/>
  <c r="AL132" i="16"/>
  <c r="AI132" i="16"/>
  <c r="AL128" i="16"/>
  <c r="AI128" i="16"/>
  <c r="AI131" i="16"/>
  <c r="AL131" i="16"/>
  <c r="AL124" i="16"/>
  <c r="AI124" i="16"/>
  <c r="AI121" i="16"/>
  <c r="AL121" i="16"/>
  <c r="AL120" i="16"/>
  <c r="AI120" i="16"/>
  <c r="AI118" i="16"/>
  <c r="AL118" i="16"/>
  <c r="AL130" i="16"/>
  <c r="AI130" i="16"/>
  <c r="AI122" i="16"/>
  <c r="AL122" i="16"/>
  <c r="AL126" i="16"/>
  <c r="AI125" i="16"/>
  <c r="AL125" i="16"/>
  <c r="AL95" i="16"/>
  <c r="AL106" i="16"/>
  <c r="AI106" i="16"/>
  <c r="AI104" i="16"/>
  <c r="AL104" i="16"/>
  <c r="AL111" i="16"/>
  <c r="AI111" i="16"/>
  <c r="AL117" i="16"/>
  <c r="AI117" i="16"/>
  <c r="AL115" i="16"/>
  <c r="AI115" i="16"/>
  <c r="AI114" i="16"/>
  <c r="AL114" i="16"/>
  <c r="AL113" i="16"/>
  <c r="AI113" i="16"/>
  <c r="AL116" i="16"/>
  <c r="AI108" i="16"/>
  <c r="AL108" i="16"/>
  <c r="AL110" i="16"/>
  <c r="AI110" i="16"/>
  <c r="AL102" i="16"/>
  <c r="AI102" i="16"/>
  <c r="AI90" i="16"/>
  <c r="AL90" i="16"/>
  <c r="AL98" i="16"/>
  <c r="AI98" i="16"/>
  <c r="AL92" i="16"/>
  <c r="AI92" i="16"/>
  <c r="AI101" i="16"/>
  <c r="AL101" i="16"/>
  <c r="AI97" i="16"/>
  <c r="AL97" i="16"/>
  <c r="AI94" i="16"/>
  <c r="AL94" i="16"/>
  <c r="AL88" i="16"/>
  <c r="AI88" i="16"/>
  <c r="AI381" i="16"/>
  <c r="AL380" i="16"/>
  <c r="AL382" i="16"/>
  <c r="AL373" i="16"/>
  <c r="AI357" i="16"/>
  <c r="AL357" i="16"/>
  <c r="AK349" i="16"/>
  <c r="AL349" i="16"/>
  <c r="AK358" i="16"/>
  <c r="AL358" i="16"/>
  <c r="AI365" i="16"/>
  <c r="AL365" i="16"/>
  <c r="AL304" i="16"/>
  <c r="AI304" i="16"/>
  <c r="AI368" i="16"/>
  <c r="AL368" i="16"/>
  <c r="AL317" i="16"/>
  <c r="AI317" i="16"/>
  <c r="AK364" i="16"/>
  <c r="AL364" i="16"/>
  <c r="AK338" i="16"/>
  <c r="AL338" i="16"/>
  <c r="AK334" i="16"/>
  <c r="AL334" i="16"/>
  <c r="AK330" i="16"/>
  <c r="AL330" i="16"/>
  <c r="AK326" i="16"/>
  <c r="AL326" i="16"/>
  <c r="AK322" i="16"/>
  <c r="AL322" i="16"/>
  <c r="AK339" i="16"/>
  <c r="AL339" i="16"/>
  <c r="AI300" i="16"/>
  <c r="AL300" i="16"/>
  <c r="AI297" i="16"/>
  <c r="AL297" i="16"/>
  <c r="AL302" i="16"/>
  <c r="AI302" i="16"/>
  <c r="AK362" i="16"/>
  <c r="AL362" i="16"/>
  <c r="AK348" i="16"/>
  <c r="AL348" i="16"/>
  <c r="AK335" i="16"/>
  <c r="AL335" i="16"/>
  <c r="AK331" i="16"/>
  <c r="AL331" i="16"/>
  <c r="AK327" i="16"/>
  <c r="AL327" i="16"/>
  <c r="AK323" i="16"/>
  <c r="AL323" i="16"/>
  <c r="AL312" i="16"/>
  <c r="AI312" i="16"/>
  <c r="AL309" i="16"/>
  <c r="AI309" i="16"/>
  <c r="AK350" i="16"/>
  <c r="AL350" i="16"/>
  <c r="AK319" i="16"/>
  <c r="AL319" i="16"/>
  <c r="AK352" i="16"/>
  <c r="AL352" i="16"/>
  <c r="AK353" i="16"/>
  <c r="AL353" i="16"/>
  <c r="AL308" i="16"/>
  <c r="AI308" i="16"/>
  <c r="AI301" i="16"/>
  <c r="AL301" i="16"/>
  <c r="AL306" i="16"/>
  <c r="AI306" i="16"/>
  <c r="AI299" i="16"/>
  <c r="AL299" i="16"/>
  <c r="AK337" i="16"/>
  <c r="AL337" i="16"/>
  <c r="AL305" i="16"/>
  <c r="AI305" i="16"/>
  <c r="AK356" i="16"/>
  <c r="AL356" i="16"/>
  <c r="AL369" i="16"/>
  <c r="AI369" i="16"/>
  <c r="AL303" i="16"/>
  <c r="AI303" i="16"/>
  <c r="AI318" i="16"/>
  <c r="AL318" i="16"/>
  <c r="AK360" i="16"/>
  <c r="AL360" i="16"/>
  <c r="AL367" i="16"/>
  <c r="AI367" i="16"/>
  <c r="AK336" i="16"/>
  <c r="AL336" i="16"/>
  <c r="AK332" i="16"/>
  <c r="AL332" i="16"/>
  <c r="AK328" i="16"/>
  <c r="AL328" i="16"/>
  <c r="AK324" i="16"/>
  <c r="AL324" i="16"/>
  <c r="AK320" i="16"/>
  <c r="AL320" i="16"/>
  <c r="AL316" i="16"/>
  <c r="AI316" i="16"/>
  <c r="AL307" i="16"/>
  <c r="AI307" i="16"/>
  <c r="AL310" i="16"/>
  <c r="AI310" i="16"/>
  <c r="AL313" i="16"/>
  <c r="AI313" i="16"/>
  <c r="AK354" i="16"/>
  <c r="AL354" i="16"/>
  <c r="AL366" i="16"/>
  <c r="AI366" i="16"/>
  <c r="AK342" i="16"/>
  <c r="AL342" i="16"/>
  <c r="AK333" i="16"/>
  <c r="AL333" i="16"/>
  <c r="AK329" i="16"/>
  <c r="AL329" i="16"/>
  <c r="AK325" i="16"/>
  <c r="AL325" i="16"/>
  <c r="AK321" i="16"/>
  <c r="AL321" i="16"/>
  <c r="AL311" i="16"/>
  <c r="AI311" i="16"/>
  <c r="AK344" i="16"/>
  <c r="AL344" i="16"/>
  <c r="AK346" i="16"/>
  <c r="AL346" i="16"/>
  <c r="AK340" i="16"/>
  <c r="AL340" i="16"/>
  <c r="AK341" i="16"/>
  <c r="AL341" i="16"/>
  <c r="AL315" i="16"/>
  <c r="AI315" i="16"/>
  <c r="AL314" i="16"/>
  <c r="AI314" i="16"/>
  <c r="AI298" i="16"/>
  <c r="AL298" i="16"/>
  <c r="U64" i="16" l="1"/>
  <c r="T64" i="16" s="1"/>
  <c r="U65" i="16"/>
  <c r="T65" i="16" s="1"/>
  <c r="U66" i="16"/>
  <c r="T66" i="16" s="1"/>
  <c r="U67" i="16"/>
  <c r="T67" i="16" s="1"/>
  <c r="U68" i="16"/>
  <c r="T68" i="16" s="1"/>
  <c r="U69" i="16"/>
  <c r="T69" i="16" s="1"/>
  <c r="U70" i="16"/>
  <c r="T70" i="16" s="1"/>
  <c r="U71" i="16"/>
  <c r="T71" i="16" s="1"/>
  <c r="U72" i="16"/>
  <c r="T72" i="16" s="1"/>
  <c r="U73" i="16"/>
  <c r="T73" i="16" s="1"/>
  <c r="U74" i="16"/>
  <c r="T74" i="16" s="1"/>
  <c r="U75" i="16"/>
  <c r="T75" i="16" s="1"/>
  <c r="U78" i="16"/>
  <c r="T78" i="16" s="1"/>
  <c r="U79" i="16"/>
  <c r="T79" i="16" s="1"/>
  <c r="U80" i="16"/>
  <c r="T80" i="16" s="1"/>
  <c r="U81" i="16"/>
  <c r="T81" i="16" s="1"/>
  <c r="U82" i="16"/>
  <c r="T82" i="16" s="1"/>
  <c r="U83" i="16"/>
  <c r="T83" i="16" s="1"/>
  <c r="U84" i="16"/>
  <c r="T84" i="16" s="1"/>
  <c r="U85" i="16"/>
  <c r="T85" i="16" s="1"/>
  <c r="U86" i="16"/>
  <c r="T86" i="16" s="1"/>
  <c r="U89" i="16"/>
  <c r="T89" i="16" s="1"/>
  <c r="U296" i="16"/>
  <c r="T296" i="16" s="1"/>
  <c r="X296" i="16" l="1"/>
  <c r="AA296" i="16"/>
  <c r="AA85" i="16"/>
  <c r="X85" i="16"/>
  <c r="AA81" i="16"/>
  <c r="X81" i="16"/>
  <c r="AA84" i="16"/>
  <c r="X84" i="16"/>
  <c r="AA80" i="16"/>
  <c r="X80" i="16"/>
  <c r="AA89" i="16"/>
  <c r="X89" i="16"/>
  <c r="AA83" i="16"/>
  <c r="X83" i="16"/>
  <c r="AA79" i="16"/>
  <c r="X79" i="16"/>
  <c r="AA86" i="16"/>
  <c r="X86" i="16"/>
  <c r="AA82" i="16"/>
  <c r="X82" i="16"/>
  <c r="AA78" i="16"/>
  <c r="X78" i="16"/>
  <c r="AA75" i="16"/>
  <c r="X75" i="16"/>
  <c r="AA71" i="16"/>
  <c r="X71" i="16"/>
  <c r="AA67" i="16"/>
  <c r="X67" i="16"/>
  <c r="AA74" i="16"/>
  <c r="X74" i="16"/>
  <c r="AA70" i="16"/>
  <c r="X70" i="16"/>
  <c r="AA66" i="16"/>
  <c r="X66" i="16"/>
  <c r="AA73" i="16"/>
  <c r="X73" i="16"/>
  <c r="AA69" i="16"/>
  <c r="X69" i="16"/>
  <c r="AA65" i="16"/>
  <c r="X65" i="16"/>
  <c r="AA72" i="16"/>
  <c r="X72" i="16"/>
  <c r="AA68" i="16"/>
  <c r="X68" i="16"/>
  <c r="AA64" i="16"/>
  <c r="X64" i="16"/>
  <c r="X12" i="16"/>
  <c r="AC12" i="16"/>
  <c r="AE12" i="16" l="1"/>
  <c r="AD12" i="16"/>
  <c r="AB296" i="16"/>
  <c r="AE296" i="16"/>
  <c r="AH296" i="16"/>
  <c r="AB78" i="16"/>
  <c r="AE78" i="16"/>
  <c r="AH78" i="16"/>
  <c r="AB86" i="16"/>
  <c r="AH86" i="16"/>
  <c r="AE86" i="16"/>
  <c r="AB83" i="16"/>
  <c r="AH83" i="16"/>
  <c r="AE83" i="16"/>
  <c r="AB80" i="16"/>
  <c r="AE80" i="16"/>
  <c r="AH80" i="16"/>
  <c r="AB81" i="16"/>
  <c r="AE81" i="16"/>
  <c r="AH81" i="16"/>
  <c r="AB82" i="16"/>
  <c r="AH82" i="16"/>
  <c r="AE82" i="16"/>
  <c r="AB79" i="16"/>
  <c r="AH79" i="16"/>
  <c r="AE79" i="16"/>
  <c r="AB89" i="16"/>
  <c r="AH89" i="16"/>
  <c r="AE89" i="16"/>
  <c r="AB84" i="16"/>
  <c r="AE84" i="16"/>
  <c r="AH84" i="16"/>
  <c r="AB85" i="16"/>
  <c r="AE85" i="16"/>
  <c r="AH85" i="16"/>
  <c r="AB64" i="16"/>
  <c r="AE64" i="16"/>
  <c r="AH64" i="16"/>
  <c r="AB72" i="16"/>
  <c r="AH72" i="16"/>
  <c r="AE72" i="16"/>
  <c r="AB69" i="16"/>
  <c r="AH69" i="16"/>
  <c r="AE69" i="16"/>
  <c r="AB66" i="16"/>
  <c r="AE66" i="16"/>
  <c r="AH66" i="16"/>
  <c r="AB74" i="16"/>
  <c r="AH74" i="16"/>
  <c r="AE74" i="16"/>
  <c r="AB71" i="16"/>
  <c r="AE71" i="16"/>
  <c r="AH71" i="16"/>
  <c r="AB68" i="16"/>
  <c r="AE68" i="16"/>
  <c r="AH68" i="16"/>
  <c r="AB65" i="16"/>
  <c r="AE65" i="16"/>
  <c r="AH65" i="16"/>
  <c r="AB73" i="16"/>
  <c r="AH73" i="16"/>
  <c r="AE73" i="16"/>
  <c r="AB70" i="16"/>
  <c r="AH70" i="16"/>
  <c r="AE70" i="16"/>
  <c r="AB67" i="16"/>
  <c r="AE67" i="16"/>
  <c r="AH67" i="16"/>
  <c r="AB75" i="16"/>
  <c r="AE75" i="16"/>
  <c r="AH75" i="16"/>
  <c r="AJ12" i="16"/>
  <c r="AK12" i="16" s="1"/>
  <c r="AI296" i="16" l="1"/>
  <c r="AL296" i="16"/>
  <c r="AL12" i="16"/>
  <c r="AL79" i="16"/>
  <c r="AI79" i="16"/>
  <c r="AL80" i="16"/>
  <c r="AI80" i="16"/>
  <c r="AL83" i="16"/>
  <c r="AI83" i="16"/>
  <c r="AL84" i="16"/>
  <c r="AI84" i="16"/>
  <c r="AL89" i="16"/>
  <c r="AI89" i="16"/>
  <c r="AL81" i="16"/>
  <c r="AI81" i="16"/>
  <c r="AL78" i="16"/>
  <c r="AI78" i="16"/>
  <c r="AL85" i="16"/>
  <c r="AI85" i="16"/>
  <c r="AL82" i="16"/>
  <c r="AI82" i="16"/>
  <c r="AL86" i="16"/>
  <c r="AI86" i="16"/>
  <c r="AL75" i="16"/>
  <c r="AI75" i="16"/>
  <c r="AL65" i="16"/>
  <c r="AI65" i="16"/>
  <c r="AL66" i="16"/>
  <c r="AI66" i="16"/>
  <c r="AL69" i="16"/>
  <c r="AI69" i="16"/>
  <c r="AL64" i="16"/>
  <c r="AI64" i="16"/>
  <c r="AL73" i="16"/>
  <c r="AI73" i="16"/>
  <c r="AL71" i="16"/>
  <c r="AI71" i="16"/>
  <c r="AL74" i="16"/>
  <c r="AI74" i="16"/>
  <c r="AL67" i="16"/>
  <c r="AI67" i="16"/>
  <c r="AL70" i="16"/>
  <c r="AI70" i="16"/>
  <c r="AL68" i="16"/>
  <c r="AI68" i="16"/>
  <c r="AL72" i="16"/>
  <c r="AI72" i="16"/>
  <c r="AM18" i="8" l="1"/>
  <c r="AK18" i="8"/>
  <c r="AI18" i="8"/>
  <c r="AE18" i="8"/>
  <c r="AC18" i="8"/>
  <c r="AA18" i="8"/>
  <c r="W18" i="8"/>
  <c r="U18" i="8"/>
  <c r="S18" i="8"/>
  <c r="AM20" i="8"/>
  <c r="AK20" i="8"/>
  <c r="AI20" i="8"/>
  <c r="AE20" i="8"/>
  <c r="AC20" i="8"/>
  <c r="AA20" i="8"/>
  <c r="W20" i="8"/>
  <c r="U20" i="8"/>
  <c r="S20" i="8"/>
  <c r="AM24" i="8"/>
  <c r="AK24" i="8"/>
  <c r="AI24" i="8"/>
  <c r="AE24" i="8"/>
  <c r="AC24" i="8"/>
  <c r="AA24" i="8"/>
  <c r="W24" i="8"/>
  <c r="U24" i="8"/>
  <c r="S24" i="8"/>
  <c r="AM26" i="8"/>
  <c r="AK26" i="8"/>
  <c r="AI26" i="8"/>
  <c r="AE26" i="8"/>
  <c r="AC26" i="8"/>
  <c r="AA26" i="8"/>
  <c r="W26" i="8"/>
  <c r="U26" i="8"/>
  <c r="S26" i="8"/>
  <c r="AM27" i="8"/>
  <c r="AK27" i="8"/>
  <c r="AI27" i="8"/>
  <c r="AE27" i="8"/>
  <c r="AC27" i="8"/>
  <c r="AA27" i="8"/>
  <c r="W27" i="8"/>
  <c r="U27" i="8"/>
  <c r="S27" i="8"/>
  <c r="AM30" i="8"/>
  <c r="AK30" i="8"/>
  <c r="AI30" i="8"/>
  <c r="AE30" i="8"/>
  <c r="AC30" i="8"/>
  <c r="AA30" i="8"/>
  <c r="W30" i="8"/>
  <c r="U30" i="8"/>
  <c r="S30" i="8"/>
  <c r="AM32" i="8"/>
  <c r="AK32" i="8"/>
  <c r="AI32" i="8"/>
  <c r="AE32" i="8"/>
  <c r="AC32" i="8"/>
  <c r="AA32" i="8"/>
  <c r="W32" i="8"/>
  <c r="U32" i="8"/>
  <c r="S32" i="8"/>
  <c r="AM35" i="8"/>
  <c r="AK35" i="8"/>
  <c r="AI35" i="8"/>
  <c r="AE35" i="8"/>
  <c r="AC35" i="8"/>
  <c r="AA35" i="8"/>
  <c r="W35" i="8"/>
  <c r="U35" i="8"/>
  <c r="S35" i="8"/>
  <c r="AM37" i="8"/>
  <c r="AK37" i="8"/>
  <c r="AI37" i="8"/>
  <c r="AE37" i="8"/>
  <c r="AC37" i="8"/>
  <c r="AA37" i="8"/>
  <c r="W37" i="8"/>
  <c r="U37" i="8"/>
  <c r="S37" i="8"/>
  <c r="AM38" i="8"/>
  <c r="AK38" i="8"/>
  <c r="AI38" i="8"/>
  <c r="AE38" i="8"/>
  <c r="AC38" i="8"/>
  <c r="AA38" i="8"/>
  <c r="W38" i="8"/>
  <c r="U38" i="8"/>
  <c r="S38" i="8"/>
  <c r="AM40" i="8"/>
  <c r="AK40" i="8"/>
  <c r="AI40" i="8"/>
  <c r="AE40" i="8"/>
  <c r="AC40" i="8"/>
  <c r="AA40" i="8"/>
  <c r="W40" i="8"/>
  <c r="U40" i="8"/>
  <c r="S40" i="8"/>
  <c r="AM42" i="8"/>
  <c r="AK42" i="8"/>
  <c r="AI42" i="8"/>
  <c r="AE42" i="8"/>
  <c r="AC42" i="8"/>
  <c r="AA42" i="8"/>
  <c r="W42" i="8"/>
  <c r="U42" i="8"/>
  <c r="S42" i="8"/>
  <c r="AM43" i="8"/>
  <c r="AK43" i="8"/>
  <c r="AI43" i="8"/>
  <c r="AE43" i="8"/>
  <c r="AC43" i="8"/>
  <c r="AA43" i="8"/>
  <c r="W43" i="8"/>
  <c r="U43" i="8"/>
  <c r="S43" i="8"/>
  <c r="AM46" i="8"/>
  <c r="AK46" i="8"/>
  <c r="AI46" i="8"/>
  <c r="AE46" i="8"/>
  <c r="AC46" i="8"/>
  <c r="AA46" i="8"/>
  <c r="W46" i="8"/>
  <c r="U46" i="8"/>
  <c r="S46" i="8"/>
  <c r="AM47" i="8"/>
  <c r="AK47" i="8"/>
  <c r="AI47" i="8"/>
  <c r="AE47" i="8"/>
  <c r="AC47" i="8"/>
  <c r="AA47" i="8"/>
  <c r="W47" i="8"/>
  <c r="U47" i="8"/>
  <c r="S47" i="8"/>
  <c r="AM51" i="8"/>
  <c r="AK51" i="8"/>
  <c r="AI51" i="8"/>
  <c r="AE51" i="8"/>
  <c r="AC51" i="8"/>
  <c r="AA51" i="8"/>
  <c r="W51" i="8"/>
  <c r="U51" i="8"/>
  <c r="S51" i="8"/>
  <c r="AM52" i="8"/>
  <c r="AK52" i="8"/>
  <c r="AI52" i="8"/>
  <c r="AE52" i="8"/>
  <c r="AC52" i="8"/>
  <c r="AA52" i="8"/>
  <c r="W52" i="8"/>
  <c r="U52" i="8"/>
  <c r="S52" i="8"/>
  <c r="AM53" i="8"/>
  <c r="AK53" i="8"/>
  <c r="AI53" i="8"/>
  <c r="AE53" i="8"/>
  <c r="AC53" i="8"/>
  <c r="AA53" i="8"/>
  <c r="W53" i="8"/>
  <c r="U53" i="8"/>
  <c r="S53" i="8"/>
  <c r="AM55" i="8"/>
  <c r="AK55" i="8"/>
  <c r="AI55" i="8"/>
  <c r="AE55" i="8"/>
  <c r="AC55" i="8"/>
  <c r="AA55" i="8"/>
  <c r="W55" i="8"/>
  <c r="U55" i="8"/>
  <c r="S55" i="8"/>
  <c r="AM56" i="8"/>
  <c r="AK56" i="8"/>
  <c r="AI56" i="8"/>
  <c r="AE56" i="8"/>
  <c r="AC56" i="8"/>
  <c r="AA56" i="8"/>
  <c r="W56" i="8"/>
  <c r="U56" i="8"/>
  <c r="S56" i="8"/>
  <c r="AM58" i="8"/>
  <c r="AK58" i="8"/>
  <c r="AI58" i="8"/>
  <c r="AE58" i="8"/>
  <c r="AC58" i="8"/>
  <c r="AA58" i="8"/>
  <c r="W58" i="8"/>
  <c r="U58" i="8"/>
  <c r="S58" i="8"/>
  <c r="AM60" i="8"/>
  <c r="AK60" i="8"/>
  <c r="AI60" i="8"/>
  <c r="AE60" i="8"/>
  <c r="AC60" i="8"/>
  <c r="AA60" i="8"/>
  <c r="W60" i="8"/>
  <c r="U60" i="8"/>
  <c r="S60" i="8"/>
  <c r="AM62" i="8"/>
  <c r="AK62" i="8"/>
  <c r="AI62" i="8"/>
  <c r="AE62" i="8"/>
  <c r="AC62" i="8"/>
  <c r="AA62" i="8"/>
  <c r="W62" i="8"/>
  <c r="U62" i="8"/>
  <c r="S62" i="8"/>
  <c r="AM64" i="8"/>
  <c r="AK64" i="8"/>
  <c r="AI64" i="8"/>
  <c r="AE64" i="8"/>
  <c r="AC64" i="8"/>
  <c r="AA64" i="8"/>
  <c r="W64" i="8"/>
  <c r="U64" i="8"/>
  <c r="S64" i="8"/>
  <c r="AM65" i="8"/>
  <c r="AK65" i="8"/>
  <c r="AI65" i="8"/>
  <c r="AE65" i="8"/>
  <c r="AC65" i="8"/>
  <c r="AA65" i="8"/>
  <c r="W65" i="8"/>
  <c r="U65" i="8"/>
  <c r="S65" i="8"/>
  <c r="AM67" i="8"/>
  <c r="AK67" i="8"/>
  <c r="AI67" i="8"/>
  <c r="AE67" i="8"/>
  <c r="AC67" i="8"/>
  <c r="AA67" i="8"/>
  <c r="W67" i="8"/>
  <c r="U67" i="8"/>
  <c r="S67" i="8"/>
  <c r="AM68" i="8"/>
  <c r="AK68" i="8"/>
  <c r="AI68" i="8"/>
  <c r="AE68" i="8"/>
  <c r="AC68" i="8"/>
  <c r="AA68" i="8"/>
  <c r="W68" i="8"/>
  <c r="U68" i="8"/>
  <c r="S68" i="8"/>
  <c r="AM69" i="8"/>
  <c r="AK69" i="8"/>
  <c r="AI69" i="8"/>
  <c r="AE69" i="8"/>
  <c r="AC69" i="8"/>
  <c r="AA69" i="8"/>
  <c r="W69" i="8"/>
  <c r="U69" i="8"/>
  <c r="S69" i="8"/>
  <c r="AM70" i="8"/>
  <c r="AK70" i="8"/>
  <c r="AI70" i="8"/>
  <c r="AE70" i="8"/>
  <c r="AC70" i="8"/>
  <c r="AA70" i="8"/>
  <c r="W70" i="8"/>
  <c r="U70" i="8"/>
  <c r="S70" i="8"/>
  <c r="AM72" i="8"/>
  <c r="AK72" i="8"/>
  <c r="AI72" i="8"/>
  <c r="AE72" i="8"/>
  <c r="AC72" i="8"/>
  <c r="AA72" i="8"/>
  <c r="W72" i="8"/>
  <c r="U72" i="8"/>
  <c r="S72" i="8"/>
  <c r="AM73" i="8"/>
  <c r="AK73" i="8"/>
  <c r="AI73" i="8"/>
  <c r="AE73" i="8"/>
  <c r="AC73" i="8"/>
  <c r="AA73" i="8"/>
  <c r="W73" i="8"/>
  <c r="U73" i="8"/>
  <c r="S73" i="8"/>
  <c r="AM74" i="8"/>
  <c r="AK74" i="8"/>
  <c r="AI74" i="8"/>
  <c r="AE74" i="8"/>
  <c r="AC74" i="8"/>
  <c r="AA74" i="8"/>
  <c r="W74" i="8"/>
  <c r="U74" i="8"/>
  <c r="S74" i="8"/>
  <c r="AM75" i="8"/>
  <c r="AK75" i="8"/>
  <c r="AI75" i="8"/>
  <c r="AE75" i="8"/>
  <c r="AC75" i="8"/>
  <c r="AA75" i="8"/>
  <c r="W75" i="8"/>
  <c r="U75" i="8"/>
  <c r="S75" i="8"/>
  <c r="AM77" i="8"/>
  <c r="AK77" i="8"/>
  <c r="AI77" i="8"/>
  <c r="AE77" i="8"/>
  <c r="AC77" i="8"/>
  <c r="AA77" i="8"/>
  <c r="W77" i="8"/>
  <c r="U77" i="8"/>
  <c r="S77" i="8"/>
  <c r="AM78" i="8"/>
  <c r="AK78" i="8"/>
  <c r="AI78" i="8"/>
  <c r="AE78" i="8"/>
  <c r="AC78" i="8"/>
  <c r="AA78" i="8"/>
  <c r="W78" i="8"/>
  <c r="U78" i="8"/>
  <c r="S78" i="8"/>
  <c r="AM80" i="8"/>
  <c r="AK80" i="8"/>
  <c r="AI80" i="8"/>
  <c r="AE80" i="8"/>
  <c r="AC80" i="8"/>
  <c r="AA80" i="8"/>
  <c r="W80" i="8"/>
  <c r="U80" i="8"/>
  <c r="S80" i="8"/>
  <c r="AM81" i="8"/>
  <c r="AK81" i="8"/>
  <c r="AI81" i="8"/>
  <c r="AE81" i="8"/>
  <c r="AC81" i="8"/>
  <c r="AA81" i="8"/>
  <c r="W81" i="8"/>
  <c r="U81" i="8"/>
  <c r="S81" i="8"/>
  <c r="AM82" i="8"/>
  <c r="AK82" i="8"/>
  <c r="AI82" i="8"/>
  <c r="AE82" i="8"/>
  <c r="AC82" i="8"/>
  <c r="AA82" i="8"/>
  <c r="W82" i="8"/>
  <c r="U82" i="8"/>
  <c r="S82" i="8"/>
  <c r="AM83" i="8"/>
  <c r="AK83" i="8"/>
  <c r="AI83" i="8"/>
  <c r="AE83" i="8"/>
  <c r="AC83" i="8"/>
  <c r="AA83" i="8"/>
  <c r="W83" i="8"/>
  <c r="U83" i="8"/>
  <c r="S83" i="8"/>
  <c r="AM84" i="8"/>
  <c r="AK84" i="8"/>
  <c r="AI84" i="8"/>
  <c r="AE84" i="8"/>
  <c r="AC84" i="8"/>
  <c r="AA84" i="8"/>
  <c r="W84" i="8"/>
  <c r="U84" i="8"/>
  <c r="S84" i="8"/>
  <c r="AM86" i="8"/>
  <c r="AK86" i="8"/>
  <c r="AI86" i="8"/>
  <c r="AE86" i="8"/>
  <c r="AC86" i="8"/>
  <c r="AA86" i="8"/>
  <c r="W86" i="8"/>
  <c r="U86" i="8"/>
  <c r="S86" i="8"/>
  <c r="AM87" i="8"/>
  <c r="AK87" i="8"/>
  <c r="AI87" i="8"/>
  <c r="AE87" i="8"/>
  <c r="AC87" i="8"/>
  <c r="AA87" i="8"/>
  <c r="W87" i="8"/>
  <c r="U87" i="8"/>
  <c r="S87" i="8"/>
  <c r="AM89" i="8"/>
  <c r="AK89" i="8"/>
  <c r="AI89" i="8"/>
  <c r="AE89" i="8"/>
  <c r="AC89" i="8"/>
  <c r="AA89" i="8"/>
  <c r="W89" i="8"/>
  <c r="U89" i="8"/>
  <c r="S89" i="8"/>
  <c r="AM90" i="8"/>
  <c r="AK90" i="8"/>
  <c r="AI90" i="8"/>
  <c r="AE90" i="8"/>
  <c r="AC90" i="8"/>
  <c r="AA90" i="8"/>
  <c r="W90" i="8"/>
  <c r="U90" i="8"/>
  <c r="S90" i="8"/>
  <c r="AM91" i="8"/>
  <c r="AK91" i="8"/>
  <c r="AI91" i="8"/>
  <c r="AE91" i="8"/>
  <c r="AC91" i="8"/>
  <c r="AA91" i="8"/>
  <c r="W91" i="8"/>
  <c r="U91" i="8"/>
  <c r="S91" i="8"/>
  <c r="AM93" i="8"/>
  <c r="AK93" i="8"/>
  <c r="AI93" i="8"/>
  <c r="AE93" i="8"/>
  <c r="AC93" i="8"/>
  <c r="AA93" i="8"/>
  <c r="W93" i="8"/>
  <c r="U93" i="8"/>
  <c r="S93" i="8"/>
  <c r="AM94" i="8"/>
  <c r="AK94" i="8"/>
  <c r="AI94" i="8"/>
  <c r="AE94" i="8"/>
  <c r="AC94" i="8"/>
  <c r="AA94" i="8"/>
  <c r="W94" i="8"/>
  <c r="U94" i="8"/>
  <c r="S94" i="8"/>
  <c r="AM96" i="8"/>
  <c r="AK96" i="8"/>
  <c r="AI96" i="8"/>
  <c r="AE96" i="8"/>
  <c r="AC96" i="8"/>
  <c r="AA96" i="8"/>
  <c r="W96" i="8"/>
  <c r="U96" i="8"/>
  <c r="S96" i="8"/>
  <c r="AM97" i="8"/>
  <c r="AK97" i="8"/>
  <c r="AI97" i="8"/>
  <c r="AE97" i="8"/>
  <c r="AC97" i="8"/>
  <c r="AA97" i="8"/>
  <c r="W97" i="8"/>
  <c r="U97" i="8"/>
  <c r="S97" i="8"/>
  <c r="AM99" i="8"/>
  <c r="AK99" i="8"/>
  <c r="AI99" i="8"/>
  <c r="AE99" i="8"/>
  <c r="AC99" i="8"/>
  <c r="AA99" i="8"/>
  <c r="W99" i="8"/>
  <c r="U99" i="8"/>
  <c r="S99" i="8"/>
  <c r="AM100" i="8"/>
  <c r="AK100" i="8"/>
  <c r="AI100" i="8"/>
  <c r="AE100" i="8"/>
  <c r="AC100" i="8"/>
  <c r="AA100" i="8"/>
  <c r="W100" i="8"/>
  <c r="U100" i="8"/>
  <c r="S100" i="8"/>
  <c r="AM102" i="8"/>
  <c r="AK102" i="8"/>
  <c r="AI102" i="8"/>
  <c r="AE102" i="8"/>
  <c r="AC102" i="8"/>
  <c r="AA102" i="8"/>
  <c r="W102" i="8"/>
  <c r="U102" i="8"/>
  <c r="S102" i="8"/>
  <c r="AM103" i="8"/>
  <c r="AK103" i="8"/>
  <c r="AI103" i="8"/>
  <c r="AE103" i="8"/>
  <c r="AC103" i="8"/>
  <c r="AA103" i="8"/>
  <c r="W103" i="8"/>
  <c r="U103" i="8"/>
  <c r="S103" i="8"/>
  <c r="AM105" i="8"/>
  <c r="AK105" i="8"/>
  <c r="AI105" i="8"/>
  <c r="AE105" i="8"/>
  <c r="AC105" i="8"/>
  <c r="AA105" i="8"/>
  <c r="W105" i="8"/>
  <c r="U105" i="8"/>
  <c r="S105" i="8"/>
  <c r="AM106" i="8"/>
  <c r="AK106" i="8"/>
  <c r="AI106" i="8"/>
  <c r="AE106" i="8"/>
  <c r="AC106" i="8"/>
  <c r="AA106" i="8"/>
  <c r="W106" i="8"/>
  <c r="U106" i="8"/>
  <c r="S106" i="8"/>
  <c r="AM107" i="8"/>
  <c r="AK107" i="8"/>
  <c r="AI107" i="8"/>
  <c r="AE107" i="8"/>
  <c r="AC107" i="8"/>
  <c r="AA107" i="8"/>
  <c r="W107" i="8"/>
  <c r="U107" i="8"/>
  <c r="S107" i="8"/>
  <c r="AM109" i="8"/>
  <c r="AK109" i="8"/>
  <c r="AI109" i="8"/>
  <c r="AE109" i="8"/>
  <c r="AC109" i="8"/>
  <c r="AA109" i="8"/>
  <c r="W109" i="8"/>
  <c r="U109" i="8"/>
  <c r="S109" i="8"/>
  <c r="AM110" i="8"/>
  <c r="AK110" i="8"/>
  <c r="AI110" i="8"/>
  <c r="AE110" i="8"/>
  <c r="AC110" i="8"/>
  <c r="AA110" i="8"/>
  <c r="W110" i="8"/>
  <c r="U110" i="8"/>
  <c r="S110" i="8"/>
  <c r="AM112" i="8"/>
  <c r="AK112" i="8"/>
  <c r="AI112" i="8"/>
  <c r="AE112" i="8"/>
  <c r="AC112" i="8"/>
  <c r="AA112" i="8"/>
  <c r="W112" i="8"/>
  <c r="U112" i="8"/>
  <c r="S112" i="8"/>
  <c r="AM113" i="8"/>
  <c r="AK113" i="8"/>
  <c r="AI113" i="8"/>
  <c r="AE113" i="8"/>
  <c r="AC113" i="8"/>
  <c r="AA113" i="8"/>
  <c r="W113" i="8"/>
  <c r="U113" i="8"/>
  <c r="S113" i="8"/>
  <c r="AM114" i="8"/>
  <c r="AK114" i="8"/>
  <c r="AI114" i="8"/>
  <c r="AE114" i="8"/>
  <c r="AC114" i="8"/>
  <c r="AA114" i="8"/>
  <c r="W114" i="8"/>
  <c r="U114" i="8"/>
  <c r="S114" i="8"/>
  <c r="AM116" i="8"/>
  <c r="AK116" i="8"/>
  <c r="AI116" i="8"/>
  <c r="AE116" i="8"/>
  <c r="AC116" i="8"/>
  <c r="AA116" i="8"/>
  <c r="W116" i="8"/>
  <c r="U116" i="8"/>
  <c r="S116" i="8"/>
  <c r="AM117" i="8"/>
  <c r="AK117" i="8"/>
  <c r="AI117" i="8"/>
  <c r="AE117" i="8"/>
  <c r="AC117" i="8"/>
  <c r="AA117" i="8"/>
  <c r="W117" i="8"/>
  <c r="U117" i="8"/>
  <c r="S117" i="8"/>
  <c r="AM118" i="8"/>
  <c r="AK118" i="8"/>
  <c r="AI118" i="8"/>
  <c r="AE118" i="8"/>
  <c r="AC118" i="8"/>
  <c r="AA118" i="8"/>
  <c r="W118" i="8"/>
  <c r="U118" i="8"/>
  <c r="S118" i="8"/>
  <c r="AM120" i="8"/>
  <c r="AK120" i="8"/>
  <c r="AI120" i="8"/>
  <c r="AE120" i="8"/>
  <c r="AC120" i="8"/>
  <c r="AA120" i="8"/>
  <c r="W120" i="8"/>
  <c r="U120" i="8"/>
  <c r="S120" i="8"/>
  <c r="AM121" i="8"/>
  <c r="AK121" i="8"/>
  <c r="AI121" i="8"/>
  <c r="AE121" i="8"/>
  <c r="AC121" i="8"/>
  <c r="AA121" i="8"/>
  <c r="W121" i="8"/>
  <c r="U121" i="8"/>
  <c r="S121" i="8"/>
  <c r="AM122" i="8"/>
  <c r="AK122" i="8"/>
  <c r="AI122" i="8"/>
  <c r="AE122" i="8"/>
  <c r="AC122" i="8"/>
  <c r="AA122" i="8"/>
  <c r="W122" i="8"/>
  <c r="U122" i="8"/>
  <c r="S122" i="8"/>
  <c r="AM123" i="8"/>
  <c r="AK123" i="8"/>
  <c r="AI123" i="8"/>
  <c r="AE123" i="8"/>
  <c r="AC123" i="8"/>
  <c r="AA123" i="8"/>
  <c r="W123" i="8"/>
  <c r="U123" i="8"/>
  <c r="S123" i="8"/>
  <c r="AM125" i="8"/>
  <c r="AK125" i="8"/>
  <c r="AI125" i="8"/>
  <c r="AE125" i="8"/>
  <c r="AC125" i="8"/>
  <c r="AA125" i="8"/>
  <c r="W125" i="8"/>
  <c r="U125" i="8"/>
  <c r="S125" i="8"/>
  <c r="AM126" i="8"/>
  <c r="AK126" i="8"/>
  <c r="AI126" i="8"/>
  <c r="AE126" i="8"/>
  <c r="AC126" i="8"/>
  <c r="AA126" i="8"/>
  <c r="W126" i="8"/>
  <c r="U126" i="8"/>
  <c r="S126" i="8"/>
  <c r="AM128" i="8"/>
  <c r="AK128" i="8"/>
  <c r="AI128" i="8"/>
  <c r="AE128" i="8"/>
  <c r="AC128" i="8"/>
  <c r="AA128" i="8"/>
  <c r="W128" i="8"/>
  <c r="U128" i="8"/>
  <c r="S128" i="8"/>
  <c r="AM129" i="8"/>
  <c r="AK129" i="8"/>
  <c r="AI129" i="8"/>
  <c r="AE129" i="8"/>
  <c r="AC129" i="8"/>
  <c r="AA129" i="8"/>
  <c r="W129" i="8"/>
  <c r="U129" i="8"/>
  <c r="S129" i="8"/>
  <c r="AM131" i="8"/>
  <c r="AK131" i="8"/>
  <c r="AI131" i="8"/>
  <c r="AE131" i="8"/>
  <c r="AC131" i="8"/>
  <c r="AA131" i="8"/>
  <c r="W131" i="8"/>
  <c r="U131" i="8"/>
  <c r="S131" i="8"/>
  <c r="AM133" i="8"/>
  <c r="AK133" i="8"/>
  <c r="AI133" i="8"/>
  <c r="AE133" i="8"/>
  <c r="AC133" i="8"/>
  <c r="AA133" i="8"/>
  <c r="W133" i="8"/>
  <c r="U133" i="8"/>
  <c r="S133" i="8"/>
  <c r="AM134" i="8"/>
  <c r="AK134" i="8"/>
  <c r="AI134" i="8"/>
  <c r="AE134" i="8"/>
  <c r="AC134" i="8"/>
  <c r="AA134" i="8"/>
  <c r="W134" i="8"/>
  <c r="U134" i="8"/>
  <c r="S134" i="8"/>
  <c r="AM136" i="8"/>
  <c r="AK136" i="8"/>
  <c r="AI136" i="8"/>
  <c r="AE136" i="8"/>
  <c r="AC136" i="8"/>
  <c r="AA136" i="8"/>
  <c r="W136" i="8"/>
  <c r="U136" i="8"/>
  <c r="S136" i="8"/>
  <c r="AM138" i="8"/>
  <c r="AK138" i="8"/>
  <c r="AI138" i="8"/>
  <c r="AE138" i="8"/>
  <c r="AC138" i="8"/>
  <c r="AA138" i="8"/>
  <c r="W138" i="8"/>
  <c r="U138" i="8"/>
  <c r="S138" i="8"/>
  <c r="AM139" i="8"/>
  <c r="AK139" i="8"/>
  <c r="AI139" i="8"/>
  <c r="AE139" i="8"/>
  <c r="AC139" i="8"/>
  <c r="AA139" i="8"/>
  <c r="W139" i="8"/>
  <c r="U139" i="8"/>
  <c r="S139" i="8"/>
  <c r="AM140" i="8"/>
  <c r="AK140" i="8"/>
  <c r="AI140" i="8"/>
  <c r="AE140" i="8"/>
  <c r="AC140" i="8"/>
  <c r="AA140" i="8"/>
  <c r="W140" i="8"/>
  <c r="U140" i="8"/>
  <c r="S140" i="8"/>
  <c r="AM141" i="8"/>
  <c r="AK141" i="8"/>
  <c r="AI141" i="8"/>
  <c r="AE141" i="8"/>
  <c r="AC141" i="8"/>
  <c r="AA141" i="8"/>
  <c r="W141" i="8"/>
  <c r="U141" i="8"/>
  <c r="S141" i="8"/>
  <c r="AM143" i="8"/>
  <c r="AK143" i="8"/>
  <c r="AI143" i="8"/>
  <c r="AE143" i="8"/>
  <c r="AC143" i="8"/>
  <c r="AA143" i="8"/>
  <c r="W143" i="8"/>
  <c r="U143" i="8"/>
  <c r="S143" i="8"/>
  <c r="AM144" i="8"/>
  <c r="AK144" i="8"/>
  <c r="AI144" i="8"/>
  <c r="AE144" i="8"/>
  <c r="AC144" i="8"/>
  <c r="AA144" i="8"/>
  <c r="W144" i="8"/>
  <c r="U144" i="8"/>
  <c r="S144" i="8"/>
  <c r="AM145" i="8"/>
  <c r="AK145" i="8"/>
  <c r="AI145" i="8"/>
  <c r="AE145" i="8"/>
  <c r="AC145" i="8"/>
  <c r="AA145" i="8"/>
  <c r="W145" i="8"/>
  <c r="U145" i="8"/>
  <c r="S145" i="8"/>
  <c r="AM146" i="8"/>
  <c r="AK146" i="8"/>
  <c r="AI146" i="8"/>
  <c r="AE146" i="8"/>
  <c r="AC146" i="8"/>
  <c r="AA146" i="8"/>
  <c r="W146" i="8"/>
  <c r="U146" i="8"/>
  <c r="S146" i="8"/>
  <c r="AM148" i="8"/>
  <c r="AK148" i="8"/>
  <c r="AI148" i="8"/>
  <c r="AE148" i="8"/>
  <c r="AC148" i="8"/>
  <c r="AA148" i="8"/>
  <c r="W148" i="8"/>
  <c r="U148" i="8"/>
  <c r="S148" i="8"/>
  <c r="AM149" i="8"/>
  <c r="AK149" i="8"/>
  <c r="AI149" i="8"/>
  <c r="AE149" i="8"/>
  <c r="AC149" i="8"/>
  <c r="AA149" i="8"/>
  <c r="W149" i="8"/>
  <c r="U149" i="8"/>
  <c r="S149" i="8"/>
  <c r="AM150" i="8"/>
  <c r="AK150" i="8"/>
  <c r="AI150" i="8"/>
  <c r="AE150" i="8"/>
  <c r="AC150" i="8"/>
  <c r="AA150" i="8"/>
  <c r="W150" i="8"/>
  <c r="U150" i="8"/>
  <c r="S150" i="8"/>
  <c r="AM151" i="8"/>
  <c r="AK151" i="8"/>
  <c r="AI151" i="8"/>
  <c r="AE151" i="8"/>
  <c r="AC151" i="8"/>
  <c r="AA151" i="8"/>
  <c r="W151" i="8"/>
  <c r="U151" i="8"/>
  <c r="S151" i="8"/>
  <c r="AM153" i="8"/>
  <c r="AK153" i="8"/>
  <c r="AI153" i="8"/>
  <c r="AE153" i="8"/>
  <c r="AC153" i="8"/>
  <c r="AA153" i="8"/>
  <c r="W153" i="8"/>
  <c r="U153" i="8"/>
  <c r="S153" i="8"/>
  <c r="AM154" i="8"/>
  <c r="AK154" i="8"/>
  <c r="AI154" i="8"/>
  <c r="AE154" i="8"/>
  <c r="AC154" i="8"/>
  <c r="AA154" i="8"/>
  <c r="W154" i="8"/>
  <c r="U154" i="8"/>
  <c r="S154" i="8"/>
  <c r="AM156" i="8"/>
  <c r="AK156" i="8"/>
  <c r="AI156" i="8"/>
  <c r="AE156" i="8"/>
  <c r="AC156" i="8"/>
  <c r="AA156" i="8"/>
  <c r="W156" i="8"/>
  <c r="U156" i="8"/>
  <c r="S156" i="8"/>
  <c r="AM157" i="8"/>
  <c r="AK157" i="8"/>
  <c r="AI157" i="8"/>
  <c r="AE157" i="8"/>
  <c r="AC157" i="8"/>
  <c r="AA157" i="8"/>
  <c r="W157" i="8"/>
  <c r="U157" i="8"/>
  <c r="S157" i="8"/>
  <c r="AM158" i="8"/>
  <c r="AK158" i="8"/>
  <c r="AI158" i="8"/>
  <c r="AE158" i="8"/>
  <c r="AC158" i="8"/>
  <c r="AA158" i="8"/>
  <c r="W158" i="8"/>
  <c r="U158" i="8"/>
  <c r="S158" i="8"/>
  <c r="AM159" i="8"/>
  <c r="AK159" i="8"/>
  <c r="AI159" i="8"/>
  <c r="AE159" i="8"/>
  <c r="AC159" i="8"/>
  <c r="AA159" i="8"/>
  <c r="W159" i="8"/>
  <c r="U159" i="8"/>
  <c r="S159" i="8"/>
  <c r="AM161" i="8"/>
  <c r="AK161" i="8"/>
  <c r="AI161" i="8"/>
  <c r="AE161" i="8"/>
  <c r="AC161" i="8"/>
  <c r="AA161" i="8"/>
  <c r="W161" i="8"/>
  <c r="U161" i="8"/>
  <c r="S161" i="8"/>
  <c r="AM162" i="8"/>
  <c r="AK162" i="8"/>
  <c r="AI162" i="8"/>
  <c r="AE162" i="8"/>
  <c r="AC162" i="8"/>
  <c r="AA162" i="8"/>
  <c r="W162" i="8"/>
  <c r="U162" i="8"/>
  <c r="S162" i="8"/>
  <c r="AM163" i="8"/>
  <c r="AK163" i="8"/>
  <c r="AI163" i="8"/>
  <c r="AE163" i="8"/>
  <c r="AC163" i="8"/>
  <c r="AA163" i="8"/>
  <c r="W163" i="8"/>
  <c r="U163" i="8"/>
  <c r="S163" i="8"/>
  <c r="AM165" i="8"/>
  <c r="AK165" i="8"/>
  <c r="AI165" i="8"/>
  <c r="AE165" i="8"/>
  <c r="AC165" i="8"/>
  <c r="AA165" i="8"/>
  <c r="W165" i="8"/>
  <c r="U165" i="8"/>
  <c r="S165" i="8"/>
  <c r="AM166" i="8"/>
  <c r="AK166" i="8"/>
  <c r="AI166" i="8"/>
  <c r="AE166" i="8"/>
  <c r="AC166" i="8"/>
  <c r="AA166" i="8"/>
  <c r="W166" i="8"/>
  <c r="U166" i="8"/>
  <c r="S166" i="8"/>
  <c r="AM168" i="8"/>
  <c r="AK168" i="8"/>
  <c r="AI168" i="8"/>
  <c r="AE168" i="8"/>
  <c r="AC168" i="8"/>
  <c r="AA168" i="8"/>
  <c r="W168" i="8"/>
  <c r="U168" i="8"/>
  <c r="S168" i="8"/>
  <c r="AM169" i="8"/>
  <c r="AK169" i="8"/>
  <c r="AI169" i="8"/>
  <c r="AE169" i="8"/>
  <c r="AC169" i="8"/>
  <c r="AA169" i="8"/>
  <c r="W169" i="8"/>
  <c r="U169" i="8"/>
  <c r="S169" i="8"/>
  <c r="AM171" i="8"/>
  <c r="AK171" i="8"/>
  <c r="AI171" i="8"/>
  <c r="AE171" i="8"/>
  <c r="AC171" i="8"/>
  <c r="AA171" i="8"/>
  <c r="W171" i="8"/>
  <c r="U171" i="8"/>
  <c r="S171" i="8"/>
  <c r="AM172" i="8"/>
  <c r="AK172" i="8"/>
  <c r="AI172" i="8"/>
  <c r="AE172" i="8"/>
  <c r="AC172" i="8"/>
  <c r="AA172" i="8"/>
  <c r="W172" i="8"/>
  <c r="U172" i="8"/>
  <c r="S172" i="8"/>
  <c r="AM174" i="8"/>
  <c r="AK174" i="8"/>
  <c r="AI174" i="8"/>
  <c r="AE174" i="8"/>
  <c r="AC174" i="8"/>
  <c r="AA174" i="8"/>
  <c r="W174" i="8"/>
  <c r="U174" i="8"/>
  <c r="S174" i="8"/>
  <c r="AM175" i="8"/>
  <c r="AK175" i="8"/>
  <c r="AI175" i="8"/>
  <c r="AE175" i="8"/>
  <c r="AC175" i="8"/>
  <c r="AA175" i="8"/>
  <c r="W175" i="8"/>
  <c r="U175" i="8"/>
  <c r="S175" i="8"/>
  <c r="AM176" i="8"/>
  <c r="AK176" i="8"/>
  <c r="AI176" i="8"/>
  <c r="AE176" i="8"/>
  <c r="AC176" i="8"/>
  <c r="AA176" i="8"/>
  <c r="W176" i="8"/>
  <c r="U176" i="8"/>
  <c r="S176" i="8"/>
  <c r="AM178" i="8"/>
  <c r="AK178" i="8"/>
  <c r="AI178" i="8"/>
  <c r="AE178" i="8"/>
  <c r="AC178" i="8"/>
  <c r="AA178" i="8"/>
  <c r="W178" i="8"/>
  <c r="U178" i="8"/>
  <c r="S178" i="8"/>
  <c r="AM179" i="8"/>
  <c r="AK179" i="8"/>
  <c r="AI179" i="8"/>
  <c r="AE179" i="8"/>
  <c r="AC179" i="8"/>
  <c r="AA179" i="8"/>
  <c r="W179" i="8"/>
  <c r="U179" i="8"/>
  <c r="S179" i="8"/>
  <c r="AM181" i="8"/>
  <c r="AK181" i="8"/>
  <c r="AI181" i="8"/>
  <c r="AE181" i="8"/>
  <c r="AC181" i="8"/>
  <c r="AA181" i="8"/>
  <c r="W181" i="8"/>
  <c r="U181" i="8"/>
  <c r="S181" i="8"/>
  <c r="AM183" i="8"/>
  <c r="AK183" i="8"/>
  <c r="AI183" i="8"/>
  <c r="AE183" i="8"/>
  <c r="AC183" i="8"/>
  <c r="AA183" i="8"/>
  <c r="W183" i="8"/>
  <c r="U183" i="8"/>
  <c r="S183" i="8"/>
  <c r="AM185" i="8"/>
  <c r="AK185" i="8"/>
  <c r="AI185" i="8"/>
  <c r="AE185" i="8"/>
  <c r="AC185" i="8"/>
  <c r="AA185" i="8"/>
  <c r="W185" i="8"/>
  <c r="U185" i="8"/>
  <c r="S185" i="8"/>
  <c r="AM186" i="8"/>
  <c r="AK186" i="8"/>
  <c r="AI186" i="8"/>
  <c r="AE186" i="8"/>
  <c r="AC186" i="8"/>
  <c r="AA186" i="8"/>
  <c r="W186" i="8"/>
  <c r="U186" i="8"/>
  <c r="S186" i="8"/>
  <c r="AM188" i="8"/>
  <c r="AK188" i="8"/>
  <c r="AI188" i="8"/>
  <c r="AE188" i="8"/>
  <c r="AC188" i="8"/>
  <c r="AA188" i="8"/>
  <c r="W188" i="8"/>
  <c r="U188" i="8"/>
  <c r="S188" i="8"/>
  <c r="AM189" i="8"/>
  <c r="AK189" i="8"/>
  <c r="AI189" i="8"/>
  <c r="AE189" i="8"/>
  <c r="AC189" i="8"/>
  <c r="AA189" i="8"/>
  <c r="W189" i="8"/>
  <c r="U189" i="8"/>
  <c r="S189" i="8"/>
  <c r="AM191" i="8"/>
  <c r="AK191" i="8"/>
  <c r="AI191" i="8"/>
  <c r="AE191" i="8"/>
  <c r="AC191" i="8"/>
  <c r="AA191" i="8"/>
  <c r="W191" i="8"/>
  <c r="U191" i="8"/>
  <c r="S191" i="8"/>
  <c r="AM192" i="8"/>
  <c r="AK192" i="8"/>
  <c r="AI192" i="8"/>
  <c r="AE192" i="8"/>
  <c r="AC192" i="8"/>
  <c r="AA192" i="8"/>
  <c r="W192" i="8"/>
  <c r="U192" i="8"/>
  <c r="S192" i="8"/>
  <c r="AM194" i="8"/>
  <c r="AK194" i="8"/>
  <c r="AI194" i="8"/>
  <c r="AE194" i="8"/>
  <c r="AC194" i="8"/>
  <c r="AA194" i="8"/>
  <c r="W194" i="8"/>
  <c r="U194" i="8"/>
  <c r="S194" i="8"/>
  <c r="AM195" i="8"/>
  <c r="AK195" i="8"/>
  <c r="AI195" i="8"/>
  <c r="AE195" i="8"/>
  <c r="AC195" i="8"/>
  <c r="AA195" i="8"/>
  <c r="W195" i="8"/>
  <c r="U195" i="8"/>
  <c r="S195" i="8"/>
  <c r="AM197" i="8"/>
  <c r="AK197" i="8"/>
  <c r="AI197" i="8"/>
  <c r="AE197" i="8"/>
  <c r="AC197" i="8"/>
  <c r="AA197" i="8"/>
  <c r="W197" i="8"/>
  <c r="U197" i="8"/>
  <c r="S197" i="8"/>
  <c r="AM198" i="8"/>
  <c r="AK198" i="8"/>
  <c r="AI198" i="8"/>
  <c r="AE198" i="8"/>
  <c r="AC198" i="8"/>
  <c r="AA198" i="8"/>
  <c r="W198" i="8"/>
  <c r="U198" i="8"/>
  <c r="S198" i="8"/>
  <c r="AM199" i="8"/>
  <c r="AK199" i="8"/>
  <c r="AI199" i="8"/>
  <c r="AE199" i="8"/>
  <c r="AC199" i="8"/>
  <c r="AA199" i="8"/>
  <c r="W199" i="8"/>
  <c r="U199" i="8"/>
  <c r="S199" i="8"/>
  <c r="AM201" i="8"/>
  <c r="AK201" i="8"/>
  <c r="AI201" i="8"/>
  <c r="AE201" i="8"/>
  <c r="AC201" i="8"/>
  <c r="AA201" i="8"/>
  <c r="W201" i="8"/>
  <c r="U201" i="8"/>
  <c r="S201" i="8"/>
  <c r="AM202" i="8"/>
  <c r="AK202" i="8"/>
  <c r="AI202" i="8"/>
  <c r="AE202" i="8"/>
  <c r="AC202" i="8"/>
  <c r="AA202" i="8"/>
  <c r="W202" i="8"/>
  <c r="U202" i="8"/>
  <c r="S202" i="8"/>
  <c r="AM204" i="8"/>
  <c r="AK204" i="8"/>
  <c r="AI204" i="8"/>
  <c r="AE204" i="8"/>
  <c r="AC204" i="8"/>
  <c r="AA204" i="8"/>
  <c r="W204" i="8"/>
  <c r="U204" i="8"/>
  <c r="S204" i="8"/>
  <c r="AM205" i="8"/>
  <c r="AK205" i="8"/>
  <c r="AI205" i="8"/>
  <c r="AE205" i="8"/>
  <c r="AC205" i="8"/>
  <c r="AA205" i="8"/>
  <c r="W205" i="8"/>
  <c r="U205" i="8"/>
  <c r="S205" i="8"/>
  <c r="AM206" i="8"/>
  <c r="AK206" i="8"/>
  <c r="AI206" i="8"/>
  <c r="AE206" i="8"/>
  <c r="AC206" i="8"/>
  <c r="AA206" i="8"/>
  <c r="W206" i="8"/>
  <c r="U206" i="8"/>
  <c r="S206" i="8"/>
  <c r="AM207" i="8"/>
  <c r="AK207" i="8"/>
  <c r="AI207" i="8"/>
  <c r="AE207" i="8"/>
  <c r="AC207" i="8"/>
  <c r="AA207" i="8"/>
  <c r="W207" i="8"/>
  <c r="U207" i="8"/>
  <c r="S207" i="8"/>
  <c r="AM208" i="8"/>
  <c r="AK208" i="8"/>
  <c r="AI208" i="8"/>
  <c r="AE208" i="8"/>
  <c r="AC208" i="8"/>
  <c r="AA208" i="8"/>
  <c r="W208" i="8"/>
  <c r="U208" i="8"/>
  <c r="S208" i="8"/>
  <c r="AM209" i="8"/>
  <c r="AK209" i="8"/>
  <c r="AI209" i="8"/>
  <c r="AE209" i="8"/>
  <c r="AC209" i="8"/>
  <c r="AA209" i="8"/>
  <c r="W209" i="8"/>
  <c r="U209" i="8"/>
  <c r="S209" i="8"/>
  <c r="AM210" i="8"/>
  <c r="AK210" i="8"/>
  <c r="AI210" i="8"/>
  <c r="AE210" i="8"/>
  <c r="AC210" i="8"/>
  <c r="AA210" i="8"/>
  <c r="W210" i="8"/>
  <c r="U210" i="8"/>
  <c r="S210" i="8"/>
  <c r="AM213" i="8"/>
  <c r="AK213" i="8"/>
  <c r="AI213" i="8"/>
  <c r="AE213" i="8"/>
  <c r="AC213" i="8"/>
  <c r="AA213" i="8"/>
  <c r="W213" i="8"/>
  <c r="U213" i="8"/>
  <c r="S213" i="8"/>
  <c r="AM215" i="8"/>
  <c r="AK215" i="8"/>
  <c r="AI215" i="8"/>
  <c r="AE215" i="8"/>
  <c r="AC215" i="8"/>
  <c r="AA215" i="8"/>
  <c r="W215" i="8"/>
  <c r="U215" i="8"/>
  <c r="S215" i="8"/>
  <c r="AM216" i="8"/>
  <c r="AK216" i="8"/>
  <c r="AI216" i="8"/>
  <c r="AE216" i="8"/>
  <c r="AC216" i="8"/>
  <c r="AA216" i="8"/>
  <c r="W216" i="8"/>
  <c r="U216" i="8"/>
  <c r="S216" i="8"/>
  <c r="AM217" i="8"/>
  <c r="AK217" i="8"/>
  <c r="AI217" i="8"/>
  <c r="AE217" i="8"/>
  <c r="AC217" i="8"/>
  <c r="AA217" i="8"/>
  <c r="W217" i="8"/>
  <c r="U217" i="8"/>
  <c r="S217" i="8"/>
  <c r="AM218" i="8"/>
  <c r="AK218" i="8"/>
  <c r="AI218" i="8"/>
  <c r="AE218" i="8"/>
  <c r="AC218" i="8"/>
  <c r="AA218" i="8"/>
  <c r="W218" i="8"/>
  <c r="U218" i="8"/>
  <c r="S218" i="8"/>
  <c r="AM219" i="8"/>
  <c r="AK219" i="8"/>
  <c r="AI219" i="8"/>
  <c r="AE219" i="8"/>
  <c r="AC219" i="8"/>
  <c r="AA219" i="8"/>
  <c r="W219" i="8"/>
  <c r="U219" i="8"/>
  <c r="S219" i="8"/>
  <c r="AM220" i="8"/>
  <c r="AK220" i="8"/>
  <c r="AI220" i="8"/>
  <c r="AE220" i="8"/>
  <c r="AC220" i="8"/>
  <c r="AA220" i="8"/>
  <c r="W220" i="8"/>
  <c r="U220" i="8"/>
  <c r="S220" i="8"/>
  <c r="AM222" i="8"/>
  <c r="AK222" i="8"/>
  <c r="AI222" i="8"/>
  <c r="AE222" i="8"/>
  <c r="AC222" i="8"/>
  <c r="AA222" i="8"/>
  <c r="W222" i="8"/>
  <c r="U222" i="8"/>
  <c r="S222" i="8"/>
  <c r="AM224" i="8"/>
  <c r="AK224" i="8"/>
  <c r="AI224" i="8"/>
  <c r="AE224" i="8"/>
  <c r="AC224" i="8"/>
  <c r="AA224" i="8"/>
  <c r="W224" i="8"/>
  <c r="U224" i="8"/>
  <c r="S224" i="8"/>
  <c r="AM225" i="8"/>
  <c r="AK225" i="8"/>
  <c r="AI225" i="8"/>
  <c r="AE225" i="8"/>
  <c r="AC225" i="8"/>
  <c r="AA225" i="8"/>
  <c r="W225" i="8"/>
  <c r="U225" i="8"/>
  <c r="S225" i="8"/>
  <c r="AM226" i="8"/>
  <c r="AK226" i="8"/>
  <c r="AI226" i="8"/>
  <c r="AE226" i="8"/>
  <c r="AC226" i="8"/>
  <c r="AA226" i="8"/>
  <c r="W226" i="8"/>
  <c r="U226" i="8"/>
  <c r="S226" i="8"/>
  <c r="AM227" i="8"/>
  <c r="AK227" i="8"/>
  <c r="AI227" i="8"/>
  <c r="AE227" i="8"/>
  <c r="AC227" i="8"/>
  <c r="AA227" i="8"/>
  <c r="W227" i="8"/>
  <c r="U227" i="8"/>
  <c r="S227" i="8"/>
  <c r="AM228" i="8"/>
  <c r="AK228" i="8"/>
  <c r="AI228" i="8"/>
  <c r="AE228" i="8"/>
  <c r="AC228" i="8"/>
  <c r="AA228" i="8"/>
  <c r="W228" i="8"/>
  <c r="U228" i="8"/>
  <c r="S228" i="8"/>
  <c r="AM229" i="8"/>
  <c r="AK229" i="8"/>
  <c r="AI229" i="8"/>
  <c r="AE229" i="8"/>
  <c r="AC229" i="8"/>
  <c r="AA229" i="8"/>
  <c r="W229" i="8"/>
  <c r="U229" i="8"/>
  <c r="S229" i="8"/>
  <c r="AM230" i="8"/>
  <c r="AK230" i="8"/>
  <c r="AI230" i="8"/>
  <c r="AE230" i="8"/>
  <c r="AC230" i="8"/>
  <c r="AA230" i="8"/>
  <c r="W230" i="8"/>
  <c r="U230" i="8"/>
  <c r="S230" i="8"/>
  <c r="AM232" i="8"/>
  <c r="AK232" i="8"/>
  <c r="AI232" i="8"/>
  <c r="AE232" i="8"/>
  <c r="AC232" i="8"/>
  <c r="AA232" i="8"/>
  <c r="W232" i="8"/>
  <c r="U232" i="8"/>
  <c r="S232" i="8"/>
  <c r="AM233" i="8"/>
  <c r="AK233" i="8"/>
  <c r="AI233" i="8"/>
  <c r="AE233" i="8"/>
  <c r="AC233" i="8"/>
  <c r="AA233" i="8"/>
  <c r="W233" i="8"/>
  <c r="U233" i="8"/>
  <c r="S233" i="8"/>
  <c r="AM235" i="8"/>
  <c r="AK235" i="8"/>
  <c r="AI235" i="8"/>
  <c r="AE235" i="8"/>
  <c r="AC235" i="8"/>
  <c r="AA235" i="8"/>
  <c r="W235" i="8"/>
  <c r="U235" i="8"/>
  <c r="S235" i="8"/>
  <c r="AM236" i="8"/>
  <c r="AK236" i="8"/>
  <c r="AI236" i="8"/>
  <c r="AE236" i="8"/>
  <c r="AC236" i="8"/>
  <c r="AA236" i="8"/>
  <c r="W236" i="8"/>
  <c r="U236" i="8"/>
  <c r="S236" i="8"/>
  <c r="AM238" i="8"/>
  <c r="AK238" i="8"/>
  <c r="AI238" i="8"/>
  <c r="AE238" i="8"/>
  <c r="AC238" i="8"/>
  <c r="AA238" i="8"/>
  <c r="W238" i="8"/>
  <c r="U238" i="8"/>
  <c r="S238" i="8"/>
  <c r="AM239" i="8"/>
  <c r="AK239" i="8"/>
  <c r="AI239" i="8"/>
  <c r="AE239" i="8"/>
  <c r="AC239" i="8"/>
  <c r="AA239" i="8"/>
  <c r="W239" i="8"/>
  <c r="U239" i="8"/>
  <c r="S239" i="8"/>
  <c r="AM241" i="8"/>
  <c r="AK241" i="8"/>
  <c r="AI241" i="8"/>
  <c r="AE241" i="8"/>
  <c r="AC241" i="8"/>
  <c r="AA241" i="8"/>
  <c r="W241" i="8"/>
  <c r="U241" i="8"/>
  <c r="S241" i="8"/>
  <c r="AM242" i="8"/>
  <c r="AK242" i="8"/>
  <c r="AI242" i="8"/>
  <c r="AE242" i="8"/>
  <c r="AC242" i="8"/>
  <c r="AA242" i="8"/>
  <c r="W242" i="8"/>
  <c r="U242" i="8"/>
  <c r="S242" i="8"/>
  <c r="AM243" i="8"/>
  <c r="AK243" i="8"/>
  <c r="AI243" i="8"/>
  <c r="AE243" i="8"/>
  <c r="AC243" i="8"/>
  <c r="AA243" i="8"/>
  <c r="W243" i="8"/>
  <c r="U243" i="8"/>
  <c r="S243" i="8"/>
  <c r="AM244" i="8"/>
  <c r="AK244" i="8"/>
  <c r="AI244" i="8"/>
  <c r="AE244" i="8"/>
  <c r="AC244" i="8"/>
  <c r="AA244" i="8"/>
  <c r="W244" i="8"/>
  <c r="U244" i="8"/>
  <c r="S244" i="8"/>
  <c r="AM245" i="8"/>
  <c r="AK245" i="8"/>
  <c r="AI245" i="8"/>
  <c r="AE245" i="8"/>
  <c r="AC245" i="8"/>
  <c r="AA245" i="8"/>
  <c r="W245" i="8"/>
  <c r="U245" i="8"/>
  <c r="S245" i="8"/>
  <c r="AM248" i="8"/>
  <c r="AK248" i="8"/>
  <c r="AI248" i="8"/>
  <c r="AE248" i="8"/>
  <c r="AC248" i="8"/>
  <c r="AA248" i="8"/>
  <c r="W248" i="8"/>
  <c r="U248" i="8"/>
  <c r="S248" i="8"/>
  <c r="AM249" i="8"/>
  <c r="AK249" i="8"/>
  <c r="AI249" i="8"/>
  <c r="AE249" i="8"/>
  <c r="AC249" i="8"/>
  <c r="AA249" i="8"/>
  <c r="W249" i="8"/>
  <c r="U249" i="8"/>
  <c r="S249" i="8"/>
  <c r="AM252" i="8"/>
  <c r="AK252" i="8"/>
  <c r="AI252" i="8"/>
  <c r="AE252" i="8"/>
  <c r="AC252" i="8"/>
  <c r="AA252" i="8"/>
  <c r="W252" i="8"/>
  <c r="U252" i="8"/>
  <c r="S252" i="8"/>
  <c r="AM254" i="8"/>
  <c r="AK254" i="8"/>
  <c r="AI254" i="8"/>
  <c r="AE254" i="8"/>
  <c r="AC254" i="8"/>
  <c r="AA254" i="8"/>
  <c r="W254" i="8"/>
  <c r="U254" i="8"/>
  <c r="S254" i="8"/>
  <c r="AM255" i="8"/>
  <c r="AK255" i="8"/>
  <c r="AI255" i="8"/>
  <c r="AE255" i="8"/>
  <c r="AC255" i="8"/>
  <c r="AA255" i="8"/>
  <c r="W255" i="8"/>
  <c r="U255" i="8"/>
  <c r="S255" i="8"/>
  <c r="AM256" i="8"/>
  <c r="AK256" i="8"/>
  <c r="AI256" i="8"/>
  <c r="AE256" i="8"/>
  <c r="AC256" i="8"/>
  <c r="AA256" i="8"/>
  <c r="W256" i="8"/>
  <c r="U256" i="8"/>
  <c r="S256" i="8"/>
  <c r="AM258" i="8"/>
  <c r="AK258" i="8"/>
  <c r="AI258" i="8"/>
  <c r="AE258" i="8"/>
  <c r="AC258" i="8"/>
  <c r="AA258" i="8"/>
  <c r="W258" i="8"/>
  <c r="U258" i="8"/>
  <c r="S258" i="8"/>
  <c r="AM260" i="8"/>
  <c r="AK260" i="8"/>
  <c r="AI260" i="8"/>
  <c r="AE260" i="8"/>
  <c r="AC260" i="8"/>
  <c r="AA260" i="8"/>
  <c r="W260" i="8"/>
  <c r="U260" i="8"/>
  <c r="S260" i="8"/>
  <c r="AM261" i="8"/>
  <c r="AK261" i="8"/>
  <c r="AI261" i="8"/>
  <c r="AE261" i="8"/>
  <c r="AC261" i="8"/>
  <c r="AA261" i="8"/>
  <c r="W261" i="8"/>
  <c r="U261" i="8"/>
  <c r="S261" i="8"/>
  <c r="AM264" i="8"/>
  <c r="AK264" i="8"/>
  <c r="AI264" i="8"/>
  <c r="AE264" i="8"/>
  <c r="AC264" i="8"/>
  <c r="AA264" i="8"/>
  <c r="W264" i="8"/>
  <c r="U264" i="8"/>
  <c r="S264" i="8"/>
  <c r="AM265" i="8"/>
  <c r="AK265" i="8"/>
  <c r="AI265" i="8"/>
  <c r="AE265" i="8"/>
  <c r="AC265" i="8"/>
  <c r="AA265" i="8"/>
  <c r="W265" i="8"/>
  <c r="U265" i="8"/>
  <c r="S265" i="8"/>
  <c r="AM267" i="8"/>
  <c r="AK267" i="8"/>
  <c r="AI267" i="8"/>
  <c r="AE267" i="8"/>
  <c r="AC267" i="8"/>
  <c r="AA267" i="8"/>
  <c r="W267" i="8"/>
  <c r="U267" i="8"/>
  <c r="S267" i="8"/>
  <c r="AM268" i="8"/>
  <c r="AK268" i="8"/>
  <c r="AI268" i="8"/>
  <c r="AE268" i="8"/>
  <c r="AC268" i="8"/>
  <c r="AA268" i="8"/>
  <c r="W268" i="8"/>
  <c r="U268" i="8"/>
  <c r="S268" i="8"/>
  <c r="AM269" i="8"/>
  <c r="AK269" i="8"/>
  <c r="AI269" i="8"/>
  <c r="AE269" i="8"/>
  <c r="AC269" i="8"/>
  <c r="AA269" i="8"/>
  <c r="W269" i="8"/>
  <c r="U269" i="8"/>
  <c r="S269" i="8"/>
  <c r="AM271" i="8"/>
  <c r="AK271" i="8"/>
  <c r="AI271" i="8"/>
  <c r="AE271" i="8"/>
  <c r="AC271" i="8"/>
  <c r="AA271" i="8"/>
  <c r="W271" i="8"/>
  <c r="U271" i="8"/>
  <c r="S271" i="8"/>
  <c r="AM272" i="8"/>
  <c r="AK272" i="8"/>
  <c r="AI272" i="8"/>
  <c r="AE272" i="8"/>
  <c r="AC272" i="8"/>
  <c r="AA272" i="8"/>
  <c r="W272" i="8"/>
  <c r="U272" i="8"/>
  <c r="S272" i="8"/>
  <c r="AM273" i="8"/>
  <c r="AK273" i="8"/>
  <c r="AI273" i="8"/>
  <c r="AE273" i="8"/>
  <c r="AC273" i="8"/>
  <c r="AA273" i="8"/>
  <c r="W273" i="8"/>
  <c r="U273" i="8"/>
  <c r="S273" i="8"/>
  <c r="AM274" i="8"/>
  <c r="AK274" i="8"/>
  <c r="AI274" i="8"/>
  <c r="AE274" i="8"/>
  <c r="AC274" i="8"/>
  <c r="AA274" i="8"/>
  <c r="W274" i="8"/>
  <c r="U274" i="8"/>
  <c r="S274" i="8"/>
  <c r="AM276" i="8"/>
  <c r="AK276" i="8"/>
  <c r="AI276" i="8"/>
  <c r="AE276" i="8"/>
  <c r="AC276" i="8"/>
  <c r="AA276" i="8"/>
  <c r="W276" i="8"/>
  <c r="U276" i="8"/>
  <c r="S276" i="8"/>
  <c r="AM277" i="8"/>
  <c r="AK277" i="8"/>
  <c r="AI277" i="8"/>
  <c r="AE277" i="8"/>
  <c r="AC277" i="8"/>
  <c r="AA277" i="8"/>
  <c r="W277" i="8"/>
  <c r="U277" i="8"/>
  <c r="S277" i="8"/>
  <c r="AM278" i="8"/>
  <c r="AK278" i="8"/>
  <c r="AI278" i="8"/>
  <c r="AE278" i="8"/>
  <c r="AC278" i="8"/>
  <c r="AA278" i="8"/>
  <c r="W278" i="8"/>
  <c r="U278" i="8"/>
  <c r="S278" i="8"/>
  <c r="AM280" i="8"/>
  <c r="AK280" i="8"/>
  <c r="AI280" i="8"/>
  <c r="AE280" i="8"/>
  <c r="AC280" i="8"/>
  <c r="AA280" i="8"/>
  <c r="W280" i="8"/>
  <c r="U280" i="8"/>
  <c r="S280" i="8"/>
  <c r="AM281" i="8"/>
  <c r="AK281" i="8"/>
  <c r="AI281" i="8"/>
  <c r="AE281" i="8"/>
  <c r="AC281" i="8"/>
  <c r="AA281" i="8"/>
  <c r="W281" i="8"/>
  <c r="U281" i="8"/>
  <c r="S281" i="8"/>
  <c r="AM282" i="8"/>
  <c r="AK282" i="8"/>
  <c r="AI282" i="8"/>
  <c r="AE282" i="8"/>
  <c r="AC282" i="8"/>
  <c r="AA282" i="8"/>
  <c r="W282" i="8"/>
  <c r="U282" i="8"/>
  <c r="S282" i="8"/>
  <c r="AM284" i="8"/>
  <c r="AK284" i="8"/>
  <c r="AI284" i="8"/>
  <c r="AE284" i="8"/>
  <c r="AC284" i="8"/>
  <c r="AA284" i="8"/>
  <c r="W284" i="8"/>
  <c r="U284" i="8"/>
  <c r="S284" i="8"/>
  <c r="AM285" i="8"/>
  <c r="AK285" i="8"/>
  <c r="AI285" i="8"/>
  <c r="AE285" i="8"/>
  <c r="AC285" i="8"/>
  <c r="AA285" i="8"/>
  <c r="W285" i="8"/>
  <c r="U285" i="8"/>
  <c r="S285" i="8"/>
  <c r="AM286" i="8"/>
  <c r="AK286" i="8"/>
  <c r="AI286" i="8"/>
  <c r="AE286" i="8"/>
  <c r="AC286" i="8"/>
  <c r="AA286" i="8"/>
  <c r="W286" i="8"/>
  <c r="U286" i="8"/>
  <c r="S286" i="8"/>
  <c r="AM288" i="8"/>
  <c r="AK288" i="8"/>
  <c r="AI288" i="8"/>
  <c r="AE288" i="8"/>
  <c r="AC288" i="8"/>
  <c r="AA288" i="8"/>
  <c r="W288" i="8"/>
  <c r="U288" i="8"/>
  <c r="S288" i="8"/>
  <c r="AM289" i="8"/>
  <c r="AK289" i="8"/>
  <c r="AI289" i="8"/>
  <c r="AE289" i="8"/>
  <c r="AC289" i="8"/>
  <c r="AA289" i="8"/>
  <c r="W289" i="8"/>
  <c r="U289" i="8"/>
  <c r="S289" i="8"/>
  <c r="AM290" i="8"/>
  <c r="AK290" i="8"/>
  <c r="AI290" i="8"/>
  <c r="AE290" i="8"/>
  <c r="AC290" i="8"/>
  <c r="AA290" i="8"/>
  <c r="W290" i="8"/>
  <c r="U290" i="8"/>
  <c r="S290" i="8"/>
  <c r="AM292" i="8"/>
  <c r="AK292" i="8"/>
  <c r="AI292" i="8"/>
  <c r="AE292" i="8"/>
  <c r="AC292" i="8"/>
  <c r="AA292" i="8"/>
  <c r="W292" i="8"/>
  <c r="U292" i="8"/>
  <c r="S292" i="8"/>
  <c r="AM293" i="8"/>
  <c r="AK293" i="8"/>
  <c r="AI293" i="8"/>
  <c r="AE293" i="8"/>
  <c r="AC293" i="8"/>
  <c r="AA293" i="8"/>
  <c r="W293" i="8"/>
  <c r="U293" i="8"/>
  <c r="S293" i="8"/>
  <c r="AM294" i="8"/>
  <c r="AK294" i="8"/>
  <c r="AI294" i="8"/>
  <c r="AE294" i="8"/>
  <c r="AC294" i="8"/>
  <c r="AA294" i="8"/>
  <c r="W294" i="8"/>
  <c r="U294" i="8"/>
  <c r="S294" i="8"/>
  <c r="AM296" i="8"/>
  <c r="AK296" i="8"/>
  <c r="AI296" i="8"/>
  <c r="AE296" i="8"/>
  <c r="AC296" i="8"/>
  <c r="AA296" i="8"/>
  <c r="W296" i="8"/>
  <c r="U296" i="8"/>
  <c r="S296" i="8"/>
  <c r="AM297" i="8"/>
  <c r="AK297" i="8"/>
  <c r="AI297" i="8"/>
  <c r="AE297" i="8"/>
  <c r="AC297" i="8"/>
  <c r="AA297" i="8"/>
  <c r="W297" i="8"/>
  <c r="U297" i="8"/>
  <c r="S297" i="8"/>
  <c r="AM298" i="8"/>
  <c r="AK298" i="8"/>
  <c r="AI298" i="8"/>
  <c r="AE298" i="8"/>
  <c r="AC298" i="8"/>
  <c r="AA298" i="8"/>
  <c r="W298" i="8"/>
  <c r="U298" i="8"/>
  <c r="S298" i="8"/>
  <c r="AM300" i="8"/>
  <c r="AK300" i="8"/>
  <c r="AI300" i="8"/>
  <c r="AE300" i="8"/>
  <c r="AC300" i="8"/>
  <c r="AA300" i="8"/>
  <c r="W300" i="8"/>
  <c r="U300" i="8"/>
  <c r="S300" i="8"/>
  <c r="AM301" i="8"/>
  <c r="AK301" i="8"/>
  <c r="AI301" i="8"/>
  <c r="AE301" i="8"/>
  <c r="AC301" i="8"/>
  <c r="AA301" i="8"/>
  <c r="W301" i="8"/>
  <c r="U301" i="8"/>
  <c r="S301" i="8"/>
  <c r="AM302" i="8"/>
  <c r="AK302" i="8"/>
  <c r="AI302" i="8"/>
  <c r="AE302" i="8"/>
  <c r="AC302" i="8"/>
  <c r="AA302" i="8"/>
  <c r="W302" i="8"/>
  <c r="U302" i="8"/>
  <c r="S302" i="8"/>
  <c r="AM304" i="8"/>
  <c r="AK304" i="8"/>
  <c r="AI304" i="8"/>
  <c r="AE304" i="8"/>
  <c r="AC304" i="8"/>
  <c r="AA304" i="8"/>
  <c r="W304" i="8"/>
  <c r="U304" i="8"/>
  <c r="S304" i="8"/>
  <c r="AM305" i="8"/>
  <c r="AK305" i="8"/>
  <c r="AI305" i="8"/>
  <c r="AE305" i="8"/>
  <c r="AC305" i="8"/>
  <c r="AA305" i="8"/>
  <c r="W305" i="8"/>
  <c r="U305" i="8"/>
  <c r="S305" i="8"/>
  <c r="AM306" i="8"/>
  <c r="AK306" i="8"/>
  <c r="AI306" i="8"/>
  <c r="AE306" i="8"/>
  <c r="AC306" i="8"/>
  <c r="AA306" i="8"/>
  <c r="W306" i="8"/>
  <c r="U306" i="8"/>
  <c r="S306" i="8"/>
  <c r="AM308" i="8"/>
  <c r="AK308" i="8"/>
  <c r="AI308" i="8"/>
  <c r="AE308" i="8"/>
  <c r="AC308" i="8"/>
  <c r="AA308" i="8"/>
  <c r="W308" i="8"/>
  <c r="U308" i="8"/>
  <c r="S308" i="8"/>
  <c r="AM309" i="8"/>
  <c r="AK309" i="8"/>
  <c r="AI309" i="8"/>
  <c r="AE309" i="8"/>
  <c r="AC309" i="8"/>
  <c r="AA309" i="8"/>
  <c r="W309" i="8"/>
  <c r="U309" i="8"/>
  <c r="S309" i="8"/>
  <c r="AM310" i="8"/>
  <c r="AK310" i="8"/>
  <c r="AI310" i="8"/>
  <c r="AE310" i="8"/>
  <c r="AC310" i="8"/>
  <c r="AA310" i="8"/>
  <c r="W310" i="8"/>
  <c r="U310" i="8"/>
  <c r="S310" i="8"/>
  <c r="AM312" i="8"/>
  <c r="AK312" i="8"/>
  <c r="AI312" i="8"/>
  <c r="AE312" i="8"/>
  <c r="AC312" i="8"/>
  <c r="AA312" i="8"/>
  <c r="W312" i="8"/>
  <c r="U312" i="8"/>
  <c r="S312" i="8"/>
  <c r="AM313" i="8"/>
  <c r="AK313" i="8"/>
  <c r="AI313" i="8"/>
  <c r="AE313" i="8"/>
  <c r="AC313" i="8"/>
  <c r="AA313" i="8"/>
  <c r="W313" i="8"/>
  <c r="U313" i="8"/>
  <c r="S313" i="8"/>
  <c r="AM314" i="8"/>
  <c r="AK314" i="8"/>
  <c r="AI314" i="8"/>
  <c r="AE314" i="8"/>
  <c r="AC314" i="8"/>
  <c r="AA314" i="8"/>
  <c r="W314" i="8"/>
  <c r="U314" i="8"/>
  <c r="S314" i="8"/>
  <c r="AM315" i="8"/>
  <c r="AK315" i="8"/>
  <c r="AI315" i="8"/>
  <c r="AE315" i="8"/>
  <c r="AC315" i="8"/>
  <c r="AA315" i="8"/>
  <c r="W315" i="8"/>
  <c r="U315" i="8"/>
  <c r="S315" i="8"/>
  <c r="AM316" i="8"/>
  <c r="AK316" i="8"/>
  <c r="AI316" i="8"/>
  <c r="AE316" i="8"/>
  <c r="AC316" i="8"/>
  <c r="AA316" i="8"/>
  <c r="W316" i="8"/>
  <c r="U316" i="8"/>
  <c r="S316" i="8"/>
  <c r="AM317" i="8"/>
  <c r="AK317" i="8"/>
  <c r="AI317" i="8"/>
  <c r="AE317" i="8"/>
  <c r="AC317" i="8"/>
  <c r="AA317" i="8"/>
  <c r="W317" i="8"/>
  <c r="U317" i="8"/>
  <c r="S317" i="8"/>
  <c r="AM318" i="8"/>
  <c r="AK318" i="8"/>
  <c r="AI318" i="8"/>
  <c r="AE318" i="8"/>
  <c r="AC318" i="8"/>
  <c r="AA318" i="8"/>
  <c r="W318" i="8"/>
  <c r="U318" i="8"/>
  <c r="S318" i="8"/>
  <c r="AM319" i="8"/>
  <c r="AK319" i="8"/>
  <c r="AI319" i="8"/>
  <c r="AE319" i="8"/>
  <c r="AC319" i="8"/>
  <c r="AA319" i="8"/>
  <c r="W319" i="8"/>
  <c r="U319" i="8"/>
  <c r="S319" i="8"/>
  <c r="AM320" i="8"/>
  <c r="AK320" i="8"/>
  <c r="AI320" i="8"/>
  <c r="AE320" i="8"/>
  <c r="AC320" i="8"/>
  <c r="AA320" i="8"/>
  <c r="W320" i="8"/>
  <c r="U320" i="8"/>
  <c r="S320" i="8"/>
  <c r="AM322" i="8"/>
  <c r="AK322" i="8"/>
  <c r="AI322" i="8"/>
  <c r="AE322" i="8"/>
  <c r="AC322" i="8"/>
  <c r="AA322" i="8"/>
  <c r="W322" i="8"/>
  <c r="U322" i="8"/>
  <c r="S322" i="8"/>
  <c r="AM323" i="8"/>
  <c r="AK323" i="8"/>
  <c r="AI323" i="8"/>
  <c r="AE323" i="8"/>
  <c r="AC323" i="8"/>
  <c r="AA323" i="8"/>
  <c r="W323" i="8"/>
  <c r="U323" i="8"/>
  <c r="S323" i="8"/>
  <c r="AM324" i="8"/>
  <c r="AK324" i="8"/>
  <c r="AI324" i="8"/>
  <c r="AE324" i="8"/>
  <c r="AC324" i="8"/>
  <c r="AA324" i="8"/>
  <c r="W324" i="8"/>
  <c r="U324" i="8"/>
  <c r="S324" i="8"/>
  <c r="AM325" i="8"/>
  <c r="AK325" i="8"/>
  <c r="AI325" i="8"/>
  <c r="AE325" i="8"/>
  <c r="AC325" i="8"/>
  <c r="AA325" i="8"/>
  <c r="W325" i="8"/>
  <c r="U325" i="8"/>
  <c r="S325" i="8"/>
  <c r="AM326" i="8"/>
  <c r="AK326" i="8"/>
  <c r="AI326" i="8"/>
  <c r="AE326" i="8"/>
  <c r="AC326" i="8"/>
  <c r="AA326" i="8"/>
  <c r="W326" i="8"/>
  <c r="U326" i="8"/>
  <c r="S326" i="8"/>
  <c r="AM327" i="8"/>
  <c r="AK327" i="8"/>
  <c r="AI327" i="8"/>
  <c r="AE327" i="8"/>
  <c r="AC327" i="8"/>
  <c r="AA327" i="8"/>
  <c r="W327" i="8"/>
  <c r="U327" i="8"/>
  <c r="S327" i="8"/>
  <c r="AM329" i="8"/>
  <c r="AK329" i="8"/>
  <c r="AI329" i="8"/>
  <c r="AE329" i="8"/>
  <c r="AC329" i="8"/>
  <c r="AA329" i="8"/>
  <c r="W329" i="8"/>
  <c r="U329" i="8"/>
  <c r="S329" i="8"/>
  <c r="AM330" i="8"/>
  <c r="AK330" i="8"/>
  <c r="AI330" i="8"/>
  <c r="AE330" i="8"/>
  <c r="AC330" i="8"/>
  <c r="AA330" i="8"/>
  <c r="W330" i="8"/>
  <c r="U330" i="8"/>
  <c r="S330" i="8"/>
  <c r="AM331" i="8"/>
  <c r="AK331" i="8"/>
  <c r="AI331" i="8"/>
  <c r="AE331" i="8"/>
  <c r="AC331" i="8"/>
  <c r="AA331" i="8"/>
  <c r="W331" i="8"/>
  <c r="U331" i="8"/>
  <c r="S331" i="8"/>
  <c r="AM332" i="8"/>
  <c r="AK332" i="8"/>
  <c r="AI332" i="8"/>
  <c r="AE332" i="8"/>
  <c r="AC332" i="8"/>
  <c r="AA332" i="8"/>
  <c r="W332" i="8"/>
  <c r="U332" i="8"/>
  <c r="S332" i="8"/>
  <c r="AM333" i="8"/>
  <c r="AK333" i="8"/>
  <c r="AI333" i="8"/>
  <c r="AE333" i="8"/>
  <c r="AC333" i="8"/>
  <c r="AA333" i="8"/>
  <c r="W333" i="8"/>
  <c r="U333" i="8"/>
  <c r="S333" i="8"/>
  <c r="AM334" i="8"/>
  <c r="AK334" i="8"/>
  <c r="AI334" i="8"/>
  <c r="AE334" i="8"/>
  <c r="AC334" i="8"/>
  <c r="AA334" i="8"/>
  <c r="W334" i="8"/>
  <c r="U334" i="8"/>
  <c r="S334" i="8"/>
  <c r="AM335" i="8"/>
  <c r="AK335" i="8"/>
  <c r="AI335" i="8"/>
  <c r="AE335" i="8"/>
  <c r="AC335" i="8"/>
  <c r="AA335" i="8"/>
  <c r="W335" i="8"/>
  <c r="U335" i="8"/>
  <c r="S335" i="8"/>
  <c r="AM336" i="8"/>
  <c r="AK336" i="8"/>
  <c r="AI336" i="8"/>
  <c r="AE336" i="8"/>
  <c r="AC336" i="8"/>
  <c r="AA336" i="8"/>
  <c r="W336" i="8"/>
  <c r="U336" i="8"/>
  <c r="S336" i="8"/>
  <c r="AM337" i="8"/>
  <c r="AK337" i="8"/>
  <c r="AI337" i="8"/>
  <c r="AE337" i="8"/>
  <c r="AC337" i="8"/>
  <c r="AA337" i="8"/>
  <c r="W337" i="8"/>
  <c r="U337" i="8"/>
  <c r="S337" i="8"/>
  <c r="AM339" i="8"/>
  <c r="AK339" i="8"/>
  <c r="AI339" i="8"/>
  <c r="AE339" i="8"/>
  <c r="AC339" i="8"/>
  <c r="AA339" i="8"/>
  <c r="W339" i="8"/>
  <c r="U339" i="8"/>
  <c r="S339" i="8"/>
  <c r="AM340" i="8"/>
  <c r="AK340" i="8"/>
  <c r="AI340" i="8"/>
  <c r="AE340" i="8"/>
  <c r="AC340" i="8"/>
  <c r="AA340" i="8"/>
  <c r="W340" i="8"/>
  <c r="U340" i="8"/>
  <c r="S340" i="8"/>
  <c r="AM341" i="8"/>
  <c r="AK341" i="8"/>
  <c r="AI341" i="8"/>
  <c r="AE341" i="8"/>
  <c r="AC341" i="8"/>
  <c r="AA341" i="8"/>
  <c r="W341" i="8"/>
  <c r="U341" i="8"/>
  <c r="S341" i="8"/>
  <c r="AM342" i="8"/>
  <c r="AK342" i="8"/>
  <c r="AI342" i="8"/>
  <c r="AE342" i="8"/>
  <c r="AC342" i="8"/>
  <c r="AA342" i="8"/>
  <c r="W342" i="8"/>
  <c r="U342" i="8"/>
  <c r="S342" i="8"/>
  <c r="AM343" i="8"/>
  <c r="AK343" i="8"/>
  <c r="AI343" i="8"/>
  <c r="AE343" i="8"/>
  <c r="AC343" i="8"/>
  <c r="AA343" i="8"/>
  <c r="W343" i="8"/>
  <c r="U343" i="8"/>
  <c r="S343" i="8"/>
  <c r="AM344" i="8"/>
  <c r="AK344" i="8"/>
  <c r="AI344" i="8"/>
  <c r="AE344" i="8"/>
  <c r="AC344" i="8"/>
  <c r="AA344" i="8"/>
  <c r="W344" i="8"/>
  <c r="U344" i="8"/>
  <c r="S344" i="8"/>
  <c r="AM345" i="8"/>
  <c r="AK345" i="8"/>
  <c r="AI345" i="8"/>
  <c r="AE345" i="8"/>
  <c r="AC345" i="8"/>
  <c r="AA345" i="8"/>
  <c r="W345" i="8"/>
  <c r="U345" i="8"/>
  <c r="S345" i="8"/>
  <c r="AM346" i="8"/>
  <c r="AK346" i="8"/>
  <c r="AI346" i="8"/>
  <c r="AE346" i="8"/>
  <c r="AC346" i="8"/>
  <c r="AA346" i="8"/>
  <c r="W346" i="8"/>
  <c r="U346" i="8"/>
  <c r="S346" i="8"/>
  <c r="AM348" i="8"/>
  <c r="AK348" i="8"/>
  <c r="AI348" i="8"/>
  <c r="AE348" i="8"/>
  <c r="AC348" i="8"/>
  <c r="AA348" i="8"/>
  <c r="W348" i="8"/>
  <c r="U348" i="8"/>
  <c r="S348" i="8"/>
  <c r="AM349" i="8"/>
  <c r="AK349" i="8"/>
  <c r="AI349" i="8"/>
  <c r="AE349" i="8"/>
  <c r="AC349" i="8"/>
  <c r="AA349" i="8"/>
  <c r="W349" i="8"/>
  <c r="U349" i="8"/>
  <c r="S349" i="8"/>
  <c r="AM350" i="8"/>
  <c r="AK350" i="8"/>
  <c r="AI350" i="8"/>
  <c r="AE350" i="8"/>
  <c r="AC350" i="8"/>
  <c r="AA350" i="8"/>
  <c r="W350" i="8"/>
  <c r="U350" i="8"/>
  <c r="S350" i="8"/>
  <c r="AM351" i="8"/>
  <c r="AK351" i="8"/>
  <c r="AI351" i="8"/>
  <c r="AE351" i="8"/>
  <c r="AC351" i="8"/>
  <c r="AA351" i="8"/>
  <c r="W351" i="8"/>
  <c r="U351" i="8"/>
  <c r="S351" i="8"/>
  <c r="AM352" i="8"/>
  <c r="AK352" i="8"/>
  <c r="AI352" i="8"/>
  <c r="AE352" i="8"/>
  <c r="AC352" i="8"/>
  <c r="AA352" i="8"/>
  <c r="W352" i="8"/>
  <c r="U352" i="8"/>
  <c r="S352" i="8"/>
  <c r="AM353" i="8"/>
  <c r="AK353" i="8"/>
  <c r="AI353" i="8"/>
  <c r="AE353" i="8"/>
  <c r="AC353" i="8"/>
  <c r="AA353" i="8"/>
  <c r="W353" i="8"/>
  <c r="U353" i="8"/>
  <c r="S353" i="8"/>
  <c r="AM355" i="8"/>
  <c r="AK355" i="8"/>
  <c r="AI355" i="8"/>
  <c r="AE355" i="8"/>
  <c r="AC355" i="8"/>
  <c r="AA355" i="8"/>
  <c r="W355" i="8"/>
  <c r="U355" i="8"/>
  <c r="S355" i="8"/>
  <c r="AM356" i="8"/>
  <c r="AK356" i="8"/>
  <c r="AI356" i="8"/>
  <c r="AE356" i="8"/>
  <c r="AC356" i="8"/>
  <c r="AA356" i="8"/>
  <c r="W356" i="8"/>
  <c r="U356" i="8"/>
  <c r="S356" i="8"/>
  <c r="AM357" i="8"/>
  <c r="AK357" i="8"/>
  <c r="AI357" i="8"/>
  <c r="AE357" i="8"/>
  <c r="AC357" i="8"/>
  <c r="AA357" i="8"/>
  <c r="W357" i="8"/>
  <c r="U357" i="8"/>
  <c r="S357" i="8"/>
  <c r="AM358" i="8"/>
  <c r="AK358" i="8"/>
  <c r="AI358" i="8"/>
  <c r="AE358" i="8"/>
  <c r="AC358" i="8"/>
  <c r="AA358" i="8"/>
  <c r="W358" i="8"/>
  <c r="U358" i="8"/>
  <c r="S358" i="8"/>
  <c r="AM359" i="8"/>
  <c r="AK359" i="8"/>
  <c r="AI359" i="8"/>
  <c r="AE359" i="8"/>
  <c r="AC359" i="8"/>
  <c r="AA359" i="8"/>
  <c r="W359" i="8"/>
  <c r="U359" i="8"/>
  <c r="S359" i="8"/>
  <c r="AM360" i="8"/>
  <c r="AK360" i="8"/>
  <c r="AI360" i="8"/>
  <c r="AE360" i="8"/>
  <c r="AC360" i="8"/>
  <c r="AA360" i="8"/>
  <c r="W360" i="8"/>
  <c r="U360" i="8"/>
  <c r="S360" i="8"/>
  <c r="AM362" i="8"/>
  <c r="AK362" i="8"/>
  <c r="AI362" i="8"/>
  <c r="AE362" i="8"/>
  <c r="AC362" i="8"/>
  <c r="AA362" i="8"/>
  <c r="W362" i="8"/>
  <c r="U362" i="8"/>
  <c r="S362" i="8"/>
  <c r="AM363" i="8"/>
  <c r="AK363" i="8"/>
  <c r="AI363" i="8"/>
  <c r="AE363" i="8"/>
  <c r="AC363" i="8"/>
  <c r="AA363" i="8"/>
  <c r="W363" i="8"/>
  <c r="U363" i="8"/>
  <c r="S363" i="8"/>
  <c r="AM364" i="8"/>
  <c r="AK364" i="8"/>
  <c r="AI364" i="8"/>
  <c r="AE364" i="8"/>
  <c r="AC364" i="8"/>
  <c r="AA364" i="8"/>
  <c r="W364" i="8"/>
  <c r="U364" i="8"/>
  <c r="S364" i="8"/>
  <c r="AM365" i="8"/>
  <c r="AK365" i="8"/>
  <c r="AI365" i="8"/>
  <c r="AE365" i="8"/>
  <c r="AC365" i="8"/>
  <c r="AA365" i="8"/>
  <c r="W365" i="8"/>
  <c r="U365" i="8"/>
  <c r="S365" i="8"/>
  <c r="AM366" i="8"/>
  <c r="AK366" i="8"/>
  <c r="AI366" i="8"/>
  <c r="AE366" i="8"/>
  <c r="AC366" i="8"/>
  <c r="AA366" i="8"/>
  <c r="W366" i="8"/>
  <c r="U366" i="8"/>
  <c r="S366" i="8"/>
  <c r="AM367" i="8"/>
  <c r="AK367" i="8"/>
  <c r="AI367" i="8"/>
  <c r="AE367" i="8"/>
  <c r="AC367" i="8"/>
  <c r="AA367" i="8"/>
  <c r="W367" i="8"/>
  <c r="U367" i="8"/>
  <c r="S367" i="8"/>
  <c r="AM368" i="8"/>
  <c r="AK368" i="8"/>
  <c r="AI368" i="8"/>
  <c r="AE368" i="8"/>
  <c r="AC368" i="8"/>
  <c r="AA368" i="8"/>
  <c r="W368" i="8"/>
  <c r="U368" i="8"/>
  <c r="S368" i="8"/>
  <c r="AM369" i="8"/>
  <c r="AK369" i="8"/>
  <c r="AI369" i="8"/>
  <c r="AE369" i="8"/>
  <c r="AC369" i="8"/>
  <c r="AA369" i="8"/>
  <c r="W369" i="8"/>
  <c r="U369" i="8"/>
  <c r="S369" i="8"/>
  <c r="AM371" i="8"/>
  <c r="AK371" i="8"/>
  <c r="AI371" i="8"/>
  <c r="AE371" i="8"/>
  <c r="AC371" i="8"/>
  <c r="AA371" i="8"/>
  <c r="W371" i="8"/>
  <c r="U371" i="8"/>
  <c r="S371" i="8"/>
  <c r="AM372" i="8"/>
  <c r="AK372" i="8"/>
  <c r="AI372" i="8"/>
  <c r="AE372" i="8"/>
  <c r="AC372" i="8"/>
  <c r="AA372" i="8"/>
  <c r="W372" i="8"/>
  <c r="U372" i="8"/>
  <c r="S372" i="8"/>
  <c r="AM373" i="8"/>
  <c r="AK373" i="8"/>
  <c r="AI373" i="8"/>
  <c r="AE373" i="8"/>
  <c r="AC373" i="8"/>
  <c r="AA373" i="8"/>
  <c r="W373" i="8"/>
  <c r="U373" i="8"/>
  <c r="S373" i="8"/>
  <c r="AM374" i="8"/>
  <c r="AK374" i="8"/>
  <c r="AI374" i="8"/>
  <c r="AE374" i="8"/>
  <c r="AC374" i="8"/>
  <c r="AA374" i="8"/>
  <c r="W374" i="8"/>
  <c r="U374" i="8"/>
  <c r="S374" i="8"/>
  <c r="AM375" i="8"/>
  <c r="AK375" i="8"/>
  <c r="AI375" i="8"/>
  <c r="AE375" i="8"/>
  <c r="AC375" i="8"/>
  <c r="AA375" i="8"/>
  <c r="W375" i="8"/>
  <c r="U375" i="8"/>
  <c r="S375" i="8"/>
  <c r="AM376" i="8"/>
  <c r="AK376" i="8"/>
  <c r="AI376" i="8"/>
  <c r="AE376" i="8"/>
  <c r="AC376" i="8"/>
  <c r="AA376" i="8"/>
  <c r="W376" i="8"/>
  <c r="U376" i="8"/>
  <c r="S376" i="8"/>
  <c r="AM377" i="8"/>
  <c r="AK377" i="8"/>
  <c r="AI377" i="8"/>
  <c r="AE377" i="8"/>
  <c r="AC377" i="8"/>
  <c r="AA377" i="8"/>
  <c r="W377" i="8"/>
  <c r="U377" i="8"/>
  <c r="S377" i="8"/>
  <c r="AM378" i="8"/>
  <c r="AK378" i="8"/>
  <c r="AI378" i="8"/>
  <c r="AE378" i="8"/>
  <c r="AC378" i="8"/>
  <c r="AA378" i="8"/>
  <c r="W378" i="8"/>
  <c r="U378" i="8"/>
  <c r="S378" i="8"/>
  <c r="AM379" i="8"/>
  <c r="AK379" i="8"/>
  <c r="AI379" i="8"/>
  <c r="AE379" i="8"/>
  <c r="AC379" i="8"/>
  <c r="AA379" i="8"/>
  <c r="W379" i="8"/>
  <c r="U379" i="8"/>
  <c r="S379" i="8"/>
  <c r="AM381" i="8"/>
  <c r="AK381" i="8"/>
  <c r="AI381" i="8"/>
  <c r="AE381" i="8"/>
  <c r="AC381" i="8"/>
  <c r="AA381" i="8"/>
  <c r="W381" i="8"/>
  <c r="U381" i="8"/>
  <c r="S381" i="8"/>
  <c r="AM382" i="8"/>
  <c r="AK382" i="8"/>
  <c r="AI382" i="8"/>
  <c r="AE382" i="8"/>
  <c r="AC382" i="8"/>
  <c r="AA382" i="8"/>
  <c r="W382" i="8"/>
  <c r="U382" i="8"/>
  <c r="S382" i="8"/>
  <c r="AM383" i="8"/>
  <c r="AK383" i="8"/>
  <c r="AI383" i="8"/>
  <c r="AE383" i="8"/>
  <c r="AC383" i="8"/>
  <c r="AA383" i="8"/>
  <c r="W383" i="8"/>
  <c r="U383" i="8"/>
  <c r="S383" i="8"/>
  <c r="AM384" i="8"/>
  <c r="AK384" i="8"/>
  <c r="AI384" i="8"/>
  <c r="AE384" i="8"/>
  <c r="AC384" i="8"/>
  <c r="AA384" i="8"/>
  <c r="W384" i="8"/>
  <c r="U384" i="8"/>
  <c r="S384" i="8"/>
  <c r="AM385" i="8"/>
  <c r="AK385" i="8"/>
  <c r="AI385" i="8"/>
  <c r="AE385" i="8"/>
  <c r="AC385" i="8"/>
  <c r="AA385" i="8"/>
  <c r="W385" i="8"/>
  <c r="U385" i="8"/>
  <c r="S385" i="8"/>
  <c r="AM386" i="8"/>
  <c r="AK386" i="8"/>
  <c r="AI386" i="8"/>
  <c r="AE386" i="8"/>
  <c r="AC386" i="8"/>
  <c r="AA386" i="8"/>
  <c r="W386" i="8"/>
  <c r="U386" i="8"/>
  <c r="S386" i="8"/>
  <c r="AM387" i="8"/>
  <c r="AK387" i="8"/>
  <c r="AI387" i="8"/>
  <c r="AE387" i="8"/>
  <c r="AC387" i="8"/>
  <c r="AA387" i="8"/>
  <c r="W387" i="8"/>
  <c r="U387" i="8"/>
  <c r="S387" i="8"/>
  <c r="AM388" i="8"/>
  <c r="AK388" i="8"/>
  <c r="AI388" i="8"/>
  <c r="AE388" i="8"/>
  <c r="AC388" i="8"/>
  <c r="AA388" i="8"/>
  <c r="W388" i="8"/>
  <c r="U388" i="8"/>
  <c r="S388" i="8"/>
  <c r="AM390" i="8"/>
  <c r="AK390" i="8"/>
  <c r="AI390" i="8"/>
  <c r="AE390" i="8"/>
  <c r="AC390" i="8"/>
  <c r="AA390" i="8"/>
  <c r="W390" i="8"/>
  <c r="U390" i="8"/>
  <c r="S390" i="8"/>
  <c r="AM391" i="8"/>
  <c r="AK391" i="8"/>
  <c r="AI391" i="8"/>
  <c r="AE391" i="8"/>
  <c r="AC391" i="8"/>
  <c r="AA391" i="8"/>
  <c r="W391" i="8"/>
  <c r="U391" i="8"/>
  <c r="S391" i="8"/>
  <c r="AM392" i="8"/>
  <c r="AK392" i="8"/>
  <c r="AI392" i="8"/>
  <c r="AE392" i="8"/>
  <c r="AC392" i="8"/>
  <c r="AA392" i="8"/>
  <c r="W392" i="8"/>
  <c r="U392" i="8"/>
  <c r="S392" i="8"/>
  <c r="AM393" i="8"/>
  <c r="AK393" i="8"/>
  <c r="AI393" i="8"/>
  <c r="AE393" i="8"/>
  <c r="AC393" i="8"/>
  <c r="AA393" i="8"/>
  <c r="W393" i="8"/>
  <c r="U393" i="8"/>
  <c r="S393" i="8"/>
  <c r="AM394" i="8"/>
  <c r="AK394" i="8"/>
  <c r="AI394" i="8"/>
  <c r="AE394" i="8"/>
  <c r="AC394" i="8"/>
  <c r="AA394" i="8"/>
  <c r="W394" i="8"/>
  <c r="U394" i="8"/>
  <c r="S394" i="8"/>
  <c r="AM395" i="8"/>
  <c r="AK395" i="8"/>
  <c r="AI395" i="8"/>
  <c r="AE395" i="8"/>
  <c r="AC395" i="8"/>
  <c r="AA395" i="8"/>
  <c r="W395" i="8"/>
  <c r="U395" i="8"/>
  <c r="S395" i="8"/>
  <c r="AM396" i="8"/>
  <c r="AK396" i="8"/>
  <c r="AI396" i="8"/>
  <c r="AE396" i="8"/>
  <c r="AC396" i="8"/>
  <c r="AA396" i="8"/>
  <c r="W396" i="8"/>
  <c r="U396" i="8"/>
  <c r="S396" i="8"/>
  <c r="AM397" i="8"/>
  <c r="AK397" i="8"/>
  <c r="AI397" i="8"/>
  <c r="AE397" i="8"/>
  <c r="AC397" i="8"/>
  <c r="AA397" i="8"/>
  <c r="W397" i="8"/>
  <c r="U397" i="8"/>
  <c r="S397" i="8"/>
  <c r="AM398" i="8"/>
  <c r="AK398" i="8"/>
  <c r="AI398" i="8"/>
  <c r="AE398" i="8"/>
  <c r="AC398" i="8"/>
  <c r="AA398" i="8"/>
  <c r="W398" i="8"/>
  <c r="U398" i="8"/>
  <c r="S398" i="8"/>
  <c r="AM400" i="8"/>
  <c r="AK400" i="8"/>
  <c r="AI400" i="8"/>
  <c r="AE400" i="8"/>
  <c r="AC400" i="8"/>
  <c r="AA400" i="8"/>
  <c r="W400" i="8"/>
  <c r="U400" i="8"/>
  <c r="S400" i="8"/>
  <c r="AM401" i="8"/>
  <c r="AK401" i="8"/>
  <c r="AI401" i="8"/>
  <c r="AE401" i="8"/>
  <c r="AC401" i="8"/>
  <c r="AA401" i="8"/>
  <c r="W401" i="8"/>
  <c r="U401" i="8"/>
  <c r="S401" i="8"/>
  <c r="AM402" i="8"/>
  <c r="AK402" i="8"/>
  <c r="AI402" i="8"/>
  <c r="AE402" i="8"/>
  <c r="AC402" i="8"/>
  <c r="AA402" i="8"/>
  <c r="W402" i="8"/>
  <c r="U402" i="8"/>
  <c r="S402" i="8"/>
  <c r="AM404" i="8"/>
  <c r="AK404" i="8"/>
  <c r="AI404" i="8"/>
  <c r="AE404" i="8"/>
  <c r="AC404" i="8"/>
  <c r="AA404" i="8"/>
  <c r="W404" i="8"/>
  <c r="U404" i="8"/>
  <c r="S404" i="8"/>
  <c r="AM405" i="8"/>
  <c r="AK405" i="8"/>
  <c r="AI405" i="8"/>
  <c r="AE405" i="8"/>
  <c r="AC405" i="8"/>
  <c r="AA405" i="8"/>
  <c r="W405" i="8"/>
  <c r="U405" i="8"/>
  <c r="S405" i="8"/>
  <c r="AM407" i="8"/>
  <c r="AK407" i="8"/>
  <c r="AI407" i="8"/>
  <c r="AE407" i="8"/>
  <c r="AC407" i="8"/>
  <c r="AA407" i="8"/>
  <c r="W407" i="8"/>
  <c r="U407" i="8"/>
  <c r="S407" i="8"/>
  <c r="AM408" i="8"/>
  <c r="AK408" i="8"/>
  <c r="AI408" i="8"/>
  <c r="AE408" i="8"/>
  <c r="AC408" i="8"/>
  <c r="AA408" i="8"/>
  <c r="W408" i="8"/>
  <c r="U408" i="8"/>
  <c r="S408" i="8"/>
  <c r="AM409" i="8"/>
  <c r="AK409" i="8"/>
  <c r="AI409" i="8"/>
  <c r="AE409" i="8"/>
  <c r="AC409" i="8"/>
  <c r="AA409" i="8"/>
  <c r="W409" i="8"/>
  <c r="U409" i="8"/>
  <c r="S409" i="8"/>
  <c r="AM410" i="8"/>
  <c r="AK410" i="8"/>
  <c r="AI410" i="8"/>
  <c r="AE410" i="8"/>
  <c r="AC410" i="8"/>
  <c r="AA410" i="8"/>
  <c r="W410" i="8"/>
  <c r="U410" i="8"/>
  <c r="S410" i="8"/>
  <c r="AM411" i="8"/>
  <c r="AK411" i="8"/>
  <c r="AI411" i="8"/>
  <c r="AE411" i="8"/>
  <c r="AC411" i="8"/>
  <c r="AA411" i="8"/>
  <c r="W411" i="8"/>
  <c r="U411" i="8"/>
  <c r="S411" i="8"/>
  <c r="AM412" i="8"/>
  <c r="AK412" i="8"/>
  <c r="AI412" i="8"/>
  <c r="AE412" i="8"/>
  <c r="AC412" i="8"/>
  <c r="AA412" i="8"/>
  <c r="W412" i="8"/>
  <c r="U412" i="8"/>
  <c r="S412" i="8"/>
  <c r="AM414" i="8"/>
  <c r="AK414" i="8"/>
  <c r="AI414" i="8"/>
  <c r="AE414" i="8"/>
  <c r="AC414" i="8"/>
  <c r="AA414" i="8"/>
  <c r="W414" i="8"/>
  <c r="U414" i="8"/>
  <c r="S414" i="8"/>
  <c r="AM415" i="8"/>
  <c r="AK415" i="8"/>
  <c r="AI415" i="8"/>
  <c r="AE415" i="8"/>
  <c r="AC415" i="8"/>
  <c r="AA415" i="8"/>
  <c r="W415" i="8"/>
  <c r="U415" i="8"/>
  <c r="S415" i="8"/>
  <c r="AM416" i="8"/>
  <c r="AK416" i="8"/>
  <c r="AI416" i="8"/>
  <c r="AE416" i="8"/>
  <c r="AC416" i="8"/>
  <c r="AA416" i="8"/>
  <c r="W416" i="8"/>
  <c r="U416" i="8"/>
  <c r="S416" i="8"/>
  <c r="AM417" i="8"/>
  <c r="AK417" i="8"/>
  <c r="AI417" i="8"/>
  <c r="AE417" i="8"/>
  <c r="AC417" i="8"/>
  <c r="AA417" i="8"/>
  <c r="W417" i="8"/>
  <c r="U417" i="8"/>
  <c r="S417" i="8"/>
  <c r="AM419" i="8"/>
  <c r="AK419" i="8"/>
  <c r="AI419" i="8"/>
  <c r="AE419" i="8"/>
  <c r="AC419" i="8"/>
  <c r="AA419" i="8"/>
  <c r="W419" i="8"/>
  <c r="U419" i="8"/>
  <c r="S419" i="8"/>
  <c r="AM420" i="8"/>
  <c r="AK420" i="8"/>
  <c r="AI420" i="8"/>
  <c r="AE420" i="8"/>
  <c r="AC420" i="8"/>
  <c r="AA420" i="8"/>
  <c r="W420" i="8"/>
  <c r="U420" i="8"/>
  <c r="S420" i="8"/>
  <c r="AM421" i="8"/>
  <c r="AK421" i="8"/>
  <c r="AI421" i="8"/>
  <c r="AE421" i="8"/>
  <c r="AC421" i="8"/>
  <c r="AA421" i="8"/>
  <c r="W421" i="8"/>
  <c r="U421" i="8"/>
  <c r="S421" i="8"/>
  <c r="AM423" i="8"/>
  <c r="AK423" i="8"/>
  <c r="AI423" i="8"/>
  <c r="AE423" i="8"/>
  <c r="AC423" i="8"/>
  <c r="AA423" i="8"/>
  <c r="W423" i="8"/>
  <c r="U423" i="8"/>
  <c r="S423" i="8"/>
  <c r="AM424" i="8"/>
  <c r="AK424" i="8"/>
  <c r="AI424" i="8"/>
  <c r="AE424" i="8"/>
  <c r="AC424" i="8"/>
  <c r="AA424" i="8"/>
  <c r="W424" i="8"/>
  <c r="U424" i="8"/>
  <c r="S424" i="8"/>
  <c r="AM425" i="8"/>
  <c r="AK425" i="8"/>
  <c r="AI425" i="8"/>
  <c r="AE425" i="8"/>
  <c r="AC425" i="8"/>
  <c r="AA425" i="8"/>
  <c r="W425" i="8"/>
  <c r="U425" i="8"/>
  <c r="S425" i="8"/>
  <c r="AM427" i="8"/>
  <c r="AK427" i="8"/>
  <c r="AI427" i="8"/>
  <c r="AE427" i="8"/>
  <c r="AC427" i="8"/>
  <c r="AA427" i="8"/>
  <c r="W427" i="8"/>
  <c r="U427" i="8"/>
  <c r="S427" i="8"/>
  <c r="AM428" i="8"/>
  <c r="AK428" i="8"/>
  <c r="AI428" i="8"/>
  <c r="AE428" i="8"/>
  <c r="AC428" i="8"/>
  <c r="AA428" i="8"/>
  <c r="W428" i="8"/>
  <c r="U428" i="8"/>
  <c r="S428" i="8"/>
  <c r="AM429" i="8"/>
  <c r="AK429" i="8"/>
  <c r="AI429" i="8"/>
  <c r="AE429" i="8"/>
  <c r="AC429" i="8"/>
  <c r="AA429" i="8"/>
  <c r="W429" i="8"/>
  <c r="U429" i="8"/>
  <c r="S429" i="8"/>
  <c r="AM431" i="8"/>
  <c r="AK431" i="8"/>
  <c r="AI431" i="8"/>
  <c r="AE431" i="8"/>
  <c r="AC431" i="8"/>
  <c r="AA431" i="8"/>
  <c r="W431" i="8"/>
  <c r="U431" i="8"/>
  <c r="S431" i="8"/>
  <c r="AM433" i="8"/>
  <c r="AK433" i="8"/>
  <c r="AI433" i="8"/>
  <c r="AE433" i="8"/>
  <c r="AC433" i="8"/>
  <c r="AA433" i="8"/>
  <c r="W433" i="8"/>
  <c r="U433" i="8"/>
  <c r="S433" i="8"/>
  <c r="AM434" i="8"/>
  <c r="AK434" i="8"/>
  <c r="AI434" i="8"/>
  <c r="AE434" i="8"/>
  <c r="AC434" i="8"/>
  <c r="AA434" i="8"/>
  <c r="W434" i="8"/>
  <c r="U434" i="8"/>
  <c r="S434" i="8"/>
  <c r="AM435" i="8"/>
  <c r="AK435" i="8"/>
  <c r="AI435" i="8"/>
  <c r="AE435" i="8"/>
  <c r="AC435" i="8"/>
  <c r="AA435" i="8"/>
  <c r="W435" i="8"/>
  <c r="U435" i="8"/>
  <c r="S435" i="8"/>
  <c r="AM437" i="8"/>
  <c r="AK437" i="8"/>
  <c r="AI437" i="8"/>
  <c r="AE437" i="8"/>
  <c r="AC437" i="8"/>
  <c r="AA437" i="8"/>
  <c r="W437" i="8"/>
  <c r="U437" i="8"/>
  <c r="S437" i="8"/>
  <c r="AM438" i="8"/>
  <c r="AK438" i="8"/>
  <c r="AI438" i="8"/>
  <c r="AE438" i="8"/>
  <c r="AC438" i="8"/>
  <c r="AA438" i="8"/>
  <c r="W438" i="8"/>
  <c r="U438" i="8"/>
  <c r="S438" i="8"/>
  <c r="AM439" i="8"/>
  <c r="AK439" i="8"/>
  <c r="AI439" i="8"/>
  <c r="AE439" i="8"/>
  <c r="AC439" i="8"/>
  <c r="AA439" i="8"/>
  <c r="W439" i="8"/>
  <c r="U439" i="8"/>
  <c r="S439" i="8"/>
  <c r="AM441" i="8"/>
  <c r="AK441" i="8"/>
  <c r="AI441" i="8"/>
  <c r="AE441" i="8"/>
  <c r="AC441" i="8"/>
  <c r="AA441" i="8"/>
  <c r="W441" i="8"/>
  <c r="U441" i="8"/>
  <c r="S441" i="8"/>
  <c r="AM442" i="8"/>
  <c r="AK442" i="8"/>
  <c r="AI442" i="8"/>
  <c r="AE442" i="8"/>
  <c r="AC442" i="8"/>
  <c r="AA442" i="8"/>
  <c r="W442" i="8"/>
  <c r="U442" i="8"/>
  <c r="S442" i="8"/>
  <c r="AM444" i="8"/>
  <c r="AK444" i="8"/>
  <c r="AI444" i="8"/>
  <c r="AE444" i="8"/>
  <c r="AC444" i="8"/>
  <c r="AA444" i="8"/>
  <c r="W444" i="8"/>
  <c r="U444" i="8"/>
  <c r="S444" i="8"/>
  <c r="AM445" i="8"/>
  <c r="AK445" i="8"/>
  <c r="AI445" i="8"/>
  <c r="AE445" i="8"/>
  <c r="AC445" i="8"/>
  <c r="AA445" i="8"/>
  <c r="W445" i="8"/>
  <c r="U445" i="8"/>
  <c r="S445" i="8"/>
  <c r="AM446" i="8"/>
  <c r="AK446" i="8"/>
  <c r="AI446" i="8"/>
  <c r="AE446" i="8"/>
  <c r="AC446" i="8"/>
  <c r="AA446" i="8"/>
  <c r="W446" i="8"/>
  <c r="U446" i="8"/>
  <c r="S446" i="8"/>
  <c r="AM448" i="8"/>
  <c r="AK448" i="8"/>
  <c r="AI448" i="8"/>
  <c r="AE448" i="8"/>
  <c r="AC448" i="8"/>
  <c r="AA448" i="8"/>
  <c r="W448" i="8"/>
  <c r="U448" i="8"/>
  <c r="S448" i="8"/>
  <c r="AM449" i="8"/>
  <c r="AK449" i="8"/>
  <c r="AI449" i="8"/>
  <c r="AE449" i="8"/>
  <c r="AC449" i="8"/>
  <c r="AA449" i="8"/>
  <c r="W449" i="8"/>
  <c r="U449" i="8"/>
  <c r="S449" i="8"/>
  <c r="AM453" i="8"/>
  <c r="AK453" i="8"/>
  <c r="AI453" i="8"/>
  <c r="AE453" i="8"/>
  <c r="AC453" i="8"/>
  <c r="AA453" i="8"/>
  <c r="W453" i="8"/>
  <c r="U453" i="8"/>
  <c r="S453" i="8"/>
  <c r="AM454" i="8"/>
  <c r="AK454" i="8"/>
  <c r="AI454" i="8"/>
  <c r="AE454" i="8"/>
  <c r="AC454" i="8"/>
  <c r="AA454" i="8"/>
  <c r="W454" i="8"/>
  <c r="U454" i="8"/>
  <c r="S454" i="8"/>
  <c r="AM455" i="8"/>
  <c r="AK455" i="8"/>
  <c r="AI455" i="8"/>
  <c r="AE455" i="8"/>
  <c r="AC455" i="8"/>
  <c r="AA455" i="8"/>
  <c r="W455" i="8"/>
  <c r="U455" i="8"/>
  <c r="S455" i="8"/>
  <c r="AM457" i="8"/>
  <c r="AK457" i="8"/>
  <c r="AI457" i="8"/>
  <c r="AE457" i="8"/>
  <c r="AC457" i="8"/>
  <c r="AA457" i="8"/>
  <c r="W457" i="8"/>
  <c r="U457" i="8"/>
  <c r="S457" i="8"/>
  <c r="AM460" i="8"/>
  <c r="AK460" i="8"/>
  <c r="AI460" i="8"/>
  <c r="AE460" i="8"/>
  <c r="AC460" i="8"/>
  <c r="AA460" i="8"/>
  <c r="W460" i="8"/>
  <c r="U460" i="8"/>
  <c r="S460" i="8"/>
  <c r="AM462" i="8"/>
  <c r="AK462" i="8"/>
  <c r="AI462" i="8"/>
  <c r="AE462" i="8"/>
  <c r="AC462" i="8"/>
  <c r="AA462" i="8"/>
  <c r="W462" i="8"/>
  <c r="U462" i="8"/>
  <c r="S462" i="8"/>
  <c r="AM464" i="8"/>
  <c r="AK464" i="8"/>
  <c r="AI464" i="8"/>
  <c r="AE464" i="8"/>
  <c r="AC464" i="8"/>
  <c r="AA464" i="8"/>
  <c r="W464" i="8"/>
  <c r="U464" i="8"/>
  <c r="S464" i="8"/>
  <c r="AM467" i="8"/>
  <c r="AK467" i="8"/>
  <c r="AI467" i="8"/>
  <c r="AE467" i="8"/>
  <c r="AC467" i="8"/>
  <c r="AA467" i="8"/>
  <c r="W467" i="8"/>
  <c r="U467" i="8"/>
  <c r="S467" i="8"/>
  <c r="AM470" i="8"/>
  <c r="AK470" i="8"/>
  <c r="AI470" i="8"/>
  <c r="AE470" i="8"/>
  <c r="AC470" i="8"/>
  <c r="AA470" i="8"/>
  <c r="W470" i="8"/>
  <c r="U470" i="8"/>
  <c r="S470" i="8"/>
  <c r="AM471" i="8"/>
  <c r="AK471" i="8"/>
  <c r="AI471" i="8"/>
  <c r="AE471" i="8"/>
  <c r="AC471" i="8"/>
  <c r="AA471" i="8"/>
  <c r="W471" i="8"/>
  <c r="U471" i="8"/>
  <c r="S471" i="8"/>
  <c r="AM472" i="8"/>
  <c r="AK472" i="8"/>
  <c r="AI472" i="8"/>
  <c r="AE472" i="8"/>
  <c r="AC472" i="8"/>
  <c r="AA472" i="8"/>
  <c r="W472" i="8"/>
  <c r="U472" i="8"/>
  <c r="S472" i="8"/>
  <c r="AM473" i="8"/>
  <c r="AK473" i="8"/>
  <c r="AI473" i="8"/>
  <c r="AE473" i="8"/>
  <c r="AC473" i="8"/>
  <c r="AA473" i="8"/>
  <c r="W473" i="8"/>
  <c r="U473" i="8"/>
  <c r="S473" i="8"/>
  <c r="AM475" i="8"/>
  <c r="AK475" i="8"/>
  <c r="AI475" i="8"/>
  <c r="AE475" i="8"/>
  <c r="AC475" i="8"/>
  <c r="AA475" i="8"/>
  <c r="W475" i="8"/>
  <c r="U475" i="8"/>
  <c r="S475" i="8"/>
  <c r="AM476" i="8"/>
  <c r="AK476" i="8"/>
  <c r="AI476" i="8"/>
  <c r="AE476" i="8"/>
  <c r="AC476" i="8"/>
  <c r="AA476" i="8"/>
  <c r="W476" i="8"/>
  <c r="U476" i="8"/>
  <c r="S476" i="8"/>
  <c r="AM477" i="8"/>
  <c r="AK477" i="8"/>
  <c r="AI477" i="8"/>
  <c r="AE477" i="8"/>
  <c r="AC477" i="8"/>
  <c r="AA477" i="8"/>
  <c r="W477" i="8"/>
  <c r="U477" i="8"/>
  <c r="S477" i="8"/>
  <c r="AM478" i="8"/>
  <c r="AK478" i="8"/>
  <c r="AI478" i="8"/>
  <c r="AE478" i="8"/>
  <c r="AC478" i="8"/>
  <c r="AA478" i="8"/>
  <c r="W478" i="8"/>
  <c r="U478" i="8"/>
  <c r="S478" i="8"/>
  <c r="AM480" i="8"/>
  <c r="AK480" i="8"/>
  <c r="AI480" i="8"/>
  <c r="AE480" i="8"/>
  <c r="AC480" i="8"/>
  <c r="AA480" i="8"/>
  <c r="W480" i="8"/>
  <c r="U480" i="8"/>
  <c r="S480" i="8"/>
  <c r="AM481" i="8"/>
  <c r="AK481" i="8"/>
  <c r="AI481" i="8"/>
  <c r="AE481" i="8"/>
  <c r="AC481" i="8"/>
  <c r="AA481" i="8"/>
  <c r="W481" i="8"/>
  <c r="U481" i="8"/>
  <c r="S481" i="8"/>
  <c r="AM482" i="8"/>
  <c r="AK482" i="8"/>
  <c r="AI482" i="8"/>
  <c r="AE482" i="8"/>
  <c r="AC482" i="8"/>
  <c r="AA482" i="8"/>
  <c r="W482" i="8"/>
  <c r="U482" i="8"/>
  <c r="S482" i="8"/>
  <c r="AM484" i="8"/>
  <c r="AK484" i="8"/>
  <c r="AI484" i="8"/>
  <c r="AE484" i="8"/>
  <c r="AC484" i="8"/>
  <c r="AA484" i="8"/>
  <c r="W484" i="8"/>
  <c r="U484" i="8"/>
  <c r="S484" i="8"/>
  <c r="AM485" i="8"/>
  <c r="AK485" i="8"/>
  <c r="AI485" i="8"/>
  <c r="AE485" i="8"/>
  <c r="AC485" i="8"/>
  <c r="AA485" i="8"/>
  <c r="W485" i="8"/>
  <c r="U485" i="8"/>
  <c r="S485" i="8"/>
  <c r="AM486" i="8"/>
  <c r="AK486" i="8"/>
  <c r="AI486" i="8"/>
  <c r="AE486" i="8"/>
  <c r="AC486" i="8"/>
  <c r="AA486" i="8"/>
  <c r="W486" i="8"/>
  <c r="U486" i="8"/>
  <c r="S486" i="8"/>
  <c r="AM488" i="8"/>
  <c r="AK488" i="8"/>
  <c r="AI488" i="8"/>
  <c r="AE488" i="8"/>
  <c r="AC488" i="8"/>
  <c r="AA488" i="8"/>
  <c r="W488" i="8"/>
  <c r="U488" i="8"/>
  <c r="S488" i="8"/>
  <c r="AM491" i="8"/>
  <c r="AK491" i="8"/>
  <c r="AI491" i="8"/>
  <c r="AE491" i="8"/>
  <c r="AC491" i="8"/>
  <c r="AA491" i="8"/>
  <c r="W491" i="8"/>
  <c r="U491" i="8"/>
  <c r="S491" i="8"/>
  <c r="AM494" i="8"/>
  <c r="AK494" i="8"/>
  <c r="AI494" i="8"/>
  <c r="AE494" i="8"/>
  <c r="AC494" i="8"/>
  <c r="AA494" i="8"/>
  <c r="W494" i="8"/>
  <c r="U494" i="8"/>
  <c r="S494" i="8"/>
  <c r="AM501" i="8"/>
  <c r="AK501" i="8"/>
  <c r="AI501" i="8"/>
  <c r="AE501" i="8"/>
  <c r="AC501" i="8"/>
  <c r="AA501" i="8"/>
  <c r="W501" i="8"/>
  <c r="U501" i="8"/>
  <c r="S501" i="8"/>
  <c r="AM507" i="8"/>
  <c r="AK507" i="8"/>
  <c r="AI507" i="8"/>
  <c r="AE507" i="8"/>
  <c r="AC507" i="8"/>
  <c r="AA507" i="8"/>
  <c r="W507" i="8"/>
  <c r="U507" i="8"/>
  <c r="S507" i="8"/>
  <c r="AM519" i="8"/>
  <c r="AK519" i="8"/>
  <c r="AI519" i="8"/>
  <c r="AE519" i="8"/>
  <c r="AC519" i="8"/>
  <c r="AA519" i="8"/>
  <c r="W519" i="8"/>
  <c r="U519" i="8"/>
  <c r="S519" i="8"/>
  <c r="AM523" i="8"/>
  <c r="AK523" i="8"/>
  <c r="AI523" i="8"/>
  <c r="AE523" i="8"/>
  <c r="AC523" i="8"/>
  <c r="AA523" i="8"/>
  <c r="W523" i="8"/>
  <c r="U523" i="8"/>
  <c r="S523" i="8"/>
  <c r="AM524" i="8"/>
  <c r="AK524" i="8"/>
  <c r="AI524" i="8"/>
  <c r="AE524" i="8"/>
  <c r="AC524" i="8"/>
  <c r="AA524" i="8"/>
  <c r="W524" i="8"/>
  <c r="U524" i="8"/>
  <c r="S524" i="8"/>
  <c r="AM526" i="8"/>
  <c r="AK526" i="8"/>
  <c r="AI526" i="8"/>
  <c r="AE526" i="8"/>
  <c r="AC526" i="8"/>
  <c r="AA526" i="8"/>
  <c r="W526" i="8"/>
  <c r="U526" i="8"/>
  <c r="S526" i="8"/>
  <c r="AM527" i="8"/>
  <c r="AK527" i="8"/>
  <c r="AI527" i="8"/>
  <c r="AE527" i="8"/>
  <c r="AC527" i="8"/>
  <c r="AA527" i="8"/>
  <c r="W527" i="8"/>
  <c r="U527" i="8"/>
  <c r="S527" i="8"/>
  <c r="AM529" i="8"/>
  <c r="AK529" i="8"/>
  <c r="AI529" i="8"/>
  <c r="AE529" i="8"/>
  <c r="AC529" i="8"/>
  <c r="AA529" i="8"/>
  <c r="W529" i="8"/>
  <c r="U529" i="8"/>
  <c r="S529" i="8"/>
  <c r="AM530" i="8"/>
  <c r="AK530" i="8"/>
  <c r="AI530" i="8"/>
  <c r="AE530" i="8"/>
  <c r="AC530" i="8"/>
  <c r="AA530" i="8"/>
  <c r="W530" i="8"/>
  <c r="U530" i="8"/>
  <c r="S530" i="8"/>
  <c r="AM541" i="8"/>
  <c r="AK541" i="8"/>
  <c r="AI541" i="8"/>
  <c r="AE541" i="8"/>
  <c r="AC541" i="8"/>
  <c r="AA541" i="8"/>
  <c r="W541" i="8"/>
  <c r="U541" i="8"/>
  <c r="S541" i="8"/>
  <c r="AM543" i="8"/>
  <c r="AK543" i="8"/>
  <c r="AI543" i="8"/>
  <c r="AE543" i="8"/>
  <c r="AC543" i="8"/>
  <c r="AA543" i="8"/>
  <c r="W543" i="8"/>
  <c r="U543" i="8"/>
  <c r="S543" i="8"/>
  <c r="AM544" i="8"/>
  <c r="AK544" i="8"/>
  <c r="AI544" i="8"/>
  <c r="AE544" i="8"/>
  <c r="AC544" i="8"/>
  <c r="AA544" i="8"/>
  <c r="W544" i="8"/>
  <c r="U544" i="8"/>
  <c r="S544" i="8"/>
  <c r="AM546" i="8"/>
  <c r="AK546" i="8"/>
  <c r="AI546" i="8"/>
  <c r="AE546" i="8"/>
  <c r="AC546" i="8"/>
  <c r="AA546" i="8"/>
  <c r="W546" i="8"/>
  <c r="U546" i="8"/>
  <c r="S546" i="8"/>
  <c r="AM554" i="8"/>
  <c r="AK554" i="8"/>
  <c r="AI554" i="8"/>
  <c r="AE554" i="8"/>
  <c r="AC554" i="8"/>
  <c r="AA554" i="8"/>
  <c r="W554" i="8"/>
  <c r="U554" i="8"/>
  <c r="S554" i="8"/>
  <c r="AM559" i="8"/>
  <c r="AK559" i="8"/>
  <c r="AI559" i="8"/>
  <c r="AE559" i="8"/>
  <c r="AC559" i="8"/>
  <c r="AA559" i="8"/>
  <c r="W559" i="8"/>
  <c r="U559" i="8"/>
  <c r="S559" i="8"/>
  <c r="AM561" i="8"/>
  <c r="AK561" i="8"/>
  <c r="AI561" i="8"/>
  <c r="AE561" i="8"/>
  <c r="AC561" i="8"/>
  <c r="AA561" i="8"/>
  <c r="W561" i="8"/>
  <c r="U561" i="8"/>
  <c r="S561" i="8"/>
  <c r="AM563" i="8"/>
  <c r="AK563" i="8"/>
  <c r="AI563" i="8"/>
  <c r="AE563" i="8"/>
  <c r="AC563" i="8"/>
  <c r="AA563" i="8"/>
  <c r="W563" i="8"/>
  <c r="U563" i="8"/>
  <c r="S563" i="8"/>
  <c r="AM567" i="8"/>
  <c r="AK567" i="8"/>
  <c r="AI567" i="8"/>
  <c r="AE567" i="8"/>
  <c r="AC567" i="8"/>
  <c r="AA567" i="8"/>
  <c r="W567" i="8"/>
  <c r="U567" i="8"/>
  <c r="S567" i="8"/>
  <c r="AM569" i="8"/>
  <c r="AK569" i="8"/>
  <c r="AI569" i="8"/>
  <c r="AE569" i="8"/>
  <c r="AC569" i="8"/>
  <c r="AA569" i="8"/>
  <c r="W569" i="8"/>
  <c r="U569" i="8"/>
  <c r="S569" i="8"/>
  <c r="AM571" i="8"/>
  <c r="AK571" i="8"/>
  <c r="AI571" i="8"/>
  <c r="AE571" i="8"/>
  <c r="AC571" i="8"/>
  <c r="AA571" i="8"/>
  <c r="W571" i="8"/>
  <c r="U571" i="8"/>
  <c r="S571" i="8"/>
  <c r="AM573" i="8"/>
  <c r="AK573" i="8"/>
  <c r="AI573" i="8"/>
  <c r="AE573" i="8"/>
  <c r="AC573" i="8"/>
  <c r="AA573" i="8"/>
  <c r="W573" i="8"/>
  <c r="U573" i="8"/>
  <c r="S573" i="8"/>
  <c r="AM575" i="8"/>
  <c r="AK575" i="8"/>
  <c r="AI575" i="8"/>
  <c r="AE575" i="8"/>
  <c r="AC575" i="8"/>
  <c r="AA575" i="8"/>
  <c r="W575" i="8"/>
  <c r="U575" i="8"/>
  <c r="S575" i="8"/>
  <c r="AM577" i="8"/>
  <c r="AK577" i="8"/>
  <c r="AI577" i="8"/>
  <c r="AE577" i="8"/>
  <c r="AC577" i="8"/>
  <c r="AA577" i="8"/>
  <c r="W577" i="8"/>
  <c r="U577" i="8"/>
  <c r="S577" i="8"/>
  <c r="AM581" i="8"/>
  <c r="AK581" i="8"/>
  <c r="AI581" i="8"/>
  <c r="AE581" i="8"/>
  <c r="AC581" i="8"/>
  <c r="AA581" i="8"/>
  <c r="W581" i="8"/>
  <c r="U581" i="8"/>
  <c r="S581" i="8"/>
  <c r="AM583" i="8"/>
  <c r="AK583" i="8"/>
  <c r="AI583" i="8"/>
  <c r="AE583" i="8"/>
  <c r="AC583" i="8"/>
  <c r="AA583" i="8"/>
  <c r="W583" i="8"/>
  <c r="U583" i="8"/>
  <c r="S583" i="8"/>
  <c r="AM585" i="8"/>
  <c r="AK585" i="8"/>
  <c r="AI585" i="8"/>
  <c r="AE585" i="8"/>
  <c r="AC585" i="8"/>
  <c r="AA585" i="8"/>
  <c r="W585" i="8"/>
  <c r="U585" i="8"/>
  <c r="S585" i="8"/>
  <c r="AM586" i="8"/>
  <c r="AK586" i="8"/>
  <c r="AI586" i="8"/>
  <c r="AE586" i="8"/>
  <c r="AC586" i="8"/>
  <c r="AA586" i="8"/>
  <c r="W586" i="8"/>
  <c r="U586" i="8"/>
  <c r="S586" i="8"/>
  <c r="AM591" i="8"/>
  <c r="AK591" i="8"/>
  <c r="AI591" i="8"/>
  <c r="AE591" i="8"/>
  <c r="AC591" i="8"/>
  <c r="AA591" i="8"/>
  <c r="W591" i="8"/>
  <c r="U591" i="8"/>
  <c r="S591" i="8"/>
  <c r="AM593" i="8"/>
  <c r="AK593" i="8"/>
  <c r="AI593" i="8"/>
  <c r="AE593" i="8"/>
  <c r="AC593" i="8"/>
  <c r="AA593" i="8"/>
  <c r="W593" i="8"/>
  <c r="U593" i="8"/>
  <c r="S593" i="8"/>
  <c r="AM596" i="8"/>
  <c r="AK596" i="8"/>
  <c r="AI596" i="8"/>
  <c r="AE596" i="8"/>
  <c r="AC596" i="8"/>
  <c r="AA596" i="8"/>
  <c r="W596" i="8"/>
  <c r="U596" i="8"/>
  <c r="S596" i="8"/>
  <c r="AM599" i="8"/>
  <c r="AK599" i="8"/>
  <c r="AI599" i="8"/>
  <c r="AE599" i="8"/>
  <c r="AC599" i="8"/>
  <c r="AA599" i="8"/>
  <c r="W599" i="8"/>
  <c r="U599" i="8"/>
  <c r="S599" i="8"/>
  <c r="AM601" i="8"/>
  <c r="AK601" i="8"/>
  <c r="AI601" i="8"/>
  <c r="AE601" i="8"/>
  <c r="AC601" i="8"/>
  <c r="AA601" i="8"/>
  <c r="W601" i="8"/>
  <c r="U601" i="8"/>
  <c r="S601" i="8"/>
  <c r="AM604" i="8"/>
  <c r="AK604" i="8"/>
  <c r="AI604" i="8"/>
  <c r="AE604" i="8"/>
  <c r="AC604" i="8"/>
  <c r="AA604" i="8"/>
  <c r="W604" i="8"/>
  <c r="U604" i="8"/>
  <c r="S604" i="8"/>
  <c r="AM606" i="8"/>
  <c r="AK606" i="8"/>
  <c r="AI606" i="8"/>
  <c r="AE606" i="8"/>
  <c r="AC606" i="8"/>
  <c r="AA606" i="8"/>
  <c r="W606" i="8"/>
  <c r="U606" i="8"/>
  <c r="S606" i="8"/>
  <c r="AM609" i="8"/>
  <c r="AK609" i="8"/>
  <c r="AI609" i="8"/>
  <c r="AE609" i="8"/>
  <c r="AC609" i="8"/>
  <c r="AA609" i="8"/>
  <c r="W609" i="8"/>
  <c r="U609" i="8"/>
  <c r="S609" i="8"/>
  <c r="AM611" i="8"/>
  <c r="AK611" i="8"/>
  <c r="AI611" i="8"/>
  <c r="AE611" i="8"/>
  <c r="AC611" i="8"/>
  <c r="AA611" i="8"/>
  <c r="W611" i="8"/>
  <c r="U611" i="8"/>
  <c r="S611" i="8"/>
  <c r="AM613" i="8"/>
  <c r="AK613" i="8"/>
  <c r="AI613" i="8"/>
  <c r="AE613" i="8"/>
  <c r="AC613" i="8"/>
  <c r="AA613" i="8"/>
  <c r="W613" i="8"/>
  <c r="U613" i="8"/>
  <c r="S613" i="8"/>
  <c r="AM616" i="8"/>
  <c r="AK616" i="8"/>
  <c r="AI616" i="8"/>
  <c r="AE616" i="8"/>
  <c r="AC616" i="8"/>
  <c r="AA616" i="8"/>
  <c r="W616" i="8"/>
  <c r="U616" i="8"/>
  <c r="S616" i="8"/>
  <c r="AM618" i="8"/>
  <c r="AK618" i="8"/>
  <c r="AI618" i="8"/>
  <c r="AE618" i="8"/>
  <c r="AC618" i="8"/>
  <c r="AA618" i="8"/>
  <c r="W618" i="8"/>
  <c r="U618" i="8"/>
  <c r="S618" i="8"/>
  <c r="AM620" i="8"/>
  <c r="AK620" i="8"/>
  <c r="AI620" i="8"/>
  <c r="AE620" i="8"/>
  <c r="AC620" i="8"/>
  <c r="AA620" i="8"/>
  <c r="W620" i="8"/>
  <c r="U620" i="8"/>
  <c r="S620" i="8"/>
  <c r="AM623" i="8"/>
  <c r="AK623" i="8"/>
  <c r="AI623" i="8"/>
  <c r="AE623" i="8"/>
  <c r="AC623" i="8"/>
  <c r="AA623" i="8"/>
  <c r="W623" i="8"/>
  <c r="U623" i="8"/>
  <c r="S623" i="8"/>
  <c r="AM625" i="8"/>
  <c r="AK625" i="8"/>
  <c r="AI625" i="8"/>
  <c r="AE625" i="8"/>
  <c r="AC625" i="8"/>
  <c r="AA625" i="8"/>
  <c r="W625" i="8"/>
  <c r="U625" i="8"/>
  <c r="S625" i="8"/>
  <c r="AM627" i="8"/>
  <c r="AK627" i="8"/>
  <c r="AI627" i="8"/>
  <c r="AE627" i="8"/>
  <c r="AC627" i="8"/>
  <c r="AA627" i="8"/>
  <c r="W627" i="8"/>
  <c r="U627" i="8"/>
  <c r="S627" i="8"/>
  <c r="AM630" i="8"/>
  <c r="AK630" i="8"/>
  <c r="AI630" i="8"/>
  <c r="AE630" i="8"/>
  <c r="AC630" i="8"/>
  <c r="AA630" i="8"/>
  <c r="W630" i="8"/>
  <c r="U630" i="8"/>
  <c r="S630" i="8"/>
  <c r="AM633" i="8"/>
  <c r="AK633" i="8"/>
  <c r="AI633" i="8"/>
  <c r="AE633" i="8"/>
  <c r="AC633" i="8"/>
  <c r="AA633" i="8"/>
  <c r="W633" i="8"/>
  <c r="U633" i="8"/>
  <c r="S633" i="8"/>
  <c r="AM635" i="8"/>
  <c r="AK635" i="8"/>
  <c r="AI635" i="8"/>
  <c r="AE635" i="8"/>
  <c r="AC635" i="8"/>
  <c r="AA635" i="8"/>
  <c r="W635" i="8"/>
  <c r="U635" i="8"/>
  <c r="S635" i="8"/>
  <c r="AM639" i="8"/>
  <c r="AK639" i="8"/>
  <c r="AI639" i="8"/>
  <c r="AE639" i="8"/>
  <c r="AC639" i="8"/>
  <c r="AA639" i="8"/>
  <c r="W639" i="8"/>
  <c r="U639" i="8"/>
  <c r="S639" i="8"/>
  <c r="AM658" i="8"/>
  <c r="AK658" i="8"/>
  <c r="AI658" i="8"/>
  <c r="AE658" i="8"/>
  <c r="AC658" i="8"/>
  <c r="AA658" i="8"/>
  <c r="W658" i="8"/>
  <c r="U658" i="8"/>
  <c r="S658" i="8"/>
  <c r="AM660" i="8"/>
  <c r="AK660" i="8"/>
  <c r="AI660" i="8"/>
  <c r="AE660" i="8"/>
  <c r="AC660" i="8"/>
  <c r="AA660" i="8"/>
  <c r="W660" i="8"/>
  <c r="U660" i="8"/>
  <c r="S660" i="8"/>
  <c r="AM661" i="8"/>
  <c r="AK661" i="8"/>
  <c r="AI661" i="8"/>
  <c r="AE661" i="8"/>
  <c r="AC661" i="8"/>
  <c r="AA661" i="8"/>
  <c r="W661" i="8"/>
  <c r="U661" i="8"/>
  <c r="S661" i="8"/>
  <c r="AM663" i="8"/>
  <c r="AK663" i="8"/>
  <c r="AI663" i="8"/>
  <c r="AE663" i="8"/>
  <c r="AC663" i="8"/>
  <c r="AA663" i="8"/>
  <c r="W663" i="8"/>
  <c r="U663" i="8"/>
  <c r="S663" i="8"/>
  <c r="AM664" i="8"/>
  <c r="AK664" i="8"/>
  <c r="AI664" i="8"/>
  <c r="AE664" i="8"/>
  <c r="AC664" i="8"/>
  <c r="AA664" i="8"/>
  <c r="W664" i="8"/>
  <c r="U664" i="8"/>
  <c r="S664" i="8"/>
  <c r="AM666" i="8"/>
  <c r="AK666" i="8"/>
  <c r="AI666" i="8"/>
  <c r="AE666" i="8"/>
  <c r="AC666" i="8"/>
  <c r="AA666" i="8"/>
  <c r="W666" i="8"/>
  <c r="U666" i="8"/>
  <c r="S666" i="8"/>
  <c r="AM667" i="8"/>
  <c r="AK667" i="8"/>
  <c r="AI667" i="8"/>
  <c r="AE667" i="8"/>
  <c r="AC667" i="8"/>
  <c r="AA667" i="8"/>
  <c r="W667" i="8"/>
  <c r="U667" i="8"/>
  <c r="S667" i="8"/>
  <c r="AM669" i="8"/>
  <c r="AK669" i="8"/>
  <c r="AI669" i="8"/>
  <c r="AE669" i="8"/>
  <c r="AC669" i="8"/>
  <c r="AA669" i="8"/>
  <c r="W669" i="8"/>
  <c r="U669" i="8"/>
  <c r="S669" i="8"/>
  <c r="AM670" i="8"/>
  <c r="AK670" i="8"/>
  <c r="AI670" i="8"/>
  <c r="AE670" i="8"/>
  <c r="AC670" i="8"/>
  <c r="AA670" i="8"/>
  <c r="W670" i="8"/>
  <c r="U670" i="8"/>
  <c r="S670" i="8"/>
  <c r="AM672" i="8"/>
  <c r="AK672" i="8"/>
  <c r="AI672" i="8"/>
  <c r="AE672" i="8"/>
  <c r="AC672" i="8"/>
  <c r="AA672" i="8"/>
  <c r="W672" i="8"/>
  <c r="U672" i="8"/>
  <c r="S672" i="8"/>
  <c r="AM673" i="8"/>
  <c r="AK673" i="8"/>
  <c r="AI673" i="8"/>
  <c r="AE673" i="8"/>
  <c r="AC673" i="8"/>
  <c r="AA673" i="8"/>
  <c r="W673" i="8"/>
  <c r="U673" i="8"/>
  <c r="S673" i="8"/>
  <c r="AM675" i="8"/>
  <c r="AK675" i="8"/>
  <c r="AI675" i="8"/>
  <c r="AE675" i="8"/>
  <c r="AC675" i="8"/>
  <c r="AA675" i="8"/>
  <c r="W675" i="8"/>
  <c r="U675" i="8"/>
  <c r="S675" i="8"/>
  <c r="AM677" i="8"/>
  <c r="AK677" i="8"/>
  <c r="AI677" i="8"/>
  <c r="AE677" i="8"/>
  <c r="AC677" i="8"/>
  <c r="AA677" i="8"/>
  <c r="W677" i="8"/>
  <c r="U677" i="8"/>
  <c r="S677" i="8"/>
  <c r="AM678" i="8"/>
  <c r="AK678" i="8"/>
  <c r="AI678" i="8"/>
  <c r="AE678" i="8"/>
  <c r="AC678" i="8"/>
  <c r="AA678" i="8"/>
  <c r="W678" i="8"/>
  <c r="U678" i="8"/>
  <c r="S678" i="8"/>
  <c r="AM680" i="8"/>
  <c r="AK680" i="8"/>
  <c r="AI680" i="8"/>
  <c r="AE680" i="8"/>
  <c r="AC680" i="8"/>
  <c r="AA680" i="8"/>
  <c r="W680" i="8"/>
  <c r="U680" i="8"/>
  <c r="S680" i="8"/>
  <c r="AM681" i="8"/>
  <c r="AK681" i="8"/>
  <c r="AI681" i="8"/>
  <c r="AE681" i="8"/>
  <c r="AC681" i="8"/>
  <c r="AA681" i="8"/>
  <c r="W681" i="8"/>
  <c r="U681" i="8"/>
  <c r="S681" i="8"/>
  <c r="AM684" i="8"/>
  <c r="AK684" i="8"/>
  <c r="AI684" i="8"/>
  <c r="AE684" i="8"/>
  <c r="AC684" i="8"/>
  <c r="AA684" i="8"/>
  <c r="W684" i="8"/>
  <c r="U684" i="8"/>
  <c r="S684" i="8"/>
  <c r="AM685" i="8"/>
  <c r="AK685" i="8"/>
  <c r="AI685" i="8"/>
  <c r="AE685" i="8"/>
  <c r="AC685" i="8"/>
  <c r="AA685" i="8"/>
  <c r="W685" i="8"/>
  <c r="U685" i="8"/>
  <c r="S685" i="8"/>
  <c r="AM687" i="8"/>
  <c r="AK687" i="8"/>
  <c r="AI687" i="8"/>
  <c r="AE687" i="8"/>
  <c r="AC687" i="8"/>
  <c r="AA687" i="8"/>
  <c r="W687" i="8"/>
  <c r="U687" i="8"/>
  <c r="S687" i="8"/>
  <c r="AM688" i="8"/>
  <c r="AK688" i="8"/>
  <c r="AI688" i="8"/>
  <c r="AE688" i="8"/>
  <c r="AC688" i="8"/>
  <c r="AA688" i="8"/>
  <c r="W688" i="8"/>
  <c r="U688" i="8"/>
  <c r="S688" i="8"/>
  <c r="AM690" i="8"/>
  <c r="AK690" i="8"/>
  <c r="AI690" i="8"/>
  <c r="AE690" i="8"/>
  <c r="AC690" i="8"/>
  <c r="AA690" i="8"/>
  <c r="W690" i="8"/>
  <c r="U690" i="8"/>
  <c r="S690" i="8"/>
  <c r="AM692" i="8"/>
  <c r="AK692" i="8"/>
  <c r="AI692" i="8"/>
  <c r="AE692" i="8"/>
  <c r="AC692" i="8"/>
  <c r="AA692" i="8"/>
  <c r="W692" i="8"/>
  <c r="U692" i="8"/>
  <c r="S692" i="8"/>
  <c r="AM694" i="8"/>
  <c r="AK694" i="8"/>
  <c r="AI694" i="8"/>
  <c r="AE694" i="8"/>
  <c r="AC694" i="8"/>
  <c r="AA694" i="8"/>
  <c r="W694" i="8"/>
  <c r="U694" i="8"/>
  <c r="S694" i="8"/>
  <c r="AM697" i="8"/>
  <c r="AK697" i="8"/>
  <c r="AI697" i="8"/>
  <c r="AE697" i="8"/>
  <c r="AC697" i="8"/>
  <c r="AA697" i="8"/>
  <c r="W697" i="8"/>
  <c r="U697" i="8"/>
  <c r="S697" i="8"/>
  <c r="AM698" i="8"/>
  <c r="AK698" i="8"/>
  <c r="AI698" i="8"/>
  <c r="AE698" i="8"/>
  <c r="AC698" i="8"/>
  <c r="AA698" i="8"/>
  <c r="W698" i="8"/>
  <c r="U698" i="8"/>
  <c r="S698" i="8"/>
  <c r="AM699" i="8"/>
  <c r="AK699" i="8"/>
  <c r="AI699" i="8"/>
  <c r="AE699" i="8"/>
  <c r="AC699" i="8"/>
  <c r="AA699" i="8"/>
  <c r="W699" i="8"/>
  <c r="U699" i="8"/>
  <c r="S699" i="8"/>
  <c r="AM701" i="8"/>
  <c r="AK701" i="8"/>
  <c r="AI701" i="8"/>
  <c r="AE701" i="8"/>
  <c r="AC701" i="8"/>
  <c r="AA701" i="8"/>
  <c r="W701" i="8"/>
  <c r="U701" i="8"/>
  <c r="S701" i="8"/>
  <c r="AM712" i="8"/>
  <c r="AK712" i="8"/>
  <c r="AI712" i="8"/>
  <c r="AE712" i="8"/>
  <c r="AC712" i="8"/>
  <c r="AA712" i="8"/>
  <c r="W712" i="8"/>
  <c r="U712" i="8"/>
  <c r="S712" i="8"/>
  <c r="AM729" i="8"/>
  <c r="AK729" i="8"/>
  <c r="AI729" i="8"/>
  <c r="AE729" i="8"/>
  <c r="AC729" i="8"/>
  <c r="AA729" i="8"/>
  <c r="W729" i="8"/>
  <c r="U729" i="8"/>
  <c r="S729" i="8"/>
  <c r="AM730" i="8"/>
  <c r="AK730" i="8"/>
  <c r="AI730" i="8"/>
  <c r="AE730" i="8"/>
  <c r="AC730" i="8"/>
  <c r="AA730" i="8"/>
  <c r="W730" i="8"/>
  <c r="U730" i="8"/>
  <c r="S730" i="8"/>
  <c r="AM733" i="8"/>
  <c r="AK733" i="8"/>
  <c r="AI733" i="8"/>
  <c r="AE733" i="8"/>
  <c r="AC733" i="8"/>
  <c r="AA733" i="8"/>
  <c r="W733" i="8"/>
  <c r="U733" i="8"/>
  <c r="S733" i="8"/>
  <c r="AM735" i="8"/>
  <c r="AK735" i="8"/>
  <c r="AI735" i="8"/>
  <c r="AE735" i="8"/>
  <c r="AC735" i="8"/>
  <c r="AA735" i="8"/>
  <c r="W735" i="8"/>
  <c r="U735" i="8"/>
  <c r="S735" i="8"/>
  <c r="AM737" i="8"/>
  <c r="AK737" i="8"/>
  <c r="AI737" i="8"/>
  <c r="AE737" i="8"/>
  <c r="AC737" i="8"/>
  <c r="AA737" i="8"/>
  <c r="W737" i="8"/>
  <c r="U737" i="8"/>
  <c r="S737" i="8"/>
  <c r="AM739" i="8"/>
  <c r="AK739" i="8"/>
  <c r="AI739" i="8"/>
  <c r="AE739" i="8"/>
  <c r="AC739" i="8"/>
  <c r="AA739" i="8"/>
  <c r="W739" i="8"/>
  <c r="U739" i="8"/>
  <c r="S739" i="8"/>
  <c r="AM740" i="8"/>
  <c r="AK740" i="8"/>
  <c r="AI740" i="8"/>
  <c r="AE740" i="8"/>
  <c r="AC740" i="8"/>
  <c r="AA740" i="8"/>
  <c r="W740" i="8"/>
  <c r="U740" i="8"/>
  <c r="S740" i="8"/>
  <c r="AM741" i="8"/>
  <c r="AK741" i="8"/>
  <c r="AI741" i="8"/>
  <c r="AE741" i="8"/>
  <c r="AC741" i="8"/>
  <c r="AA741" i="8"/>
  <c r="W741" i="8"/>
  <c r="U741" i="8"/>
  <c r="S741" i="8"/>
  <c r="AM743" i="8"/>
  <c r="AK743" i="8"/>
  <c r="AI743" i="8"/>
  <c r="AE743" i="8"/>
  <c r="AC743" i="8"/>
  <c r="AA743" i="8"/>
  <c r="W743" i="8"/>
  <c r="U743" i="8"/>
  <c r="S743" i="8"/>
  <c r="AM744" i="8"/>
  <c r="AK744" i="8"/>
  <c r="AI744" i="8"/>
  <c r="AE744" i="8"/>
  <c r="AC744" i="8"/>
  <c r="AA744" i="8"/>
  <c r="W744" i="8"/>
  <c r="U744" i="8"/>
  <c r="S744" i="8"/>
  <c r="AM745" i="8"/>
  <c r="AK745" i="8"/>
  <c r="AI745" i="8"/>
  <c r="AE745" i="8"/>
  <c r="AC745" i="8"/>
  <c r="AA745" i="8"/>
  <c r="W745" i="8"/>
  <c r="U745" i="8"/>
  <c r="S745" i="8"/>
  <c r="AM746" i="8"/>
  <c r="AK746" i="8"/>
  <c r="AI746" i="8"/>
  <c r="AE746" i="8"/>
  <c r="AC746" i="8"/>
  <c r="AA746" i="8"/>
  <c r="W746" i="8"/>
  <c r="U746" i="8"/>
  <c r="S746" i="8"/>
  <c r="AM747" i="8"/>
  <c r="AK747" i="8"/>
  <c r="AI747" i="8"/>
  <c r="AE747" i="8"/>
  <c r="AC747" i="8"/>
  <c r="AA747" i="8"/>
  <c r="W747" i="8"/>
  <c r="U747" i="8"/>
  <c r="S747" i="8"/>
  <c r="AM748" i="8"/>
  <c r="AK748" i="8"/>
  <c r="AI748" i="8"/>
  <c r="AE748" i="8"/>
  <c r="AC748" i="8"/>
  <c r="AA748" i="8"/>
  <c r="W748" i="8"/>
  <c r="U748" i="8"/>
  <c r="S748" i="8"/>
  <c r="AM749" i="8"/>
  <c r="AK749" i="8"/>
  <c r="AI749" i="8"/>
  <c r="AE749" i="8"/>
  <c r="AC749" i="8"/>
  <c r="AA749" i="8"/>
  <c r="W749" i="8"/>
  <c r="U749" i="8"/>
  <c r="S749" i="8"/>
  <c r="AM751" i="8"/>
  <c r="AK751" i="8"/>
  <c r="AI751" i="8"/>
  <c r="AE751" i="8"/>
  <c r="AC751" i="8"/>
  <c r="AA751" i="8"/>
  <c r="W751" i="8"/>
  <c r="U751" i="8"/>
  <c r="S751" i="8"/>
  <c r="AM753" i="8"/>
  <c r="AK753" i="8"/>
  <c r="AI753" i="8"/>
  <c r="AE753" i="8"/>
  <c r="AC753" i="8"/>
  <c r="AA753" i="8"/>
  <c r="W753" i="8"/>
  <c r="U753" i="8"/>
  <c r="S753" i="8"/>
  <c r="AM754" i="8"/>
  <c r="AK754" i="8"/>
  <c r="AI754" i="8"/>
  <c r="AE754" i="8"/>
  <c r="AC754" i="8"/>
  <c r="AA754" i="8"/>
  <c r="W754" i="8"/>
  <c r="U754" i="8"/>
  <c r="S754" i="8"/>
  <c r="AM755" i="8"/>
  <c r="AK755" i="8"/>
  <c r="AI755" i="8"/>
  <c r="AE755" i="8"/>
  <c r="AC755" i="8"/>
  <c r="AA755" i="8"/>
  <c r="W755" i="8"/>
  <c r="U755" i="8"/>
  <c r="S755" i="8"/>
  <c r="AM756" i="8"/>
  <c r="AK756" i="8"/>
  <c r="AI756" i="8"/>
  <c r="AE756" i="8"/>
  <c r="AC756" i="8"/>
  <c r="AA756" i="8"/>
  <c r="W756" i="8"/>
  <c r="U756" i="8"/>
  <c r="S756" i="8"/>
  <c r="AM757" i="8"/>
  <c r="AK757" i="8"/>
  <c r="AI757" i="8"/>
  <c r="AE757" i="8"/>
  <c r="AC757" i="8"/>
  <c r="AA757" i="8"/>
  <c r="W757" i="8"/>
  <c r="U757" i="8"/>
  <c r="S757" i="8"/>
  <c r="AM758" i="8"/>
  <c r="AK758" i="8"/>
  <c r="AI758" i="8"/>
  <c r="AE758" i="8"/>
  <c r="AC758" i="8"/>
  <c r="AA758" i="8"/>
  <c r="W758" i="8"/>
  <c r="U758" i="8"/>
  <c r="S758" i="8"/>
  <c r="AM759" i="8"/>
  <c r="AK759" i="8"/>
  <c r="AI759" i="8"/>
  <c r="AE759" i="8"/>
  <c r="AC759" i="8"/>
  <c r="AA759" i="8"/>
  <c r="W759" i="8"/>
  <c r="U759" i="8"/>
  <c r="S759" i="8"/>
  <c r="AM764" i="8"/>
  <c r="AK764" i="8"/>
  <c r="AI764" i="8"/>
  <c r="AE764" i="8"/>
  <c r="AC764" i="8"/>
  <c r="AA764" i="8"/>
  <c r="W764" i="8"/>
  <c r="U764" i="8"/>
  <c r="S764" i="8"/>
  <c r="AM765" i="8"/>
  <c r="AK765" i="8"/>
  <c r="AI765" i="8"/>
  <c r="AE765" i="8"/>
  <c r="AC765" i="8"/>
  <c r="AA765" i="8"/>
  <c r="W765" i="8"/>
  <c r="U765" i="8"/>
  <c r="S765" i="8"/>
  <c r="AM767" i="8"/>
  <c r="AK767" i="8"/>
  <c r="AI767" i="8"/>
  <c r="AE767" i="8"/>
  <c r="AC767" i="8"/>
  <c r="AA767" i="8"/>
  <c r="W767" i="8"/>
  <c r="U767" i="8"/>
  <c r="S767" i="8"/>
  <c r="AM768" i="8"/>
  <c r="AK768" i="8"/>
  <c r="AI768" i="8"/>
  <c r="AE768" i="8"/>
  <c r="AC768" i="8"/>
  <c r="AA768" i="8"/>
  <c r="W768" i="8"/>
  <c r="U768" i="8"/>
  <c r="S768" i="8"/>
  <c r="AM770" i="8"/>
  <c r="AK770" i="8"/>
  <c r="AI770" i="8"/>
  <c r="AE770" i="8"/>
  <c r="AC770" i="8"/>
  <c r="AA770" i="8"/>
  <c r="W770" i="8"/>
  <c r="U770" i="8"/>
  <c r="S770" i="8"/>
  <c r="AM772" i="8"/>
  <c r="AK772" i="8"/>
  <c r="AI772" i="8"/>
  <c r="AE772" i="8"/>
  <c r="AC772" i="8"/>
  <c r="AA772" i="8"/>
  <c r="W772" i="8"/>
  <c r="U772" i="8"/>
  <c r="S772" i="8"/>
  <c r="AM774" i="8"/>
  <c r="AK774" i="8"/>
  <c r="AI774" i="8"/>
  <c r="AE774" i="8"/>
  <c r="AC774" i="8"/>
  <c r="AA774" i="8"/>
  <c r="W774" i="8"/>
  <c r="U774" i="8"/>
  <c r="S774" i="8"/>
  <c r="AM781" i="8"/>
  <c r="AK781" i="8"/>
  <c r="AI781" i="8"/>
  <c r="AE781" i="8"/>
  <c r="AC781" i="8"/>
  <c r="AA781" i="8"/>
  <c r="W781" i="8"/>
  <c r="U781" i="8"/>
  <c r="S781" i="8"/>
  <c r="AM789" i="8"/>
  <c r="AK789" i="8"/>
  <c r="AI789" i="8"/>
  <c r="AE789" i="8"/>
  <c r="AC789" i="8"/>
  <c r="AA789" i="8"/>
  <c r="W789" i="8"/>
  <c r="U789" i="8"/>
  <c r="S789" i="8"/>
  <c r="AM790" i="8"/>
  <c r="AK790" i="8"/>
  <c r="AI790" i="8"/>
  <c r="AE790" i="8"/>
  <c r="AC790" i="8"/>
  <c r="AA790" i="8"/>
  <c r="W790" i="8"/>
  <c r="U790" i="8"/>
  <c r="S790" i="8"/>
  <c r="AM792" i="8"/>
  <c r="AK792" i="8"/>
  <c r="AI792" i="8"/>
  <c r="AE792" i="8"/>
  <c r="AC792" i="8"/>
  <c r="AA792" i="8"/>
  <c r="W792" i="8"/>
  <c r="U792" i="8"/>
  <c r="S792" i="8"/>
  <c r="AM794" i="8"/>
  <c r="AK794" i="8"/>
  <c r="AI794" i="8"/>
  <c r="AE794" i="8"/>
  <c r="AC794" i="8"/>
  <c r="AA794" i="8"/>
  <c r="W794" i="8"/>
  <c r="U794" i="8"/>
  <c r="S794" i="8"/>
  <c r="AM796" i="8"/>
  <c r="AK796" i="8"/>
  <c r="AI796" i="8"/>
  <c r="AE796" i="8"/>
  <c r="AC796" i="8"/>
  <c r="AA796" i="8"/>
  <c r="W796" i="8"/>
  <c r="U796" i="8"/>
  <c r="S796" i="8"/>
  <c r="AM797" i="8"/>
  <c r="AK797" i="8"/>
  <c r="AI797" i="8"/>
  <c r="AE797" i="8"/>
  <c r="AC797" i="8"/>
  <c r="AA797" i="8"/>
  <c r="W797" i="8"/>
  <c r="U797" i="8"/>
  <c r="S797" i="8"/>
  <c r="AM798" i="8"/>
  <c r="AK798" i="8"/>
  <c r="AI798" i="8"/>
  <c r="AE798" i="8"/>
  <c r="AC798" i="8"/>
  <c r="AA798" i="8"/>
  <c r="W798" i="8"/>
  <c r="U798" i="8"/>
  <c r="S798" i="8"/>
  <c r="AM799" i="8"/>
  <c r="AK799" i="8"/>
  <c r="AI799" i="8"/>
  <c r="AE799" i="8"/>
  <c r="AC799" i="8"/>
  <c r="AA799" i="8"/>
  <c r="W799" i="8"/>
  <c r="U799" i="8"/>
  <c r="S799" i="8"/>
  <c r="AM801" i="8"/>
  <c r="AK801" i="8"/>
  <c r="AI801" i="8"/>
  <c r="AE801" i="8"/>
  <c r="AC801" i="8"/>
  <c r="AA801" i="8"/>
  <c r="W801" i="8"/>
  <c r="U801" i="8"/>
  <c r="S801" i="8"/>
  <c r="AM802" i="8"/>
  <c r="AK802" i="8"/>
  <c r="AI802" i="8"/>
  <c r="AE802" i="8"/>
  <c r="AC802" i="8"/>
  <c r="AA802" i="8"/>
  <c r="W802" i="8"/>
  <c r="U802" i="8"/>
  <c r="S802" i="8"/>
  <c r="AM803" i="8"/>
  <c r="AK803" i="8"/>
  <c r="AI803" i="8"/>
  <c r="AE803" i="8"/>
  <c r="AC803" i="8"/>
  <c r="AA803" i="8"/>
  <c r="W803" i="8"/>
  <c r="U803" i="8"/>
  <c r="S803" i="8"/>
  <c r="AM804" i="8"/>
  <c r="AK804" i="8"/>
  <c r="AI804" i="8"/>
  <c r="AE804" i="8"/>
  <c r="AC804" i="8"/>
  <c r="AA804" i="8"/>
  <c r="W804" i="8"/>
  <c r="U804" i="8"/>
  <c r="S804" i="8"/>
  <c r="AM805" i="8"/>
  <c r="AK805" i="8"/>
  <c r="AI805" i="8"/>
  <c r="AE805" i="8"/>
  <c r="AC805" i="8"/>
  <c r="AA805" i="8"/>
  <c r="W805" i="8"/>
  <c r="U805" i="8"/>
  <c r="S805" i="8"/>
  <c r="AM806" i="8"/>
  <c r="AK806" i="8"/>
  <c r="AI806" i="8"/>
  <c r="AE806" i="8"/>
  <c r="AC806" i="8"/>
  <c r="AA806" i="8"/>
  <c r="W806" i="8"/>
  <c r="U806" i="8"/>
  <c r="S806" i="8"/>
  <c r="AM808" i="8"/>
  <c r="AK808" i="8"/>
  <c r="AI808" i="8"/>
  <c r="AE808" i="8"/>
  <c r="AC808" i="8"/>
  <c r="AA808" i="8"/>
  <c r="W808" i="8"/>
  <c r="U808" i="8"/>
  <c r="S808" i="8"/>
  <c r="AM809" i="8"/>
  <c r="AK809" i="8"/>
  <c r="AI809" i="8"/>
  <c r="AE809" i="8"/>
  <c r="AC809" i="8"/>
  <c r="AA809" i="8"/>
  <c r="W809" i="8"/>
  <c r="U809" i="8"/>
  <c r="S809" i="8"/>
  <c r="AM810" i="8"/>
  <c r="AK810" i="8"/>
  <c r="AI810" i="8"/>
  <c r="AE810" i="8"/>
  <c r="AC810" i="8"/>
  <c r="AA810" i="8"/>
  <c r="W810" i="8"/>
  <c r="U810" i="8"/>
  <c r="S810" i="8"/>
  <c r="AM811" i="8"/>
  <c r="AK811" i="8"/>
  <c r="AI811" i="8"/>
  <c r="AE811" i="8"/>
  <c r="AC811" i="8"/>
  <c r="AA811" i="8"/>
  <c r="W811" i="8"/>
  <c r="U811" i="8"/>
  <c r="S811" i="8"/>
  <c r="AM812" i="8"/>
  <c r="AK812" i="8"/>
  <c r="AI812" i="8"/>
  <c r="AE812" i="8"/>
  <c r="AC812" i="8"/>
  <c r="AA812" i="8"/>
  <c r="W812" i="8"/>
  <c r="U812" i="8"/>
  <c r="S812" i="8"/>
  <c r="AM814" i="8"/>
  <c r="AK814" i="8"/>
  <c r="AI814" i="8"/>
  <c r="AE814" i="8"/>
  <c r="AC814" i="8"/>
  <c r="AA814" i="8"/>
  <c r="W814" i="8"/>
  <c r="U814" i="8"/>
  <c r="S814" i="8"/>
  <c r="AM815" i="8"/>
  <c r="AK815" i="8"/>
  <c r="AI815" i="8"/>
  <c r="AE815" i="8"/>
  <c r="AC815" i="8"/>
  <c r="AA815" i="8"/>
  <c r="W815" i="8"/>
  <c r="U815" i="8"/>
  <c r="S815" i="8"/>
  <c r="AM817" i="8"/>
  <c r="AK817" i="8"/>
  <c r="AI817" i="8"/>
  <c r="AE817" i="8"/>
  <c r="AC817" i="8"/>
  <c r="AA817" i="8"/>
  <c r="W817" i="8"/>
  <c r="U817" i="8"/>
  <c r="S817" i="8"/>
  <c r="AM818" i="8"/>
  <c r="AK818" i="8"/>
  <c r="AI818" i="8"/>
  <c r="AE818" i="8"/>
  <c r="AC818" i="8"/>
  <c r="AA818" i="8"/>
  <c r="W818" i="8"/>
  <c r="U818" i="8"/>
  <c r="S818" i="8"/>
  <c r="AM819" i="8"/>
  <c r="AK819" i="8"/>
  <c r="AI819" i="8"/>
  <c r="AE819" i="8"/>
  <c r="AC819" i="8"/>
  <c r="AA819" i="8"/>
  <c r="W819" i="8"/>
  <c r="U819" i="8"/>
  <c r="S819" i="8"/>
  <c r="AM822" i="8"/>
  <c r="AK822" i="8"/>
  <c r="AI822" i="8"/>
  <c r="AE822" i="8"/>
  <c r="AC822" i="8"/>
  <c r="AA822" i="8"/>
  <c r="W822" i="8"/>
  <c r="U822" i="8"/>
  <c r="S822" i="8"/>
  <c r="AM823" i="8"/>
  <c r="AK823" i="8"/>
  <c r="AI823" i="8"/>
  <c r="AE823" i="8"/>
  <c r="AC823" i="8"/>
  <c r="AA823" i="8"/>
  <c r="W823" i="8"/>
  <c r="U823" i="8"/>
  <c r="S823" i="8"/>
  <c r="AM824" i="8"/>
  <c r="AK824" i="8"/>
  <c r="AI824" i="8"/>
  <c r="AE824" i="8"/>
  <c r="AC824" i="8"/>
  <c r="AA824" i="8"/>
  <c r="W824" i="8"/>
  <c r="U824" i="8"/>
  <c r="S824" i="8"/>
  <c r="AM827" i="8"/>
  <c r="AK827" i="8"/>
  <c r="AI827" i="8"/>
  <c r="AE827" i="8"/>
  <c r="AC827" i="8"/>
  <c r="AA827" i="8"/>
  <c r="W827" i="8"/>
  <c r="U827" i="8"/>
  <c r="S827" i="8"/>
  <c r="AM828" i="8"/>
  <c r="AK828" i="8"/>
  <c r="AI828" i="8"/>
  <c r="AE828" i="8"/>
  <c r="AC828" i="8"/>
  <c r="AA828" i="8"/>
  <c r="W828" i="8"/>
  <c r="U828" i="8"/>
  <c r="S828" i="8"/>
  <c r="AM829" i="8"/>
  <c r="AK829" i="8"/>
  <c r="AI829" i="8"/>
  <c r="AE829" i="8"/>
  <c r="AC829" i="8"/>
  <c r="AA829" i="8"/>
  <c r="W829" i="8"/>
  <c r="U829" i="8"/>
  <c r="S829" i="8"/>
  <c r="AM833" i="8"/>
  <c r="AK833" i="8"/>
  <c r="AI833" i="8"/>
  <c r="AE833" i="8"/>
  <c r="AC833" i="8"/>
  <c r="AA833" i="8"/>
  <c r="W833" i="8"/>
  <c r="U833" i="8"/>
  <c r="S833" i="8"/>
  <c r="AM834" i="8"/>
  <c r="AK834" i="8"/>
  <c r="AI834" i="8"/>
  <c r="AE834" i="8"/>
  <c r="AC834" i="8"/>
  <c r="AA834" i="8"/>
  <c r="W834" i="8"/>
  <c r="U834" i="8"/>
  <c r="S834" i="8"/>
  <c r="AM835" i="8"/>
  <c r="AK835" i="8"/>
  <c r="AI835" i="8"/>
  <c r="AE835" i="8"/>
  <c r="AC835" i="8"/>
  <c r="AA835" i="8"/>
  <c r="W835" i="8"/>
  <c r="U835" i="8"/>
  <c r="S835" i="8"/>
  <c r="AM836" i="8"/>
  <c r="AK836" i="8"/>
  <c r="AI836" i="8"/>
  <c r="AE836" i="8"/>
  <c r="AC836" i="8"/>
  <c r="AA836" i="8"/>
  <c r="W836" i="8"/>
  <c r="U836" i="8"/>
  <c r="S836" i="8"/>
  <c r="AM837" i="8"/>
  <c r="AK837" i="8"/>
  <c r="AI837" i="8"/>
  <c r="AE837" i="8"/>
  <c r="AC837" i="8"/>
  <c r="AA837" i="8"/>
  <c r="W837" i="8"/>
  <c r="U837" i="8"/>
  <c r="S837" i="8"/>
  <c r="AM843" i="8"/>
  <c r="AK843" i="8"/>
  <c r="AI843" i="8"/>
  <c r="AE843" i="8"/>
  <c r="AC843" i="8"/>
  <c r="AA843" i="8"/>
  <c r="W843" i="8"/>
  <c r="U843" i="8"/>
  <c r="S843" i="8"/>
  <c r="AM844" i="8"/>
  <c r="AK844" i="8"/>
  <c r="AI844" i="8"/>
  <c r="AE844" i="8"/>
  <c r="AC844" i="8"/>
  <c r="AA844" i="8"/>
  <c r="W844" i="8"/>
  <c r="U844" i="8"/>
  <c r="S844" i="8"/>
  <c r="AM847" i="8"/>
  <c r="AK847" i="8"/>
  <c r="AI847" i="8"/>
  <c r="AE847" i="8"/>
  <c r="AC847" i="8"/>
  <c r="AA847" i="8"/>
  <c r="W847" i="8"/>
  <c r="U847" i="8"/>
  <c r="S847" i="8"/>
  <c r="AM848" i="8"/>
  <c r="AK848" i="8"/>
  <c r="AI848" i="8"/>
  <c r="AE848" i="8"/>
  <c r="AC848" i="8"/>
  <c r="AA848" i="8"/>
  <c r="W848" i="8"/>
  <c r="U848" i="8"/>
  <c r="S848" i="8"/>
  <c r="AM853" i="8"/>
  <c r="AK853" i="8"/>
  <c r="AI853" i="8"/>
  <c r="AE853" i="8"/>
  <c r="AC853" i="8"/>
  <c r="AA853" i="8"/>
  <c r="W853" i="8"/>
  <c r="U853" i="8"/>
  <c r="S853" i="8"/>
  <c r="AM854" i="8"/>
  <c r="AK854" i="8"/>
  <c r="AI854" i="8"/>
  <c r="AE854" i="8"/>
  <c r="AC854" i="8"/>
  <c r="AA854" i="8"/>
  <c r="W854" i="8"/>
  <c r="U854" i="8"/>
  <c r="S854" i="8"/>
  <c r="AM856" i="8"/>
  <c r="AK856" i="8"/>
  <c r="AI856" i="8"/>
  <c r="AE856" i="8"/>
  <c r="AC856" i="8"/>
  <c r="AA856" i="8"/>
  <c r="W856" i="8"/>
  <c r="U856" i="8"/>
  <c r="S856" i="8"/>
  <c r="AM857" i="8"/>
  <c r="AK857" i="8"/>
  <c r="AI857" i="8"/>
  <c r="AE857" i="8"/>
  <c r="AC857" i="8"/>
  <c r="AA857" i="8"/>
  <c r="W857" i="8"/>
  <c r="U857" i="8"/>
  <c r="S857" i="8"/>
  <c r="AM859" i="8"/>
  <c r="AK859" i="8"/>
  <c r="AI859" i="8"/>
  <c r="AE859" i="8"/>
  <c r="AC859" i="8"/>
  <c r="AA859" i="8"/>
  <c r="W859" i="8"/>
  <c r="U859" i="8"/>
  <c r="S859" i="8"/>
  <c r="AM860" i="8"/>
  <c r="AK860" i="8"/>
  <c r="AI860" i="8"/>
  <c r="AE860" i="8"/>
  <c r="AC860" i="8"/>
  <c r="AA860" i="8"/>
  <c r="W860" i="8"/>
  <c r="U860" i="8"/>
  <c r="S860" i="8"/>
  <c r="AM861" i="8"/>
  <c r="AK861" i="8"/>
  <c r="AI861" i="8"/>
  <c r="AE861" i="8"/>
  <c r="AC861" i="8"/>
  <c r="AA861" i="8"/>
  <c r="W861" i="8"/>
  <c r="U861" i="8"/>
  <c r="S861" i="8"/>
  <c r="AM864" i="8"/>
  <c r="AK864" i="8"/>
  <c r="AI864" i="8"/>
  <c r="AE864" i="8"/>
  <c r="AC864" i="8"/>
  <c r="AA864" i="8"/>
  <c r="W864" i="8"/>
  <c r="U864" i="8"/>
  <c r="S864" i="8"/>
  <c r="AM865" i="8"/>
  <c r="AK865" i="8"/>
  <c r="AI865" i="8"/>
  <c r="AE865" i="8"/>
  <c r="AC865" i="8"/>
  <c r="AA865" i="8"/>
  <c r="W865" i="8"/>
  <c r="U865" i="8"/>
  <c r="S865" i="8"/>
  <c r="AM867" i="8"/>
  <c r="AK867" i="8"/>
  <c r="AI867" i="8"/>
  <c r="AE867" i="8"/>
  <c r="AC867" i="8"/>
  <c r="AA867" i="8"/>
  <c r="W867" i="8"/>
  <c r="U867" i="8"/>
  <c r="S867" i="8"/>
  <c r="AM868" i="8"/>
  <c r="AK868" i="8"/>
  <c r="AI868" i="8"/>
  <c r="AE868" i="8"/>
  <c r="AC868" i="8"/>
  <c r="AA868" i="8"/>
  <c r="W868" i="8"/>
  <c r="U868" i="8"/>
  <c r="S868" i="8"/>
  <c r="AM873" i="8"/>
  <c r="AK873" i="8"/>
  <c r="AI873" i="8"/>
  <c r="AE873" i="8"/>
  <c r="AC873" i="8"/>
  <c r="AA873" i="8"/>
  <c r="W873" i="8"/>
  <c r="U873" i="8"/>
  <c r="S873" i="8"/>
  <c r="AM882" i="8"/>
  <c r="AK882" i="8"/>
  <c r="AI882" i="8"/>
  <c r="AE882" i="8"/>
  <c r="AC882" i="8"/>
  <c r="AA882" i="8"/>
  <c r="W882" i="8"/>
  <c r="U882" i="8"/>
  <c r="S882" i="8"/>
  <c r="AM883" i="8"/>
  <c r="AK883" i="8"/>
  <c r="AI883" i="8"/>
  <c r="AE883" i="8"/>
  <c r="AC883" i="8"/>
  <c r="AA883" i="8"/>
  <c r="W883" i="8"/>
  <c r="U883" i="8"/>
  <c r="S883" i="8"/>
  <c r="AM887" i="8"/>
  <c r="AK887" i="8"/>
  <c r="AI887" i="8"/>
  <c r="AE887" i="8"/>
  <c r="AC887" i="8"/>
  <c r="AA887" i="8"/>
  <c r="W887" i="8"/>
  <c r="U887" i="8"/>
  <c r="S887" i="8"/>
  <c r="AM888" i="8"/>
  <c r="AK888" i="8"/>
  <c r="AI888" i="8"/>
  <c r="AE888" i="8"/>
  <c r="AC888" i="8"/>
  <c r="AA888" i="8"/>
  <c r="W888" i="8"/>
  <c r="U888" i="8"/>
  <c r="S888" i="8"/>
  <c r="AM890" i="8"/>
  <c r="AK890" i="8"/>
  <c r="AI890" i="8"/>
  <c r="AE890" i="8"/>
  <c r="AC890" i="8"/>
  <c r="AA890" i="8"/>
  <c r="W890" i="8"/>
  <c r="U890" i="8"/>
  <c r="S890" i="8"/>
  <c r="AM891" i="8"/>
  <c r="AK891" i="8"/>
  <c r="AI891" i="8"/>
  <c r="AE891" i="8"/>
  <c r="AC891" i="8"/>
  <c r="AA891" i="8"/>
  <c r="W891" i="8"/>
  <c r="U891" i="8"/>
  <c r="S891" i="8"/>
  <c r="AM893" i="8"/>
  <c r="AK893" i="8"/>
  <c r="AI893" i="8"/>
  <c r="AE893" i="8"/>
  <c r="AC893" i="8"/>
  <c r="AA893" i="8"/>
  <c r="W893" i="8"/>
  <c r="U893" i="8"/>
  <c r="S893" i="8"/>
  <c r="AM894" i="8"/>
  <c r="AK894" i="8"/>
  <c r="AI894" i="8"/>
  <c r="AE894" i="8"/>
  <c r="AC894" i="8"/>
  <c r="AA894" i="8"/>
  <c r="W894" i="8"/>
  <c r="U894" i="8"/>
  <c r="S894" i="8"/>
  <c r="AM896" i="8"/>
  <c r="AK896" i="8"/>
  <c r="AI896" i="8"/>
  <c r="AE896" i="8"/>
  <c r="AC896" i="8"/>
  <c r="AA896" i="8"/>
  <c r="W896" i="8"/>
  <c r="U896" i="8"/>
  <c r="S896" i="8"/>
  <c r="AM897" i="8"/>
  <c r="AK897" i="8"/>
  <c r="AI897" i="8"/>
  <c r="AE897" i="8"/>
  <c r="AC897" i="8"/>
  <c r="AA897" i="8"/>
  <c r="W897" i="8"/>
  <c r="U897" i="8"/>
  <c r="S897" i="8"/>
  <c r="AM898" i="8"/>
  <c r="AK898" i="8"/>
  <c r="AI898" i="8"/>
  <c r="AE898" i="8"/>
  <c r="AC898" i="8"/>
  <c r="AA898" i="8"/>
  <c r="W898" i="8"/>
  <c r="U898" i="8"/>
  <c r="S898" i="8"/>
  <c r="AM900" i="8"/>
  <c r="AK900" i="8"/>
  <c r="AI900" i="8"/>
  <c r="AE900" i="8"/>
  <c r="AC900" i="8"/>
  <c r="AA900" i="8"/>
  <c r="W900" i="8"/>
  <c r="U900" i="8"/>
  <c r="S900" i="8"/>
  <c r="AM902" i="8"/>
  <c r="AK902" i="8"/>
  <c r="AI902" i="8"/>
  <c r="AE902" i="8"/>
  <c r="AC902" i="8"/>
  <c r="AA902" i="8"/>
  <c r="W902" i="8"/>
  <c r="U902" i="8"/>
  <c r="S902" i="8"/>
  <c r="AM903" i="8"/>
  <c r="AK903" i="8"/>
  <c r="AI903" i="8"/>
  <c r="AE903" i="8"/>
  <c r="AC903" i="8"/>
  <c r="AA903" i="8"/>
  <c r="W903" i="8"/>
  <c r="U903" i="8"/>
  <c r="S903" i="8"/>
  <c r="AM904" i="8"/>
  <c r="AK904" i="8"/>
  <c r="AI904" i="8"/>
  <c r="AE904" i="8"/>
  <c r="AC904" i="8"/>
  <c r="AA904" i="8"/>
  <c r="W904" i="8"/>
  <c r="U904" i="8"/>
  <c r="S904" i="8"/>
  <c r="AM906" i="8"/>
  <c r="AK906" i="8"/>
  <c r="AI906" i="8"/>
  <c r="AE906" i="8"/>
  <c r="AC906" i="8"/>
  <c r="AA906" i="8"/>
  <c r="W906" i="8"/>
  <c r="U906" i="8"/>
  <c r="S906" i="8"/>
  <c r="AM907" i="8"/>
  <c r="AK907" i="8"/>
  <c r="AI907" i="8"/>
  <c r="AE907" i="8"/>
  <c r="AC907" i="8"/>
  <c r="AA907" i="8"/>
  <c r="W907" i="8"/>
  <c r="U907" i="8"/>
  <c r="S907" i="8"/>
  <c r="AM908" i="8"/>
  <c r="AK908" i="8"/>
  <c r="AI908" i="8"/>
  <c r="AE908" i="8"/>
  <c r="AC908" i="8"/>
  <c r="AA908" i="8"/>
  <c r="W908" i="8"/>
  <c r="U908" i="8"/>
  <c r="S908" i="8"/>
  <c r="AM909" i="8"/>
  <c r="AK909" i="8"/>
  <c r="AI909" i="8"/>
  <c r="AE909" i="8"/>
  <c r="AC909" i="8"/>
  <c r="AA909" i="8"/>
  <c r="W909" i="8"/>
  <c r="U909" i="8"/>
  <c r="S909" i="8"/>
  <c r="AM911" i="8"/>
  <c r="AK911" i="8"/>
  <c r="AI911" i="8"/>
  <c r="AE911" i="8"/>
  <c r="AC911" i="8"/>
  <c r="AA911" i="8"/>
  <c r="W911" i="8"/>
  <c r="U911" i="8"/>
  <c r="S911" i="8"/>
  <c r="AM913" i="8"/>
  <c r="AK913" i="8"/>
  <c r="AI913" i="8"/>
  <c r="AE913" i="8"/>
  <c r="AC913" i="8"/>
  <c r="AA913" i="8"/>
  <c r="W913" i="8"/>
  <c r="U913" i="8"/>
  <c r="S913" i="8"/>
  <c r="AM914" i="8"/>
  <c r="AK914" i="8"/>
  <c r="AI914" i="8"/>
  <c r="AE914" i="8"/>
  <c r="AC914" i="8"/>
  <c r="AA914" i="8"/>
  <c r="W914" i="8"/>
  <c r="U914" i="8"/>
  <c r="S914" i="8"/>
  <c r="AM916" i="8"/>
  <c r="AK916" i="8"/>
  <c r="AI916" i="8"/>
  <c r="AE916" i="8"/>
  <c r="AC916" i="8"/>
  <c r="AA916" i="8"/>
  <c r="W916" i="8"/>
  <c r="U916" i="8"/>
  <c r="S916" i="8"/>
  <c r="AM917" i="8"/>
  <c r="AK917" i="8"/>
  <c r="AI917" i="8"/>
  <c r="AE917" i="8"/>
  <c r="AC917" i="8"/>
  <c r="AA917" i="8"/>
  <c r="W917" i="8"/>
  <c r="U917" i="8"/>
  <c r="S917" i="8"/>
  <c r="AM918" i="8"/>
  <c r="AK918" i="8"/>
  <c r="AI918" i="8"/>
  <c r="AE918" i="8"/>
  <c r="AC918" i="8"/>
  <c r="AA918" i="8"/>
  <c r="W918" i="8"/>
  <c r="U918" i="8"/>
  <c r="S918" i="8"/>
  <c r="AM919" i="8"/>
  <c r="AK919" i="8"/>
  <c r="AI919" i="8"/>
  <c r="AE919" i="8"/>
  <c r="AC919" i="8"/>
  <c r="AA919" i="8"/>
  <c r="W919" i="8"/>
  <c r="U919" i="8"/>
  <c r="S919" i="8"/>
  <c r="AM920" i="8"/>
  <c r="AK920" i="8"/>
  <c r="AI920" i="8"/>
  <c r="AE920" i="8"/>
  <c r="AC920" i="8"/>
  <c r="AA920" i="8"/>
  <c r="W920" i="8"/>
  <c r="U920" i="8"/>
  <c r="S920" i="8"/>
  <c r="AM923" i="8"/>
  <c r="AK923" i="8"/>
  <c r="AI923" i="8"/>
  <c r="AE923" i="8"/>
  <c r="AC923" i="8"/>
  <c r="AA923" i="8"/>
  <c r="W923" i="8"/>
  <c r="U923" i="8"/>
  <c r="S923" i="8"/>
  <c r="AM925" i="8"/>
  <c r="AK925" i="8"/>
  <c r="AI925" i="8"/>
  <c r="AE925" i="8"/>
  <c r="AC925" i="8"/>
  <c r="AA925" i="8"/>
  <c r="W925" i="8"/>
  <c r="U925" i="8"/>
  <c r="S925" i="8"/>
  <c r="AM926" i="8"/>
  <c r="AK926" i="8"/>
  <c r="AI926" i="8"/>
  <c r="AE926" i="8"/>
  <c r="AC926" i="8"/>
  <c r="AA926" i="8"/>
  <c r="W926" i="8"/>
  <c r="U926" i="8"/>
  <c r="S926" i="8"/>
  <c r="AM927" i="8"/>
  <c r="AK927" i="8"/>
  <c r="AI927" i="8"/>
  <c r="AE927" i="8"/>
  <c r="AC927" i="8"/>
  <c r="AA927" i="8"/>
  <c r="W927" i="8"/>
  <c r="U927" i="8"/>
  <c r="S927" i="8"/>
  <c r="AM929" i="8"/>
  <c r="AK929" i="8"/>
  <c r="AI929" i="8"/>
  <c r="AE929" i="8"/>
  <c r="AC929" i="8"/>
  <c r="AA929" i="8"/>
  <c r="W929" i="8"/>
  <c r="U929" i="8"/>
  <c r="S929" i="8"/>
  <c r="AM930" i="8"/>
  <c r="AK930" i="8"/>
  <c r="AI930" i="8"/>
  <c r="AE930" i="8"/>
  <c r="AC930" i="8"/>
  <c r="AA930" i="8"/>
  <c r="W930" i="8"/>
  <c r="U930" i="8"/>
  <c r="S930" i="8"/>
  <c r="AM931" i="8"/>
  <c r="AK931" i="8"/>
  <c r="AI931" i="8"/>
  <c r="AE931" i="8"/>
  <c r="AC931" i="8"/>
  <c r="AA931" i="8"/>
  <c r="W931" i="8"/>
  <c r="U931" i="8"/>
  <c r="S931" i="8"/>
  <c r="AM935" i="8"/>
  <c r="AK935" i="8"/>
  <c r="AI935" i="8"/>
  <c r="AE935" i="8"/>
  <c r="AC935" i="8"/>
  <c r="AA935" i="8"/>
  <c r="W935" i="8"/>
  <c r="U935" i="8"/>
  <c r="S935" i="8"/>
  <c r="AM940" i="8"/>
  <c r="AK940" i="8"/>
  <c r="AI940" i="8"/>
  <c r="AE940" i="8"/>
  <c r="AC940" i="8"/>
  <c r="AA940" i="8"/>
  <c r="W940" i="8"/>
  <c r="U940" i="8"/>
  <c r="S940" i="8"/>
  <c r="AM942" i="8"/>
  <c r="AK942" i="8"/>
  <c r="AI942" i="8"/>
  <c r="AE942" i="8"/>
  <c r="AC942" i="8"/>
  <c r="AA942" i="8"/>
  <c r="W942" i="8"/>
  <c r="U942" i="8"/>
  <c r="S942" i="8"/>
  <c r="AM943" i="8"/>
  <c r="AK943" i="8"/>
  <c r="AI943" i="8"/>
  <c r="AE943" i="8"/>
  <c r="AC943" i="8"/>
  <c r="AA943" i="8"/>
  <c r="W943" i="8"/>
  <c r="U943" i="8"/>
  <c r="S943" i="8"/>
  <c r="AM946" i="8"/>
  <c r="AK946" i="8"/>
  <c r="AI946" i="8"/>
  <c r="AE946" i="8"/>
  <c r="AC946" i="8"/>
  <c r="AA946" i="8"/>
  <c r="W946" i="8"/>
  <c r="U946" i="8"/>
  <c r="S946" i="8"/>
  <c r="AM955" i="8"/>
  <c r="AK955" i="8"/>
  <c r="AI955" i="8"/>
  <c r="AE955" i="8"/>
  <c r="AC955" i="8"/>
  <c r="AA955" i="8"/>
  <c r="W955" i="8"/>
  <c r="U955" i="8"/>
  <c r="S955" i="8"/>
  <c r="AM957" i="8"/>
  <c r="AK957" i="8"/>
  <c r="AI957" i="8"/>
  <c r="AE957" i="8"/>
  <c r="AC957" i="8"/>
  <c r="AA957" i="8"/>
  <c r="W957" i="8"/>
  <c r="U957" i="8"/>
  <c r="S957" i="8"/>
  <c r="AM960" i="8"/>
  <c r="AK960" i="8"/>
  <c r="AI960" i="8"/>
  <c r="AE960" i="8"/>
  <c r="AC960" i="8"/>
  <c r="AA960" i="8"/>
  <c r="W960" i="8"/>
  <c r="U960" i="8"/>
  <c r="S960" i="8"/>
  <c r="AM961" i="8"/>
  <c r="AK961" i="8"/>
  <c r="AI961" i="8"/>
  <c r="AE961" i="8"/>
  <c r="AC961" i="8"/>
  <c r="AA961" i="8"/>
  <c r="W961" i="8"/>
  <c r="U961" i="8"/>
  <c r="S961" i="8"/>
  <c r="AM962" i="8"/>
  <c r="AK962" i="8"/>
  <c r="AI962" i="8"/>
  <c r="AE962" i="8"/>
  <c r="AC962" i="8"/>
  <c r="AA962" i="8"/>
  <c r="W962" i="8"/>
  <c r="U962" i="8"/>
  <c r="S962" i="8"/>
  <c r="AM963" i="8"/>
  <c r="AK963" i="8"/>
  <c r="AI963" i="8"/>
  <c r="AE963" i="8"/>
  <c r="AC963" i="8"/>
  <c r="AA963" i="8"/>
  <c r="W963" i="8"/>
  <c r="U963" i="8"/>
  <c r="S963" i="8"/>
  <c r="AM965" i="8"/>
  <c r="AK965" i="8"/>
  <c r="AI965" i="8"/>
  <c r="AE965" i="8"/>
  <c r="AC965" i="8"/>
  <c r="AA965" i="8"/>
  <c r="W965" i="8"/>
  <c r="U965" i="8"/>
  <c r="S965" i="8"/>
  <c r="AM967" i="8"/>
  <c r="AK967" i="8"/>
  <c r="AI967" i="8"/>
  <c r="AE967" i="8"/>
  <c r="AC967" i="8"/>
  <c r="AA967" i="8"/>
  <c r="W967" i="8"/>
  <c r="U967" i="8"/>
  <c r="S967" i="8"/>
  <c r="AM968" i="8"/>
  <c r="AK968" i="8"/>
  <c r="AI968" i="8"/>
  <c r="AE968" i="8"/>
  <c r="AC968" i="8"/>
  <c r="AA968" i="8"/>
  <c r="W968" i="8"/>
  <c r="U968" i="8"/>
  <c r="S968" i="8"/>
  <c r="AM969" i="8"/>
  <c r="AK969" i="8"/>
  <c r="AI969" i="8"/>
  <c r="AE969" i="8"/>
  <c r="AC969" i="8"/>
  <c r="AA969" i="8"/>
  <c r="W969" i="8"/>
  <c r="U969" i="8"/>
  <c r="S969" i="8"/>
  <c r="AM971" i="8"/>
  <c r="AK971" i="8"/>
  <c r="AI971" i="8"/>
  <c r="AE971" i="8"/>
  <c r="AC971" i="8"/>
  <c r="AA971" i="8"/>
  <c r="W971" i="8"/>
  <c r="U971" i="8"/>
  <c r="S971" i="8"/>
  <c r="AM972" i="8"/>
  <c r="AK972" i="8"/>
  <c r="AI972" i="8"/>
  <c r="AE972" i="8"/>
  <c r="AC972" i="8"/>
  <c r="AA972" i="8"/>
  <c r="W972" i="8"/>
  <c r="U972" i="8"/>
  <c r="S972" i="8"/>
  <c r="AM973" i="8"/>
  <c r="AK973" i="8"/>
  <c r="AI973" i="8"/>
  <c r="AE973" i="8"/>
  <c r="AC973" i="8"/>
  <c r="AA973" i="8"/>
  <c r="W973" i="8"/>
  <c r="U973" i="8"/>
  <c r="S973" i="8"/>
  <c r="AM975" i="8"/>
  <c r="AK975" i="8"/>
  <c r="AI975" i="8"/>
  <c r="AE975" i="8"/>
  <c r="AC975" i="8"/>
  <c r="AA975" i="8"/>
  <c r="W975" i="8"/>
  <c r="U975" i="8"/>
  <c r="S975" i="8"/>
  <c r="AM976" i="8"/>
  <c r="AK976" i="8"/>
  <c r="AI976" i="8"/>
  <c r="AE976" i="8"/>
  <c r="AC976" i="8"/>
  <c r="AA976" i="8"/>
  <c r="W976" i="8"/>
  <c r="U976" i="8"/>
  <c r="S976" i="8"/>
  <c r="AM977" i="8"/>
  <c r="AK977" i="8"/>
  <c r="AI977" i="8"/>
  <c r="AE977" i="8"/>
  <c r="AC977" i="8"/>
  <c r="AA977" i="8"/>
  <c r="W977" i="8"/>
  <c r="U977" i="8"/>
  <c r="S977" i="8"/>
  <c r="AM978" i="8"/>
  <c r="AK978" i="8"/>
  <c r="AI978" i="8"/>
  <c r="AE978" i="8"/>
  <c r="AC978" i="8"/>
  <c r="AA978" i="8"/>
  <c r="W978" i="8"/>
  <c r="U978" i="8"/>
  <c r="S978" i="8"/>
  <c r="AM980" i="8"/>
  <c r="AK980" i="8"/>
  <c r="AI980" i="8"/>
  <c r="AE980" i="8"/>
  <c r="AC980" i="8"/>
  <c r="AA980" i="8"/>
  <c r="W980" i="8"/>
  <c r="U980" i="8"/>
  <c r="S980" i="8"/>
  <c r="AM981" i="8"/>
  <c r="AK981" i="8"/>
  <c r="AI981" i="8"/>
  <c r="AE981" i="8"/>
  <c r="AC981" i="8"/>
  <c r="AA981" i="8"/>
  <c r="W981" i="8"/>
  <c r="U981" i="8"/>
  <c r="S981" i="8"/>
  <c r="AM982" i="8"/>
  <c r="AK982" i="8"/>
  <c r="AI982" i="8"/>
  <c r="AE982" i="8"/>
  <c r="AC982" i="8"/>
  <c r="AA982" i="8"/>
  <c r="W982" i="8"/>
  <c r="U982" i="8"/>
  <c r="S982" i="8"/>
  <c r="AM984" i="8"/>
  <c r="AK984" i="8"/>
  <c r="AI984" i="8"/>
  <c r="AE984" i="8"/>
  <c r="AC984" i="8"/>
  <c r="AA984" i="8"/>
  <c r="W984" i="8"/>
  <c r="U984" i="8"/>
  <c r="S984" i="8"/>
  <c r="AM986" i="8"/>
  <c r="AK986" i="8"/>
  <c r="AI986" i="8"/>
  <c r="AE986" i="8"/>
  <c r="AC986" i="8"/>
  <c r="AA986" i="8"/>
  <c r="W986" i="8"/>
  <c r="U986" i="8"/>
  <c r="S986" i="8"/>
  <c r="AM987" i="8"/>
  <c r="AK987" i="8"/>
  <c r="AI987" i="8"/>
  <c r="AE987" i="8"/>
  <c r="AC987" i="8"/>
  <c r="AA987" i="8"/>
  <c r="W987" i="8"/>
  <c r="U987" i="8"/>
  <c r="S987" i="8"/>
  <c r="AM988" i="8"/>
  <c r="AK988" i="8"/>
  <c r="AI988" i="8"/>
  <c r="AE988" i="8"/>
  <c r="AC988" i="8"/>
  <c r="AA988" i="8"/>
  <c r="W988" i="8"/>
  <c r="U988" i="8"/>
  <c r="S988" i="8"/>
  <c r="AM989" i="8"/>
  <c r="AK989" i="8"/>
  <c r="AI989" i="8"/>
  <c r="AE989" i="8"/>
  <c r="AC989" i="8"/>
  <c r="AA989" i="8"/>
  <c r="W989" i="8"/>
  <c r="U989" i="8"/>
  <c r="S989" i="8"/>
  <c r="AM990" i="8"/>
  <c r="AK990" i="8"/>
  <c r="AI990" i="8"/>
  <c r="AE990" i="8"/>
  <c r="AC990" i="8"/>
  <c r="AA990" i="8"/>
  <c r="W990" i="8"/>
  <c r="U990" i="8"/>
  <c r="S990" i="8"/>
  <c r="AM991" i="8"/>
  <c r="AK991" i="8"/>
  <c r="AI991" i="8"/>
  <c r="AE991" i="8"/>
  <c r="AC991" i="8"/>
  <c r="AA991" i="8"/>
  <c r="W991" i="8"/>
  <c r="U991" i="8"/>
  <c r="S991" i="8"/>
  <c r="AM993" i="8"/>
  <c r="AK993" i="8"/>
  <c r="AI993" i="8"/>
  <c r="AE993" i="8"/>
  <c r="AC993" i="8"/>
  <c r="AA993" i="8"/>
  <c r="W993" i="8"/>
  <c r="U993" i="8"/>
  <c r="S993" i="8"/>
  <c r="AM996" i="8"/>
  <c r="AK996" i="8"/>
  <c r="AI996" i="8"/>
  <c r="AE996" i="8"/>
  <c r="AC996" i="8"/>
  <c r="AA996" i="8"/>
  <c r="W996" i="8"/>
  <c r="U996" i="8"/>
  <c r="S996" i="8"/>
  <c r="AM998" i="8"/>
  <c r="AK998" i="8"/>
  <c r="AI998" i="8"/>
  <c r="AE998" i="8"/>
  <c r="AC998" i="8"/>
  <c r="AA998" i="8"/>
  <c r="W998" i="8"/>
  <c r="U998" i="8"/>
  <c r="S998" i="8"/>
  <c r="AM1000" i="8"/>
  <c r="AK1000" i="8"/>
  <c r="AI1000" i="8"/>
  <c r="AE1000" i="8"/>
  <c r="AC1000" i="8"/>
  <c r="AA1000" i="8"/>
  <c r="W1000" i="8"/>
  <c r="U1000" i="8"/>
  <c r="S1000" i="8"/>
  <c r="AM1002" i="8"/>
  <c r="AK1002" i="8"/>
  <c r="AI1002" i="8"/>
  <c r="AE1002" i="8"/>
  <c r="AC1002" i="8"/>
  <c r="AA1002" i="8"/>
  <c r="W1002" i="8"/>
  <c r="U1002" i="8"/>
  <c r="S1002" i="8"/>
  <c r="AM1004" i="8"/>
  <c r="AK1004" i="8"/>
  <c r="AI1004" i="8"/>
  <c r="AE1004" i="8"/>
  <c r="AC1004" i="8"/>
  <c r="AA1004" i="8"/>
  <c r="W1004" i="8"/>
  <c r="U1004" i="8"/>
  <c r="S1004" i="8"/>
  <c r="AM1006" i="8"/>
  <c r="AK1006" i="8"/>
  <c r="AI1006" i="8"/>
  <c r="AE1006" i="8"/>
  <c r="AC1006" i="8"/>
  <c r="AA1006" i="8"/>
  <c r="W1006" i="8"/>
  <c r="U1006" i="8"/>
  <c r="S1006" i="8"/>
  <c r="AM1010" i="8"/>
  <c r="AK1010" i="8"/>
  <c r="AI1010" i="8"/>
  <c r="AE1010" i="8"/>
  <c r="AC1010" i="8"/>
  <c r="AA1010" i="8"/>
  <c r="W1010" i="8"/>
  <c r="U1010" i="8"/>
  <c r="S1010" i="8"/>
  <c r="AM1011" i="8"/>
  <c r="AK1011" i="8"/>
  <c r="AI1011" i="8"/>
  <c r="AE1011" i="8"/>
  <c r="AC1011" i="8"/>
  <c r="AA1011" i="8"/>
  <c r="W1011" i="8"/>
  <c r="U1011" i="8"/>
  <c r="S1011" i="8"/>
  <c r="AM1012" i="8"/>
  <c r="AK1012" i="8"/>
  <c r="AI1012" i="8"/>
  <c r="AE1012" i="8"/>
  <c r="AC1012" i="8"/>
  <c r="AA1012" i="8"/>
  <c r="W1012" i="8"/>
  <c r="U1012" i="8"/>
  <c r="S1012" i="8"/>
  <c r="AM1014" i="8"/>
  <c r="AK1014" i="8"/>
  <c r="AI1014" i="8"/>
  <c r="AE1014" i="8"/>
  <c r="AC1014" i="8"/>
  <c r="AA1014" i="8"/>
  <c r="W1014" i="8"/>
  <c r="U1014" i="8"/>
  <c r="S1014" i="8"/>
  <c r="AM1015" i="8"/>
  <c r="AK1015" i="8"/>
  <c r="AI1015" i="8"/>
  <c r="AE1015" i="8"/>
  <c r="AC1015" i="8"/>
  <c r="AA1015" i="8"/>
  <c r="W1015" i="8"/>
  <c r="U1015" i="8"/>
  <c r="S1015" i="8"/>
  <c r="AM1017" i="8"/>
  <c r="AK1017" i="8"/>
  <c r="AI1017" i="8"/>
  <c r="AE1017" i="8"/>
  <c r="AC1017" i="8"/>
  <c r="AA1017" i="8"/>
  <c r="W1017" i="8"/>
  <c r="U1017" i="8"/>
  <c r="S1017" i="8"/>
  <c r="AM1018" i="8"/>
  <c r="AK1018" i="8"/>
  <c r="AI1018" i="8"/>
  <c r="AE1018" i="8"/>
  <c r="AC1018" i="8"/>
  <c r="AA1018" i="8"/>
  <c r="W1018" i="8"/>
  <c r="U1018" i="8"/>
  <c r="S1018" i="8"/>
  <c r="AM1020" i="8"/>
  <c r="AK1020" i="8"/>
  <c r="AI1020" i="8"/>
  <c r="AE1020" i="8"/>
  <c r="AC1020" i="8"/>
  <c r="AA1020" i="8"/>
  <c r="W1020" i="8"/>
  <c r="U1020" i="8"/>
  <c r="S1020" i="8"/>
  <c r="AM1027" i="8"/>
  <c r="AK1027" i="8"/>
  <c r="AI1027" i="8"/>
  <c r="AE1027" i="8"/>
  <c r="AC1027" i="8"/>
  <c r="AA1027" i="8"/>
  <c r="W1027" i="8"/>
  <c r="U1027" i="8"/>
  <c r="S1027" i="8"/>
  <c r="AM1028" i="8"/>
  <c r="AK1028" i="8"/>
  <c r="AI1028" i="8"/>
  <c r="AE1028" i="8"/>
  <c r="AC1028" i="8"/>
  <c r="AA1028" i="8"/>
  <c r="W1028" i="8"/>
  <c r="U1028" i="8"/>
  <c r="S1028" i="8"/>
  <c r="AM1029" i="8"/>
  <c r="AK1029" i="8"/>
  <c r="AI1029" i="8"/>
  <c r="AE1029" i="8"/>
  <c r="AC1029" i="8"/>
  <c r="AA1029" i="8"/>
  <c r="W1029" i="8"/>
  <c r="U1029" i="8"/>
  <c r="S1029" i="8"/>
  <c r="AM1031" i="8"/>
  <c r="AK1031" i="8"/>
  <c r="AI1031" i="8"/>
  <c r="AE1031" i="8"/>
  <c r="AC1031" i="8"/>
  <c r="AA1031" i="8"/>
  <c r="W1031" i="8"/>
  <c r="U1031" i="8"/>
  <c r="S1031" i="8"/>
  <c r="AM1032" i="8"/>
  <c r="AK1032" i="8"/>
  <c r="AI1032" i="8"/>
  <c r="AE1032" i="8"/>
  <c r="AC1032" i="8"/>
  <c r="AA1032" i="8"/>
  <c r="W1032" i="8"/>
  <c r="U1032" i="8"/>
  <c r="S1032" i="8"/>
  <c r="AM1030" i="8"/>
  <c r="AK1030" i="8"/>
  <c r="AI1030" i="8"/>
  <c r="AE1030" i="8"/>
  <c r="AC1030" i="8"/>
  <c r="AA1030" i="8"/>
  <c r="W1030" i="8"/>
  <c r="U1030" i="8"/>
  <c r="S1030" i="8"/>
  <c r="AM1026" i="8"/>
  <c r="AK1026" i="8"/>
  <c r="AI1026" i="8"/>
  <c r="AE1026" i="8"/>
  <c r="AC1026" i="8"/>
  <c r="AA1026" i="8"/>
  <c r="W1026" i="8"/>
  <c r="U1026" i="8"/>
  <c r="S1026" i="8"/>
  <c r="AM1025" i="8"/>
  <c r="AK1025" i="8"/>
  <c r="AI1025" i="8"/>
  <c r="AE1025" i="8"/>
  <c r="AC1025" i="8"/>
  <c r="AA1025" i="8"/>
  <c r="W1025" i="8"/>
  <c r="U1025" i="8"/>
  <c r="S1025" i="8"/>
  <c r="AM1024" i="8"/>
  <c r="AK1024" i="8"/>
  <c r="AI1024" i="8"/>
  <c r="AE1024" i="8"/>
  <c r="AC1024" i="8"/>
  <c r="AA1024" i="8"/>
  <c r="W1024" i="8"/>
  <c r="U1024" i="8"/>
  <c r="S1024" i="8"/>
  <c r="AM1023" i="8"/>
  <c r="AK1023" i="8"/>
  <c r="AI1023" i="8"/>
  <c r="AE1023" i="8"/>
  <c r="AC1023" i="8"/>
  <c r="AA1023" i="8"/>
  <c r="W1023" i="8"/>
  <c r="U1023" i="8"/>
  <c r="S1023" i="8"/>
  <c r="AM1022" i="8"/>
  <c r="AK1022" i="8"/>
  <c r="AI1022" i="8"/>
  <c r="AE1022" i="8"/>
  <c r="AC1022" i="8"/>
  <c r="AA1022" i="8"/>
  <c r="W1022" i="8"/>
  <c r="U1022" i="8"/>
  <c r="S1022" i="8"/>
  <c r="AM1021" i="8"/>
  <c r="AK1021" i="8"/>
  <c r="AI1021" i="8"/>
  <c r="AE1021" i="8"/>
  <c r="AC1021" i="8"/>
  <c r="AA1021" i="8"/>
  <c r="W1021" i="8"/>
  <c r="U1021" i="8"/>
  <c r="S1021" i="8"/>
  <c r="AM1019" i="8"/>
  <c r="AK1019" i="8"/>
  <c r="AI1019" i="8"/>
  <c r="AE1019" i="8"/>
  <c r="AC1019" i="8"/>
  <c r="AA1019" i="8"/>
  <c r="W1019" i="8"/>
  <c r="U1019" i="8"/>
  <c r="S1019" i="8"/>
  <c r="AM1016" i="8"/>
  <c r="AK1016" i="8"/>
  <c r="AI1016" i="8"/>
  <c r="AE1016" i="8"/>
  <c r="AC1016" i="8"/>
  <c r="AA1016" i="8"/>
  <c r="W1016" i="8"/>
  <c r="U1016" i="8"/>
  <c r="S1016" i="8"/>
  <c r="AM1013" i="8"/>
  <c r="AK1013" i="8"/>
  <c r="AI1013" i="8"/>
  <c r="AE1013" i="8"/>
  <c r="AC1013" i="8"/>
  <c r="AA1013" i="8"/>
  <c r="W1013" i="8"/>
  <c r="U1013" i="8"/>
  <c r="S1013" i="8"/>
  <c r="AM1009" i="8"/>
  <c r="AK1009" i="8"/>
  <c r="AI1009" i="8"/>
  <c r="AE1009" i="8"/>
  <c r="AC1009" i="8"/>
  <c r="AA1009" i="8"/>
  <c r="W1009" i="8"/>
  <c r="U1009" i="8"/>
  <c r="S1009" i="8"/>
  <c r="AM1008" i="8"/>
  <c r="AK1008" i="8"/>
  <c r="AI1008" i="8"/>
  <c r="AE1008" i="8"/>
  <c r="AC1008" i="8"/>
  <c r="AA1008" i="8"/>
  <c r="W1008" i="8"/>
  <c r="U1008" i="8"/>
  <c r="S1008" i="8"/>
  <c r="AM1007" i="8"/>
  <c r="AK1007" i="8"/>
  <c r="AI1007" i="8"/>
  <c r="AE1007" i="8"/>
  <c r="AC1007" i="8"/>
  <c r="AA1007" i="8"/>
  <c r="W1007" i="8"/>
  <c r="U1007" i="8"/>
  <c r="S1007" i="8"/>
  <c r="AM1005" i="8"/>
  <c r="AK1005" i="8"/>
  <c r="AI1005" i="8"/>
  <c r="AE1005" i="8"/>
  <c r="AC1005" i="8"/>
  <c r="AA1005" i="8"/>
  <c r="W1005" i="8"/>
  <c r="U1005" i="8"/>
  <c r="S1005" i="8"/>
  <c r="AM1003" i="8"/>
  <c r="AK1003" i="8"/>
  <c r="AI1003" i="8"/>
  <c r="AE1003" i="8"/>
  <c r="AC1003" i="8"/>
  <c r="AA1003" i="8"/>
  <c r="W1003" i="8"/>
  <c r="U1003" i="8"/>
  <c r="S1003" i="8"/>
  <c r="AM1001" i="8"/>
  <c r="AK1001" i="8"/>
  <c r="AI1001" i="8"/>
  <c r="AE1001" i="8"/>
  <c r="AC1001" i="8"/>
  <c r="AA1001" i="8"/>
  <c r="W1001" i="8"/>
  <c r="U1001" i="8"/>
  <c r="S1001" i="8"/>
  <c r="AM999" i="8"/>
  <c r="AK999" i="8"/>
  <c r="AI999" i="8"/>
  <c r="AE999" i="8"/>
  <c r="AC999" i="8"/>
  <c r="AA999" i="8"/>
  <c r="W999" i="8"/>
  <c r="U999" i="8"/>
  <c r="S999" i="8"/>
  <c r="AM997" i="8"/>
  <c r="AK997" i="8"/>
  <c r="AI997" i="8"/>
  <c r="AE997" i="8"/>
  <c r="AC997" i="8"/>
  <c r="AA997" i="8"/>
  <c r="W997" i="8"/>
  <c r="U997" i="8"/>
  <c r="S997" i="8"/>
  <c r="AM995" i="8"/>
  <c r="AK995" i="8"/>
  <c r="AI995" i="8"/>
  <c r="AE995" i="8"/>
  <c r="AC995" i="8"/>
  <c r="AA995" i="8"/>
  <c r="W995" i="8"/>
  <c r="U995" i="8"/>
  <c r="S995" i="8"/>
  <c r="AM994" i="8"/>
  <c r="AK994" i="8"/>
  <c r="AI994" i="8"/>
  <c r="AE994" i="8"/>
  <c r="AC994" i="8"/>
  <c r="AA994" i="8"/>
  <c r="W994" i="8"/>
  <c r="U994" i="8"/>
  <c r="S994" i="8"/>
  <c r="AM992" i="8"/>
  <c r="AK992" i="8"/>
  <c r="AI992" i="8"/>
  <c r="AE992" i="8"/>
  <c r="AC992" i="8"/>
  <c r="AA992" i="8"/>
  <c r="W992" i="8"/>
  <c r="U992" i="8"/>
  <c r="S992" i="8"/>
  <c r="AM985" i="8"/>
  <c r="AK985" i="8"/>
  <c r="AI985" i="8"/>
  <c r="AE985" i="8"/>
  <c r="AC985" i="8"/>
  <c r="AA985" i="8"/>
  <c r="W985" i="8"/>
  <c r="U985" i="8"/>
  <c r="S985" i="8"/>
  <c r="AM983" i="8"/>
  <c r="AK983" i="8"/>
  <c r="AI983" i="8"/>
  <c r="AE983" i="8"/>
  <c r="AC983" i="8"/>
  <c r="AA983" i="8"/>
  <c r="W983" i="8"/>
  <c r="U983" i="8"/>
  <c r="S983" i="8"/>
  <c r="AM979" i="8"/>
  <c r="AK979" i="8"/>
  <c r="AI979" i="8"/>
  <c r="AE979" i="8"/>
  <c r="AC979" i="8"/>
  <c r="AA979" i="8"/>
  <c r="W979" i="8"/>
  <c r="U979" i="8"/>
  <c r="S979" i="8"/>
  <c r="AM974" i="8"/>
  <c r="AK974" i="8"/>
  <c r="AI974" i="8"/>
  <c r="AE974" i="8"/>
  <c r="AC974" i="8"/>
  <c r="AA974" i="8"/>
  <c r="W974" i="8"/>
  <c r="U974" i="8"/>
  <c r="S974" i="8"/>
  <c r="AM970" i="8"/>
  <c r="AK970" i="8"/>
  <c r="AI970" i="8"/>
  <c r="AE970" i="8"/>
  <c r="AC970" i="8"/>
  <c r="AA970" i="8"/>
  <c r="W970" i="8"/>
  <c r="U970" i="8"/>
  <c r="S970" i="8"/>
  <c r="AM966" i="8"/>
  <c r="AK966" i="8"/>
  <c r="AI966" i="8"/>
  <c r="AE966" i="8"/>
  <c r="AC966" i="8"/>
  <c r="AA966" i="8"/>
  <c r="W966" i="8"/>
  <c r="U966" i="8"/>
  <c r="S966" i="8"/>
  <c r="AM964" i="8"/>
  <c r="AK964" i="8"/>
  <c r="AI964" i="8"/>
  <c r="AE964" i="8"/>
  <c r="AC964" i="8"/>
  <c r="AA964" i="8"/>
  <c r="W964" i="8"/>
  <c r="U964" i="8"/>
  <c r="S964" i="8"/>
  <c r="AM959" i="8"/>
  <c r="AK959" i="8"/>
  <c r="AI959" i="8"/>
  <c r="AE959" i="8"/>
  <c r="AC959" i="8"/>
  <c r="AA959" i="8"/>
  <c r="W959" i="8"/>
  <c r="U959" i="8"/>
  <c r="S959" i="8"/>
  <c r="AM958" i="8"/>
  <c r="AK958" i="8"/>
  <c r="AI958" i="8"/>
  <c r="AE958" i="8"/>
  <c r="AC958" i="8"/>
  <c r="AA958" i="8"/>
  <c r="W958" i="8"/>
  <c r="U958" i="8"/>
  <c r="S958" i="8"/>
  <c r="AM956" i="8"/>
  <c r="AK956" i="8"/>
  <c r="AI956" i="8"/>
  <c r="AE956" i="8"/>
  <c r="AC956" i="8"/>
  <c r="AA956" i="8"/>
  <c r="W956" i="8"/>
  <c r="U956" i="8"/>
  <c r="S956" i="8"/>
  <c r="AM954" i="8"/>
  <c r="AK954" i="8"/>
  <c r="AI954" i="8"/>
  <c r="AE954" i="8"/>
  <c r="AC954" i="8"/>
  <c r="AA954" i="8"/>
  <c r="W954" i="8"/>
  <c r="U954" i="8"/>
  <c r="S954" i="8"/>
  <c r="AM953" i="8"/>
  <c r="AK953" i="8"/>
  <c r="AI953" i="8"/>
  <c r="AE953" i="8"/>
  <c r="AC953" i="8"/>
  <c r="AA953" i="8"/>
  <c r="W953" i="8"/>
  <c r="U953" i="8"/>
  <c r="S953" i="8"/>
  <c r="AM952" i="8"/>
  <c r="AK952" i="8"/>
  <c r="AI952" i="8"/>
  <c r="AE952" i="8"/>
  <c r="AC952" i="8"/>
  <c r="AA952" i="8"/>
  <c r="W952" i="8"/>
  <c r="U952" i="8"/>
  <c r="S952" i="8"/>
  <c r="AM951" i="8"/>
  <c r="AK951" i="8"/>
  <c r="AI951" i="8"/>
  <c r="AE951" i="8"/>
  <c r="AC951" i="8"/>
  <c r="AA951" i="8"/>
  <c r="W951" i="8"/>
  <c r="U951" i="8"/>
  <c r="S951" i="8"/>
  <c r="AM950" i="8"/>
  <c r="AK950" i="8"/>
  <c r="AI950" i="8"/>
  <c r="AE950" i="8"/>
  <c r="AC950" i="8"/>
  <c r="AA950" i="8"/>
  <c r="W950" i="8"/>
  <c r="U950" i="8"/>
  <c r="S950" i="8"/>
  <c r="AM949" i="8"/>
  <c r="AK949" i="8"/>
  <c r="AI949" i="8"/>
  <c r="AE949" i="8"/>
  <c r="AC949" i="8"/>
  <c r="AA949" i="8"/>
  <c r="W949" i="8"/>
  <c r="U949" i="8"/>
  <c r="S949" i="8"/>
  <c r="AM948" i="8"/>
  <c r="AK948" i="8"/>
  <c r="AI948" i="8"/>
  <c r="AE948" i="8"/>
  <c r="AC948" i="8"/>
  <c r="AA948" i="8"/>
  <c r="W948" i="8"/>
  <c r="U948" i="8"/>
  <c r="S948" i="8"/>
  <c r="AM947" i="8"/>
  <c r="AK947" i="8"/>
  <c r="AI947" i="8"/>
  <c r="AE947" i="8"/>
  <c r="AC947" i="8"/>
  <c r="AA947" i="8"/>
  <c r="W947" i="8"/>
  <c r="U947" i="8"/>
  <c r="S947" i="8"/>
  <c r="AM945" i="8"/>
  <c r="AK945" i="8"/>
  <c r="AI945" i="8"/>
  <c r="AE945" i="8"/>
  <c r="AC945" i="8"/>
  <c r="AA945" i="8"/>
  <c r="W945" i="8"/>
  <c r="U945" i="8"/>
  <c r="S945" i="8"/>
  <c r="AM944" i="8"/>
  <c r="AK944" i="8"/>
  <c r="AI944" i="8"/>
  <c r="AE944" i="8"/>
  <c r="AC944" i="8"/>
  <c r="AA944" i="8"/>
  <c r="W944" i="8"/>
  <c r="U944" i="8"/>
  <c r="S944" i="8"/>
  <c r="AM941" i="8"/>
  <c r="AK941" i="8"/>
  <c r="AI941" i="8"/>
  <c r="AE941" i="8"/>
  <c r="AC941" i="8"/>
  <c r="AA941" i="8"/>
  <c r="W941" i="8"/>
  <c r="U941" i="8"/>
  <c r="S941" i="8"/>
  <c r="AM939" i="8"/>
  <c r="AK939" i="8"/>
  <c r="AI939" i="8"/>
  <c r="AE939" i="8"/>
  <c r="AC939" i="8"/>
  <c r="AA939" i="8"/>
  <c r="W939" i="8"/>
  <c r="U939" i="8"/>
  <c r="S939" i="8"/>
  <c r="AM938" i="8"/>
  <c r="AK938" i="8"/>
  <c r="AI938" i="8"/>
  <c r="AE938" i="8"/>
  <c r="AC938" i="8"/>
  <c r="AA938" i="8"/>
  <c r="W938" i="8"/>
  <c r="U938" i="8"/>
  <c r="S938" i="8"/>
  <c r="AM937" i="8"/>
  <c r="AK937" i="8"/>
  <c r="AI937" i="8"/>
  <c r="AE937" i="8"/>
  <c r="AC937" i="8"/>
  <c r="AA937" i="8"/>
  <c r="W937" i="8"/>
  <c r="U937" i="8"/>
  <c r="S937" i="8"/>
  <c r="AM936" i="8"/>
  <c r="AK936" i="8"/>
  <c r="AI936" i="8"/>
  <c r="AE936" i="8"/>
  <c r="AC936" i="8"/>
  <c r="AA936" i="8"/>
  <c r="W936" i="8"/>
  <c r="U936" i="8"/>
  <c r="S936" i="8"/>
  <c r="AM934" i="8"/>
  <c r="AK934" i="8"/>
  <c r="AI934" i="8"/>
  <c r="AE934" i="8"/>
  <c r="AC934" i="8"/>
  <c r="AA934" i="8"/>
  <c r="W934" i="8"/>
  <c r="U934" i="8"/>
  <c r="S934" i="8"/>
  <c r="AM933" i="8"/>
  <c r="AK933" i="8"/>
  <c r="AI933" i="8"/>
  <c r="AE933" i="8"/>
  <c r="AC933" i="8"/>
  <c r="AA933" i="8"/>
  <c r="W933" i="8"/>
  <c r="U933" i="8"/>
  <c r="S933" i="8"/>
  <c r="AM932" i="8"/>
  <c r="AK932" i="8"/>
  <c r="AI932" i="8"/>
  <c r="AE932" i="8"/>
  <c r="AC932" i="8"/>
  <c r="AA932" i="8"/>
  <c r="W932" i="8"/>
  <c r="U932" i="8"/>
  <c r="S932" i="8"/>
  <c r="AM928" i="8"/>
  <c r="AK928" i="8"/>
  <c r="AI928" i="8"/>
  <c r="AE928" i="8"/>
  <c r="AC928" i="8"/>
  <c r="AA928" i="8"/>
  <c r="W928" i="8"/>
  <c r="U928" i="8"/>
  <c r="S928" i="8"/>
  <c r="AM924" i="8"/>
  <c r="AK924" i="8"/>
  <c r="AI924" i="8"/>
  <c r="AE924" i="8"/>
  <c r="AC924" i="8"/>
  <c r="AA924" i="8"/>
  <c r="W924" i="8"/>
  <c r="U924" i="8"/>
  <c r="S924" i="8"/>
  <c r="AM922" i="8"/>
  <c r="AK922" i="8"/>
  <c r="AI922" i="8"/>
  <c r="AE922" i="8"/>
  <c r="AC922" i="8"/>
  <c r="AA922" i="8"/>
  <c r="W922" i="8"/>
  <c r="U922" i="8"/>
  <c r="S922" i="8"/>
  <c r="AM921" i="8"/>
  <c r="AK921" i="8"/>
  <c r="AI921" i="8"/>
  <c r="AE921" i="8"/>
  <c r="AC921" i="8"/>
  <c r="AA921" i="8"/>
  <c r="W921" i="8"/>
  <c r="U921" i="8"/>
  <c r="S921" i="8"/>
  <c r="AM915" i="8"/>
  <c r="AK915" i="8"/>
  <c r="AI915" i="8"/>
  <c r="AE915" i="8"/>
  <c r="AC915" i="8"/>
  <c r="AA915" i="8"/>
  <c r="W915" i="8"/>
  <c r="U915" i="8"/>
  <c r="S915" i="8"/>
  <c r="AM912" i="8"/>
  <c r="AK912" i="8"/>
  <c r="AI912" i="8"/>
  <c r="AE912" i="8"/>
  <c r="AC912" i="8"/>
  <c r="AA912" i="8"/>
  <c r="W912" i="8"/>
  <c r="U912" i="8"/>
  <c r="S912" i="8"/>
  <c r="AM910" i="8"/>
  <c r="AK910" i="8"/>
  <c r="AI910" i="8"/>
  <c r="AE910" i="8"/>
  <c r="AC910" i="8"/>
  <c r="AA910" i="8"/>
  <c r="W910" i="8"/>
  <c r="U910" i="8"/>
  <c r="S910" i="8"/>
  <c r="AM905" i="8"/>
  <c r="AK905" i="8"/>
  <c r="AI905" i="8"/>
  <c r="AE905" i="8"/>
  <c r="AC905" i="8"/>
  <c r="AA905" i="8"/>
  <c r="W905" i="8"/>
  <c r="U905" i="8"/>
  <c r="S905" i="8"/>
  <c r="AM901" i="8"/>
  <c r="AK901" i="8"/>
  <c r="AI901" i="8"/>
  <c r="AE901" i="8"/>
  <c r="AC901" i="8"/>
  <c r="AA901" i="8"/>
  <c r="W901" i="8"/>
  <c r="U901" i="8"/>
  <c r="S901" i="8"/>
  <c r="AM899" i="8"/>
  <c r="AK899" i="8"/>
  <c r="AI899" i="8"/>
  <c r="AE899" i="8"/>
  <c r="AC899" i="8"/>
  <c r="AA899" i="8"/>
  <c r="W899" i="8"/>
  <c r="U899" i="8"/>
  <c r="S899" i="8"/>
  <c r="AM895" i="8"/>
  <c r="AK895" i="8"/>
  <c r="AI895" i="8"/>
  <c r="AE895" i="8"/>
  <c r="AC895" i="8"/>
  <c r="AA895" i="8"/>
  <c r="W895" i="8"/>
  <c r="U895" i="8"/>
  <c r="S895" i="8"/>
  <c r="AM892" i="8"/>
  <c r="AK892" i="8"/>
  <c r="AI892" i="8"/>
  <c r="AE892" i="8"/>
  <c r="AC892" i="8"/>
  <c r="AA892" i="8"/>
  <c r="W892" i="8"/>
  <c r="U892" i="8"/>
  <c r="S892" i="8"/>
  <c r="AM889" i="8"/>
  <c r="AK889" i="8"/>
  <c r="AI889" i="8"/>
  <c r="AE889" i="8"/>
  <c r="AC889" i="8"/>
  <c r="AA889" i="8"/>
  <c r="W889" i="8"/>
  <c r="U889" i="8"/>
  <c r="S889" i="8"/>
  <c r="AM886" i="8"/>
  <c r="AK886" i="8"/>
  <c r="AI886" i="8"/>
  <c r="AE886" i="8"/>
  <c r="AC886" i="8"/>
  <c r="AA886" i="8"/>
  <c r="W886" i="8"/>
  <c r="U886" i="8"/>
  <c r="S886" i="8"/>
  <c r="AM885" i="8"/>
  <c r="AK885" i="8"/>
  <c r="AI885" i="8"/>
  <c r="AE885" i="8"/>
  <c r="AC885" i="8"/>
  <c r="AA885" i="8"/>
  <c r="W885" i="8"/>
  <c r="U885" i="8"/>
  <c r="S885" i="8"/>
  <c r="AM884" i="8"/>
  <c r="AK884" i="8"/>
  <c r="AI884" i="8"/>
  <c r="AE884" i="8"/>
  <c r="AC884" i="8"/>
  <c r="AA884" i="8"/>
  <c r="W884" i="8"/>
  <c r="U884" i="8"/>
  <c r="S884" i="8"/>
  <c r="AM881" i="8"/>
  <c r="AK881" i="8"/>
  <c r="AI881" i="8"/>
  <c r="AE881" i="8"/>
  <c r="AC881" i="8"/>
  <c r="AA881" i="8"/>
  <c r="W881" i="8"/>
  <c r="U881" i="8"/>
  <c r="S881" i="8"/>
  <c r="AM880" i="8"/>
  <c r="AK880" i="8"/>
  <c r="AI880" i="8"/>
  <c r="AE880" i="8"/>
  <c r="AC880" i="8"/>
  <c r="AA880" i="8"/>
  <c r="W880" i="8"/>
  <c r="U880" i="8"/>
  <c r="S880" i="8"/>
  <c r="AM879" i="8"/>
  <c r="AK879" i="8"/>
  <c r="AI879" i="8"/>
  <c r="AE879" i="8"/>
  <c r="AC879" i="8"/>
  <c r="AA879" i="8"/>
  <c r="W879" i="8"/>
  <c r="U879" i="8"/>
  <c r="S879" i="8"/>
  <c r="AM878" i="8"/>
  <c r="AK878" i="8"/>
  <c r="AI878" i="8"/>
  <c r="AE878" i="8"/>
  <c r="AC878" i="8"/>
  <c r="AA878" i="8"/>
  <c r="W878" i="8"/>
  <c r="U878" i="8"/>
  <c r="S878" i="8"/>
  <c r="AM877" i="8"/>
  <c r="AK877" i="8"/>
  <c r="AI877" i="8"/>
  <c r="AE877" i="8"/>
  <c r="AC877" i="8"/>
  <c r="AA877" i="8"/>
  <c r="W877" i="8"/>
  <c r="U877" i="8"/>
  <c r="S877" i="8"/>
  <c r="AM876" i="8"/>
  <c r="AK876" i="8"/>
  <c r="AI876" i="8"/>
  <c r="AE876" i="8"/>
  <c r="AC876" i="8"/>
  <c r="AA876" i="8"/>
  <c r="W876" i="8"/>
  <c r="U876" i="8"/>
  <c r="S876" i="8"/>
  <c r="AM875" i="8"/>
  <c r="AK875" i="8"/>
  <c r="AI875" i="8"/>
  <c r="AE875" i="8"/>
  <c r="AC875" i="8"/>
  <c r="AA875" i="8"/>
  <c r="W875" i="8"/>
  <c r="U875" i="8"/>
  <c r="S875" i="8"/>
  <c r="AM874" i="8"/>
  <c r="AK874" i="8"/>
  <c r="AI874" i="8"/>
  <c r="AE874" i="8"/>
  <c r="AC874" i="8"/>
  <c r="AA874" i="8"/>
  <c r="W874" i="8"/>
  <c r="U874" i="8"/>
  <c r="S874" i="8"/>
  <c r="AM872" i="8"/>
  <c r="AK872" i="8"/>
  <c r="AI872" i="8"/>
  <c r="AE872" i="8"/>
  <c r="AC872" i="8"/>
  <c r="AA872" i="8"/>
  <c r="W872" i="8"/>
  <c r="U872" i="8"/>
  <c r="S872" i="8"/>
  <c r="AM871" i="8"/>
  <c r="AK871" i="8"/>
  <c r="AI871" i="8"/>
  <c r="AE871" i="8"/>
  <c r="AC871" i="8"/>
  <c r="AA871" i="8"/>
  <c r="W871" i="8"/>
  <c r="U871" i="8"/>
  <c r="S871" i="8"/>
  <c r="AM870" i="8"/>
  <c r="AK870" i="8"/>
  <c r="AI870" i="8"/>
  <c r="AE870" i="8"/>
  <c r="AC870" i="8"/>
  <c r="AA870" i="8"/>
  <c r="W870" i="8"/>
  <c r="U870" i="8"/>
  <c r="S870" i="8"/>
  <c r="AM869" i="8"/>
  <c r="AK869" i="8"/>
  <c r="AI869" i="8"/>
  <c r="AE869" i="8"/>
  <c r="AC869" i="8"/>
  <c r="AA869" i="8"/>
  <c r="W869" i="8"/>
  <c r="U869" i="8"/>
  <c r="S869" i="8"/>
  <c r="AM866" i="8"/>
  <c r="AK866" i="8"/>
  <c r="AI866" i="8"/>
  <c r="AE866" i="8"/>
  <c r="AC866" i="8"/>
  <c r="AA866" i="8"/>
  <c r="W866" i="8"/>
  <c r="U866" i="8"/>
  <c r="S866" i="8"/>
  <c r="AM863" i="8"/>
  <c r="AK863" i="8"/>
  <c r="AI863" i="8"/>
  <c r="AE863" i="8"/>
  <c r="AC863" i="8"/>
  <c r="AA863" i="8"/>
  <c r="W863" i="8"/>
  <c r="U863" i="8"/>
  <c r="S863" i="8"/>
  <c r="AM862" i="8"/>
  <c r="AK862" i="8"/>
  <c r="AI862" i="8"/>
  <c r="AE862" i="8"/>
  <c r="AC862" i="8"/>
  <c r="AA862" i="8"/>
  <c r="W862" i="8"/>
  <c r="U862" i="8"/>
  <c r="S862" i="8"/>
  <c r="AM858" i="8"/>
  <c r="AK858" i="8"/>
  <c r="AI858" i="8"/>
  <c r="AE858" i="8"/>
  <c r="AC858" i="8"/>
  <c r="AA858" i="8"/>
  <c r="W858" i="8"/>
  <c r="U858" i="8"/>
  <c r="S858" i="8"/>
  <c r="AM855" i="8"/>
  <c r="AK855" i="8"/>
  <c r="AI855" i="8"/>
  <c r="AE855" i="8"/>
  <c r="AC855" i="8"/>
  <c r="AA855" i="8"/>
  <c r="W855" i="8"/>
  <c r="U855" i="8"/>
  <c r="S855" i="8"/>
  <c r="AM852" i="8"/>
  <c r="AK852" i="8"/>
  <c r="AI852" i="8"/>
  <c r="AE852" i="8"/>
  <c r="AC852" i="8"/>
  <c r="AA852" i="8"/>
  <c r="W852" i="8"/>
  <c r="U852" i="8"/>
  <c r="S852" i="8"/>
  <c r="AM851" i="8"/>
  <c r="AK851" i="8"/>
  <c r="AI851" i="8"/>
  <c r="AE851" i="8"/>
  <c r="AC851" i="8"/>
  <c r="AA851" i="8"/>
  <c r="W851" i="8"/>
  <c r="U851" i="8"/>
  <c r="S851" i="8"/>
  <c r="AM850" i="8"/>
  <c r="AK850" i="8"/>
  <c r="AI850" i="8"/>
  <c r="AE850" i="8"/>
  <c r="AC850" i="8"/>
  <c r="AA850" i="8"/>
  <c r="W850" i="8"/>
  <c r="U850" i="8"/>
  <c r="S850" i="8"/>
  <c r="AM849" i="8"/>
  <c r="AK849" i="8"/>
  <c r="AI849" i="8"/>
  <c r="AE849" i="8"/>
  <c r="AC849" i="8"/>
  <c r="AA849" i="8"/>
  <c r="W849" i="8"/>
  <c r="U849" i="8"/>
  <c r="S849" i="8"/>
  <c r="AM846" i="8"/>
  <c r="AK846" i="8"/>
  <c r="AI846" i="8"/>
  <c r="AE846" i="8"/>
  <c r="AC846" i="8"/>
  <c r="AA846" i="8"/>
  <c r="W846" i="8"/>
  <c r="U846" i="8"/>
  <c r="S846" i="8"/>
  <c r="AM845" i="8"/>
  <c r="AK845" i="8"/>
  <c r="AI845" i="8"/>
  <c r="AE845" i="8"/>
  <c r="AC845" i="8"/>
  <c r="AA845" i="8"/>
  <c r="W845" i="8"/>
  <c r="U845" i="8"/>
  <c r="S845" i="8"/>
  <c r="AM842" i="8"/>
  <c r="AK842" i="8"/>
  <c r="AI842" i="8"/>
  <c r="AE842" i="8"/>
  <c r="AC842" i="8"/>
  <c r="AA842" i="8"/>
  <c r="W842" i="8"/>
  <c r="U842" i="8"/>
  <c r="S842" i="8"/>
  <c r="AM841" i="8"/>
  <c r="AK841" i="8"/>
  <c r="AI841" i="8"/>
  <c r="AE841" i="8"/>
  <c r="AC841" i="8"/>
  <c r="AA841" i="8"/>
  <c r="W841" i="8"/>
  <c r="U841" i="8"/>
  <c r="S841" i="8"/>
  <c r="AM840" i="8"/>
  <c r="AK840" i="8"/>
  <c r="AI840" i="8"/>
  <c r="AE840" i="8"/>
  <c r="AC840" i="8"/>
  <c r="AA840" i="8"/>
  <c r="W840" i="8"/>
  <c r="U840" i="8"/>
  <c r="S840" i="8"/>
  <c r="AM839" i="8"/>
  <c r="AK839" i="8"/>
  <c r="AI839" i="8"/>
  <c r="AE839" i="8"/>
  <c r="AC839" i="8"/>
  <c r="AA839" i="8"/>
  <c r="W839" i="8"/>
  <c r="U839" i="8"/>
  <c r="S839" i="8"/>
  <c r="AM838" i="8"/>
  <c r="AK838" i="8"/>
  <c r="AI838" i="8"/>
  <c r="AE838" i="8"/>
  <c r="AC838" i="8"/>
  <c r="AA838" i="8"/>
  <c r="W838" i="8"/>
  <c r="U838" i="8"/>
  <c r="S838" i="8"/>
  <c r="AM832" i="8"/>
  <c r="AK832" i="8"/>
  <c r="AI832" i="8"/>
  <c r="AE832" i="8"/>
  <c r="AC832" i="8"/>
  <c r="AA832" i="8"/>
  <c r="W832" i="8"/>
  <c r="U832" i="8"/>
  <c r="S832" i="8"/>
  <c r="AM831" i="8"/>
  <c r="AK831" i="8"/>
  <c r="AI831" i="8"/>
  <c r="AE831" i="8"/>
  <c r="AC831" i="8"/>
  <c r="AA831" i="8"/>
  <c r="W831" i="8"/>
  <c r="U831" i="8"/>
  <c r="S831" i="8"/>
  <c r="AM830" i="8"/>
  <c r="AK830" i="8"/>
  <c r="AI830" i="8"/>
  <c r="AE830" i="8"/>
  <c r="AC830" i="8"/>
  <c r="AA830" i="8"/>
  <c r="W830" i="8"/>
  <c r="U830" i="8"/>
  <c r="S830" i="8"/>
  <c r="AM826" i="8"/>
  <c r="AK826" i="8"/>
  <c r="AI826" i="8"/>
  <c r="AE826" i="8"/>
  <c r="AC826" i="8"/>
  <c r="AA826" i="8"/>
  <c r="W826" i="8"/>
  <c r="U826" i="8"/>
  <c r="S826" i="8"/>
  <c r="AM825" i="8"/>
  <c r="AK825" i="8"/>
  <c r="AI825" i="8"/>
  <c r="AE825" i="8"/>
  <c r="AC825" i="8"/>
  <c r="AA825" i="8"/>
  <c r="W825" i="8"/>
  <c r="U825" i="8"/>
  <c r="S825" i="8"/>
  <c r="AM821" i="8"/>
  <c r="AK821" i="8"/>
  <c r="AI821" i="8"/>
  <c r="AE821" i="8"/>
  <c r="AC821" i="8"/>
  <c r="AA821" i="8"/>
  <c r="W821" i="8"/>
  <c r="U821" i="8"/>
  <c r="S821" i="8"/>
  <c r="AM820" i="8"/>
  <c r="AK820" i="8"/>
  <c r="AI820" i="8"/>
  <c r="AE820" i="8"/>
  <c r="AC820" i="8"/>
  <c r="AA820" i="8"/>
  <c r="W820" i="8"/>
  <c r="U820" i="8"/>
  <c r="S820" i="8"/>
  <c r="AM816" i="8"/>
  <c r="AK816" i="8"/>
  <c r="AI816" i="8"/>
  <c r="AE816" i="8"/>
  <c r="AC816" i="8"/>
  <c r="AA816" i="8"/>
  <c r="W816" i="8"/>
  <c r="U816" i="8"/>
  <c r="S816" i="8"/>
  <c r="AM813" i="8"/>
  <c r="AK813" i="8"/>
  <c r="AI813" i="8"/>
  <c r="AE813" i="8"/>
  <c r="AC813" i="8"/>
  <c r="AA813" i="8"/>
  <c r="W813" i="8"/>
  <c r="U813" i="8"/>
  <c r="S813" i="8"/>
  <c r="AM807" i="8"/>
  <c r="AK807" i="8"/>
  <c r="AI807" i="8"/>
  <c r="AE807" i="8"/>
  <c r="AC807" i="8"/>
  <c r="AA807" i="8"/>
  <c r="W807" i="8"/>
  <c r="U807" i="8"/>
  <c r="S807" i="8"/>
  <c r="AM800" i="8"/>
  <c r="AK800" i="8"/>
  <c r="AI800" i="8"/>
  <c r="AE800" i="8"/>
  <c r="AC800" i="8"/>
  <c r="AA800" i="8"/>
  <c r="W800" i="8"/>
  <c r="U800" i="8"/>
  <c r="S800" i="8"/>
  <c r="AM795" i="8"/>
  <c r="AK795" i="8"/>
  <c r="AI795" i="8"/>
  <c r="AE795" i="8"/>
  <c r="AC795" i="8"/>
  <c r="AA795" i="8"/>
  <c r="W795" i="8"/>
  <c r="U795" i="8"/>
  <c r="S795" i="8"/>
  <c r="AM793" i="8"/>
  <c r="AK793" i="8"/>
  <c r="AI793" i="8"/>
  <c r="AE793" i="8"/>
  <c r="AC793" i="8"/>
  <c r="AA793" i="8"/>
  <c r="W793" i="8"/>
  <c r="U793" i="8"/>
  <c r="S793" i="8"/>
  <c r="AM791" i="8"/>
  <c r="AK791" i="8"/>
  <c r="AI791" i="8"/>
  <c r="AE791" i="8"/>
  <c r="AC791" i="8"/>
  <c r="AA791" i="8"/>
  <c r="W791" i="8"/>
  <c r="U791" i="8"/>
  <c r="S791" i="8"/>
  <c r="AM788" i="8"/>
  <c r="AK788" i="8"/>
  <c r="AI788" i="8"/>
  <c r="AE788" i="8"/>
  <c r="AC788" i="8"/>
  <c r="AA788" i="8"/>
  <c r="W788" i="8"/>
  <c r="U788" i="8"/>
  <c r="S788" i="8"/>
  <c r="AM787" i="8"/>
  <c r="AK787" i="8"/>
  <c r="AI787" i="8"/>
  <c r="AE787" i="8"/>
  <c r="AC787" i="8"/>
  <c r="AA787" i="8"/>
  <c r="W787" i="8"/>
  <c r="U787" i="8"/>
  <c r="S787" i="8"/>
  <c r="AM786" i="8"/>
  <c r="AK786" i="8"/>
  <c r="AI786" i="8"/>
  <c r="AE786" i="8"/>
  <c r="AC786" i="8"/>
  <c r="AA786" i="8"/>
  <c r="W786" i="8"/>
  <c r="U786" i="8"/>
  <c r="S786" i="8"/>
  <c r="AM785" i="8"/>
  <c r="AK785" i="8"/>
  <c r="AI785" i="8"/>
  <c r="AE785" i="8"/>
  <c r="AC785" i="8"/>
  <c r="AA785" i="8"/>
  <c r="W785" i="8"/>
  <c r="U785" i="8"/>
  <c r="S785" i="8"/>
  <c r="AM784" i="8"/>
  <c r="AK784" i="8"/>
  <c r="AI784" i="8"/>
  <c r="AE784" i="8"/>
  <c r="AC784" i="8"/>
  <c r="AA784" i="8"/>
  <c r="W784" i="8"/>
  <c r="U784" i="8"/>
  <c r="S784" i="8"/>
  <c r="AM783" i="8"/>
  <c r="AK783" i="8"/>
  <c r="AI783" i="8"/>
  <c r="AE783" i="8"/>
  <c r="AC783" i="8"/>
  <c r="AA783" i="8"/>
  <c r="W783" i="8"/>
  <c r="U783" i="8"/>
  <c r="S783" i="8"/>
  <c r="AM782" i="8"/>
  <c r="AK782" i="8"/>
  <c r="AI782" i="8"/>
  <c r="AE782" i="8"/>
  <c r="AC782" i="8"/>
  <c r="AA782" i="8"/>
  <c r="W782" i="8"/>
  <c r="U782" i="8"/>
  <c r="S782" i="8"/>
  <c r="AM780" i="8"/>
  <c r="AK780" i="8"/>
  <c r="AI780" i="8"/>
  <c r="AE780" i="8"/>
  <c r="AC780" i="8"/>
  <c r="AA780" i="8"/>
  <c r="W780" i="8"/>
  <c r="U780" i="8"/>
  <c r="S780" i="8"/>
  <c r="AM779" i="8"/>
  <c r="AK779" i="8"/>
  <c r="AI779" i="8"/>
  <c r="AE779" i="8"/>
  <c r="AC779" i="8"/>
  <c r="AA779" i="8"/>
  <c r="W779" i="8"/>
  <c r="U779" i="8"/>
  <c r="S779" i="8"/>
  <c r="AM778" i="8"/>
  <c r="AK778" i="8"/>
  <c r="AI778" i="8"/>
  <c r="AE778" i="8"/>
  <c r="AC778" i="8"/>
  <c r="AA778" i="8"/>
  <c r="W778" i="8"/>
  <c r="U778" i="8"/>
  <c r="S778" i="8"/>
  <c r="AM777" i="8"/>
  <c r="AK777" i="8"/>
  <c r="AI777" i="8"/>
  <c r="AE777" i="8"/>
  <c r="AC777" i="8"/>
  <c r="AA777" i="8"/>
  <c r="W777" i="8"/>
  <c r="U777" i="8"/>
  <c r="S777" i="8"/>
  <c r="AM776" i="8"/>
  <c r="AK776" i="8"/>
  <c r="AI776" i="8"/>
  <c r="AE776" i="8"/>
  <c r="AC776" i="8"/>
  <c r="AA776" i="8"/>
  <c r="W776" i="8"/>
  <c r="U776" i="8"/>
  <c r="S776" i="8"/>
  <c r="AM775" i="8"/>
  <c r="AK775" i="8"/>
  <c r="AI775" i="8"/>
  <c r="AE775" i="8"/>
  <c r="AC775" i="8"/>
  <c r="AA775" i="8"/>
  <c r="W775" i="8"/>
  <c r="U775" i="8"/>
  <c r="S775" i="8"/>
  <c r="AM773" i="8"/>
  <c r="AK773" i="8"/>
  <c r="AI773" i="8"/>
  <c r="AE773" i="8"/>
  <c r="AC773" i="8"/>
  <c r="AA773" i="8"/>
  <c r="W773" i="8"/>
  <c r="U773" i="8"/>
  <c r="S773" i="8"/>
  <c r="AM771" i="8"/>
  <c r="AK771" i="8"/>
  <c r="AI771" i="8"/>
  <c r="AE771" i="8"/>
  <c r="AC771" i="8"/>
  <c r="AA771" i="8"/>
  <c r="W771" i="8"/>
  <c r="U771" i="8"/>
  <c r="S771" i="8"/>
  <c r="AM769" i="8"/>
  <c r="AK769" i="8"/>
  <c r="AI769" i="8"/>
  <c r="AE769" i="8"/>
  <c r="AC769" i="8"/>
  <c r="AA769" i="8"/>
  <c r="W769" i="8"/>
  <c r="U769" i="8"/>
  <c r="S769" i="8"/>
  <c r="AM766" i="8"/>
  <c r="AK766" i="8"/>
  <c r="AI766" i="8"/>
  <c r="AE766" i="8"/>
  <c r="AC766" i="8"/>
  <c r="AA766" i="8"/>
  <c r="W766" i="8"/>
  <c r="U766" i="8"/>
  <c r="S766" i="8"/>
  <c r="AM763" i="8"/>
  <c r="AK763" i="8"/>
  <c r="AI763" i="8"/>
  <c r="AE763" i="8"/>
  <c r="AC763" i="8"/>
  <c r="AA763" i="8"/>
  <c r="W763" i="8"/>
  <c r="U763" i="8"/>
  <c r="S763" i="8"/>
  <c r="AM762" i="8"/>
  <c r="AK762" i="8"/>
  <c r="AI762" i="8"/>
  <c r="AE762" i="8"/>
  <c r="AC762" i="8"/>
  <c r="AA762" i="8"/>
  <c r="W762" i="8"/>
  <c r="U762" i="8"/>
  <c r="S762" i="8"/>
  <c r="AM761" i="8"/>
  <c r="AK761" i="8"/>
  <c r="AI761" i="8"/>
  <c r="AE761" i="8"/>
  <c r="AC761" i="8"/>
  <c r="AA761" i="8"/>
  <c r="W761" i="8"/>
  <c r="U761" i="8"/>
  <c r="S761" i="8"/>
  <c r="AM760" i="8"/>
  <c r="AK760" i="8"/>
  <c r="AI760" i="8"/>
  <c r="AE760" i="8"/>
  <c r="AC760" i="8"/>
  <c r="AA760" i="8"/>
  <c r="W760" i="8"/>
  <c r="U760" i="8"/>
  <c r="S760" i="8"/>
  <c r="AM752" i="8"/>
  <c r="AK752" i="8"/>
  <c r="AI752" i="8"/>
  <c r="AE752" i="8"/>
  <c r="AC752" i="8"/>
  <c r="AA752" i="8"/>
  <c r="W752" i="8"/>
  <c r="U752" i="8"/>
  <c r="S752" i="8"/>
  <c r="AM750" i="8"/>
  <c r="AK750" i="8"/>
  <c r="AI750" i="8"/>
  <c r="AE750" i="8"/>
  <c r="AC750" i="8"/>
  <c r="AA750" i="8"/>
  <c r="W750" i="8"/>
  <c r="U750" i="8"/>
  <c r="S750" i="8"/>
  <c r="AM742" i="8"/>
  <c r="AK742" i="8"/>
  <c r="AI742" i="8"/>
  <c r="AE742" i="8"/>
  <c r="AC742" i="8"/>
  <c r="AA742" i="8"/>
  <c r="W742" i="8"/>
  <c r="U742" i="8"/>
  <c r="S742" i="8"/>
  <c r="AM738" i="8"/>
  <c r="AK738" i="8"/>
  <c r="AI738" i="8"/>
  <c r="AE738" i="8"/>
  <c r="AC738" i="8"/>
  <c r="AA738" i="8"/>
  <c r="W738" i="8"/>
  <c r="U738" i="8"/>
  <c r="S738" i="8"/>
  <c r="AM736" i="8"/>
  <c r="AK736" i="8"/>
  <c r="AI736" i="8"/>
  <c r="AE736" i="8"/>
  <c r="AC736" i="8"/>
  <c r="AA736" i="8"/>
  <c r="W736" i="8"/>
  <c r="U736" i="8"/>
  <c r="S736" i="8"/>
  <c r="AM734" i="8"/>
  <c r="AK734" i="8"/>
  <c r="AI734" i="8"/>
  <c r="AE734" i="8"/>
  <c r="AC734" i="8"/>
  <c r="AA734" i="8"/>
  <c r="W734" i="8"/>
  <c r="U734" i="8"/>
  <c r="S734" i="8"/>
  <c r="AM732" i="8"/>
  <c r="AK732" i="8"/>
  <c r="AI732" i="8"/>
  <c r="AE732" i="8"/>
  <c r="AC732" i="8"/>
  <c r="AA732" i="8"/>
  <c r="W732" i="8"/>
  <c r="U732" i="8"/>
  <c r="S732" i="8"/>
  <c r="AM731" i="8"/>
  <c r="AK731" i="8"/>
  <c r="AI731" i="8"/>
  <c r="AE731" i="8"/>
  <c r="AC731" i="8"/>
  <c r="AA731" i="8"/>
  <c r="W731" i="8"/>
  <c r="U731" i="8"/>
  <c r="S731" i="8"/>
  <c r="AM728" i="8"/>
  <c r="AK728" i="8"/>
  <c r="AI728" i="8"/>
  <c r="AE728" i="8"/>
  <c r="AC728" i="8"/>
  <c r="AA728" i="8"/>
  <c r="W728" i="8"/>
  <c r="U728" i="8"/>
  <c r="S728" i="8"/>
  <c r="AM727" i="8"/>
  <c r="AK727" i="8"/>
  <c r="AI727" i="8"/>
  <c r="AE727" i="8"/>
  <c r="AC727" i="8"/>
  <c r="AA727" i="8"/>
  <c r="W727" i="8"/>
  <c r="U727" i="8"/>
  <c r="S727" i="8"/>
  <c r="AM726" i="8"/>
  <c r="AK726" i="8"/>
  <c r="AI726" i="8"/>
  <c r="AE726" i="8"/>
  <c r="AC726" i="8"/>
  <c r="AA726" i="8"/>
  <c r="W726" i="8"/>
  <c r="U726" i="8"/>
  <c r="S726" i="8"/>
  <c r="AM725" i="8"/>
  <c r="AK725" i="8"/>
  <c r="AI725" i="8"/>
  <c r="AE725" i="8"/>
  <c r="AC725" i="8"/>
  <c r="AA725" i="8"/>
  <c r="W725" i="8"/>
  <c r="U725" i="8"/>
  <c r="S725" i="8"/>
  <c r="AM724" i="8"/>
  <c r="AK724" i="8"/>
  <c r="AI724" i="8"/>
  <c r="AE724" i="8"/>
  <c r="AC724" i="8"/>
  <c r="AA724" i="8"/>
  <c r="W724" i="8"/>
  <c r="U724" i="8"/>
  <c r="S724" i="8"/>
  <c r="AM723" i="8"/>
  <c r="AK723" i="8"/>
  <c r="AI723" i="8"/>
  <c r="AE723" i="8"/>
  <c r="AC723" i="8"/>
  <c r="AA723" i="8"/>
  <c r="W723" i="8"/>
  <c r="U723" i="8"/>
  <c r="S723" i="8"/>
  <c r="AM722" i="8"/>
  <c r="AK722" i="8"/>
  <c r="AI722" i="8"/>
  <c r="AE722" i="8"/>
  <c r="AC722" i="8"/>
  <c r="AA722" i="8"/>
  <c r="W722" i="8"/>
  <c r="U722" i="8"/>
  <c r="S722" i="8"/>
  <c r="AM721" i="8"/>
  <c r="AK721" i="8"/>
  <c r="AI721" i="8"/>
  <c r="AE721" i="8"/>
  <c r="AC721" i="8"/>
  <c r="AA721" i="8"/>
  <c r="W721" i="8"/>
  <c r="U721" i="8"/>
  <c r="S721" i="8"/>
  <c r="AM720" i="8"/>
  <c r="AK720" i="8"/>
  <c r="AI720" i="8"/>
  <c r="AE720" i="8"/>
  <c r="AC720" i="8"/>
  <c r="AA720" i="8"/>
  <c r="W720" i="8"/>
  <c r="U720" i="8"/>
  <c r="S720" i="8"/>
  <c r="AM719" i="8"/>
  <c r="AK719" i="8"/>
  <c r="AI719" i="8"/>
  <c r="AE719" i="8"/>
  <c r="AC719" i="8"/>
  <c r="AA719" i="8"/>
  <c r="W719" i="8"/>
  <c r="U719" i="8"/>
  <c r="S719" i="8"/>
  <c r="AM718" i="8"/>
  <c r="AK718" i="8"/>
  <c r="AI718" i="8"/>
  <c r="AE718" i="8"/>
  <c r="AC718" i="8"/>
  <c r="AA718" i="8"/>
  <c r="W718" i="8"/>
  <c r="U718" i="8"/>
  <c r="S718" i="8"/>
  <c r="AM717" i="8"/>
  <c r="AK717" i="8"/>
  <c r="AI717" i="8"/>
  <c r="AE717" i="8"/>
  <c r="AC717" i="8"/>
  <c r="AA717" i="8"/>
  <c r="W717" i="8"/>
  <c r="U717" i="8"/>
  <c r="S717" i="8"/>
  <c r="AM716" i="8"/>
  <c r="AK716" i="8"/>
  <c r="AI716" i="8"/>
  <c r="AE716" i="8"/>
  <c r="AC716" i="8"/>
  <c r="AA716" i="8"/>
  <c r="W716" i="8"/>
  <c r="U716" i="8"/>
  <c r="S716" i="8"/>
  <c r="AM715" i="8"/>
  <c r="AK715" i="8"/>
  <c r="AI715" i="8"/>
  <c r="AE715" i="8"/>
  <c r="AC715" i="8"/>
  <c r="AA715" i="8"/>
  <c r="W715" i="8"/>
  <c r="U715" i="8"/>
  <c r="S715" i="8"/>
  <c r="AM714" i="8"/>
  <c r="AK714" i="8"/>
  <c r="AI714" i="8"/>
  <c r="AE714" i="8"/>
  <c r="AC714" i="8"/>
  <c r="AA714" i="8"/>
  <c r="W714" i="8"/>
  <c r="U714" i="8"/>
  <c r="S714" i="8"/>
  <c r="AM713" i="8"/>
  <c r="AK713" i="8"/>
  <c r="AI713" i="8"/>
  <c r="AE713" i="8"/>
  <c r="AC713" i="8"/>
  <c r="AA713" i="8"/>
  <c r="W713" i="8"/>
  <c r="U713" i="8"/>
  <c r="S713" i="8"/>
  <c r="AM711" i="8"/>
  <c r="AK711" i="8"/>
  <c r="AI711" i="8"/>
  <c r="AE711" i="8"/>
  <c r="AC711" i="8"/>
  <c r="AA711" i="8"/>
  <c r="W711" i="8"/>
  <c r="U711" i="8"/>
  <c r="S711" i="8"/>
  <c r="AM710" i="8"/>
  <c r="AK710" i="8"/>
  <c r="AI710" i="8"/>
  <c r="AE710" i="8"/>
  <c r="AC710" i="8"/>
  <c r="AA710" i="8"/>
  <c r="W710" i="8"/>
  <c r="U710" i="8"/>
  <c r="S710" i="8"/>
  <c r="AM709" i="8"/>
  <c r="AK709" i="8"/>
  <c r="AI709" i="8"/>
  <c r="AE709" i="8"/>
  <c r="AC709" i="8"/>
  <c r="AA709" i="8"/>
  <c r="W709" i="8"/>
  <c r="U709" i="8"/>
  <c r="S709" i="8"/>
  <c r="AM708" i="8"/>
  <c r="AK708" i="8"/>
  <c r="AI708" i="8"/>
  <c r="AE708" i="8"/>
  <c r="AC708" i="8"/>
  <c r="AA708" i="8"/>
  <c r="W708" i="8"/>
  <c r="U708" i="8"/>
  <c r="S708" i="8"/>
  <c r="AM707" i="8"/>
  <c r="AK707" i="8"/>
  <c r="AI707" i="8"/>
  <c r="AE707" i="8"/>
  <c r="AC707" i="8"/>
  <c r="AA707" i="8"/>
  <c r="W707" i="8"/>
  <c r="U707" i="8"/>
  <c r="S707" i="8"/>
  <c r="AM706" i="8"/>
  <c r="AK706" i="8"/>
  <c r="AI706" i="8"/>
  <c r="AE706" i="8"/>
  <c r="AC706" i="8"/>
  <c r="AA706" i="8"/>
  <c r="W706" i="8"/>
  <c r="U706" i="8"/>
  <c r="S706" i="8"/>
  <c r="AM705" i="8"/>
  <c r="AK705" i="8"/>
  <c r="AI705" i="8"/>
  <c r="AE705" i="8"/>
  <c r="AC705" i="8"/>
  <c r="AA705" i="8"/>
  <c r="W705" i="8"/>
  <c r="U705" i="8"/>
  <c r="S705" i="8"/>
  <c r="AM704" i="8"/>
  <c r="AK704" i="8"/>
  <c r="AI704" i="8"/>
  <c r="AE704" i="8"/>
  <c r="AC704" i="8"/>
  <c r="AA704" i="8"/>
  <c r="W704" i="8"/>
  <c r="U704" i="8"/>
  <c r="S704" i="8"/>
  <c r="AM703" i="8"/>
  <c r="AK703" i="8"/>
  <c r="AI703" i="8"/>
  <c r="AE703" i="8"/>
  <c r="AC703" i="8"/>
  <c r="AA703" i="8"/>
  <c r="W703" i="8"/>
  <c r="U703" i="8"/>
  <c r="S703" i="8"/>
  <c r="AM702" i="8"/>
  <c r="AK702" i="8"/>
  <c r="AI702" i="8"/>
  <c r="AE702" i="8"/>
  <c r="AC702" i="8"/>
  <c r="AA702" i="8"/>
  <c r="W702" i="8"/>
  <c r="U702" i="8"/>
  <c r="S702" i="8"/>
  <c r="AM700" i="8"/>
  <c r="AK700" i="8"/>
  <c r="AI700" i="8"/>
  <c r="AE700" i="8"/>
  <c r="AC700" i="8"/>
  <c r="AA700" i="8"/>
  <c r="W700" i="8"/>
  <c r="U700" i="8"/>
  <c r="S700" i="8"/>
  <c r="AM696" i="8"/>
  <c r="AK696" i="8"/>
  <c r="AI696" i="8"/>
  <c r="AE696" i="8"/>
  <c r="AC696" i="8"/>
  <c r="AA696" i="8"/>
  <c r="W696" i="8"/>
  <c r="U696" i="8"/>
  <c r="S696" i="8"/>
  <c r="AM695" i="8"/>
  <c r="AK695" i="8"/>
  <c r="AI695" i="8"/>
  <c r="AE695" i="8"/>
  <c r="AC695" i="8"/>
  <c r="AA695" i="8"/>
  <c r="W695" i="8"/>
  <c r="U695" i="8"/>
  <c r="S695" i="8"/>
  <c r="AM693" i="8"/>
  <c r="AK693" i="8"/>
  <c r="AI693" i="8"/>
  <c r="AE693" i="8"/>
  <c r="AC693" i="8"/>
  <c r="AA693" i="8"/>
  <c r="W693" i="8"/>
  <c r="U693" i="8"/>
  <c r="S693" i="8"/>
  <c r="AM691" i="8"/>
  <c r="AK691" i="8"/>
  <c r="AI691" i="8"/>
  <c r="AE691" i="8"/>
  <c r="AC691" i="8"/>
  <c r="AA691" i="8"/>
  <c r="W691" i="8"/>
  <c r="U691" i="8"/>
  <c r="S691" i="8"/>
  <c r="AM689" i="8"/>
  <c r="AK689" i="8"/>
  <c r="AI689" i="8"/>
  <c r="AE689" i="8"/>
  <c r="AC689" i="8"/>
  <c r="AA689" i="8"/>
  <c r="W689" i="8"/>
  <c r="U689" i="8"/>
  <c r="S689" i="8"/>
  <c r="AM686" i="8"/>
  <c r="AK686" i="8"/>
  <c r="AI686" i="8"/>
  <c r="AE686" i="8"/>
  <c r="AC686" i="8"/>
  <c r="AA686" i="8"/>
  <c r="W686" i="8"/>
  <c r="U686" i="8"/>
  <c r="S686" i="8"/>
  <c r="AM683" i="8"/>
  <c r="AK683" i="8"/>
  <c r="AI683" i="8"/>
  <c r="AE683" i="8"/>
  <c r="AC683" i="8"/>
  <c r="AA683" i="8"/>
  <c r="W683" i="8"/>
  <c r="U683" i="8"/>
  <c r="S683" i="8"/>
  <c r="AM682" i="8"/>
  <c r="AK682" i="8"/>
  <c r="AI682" i="8"/>
  <c r="AE682" i="8"/>
  <c r="AC682" i="8"/>
  <c r="AA682" i="8"/>
  <c r="W682" i="8"/>
  <c r="U682" i="8"/>
  <c r="S682" i="8"/>
  <c r="AM679" i="8"/>
  <c r="AK679" i="8"/>
  <c r="AI679" i="8"/>
  <c r="AE679" i="8"/>
  <c r="AC679" i="8"/>
  <c r="AA679" i="8"/>
  <c r="W679" i="8"/>
  <c r="U679" i="8"/>
  <c r="S679" i="8"/>
  <c r="AM676" i="8"/>
  <c r="AK676" i="8"/>
  <c r="AI676" i="8"/>
  <c r="AE676" i="8"/>
  <c r="AC676" i="8"/>
  <c r="AA676" i="8"/>
  <c r="W676" i="8"/>
  <c r="U676" i="8"/>
  <c r="S676" i="8"/>
  <c r="AM674" i="8"/>
  <c r="AK674" i="8"/>
  <c r="AI674" i="8"/>
  <c r="AE674" i="8"/>
  <c r="AC674" i="8"/>
  <c r="AA674" i="8"/>
  <c r="W674" i="8"/>
  <c r="U674" i="8"/>
  <c r="S674" i="8"/>
  <c r="AM671" i="8"/>
  <c r="AK671" i="8"/>
  <c r="AI671" i="8"/>
  <c r="AE671" i="8"/>
  <c r="AC671" i="8"/>
  <c r="AA671" i="8"/>
  <c r="W671" i="8"/>
  <c r="U671" i="8"/>
  <c r="S671" i="8"/>
  <c r="AM668" i="8"/>
  <c r="AK668" i="8"/>
  <c r="AI668" i="8"/>
  <c r="AE668" i="8"/>
  <c r="AC668" i="8"/>
  <c r="AA668" i="8"/>
  <c r="W668" i="8"/>
  <c r="U668" i="8"/>
  <c r="S668" i="8"/>
  <c r="AM665" i="8"/>
  <c r="AK665" i="8"/>
  <c r="AI665" i="8"/>
  <c r="AE665" i="8"/>
  <c r="AC665" i="8"/>
  <c r="AA665" i="8"/>
  <c r="W665" i="8"/>
  <c r="U665" i="8"/>
  <c r="S665" i="8"/>
  <c r="AM662" i="8"/>
  <c r="AK662" i="8"/>
  <c r="AI662" i="8"/>
  <c r="AE662" i="8"/>
  <c r="AC662" i="8"/>
  <c r="AA662" i="8"/>
  <c r="W662" i="8"/>
  <c r="U662" i="8"/>
  <c r="S662" i="8"/>
  <c r="AM659" i="8"/>
  <c r="AK659" i="8"/>
  <c r="AI659" i="8"/>
  <c r="AE659" i="8"/>
  <c r="AC659" i="8"/>
  <c r="AA659" i="8"/>
  <c r="W659" i="8"/>
  <c r="U659" i="8"/>
  <c r="S659" i="8"/>
  <c r="AM657" i="8"/>
  <c r="AK657" i="8"/>
  <c r="AI657" i="8"/>
  <c r="AE657" i="8"/>
  <c r="AC657" i="8"/>
  <c r="AA657" i="8"/>
  <c r="W657" i="8"/>
  <c r="U657" i="8"/>
  <c r="S657" i="8"/>
  <c r="AM656" i="8"/>
  <c r="AK656" i="8"/>
  <c r="AI656" i="8"/>
  <c r="AE656" i="8"/>
  <c r="AC656" i="8"/>
  <c r="AA656" i="8"/>
  <c r="W656" i="8"/>
  <c r="U656" i="8"/>
  <c r="S656" i="8"/>
  <c r="AM655" i="8"/>
  <c r="AK655" i="8"/>
  <c r="AI655" i="8"/>
  <c r="AE655" i="8"/>
  <c r="AC655" i="8"/>
  <c r="AA655" i="8"/>
  <c r="W655" i="8"/>
  <c r="U655" i="8"/>
  <c r="S655" i="8"/>
  <c r="AM654" i="8"/>
  <c r="AK654" i="8"/>
  <c r="AI654" i="8"/>
  <c r="AE654" i="8"/>
  <c r="AC654" i="8"/>
  <c r="AA654" i="8"/>
  <c r="W654" i="8"/>
  <c r="U654" i="8"/>
  <c r="S654" i="8"/>
  <c r="AM653" i="8"/>
  <c r="AK653" i="8"/>
  <c r="AI653" i="8"/>
  <c r="AE653" i="8"/>
  <c r="AC653" i="8"/>
  <c r="AA653" i="8"/>
  <c r="W653" i="8"/>
  <c r="U653" i="8"/>
  <c r="S653" i="8"/>
  <c r="AM652" i="8"/>
  <c r="AK652" i="8"/>
  <c r="AI652" i="8"/>
  <c r="AE652" i="8"/>
  <c r="AC652" i="8"/>
  <c r="AA652" i="8"/>
  <c r="W652" i="8"/>
  <c r="U652" i="8"/>
  <c r="S652" i="8"/>
  <c r="AM651" i="8"/>
  <c r="AK651" i="8"/>
  <c r="AI651" i="8"/>
  <c r="AE651" i="8"/>
  <c r="AC651" i="8"/>
  <c r="AA651" i="8"/>
  <c r="W651" i="8"/>
  <c r="U651" i="8"/>
  <c r="S651" i="8"/>
  <c r="AM650" i="8"/>
  <c r="AK650" i="8"/>
  <c r="AI650" i="8"/>
  <c r="AE650" i="8"/>
  <c r="AC650" i="8"/>
  <c r="AA650" i="8"/>
  <c r="W650" i="8"/>
  <c r="U650" i="8"/>
  <c r="S650" i="8"/>
  <c r="AM649" i="8"/>
  <c r="AK649" i="8"/>
  <c r="AI649" i="8"/>
  <c r="AE649" i="8"/>
  <c r="AC649" i="8"/>
  <c r="AA649" i="8"/>
  <c r="W649" i="8"/>
  <c r="U649" i="8"/>
  <c r="S649" i="8"/>
  <c r="AM648" i="8"/>
  <c r="AK648" i="8"/>
  <c r="AI648" i="8"/>
  <c r="AE648" i="8"/>
  <c r="AC648" i="8"/>
  <c r="AA648" i="8"/>
  <c r="W648" i="8"/>
  <c r="U648" i="8"/>
  <c r="S648" i="8"/>
  <c r="AM647" i="8"/>
  <c r="AK647" i="8"/>
  <c r="AI647" i="8"/>
  <c r="AE647" i="8"/>
  <c r="AC647" i="8"/>
  <c r="AA647" i="8"/>
  <c r="W647" i="8"/>
  <c r="U647" i="8"/>
  <c r="S647" i="8"/>
  <c r="AM646" i="8"/>
  <c r="AK646" i="8"/>
  <c r="AI646" i="8"/>
  <c r="AE646" i="8"/>
  <c r="AC646" i="8"/>
  <c r="AA646" i="8"/>
  <c r="W646" i="8"/>
  <c r="U646" i="8"/>
  <c r="S646" i="8"/>
  <c r="AM645" i="8"/>
  <c r="AK645" i="8"/>
  <c r="AI645" i="8"/>
  <c r="AE645" i="8"/>
  <c r="AC645" i="8"/>
  <c r="AA645" i="8"/>
  <c r="W645" i="8"/>
  <c r="U645" i="8"/>
  <c r="S645" i="8"/>
  <c r="AM644" i="8"/>
  <c r="AK644" i="8"/>
  <c r="AI644" i="8"/>
  <c r="AE644" i="8"/>
  <c r="AC644" i="8"/>
  <c r="AA644" i="8"/>
  <c r="W644" i="8"/>
  <c r="U644" i="8"/>
  <c r="S644" i="8"/>
  <c r="AM643" i="8"/>
  <c r="AK643" i="8"/>
  <c r="AI643" i="8"/>
  <c r="AE643" i="8"/>
  <c r="AC643" i="8"/>
  <c r="AA643" i="8"/>
  <c r="W643" i="8"/>
  <c r="U643" i="8"/>
  <c r="S643" i="8"/>
  <c r="AM642" i="8"/>
  <c r="AK642" i="8"/>
  <c r="AI642" i="8"/>
  <c r="AE642" i="8"/>
  <c r="AC642" i="8"/>
  <c r="AA642" i="8"/>
  <c r="W642" i="8"/>
  <c r="U642" i="8"/>
  <c r="S642" i="8"/>
  <c r="AM641" i="8"/>
  <c r="AK641" i="8"/>
  <c r="AI641" i="8"/>
  <c r="AE641" i="8"/>
  <c r="AC641" i="8"/>
  <c r="AA641" i="8"/>
  <c r="W641" i="8"/>
  <c r="U641" i="8"/>
  <c r="S641" i="8"/>
  <c r="AM640" i="8"/>
  <c r="AK640" i="8"/>
  <c r="AI640" i="8"/>
  <c r="AE640" i="8"/>
  <c r="AC640" i="8"/>
  <c r="AA640" i="8"/>
  <c r="W640" i="8"/>
  <c r="U640" i="8"/>
  <c r="S640" i="8"/>
  <c r="AM638" i="8"/>
  <c r="AK638" i="8"/>
  <c r="AI638" i="8"/>
  <c r="AE638" i="8"/>
  <c r="AC638" i="8"/>
  <c r="AA638" i="8"/>
  <c r="W638" i="8"/>
  <c r="U638" i="8"/>
  <c r="S638" i="8"/>
  <c r="AM637" i="8"/>
  <c r="AK637" i="8"/>
  <c r="AI637" i="8"/>
  <c r="AE637" i="8"/>
  <c r="AC637" i="8"/>
  <c r="AA637" i="8"/>
  <c r="W637" i="8"/>
  <c r="U637" i="8"/>
  <c r="S637" i="8"/>
  <c r="AM636" i="8"/>
  <c r="AK636" i="8"/>
  <c r="AI636" i="8"/>
  <c r="AE636" i="8"/>
  <c r="AC636" i="8"/>
  <c r="AA636" i="8"/>
  <c r="W636" i="8"/>
  <c r="U636" i="8"/>
  <c r="S636" i="8"/>
  <c r="AM634" i="8"/>
  <c r="AK634" i="8"/>
  <c r="AI634" i="8"/>
  <c r="AE634" i="8"/>
  <c r="AC634" i="8"/>
  <c r="AA634" i="8"/>
  <c r="W634" i="8"/>
  <c r="U634" i="8"/>
  <c r="S634" i="8"/>
  <c r="AM632" i="8"/>
  <c r="AK632" i="8"/>
  <c r="AI632" i="8"/>
  <c r="AE632" i="8"/>
  <c r="AC632" i="8"/>
  <c r="AA632" i="8"/>
  <c r="W632" i="8"/>
  <c r="U632" i="8"/>
  <c r="S632" i="8"/>
  <c r="AM631" i="8"/>
  <c r="AK631" i="8"/>
  <c r="AI631" i="8"/>
  <c r="AE631" i="8"/>
  <c r="AC631" i="8"/>
  <c r="AA631" i="8"/>
  <c r="W631" i="8"/>
  <c r="U631" i="8"/>
  <c r="S631" i="8"/>
  <c r="AM629" i="8"/>
  <c r="AK629" i="8"/>
  <c r="AI629" i="8"/>
  <c r="AE629" i="8"/>
  <c r="AC629" i="8"/>
  <c r="AA629" i="8"/>
  <c r="W629" i="8"/>
  <c r="U629" i="8"/>
  <c r="S629" i="8"/>
  <c r="AM628" i="8"/>
  <c r="AK628" i="8"/>
  <c r="AI628" i="8"/>
  <c r="AE628" i="8"/>
  <c r="AC628" i="8"/>
  <c r="AA628" i="8"/>
  <c r="W628" i="8"/>
  <c r="U628" i="8"/>
  <c r="S628" i="8"/>
  <c r="AM626" i="8"/>
  <c r="AK626" i="8"/>
  <c r="AI626" i="8"/>
  <c r="AE626" i="8"/>
  <c r="AC626" i="8"/>
  <c r="AA626" i="8"/>
  <c r="W626" i="8"/>
  <c r="U626" i="8"/>
  <c r="S626" i="8"/>
  <c r="AM624" i="8"/>
  <c r="AK624" i="8"/>
  <c r="AI624" i="8"/>
  <c r="AE624" i="8"/>
  <c r="AC624" i="8"/>
  <c r="AA624" i="8"/>
  <c r="W624" i="8"/>
  <c r="U624" i="8"/>
  <c r="S624" i="8"/>
  <c r="AM622" i="8"/>
  <c r="AK622" i="8"/>
  <c r="AI622" i="8"/>
  <c r="AE622" i="8"/>
  <c r="AC622" i="8"/>
  <c r="AA622" i="8"/>
  <c r="W622" i="8"/>
  <c r="U622" i="8"/>
  <c r="S622" i="8"/>
  <c r="AM621" i="8"/>
  <c r="AK621" i="8"/>
  <c r="AI621" i="8"/>
  <c r="AE621" i="8"/>
  <c r="AC621" i="8"/>
  <c r="AA621" i="8"/>
  <c r="W621" i="8"/>
  <c r="U621" i="8"/>
  <c r="S621" i="8"/>
  <c r="AM619" i="8"/>
  <c r="AK619" i="8"/>
  <c r="AI619" i="8"/>
  <c r="AE619" i="8"/>
  <c r="AC619" i="8"/>
  <c r="AA619" i="8"/>
  <c r="W619" i="8"/>
  <c r="U619" i="8"/>
  <c r="S619" i="8"/>
  <c r="AM617" i="8"/>
  <c r="AK617" i="8"/>
  <c r="AI617" i="8"/>
  <c r="AE617" i="8"/>
  <c r="AC617" i="8"/>
  <c r="AA617" i="8"/>
  <c r="W617" i="8"/>
  <c r="U617" i="8"/>
  <c r="S617" i="8"/>
  <c r="AM615" i="8"/>
  <c r="AK615" i="8"/>
  <c r="AI615" i="8"/>
  <c r="AE615" i="8"/>
  <c r="AC615" i="8"/>
  <c r="AA615" i="8"/>
  <c r="W615" i="8"/>
  <c r="U615" i="8"/>
  <c r="S615" i="8"/>
  <c r="AM614" i="8"/>
  <c r="AK614" i="8"/>
  <c r="AI614" i="8"/>
  <c r="AE614" i="8"/>
  <c r="AC614" i="8"/>
  <c r="AA614" i="8"/>
  <c r="W614" i="8"/>
  <c r="U614" i="8"/>
  <c r="S614" i="8"/>
  <c r="AM612" i="8"/>
  <c r="AK612" i="8"/>
  <c r="AI612" i="8"/>
  <c r="AE612" i="8"/>
  <c r="AC612" i="8"/>
  <c r="AA612" i="8"/>
  <c r="W612" i="8"/>
  <c r="U612" i="8"/>
  <c r="S612" i="8"/>
  <c r="AM610" i="8"/>
  <c r="AK610" i="8"/>
  <c r="AI610" i="8"/>
  <c r="AE610" i="8"/>
  <c r="AC610" i="8"/>
  <c r="AA610" i="8"/>
  <c r="W610" i="8"/>
  <c r="U610" i="8"/>
  <c r="S610" i="8"/>
  <c r="AM608" i="8"/>
  <c r="AK608" i="8"/>
  <c r="AI608" i="8"/>
  <c r="AE608" i="8"/>
  <c r="AC608" i="8"/>
  <c r="AA608" i="8"/>
  <c r="W608" i="8"/>
  <c r="U608" i="8"/>
  <c r="S608" i="8"/>
  <c r="AM607" i="8"/>
  <c r="AK607" i="8"/>
  <c r="AI607" i="8"/>
  <c r="AE607" i="8"/>
  <c r="AC607" i="8"/>
  <c r="AA607" i="8"/>
  <c r="W607" i="8"/>
  <c r="U607" i="8"/>
  <c r="S607" i="8"/>
  <c r="AM605" i="8"/>
  <c r="AK605" i="8"/>
  <c r="AI605" i="8"/>
  <c r="AE605" i="8"/>
  <c r="AC605" i="8"/>
  <c r="AA605" i="8"/>
  <c r="W605" i="8"/>
  <c r="U605" i="8"/>
  <c r="S605" i="8"/>
  <c r="AM603" i="8"/>
  <c r="AK603" i="8"/>
  <c r="AI603" i="8"/>
  <c r="AE603" i="8"/>
  <c r="AC603" i="8"/>
  <c r="AA603" i="8"/>
  <c r="W603" i="8"/>
  <c r="U603" i="8"/>
  <c r="S603" i="8"/>
  <c r="AM602" i="8"/>
  <c r="AK602" i="8"/>
  <c r="AI602" i="8"/>
  <c r="AE602" i="8"/>
  <c r="AC602" i="8"/>
  <c r="AA602" i="8"/>
  <c r="W602" i="8"/>
  <c r="U602" i="8"/>
  <c r="S602" i="8"/>
  <c r="AM600" i="8"/>
  <c r="AK600" i="8"/>
  <c r="AI600" i="8"/>
  <c r="AE600" i="8"/>
  <c r="AC600" i="8"/>
  <c r="AA600" i="8"/>
  <c r="W600" i="8"/>
  <c r="U600" i="8"/>
  <c r="S600" i="8"/>
  <c r="AM598" i="8"/>
  <c r="AK598" i="8"/>
  <c r="AI598" i="8"/>
  <c r="AE598" i="8"/>
  <c r="AC598" i="8"/>
  <c r="AA598" i="8"/>
  <c r="W598" i="8"/>
  <c r="U598" i="8"/>
  <c r="S598" i="8"/>
  <c r="AM597" i="8"/>
  <c r="AK597" i="8"/>
  <c r="AI597" i="8"/>
  <c r="AE597" i="8"/>
  <c r="AC597" i="8"/>
  <c r="AA597" i="8"/>
  <c r="W597" i="8"/>
  <c r="U597" i="8"/>
  <c r="S597" i="8"/>
  <c r="AM595" i="8"/>
  <c r="AK595" i="8"/>
  <c r="AI595" i="8"/>
  <c r="AE595" i="8"/>
  <c r="AC595" i="8"/>
  <c r="AA595" i="8"/>
  <c r="W595" i="8"/>
  <c r="U595" i="8"/>
  <c r="S595" i="8"/>
  <c r="AM594" i="8"/>
  <c r="AK594" i="8"/>
  <c r="AI594" i="8"/>
  <c r="AE594" i="8"/>
  <c r="AC594" i="8"/>
  <c r="AA594" i="8"/>
  <c r="W594" i="8"/>
  <c r="U594" i="8"/>
  <c r="S594" i="8"/>
  <c r="AM592" i="8"/>
  <c r="AK592" i="8"/>
  <c r="AI592" i="8"/>
  <c r="AE592" i="8"/>
  <c r="AC592" i="8"/>
  <c r="AA592" i="8"/>
  <c r="W592" i="8"/>
  <c r="U592" i="8"/>
  <c r="S592" i="8"/>
  <c r="AM590" i="8"/>
  <c r="AK590" i="8"/>
  <c r="AI590" i="8"/>
  <c r="AE590" i="8"/>
  <c r="AC590" i="8"/>
  <c r="AA590" i="8"/>
  <c r="W590" i="8"/>
  <c r="U590" i="8"/>
  <c r="S590" i="8"/>
  <c r="AM589" i="8"/>
  <c r="AK589" i="8"/>
  <c r="AI589" i="8"/>
  <c r="AE589" i="8"/>
  <c r="AC589" i="8"/>
  <c r="AA589" i="8"/>
  <c r="W589" i="8"/>
  <c r="U589" i="8"/>
  <c r="S589" i="8"/>
  <c r="AM588" i="8"/>
  <c r="AK588" i="8"/>
  <c r="AI588" i="8"/>
  <c r="AE588" i="8"/>
  <c r="AC588" i="8"/>
  <c r="AA588" i="8"/>
  <c r="W588" i="8"/>
  <c r="U588" i="8"/>
  <c r="S588" i="8"/>
  <c r="AM587" i="8"/>
  <c r="AK587" i="8"/>
  <c r="AI587" i="8"/>
  <c r="AE587" i="8"/>
  <c r="AC587" i="8"/>
  <c r="AA587" i="8"/>
  <c r="W587" i="8"/>
  <c r="U587" i="8"/>
  <c r="S587" i="8"/>
  <c r="AM584" i="8"/>
  <c r="AK584" i="8"/>
  <c r="AI584" i="8"/>
  <c r="AE584" i="8"/>
  <c r="AC584" i="8"/>
  <c r="AA584" i="8"/>
  <c r="W584" i="8"/>
  <c r="U584" i="8"/>
  <c r="S584" i="8"/>
  <c r="AM582" i="8"/>
  <c r="AK582" i="8"/>
  <c r="AI582" i="8"/>
  <c r="AE582" i="8"/>
  <c r="AC582" i="8"/>
  <c r="AA582" i="8"/>
  <c r="W582" i="8"/>
  <c r="U582" i="8"/>
  <c r="S582" i="8"/>
  <c r="AM580" i="8"/>
  <c r="AK580" i="8"/>
  <c r="AI580" i="8"/>
  <c r="AE580" i="8"/>
  <c r="AC580" i="8"/>
  <c r="AA580" i="8"/>
  <c r="W580" i="8"/>
  <c r="U580" i="8"/>
  <c r="S580" i="8"/>
  <c r="AM579" i="8"/>
  <c r="AK579" i="8"/>
  <c r="AI579" i="8"/>
  <c r="AE579" i="8"/>
  <c r="AC579" i="8"/>
  <c r="AA579" i="8"/>
  <c r="W579" i="8"/>
  <c r="U579" i="8"/>
  <c r="S579" i="8"/>
  <c r="AM578" i="8"/>
  <c r="AK578" i="8"/>
  <c r="AI578" i="8"/>
  <c r="AE578" i="8"/>
  <c r="AC578" i="8"/>
  <c r="AA578" i="8"/>
  <c r="W578" i="8"/>
  <c r="U578" i="8"/>
  <c r="S578" i="8"/>
  <c r="AM576" i="8"/>
  <c r="AK576" i="8"/>
  <c r="AI576" i="8"/>
  <c r="AE576" i="8"/>
  <c r="AC576" i="8"/>
  <c r="AA576" i="8"/>
  <c r="W576" i="8"/>
  <c r="U576" i="8"/>
  <c r="S576" i="8"/>
  <c r="AM574" i="8"/>
  <c r="AK574" i="8"/>
  <c r="AI574" i="8"/>
  <c r="AE574" i="8"/>
  <c r="AC574" i="8"/>
  <c r="AA574" i="8"/>
  <c r="W574" i="8"/>
  <c r="U574" i="8"/>
  <c r="S574" i="8"/>
  <c r="AM572" i="8"/>
  <c r="AK572" i="8"/>
  <c r="AI572" i="8"/>
  <c r="AE572" i="8"/>
  <c r="AC572" i="8"/>
  <c r="AA572" i="8"/>
  <c r="W572" i="8"/>
  <c r="U572" i="8"/>
  <c r="S572" i="8"/>
  <c r="AM570" i="8"/>
  <c r="AK570" i="8"/>
  <c r="AI570" i="8"/>
  <c r="AE570" i="8"/>
  <c r="AC570" i="8"/>
  <c r="AA570" i="8"/>
  <c r="W570" i="8"/>
  <c r="U570" i="8"/>
  <c r="S570" i="8"/>
  <c r="AM568" i="8"/>
  <c r="AK568" i="8"/>
  <c r="AI568" i="8"/>
  <c r="AE568" i="8"/>
  <c r="AC568" i="8"/>
  <c r="AA568" i="8"/>
  <c r="W568" i="8"/>
  <c r="U568" i="8"/>
  <c r="S568" i="8"/>
  <c r="AM566" i="8"/>
  <c r="AK566" i="8"/>
  <c r="AI566" i="8"/>
  <c r="AE566" i="8"/>
  <c r="AC566" i="8"/>
  <c r="AA566" i="8"/>
  <c r="W566" i="8"/>
  <c r="U566" i="8"/>
  <c r="S566" i="8"/>
  <c r="AM565" i="8"/>
  <c r="AK565" i="8"/>
  <c r="AI565" i="8"/>
  <c r="AE565" i="8"/>
  <c r="AC565" i="8"/>
  <c r="AA565" i="8"/>
  <c r="W565" i="8"/>
  <c r="U565" i="8"/>
  <c r="S565" i="8"/>
  <c r="AM564" i="8"/>
  <c r="AK564" i="8"/>
  <c r="AI564" i="8"/>
  <c r="AE564" i="8"/>
  <c r="AC564" i="8"/>
  <c r="AA564" i="8"/>
  <c r="W564" i="8"/>
  <c r="U564" i="8"/>
  <c r="S564" i="8"/>
  <c r="AM562" i="8"/>
  <c r="AK562" i="8"/>
  <c r="AI562" i="8"/>
  <c r="AE562" i="8"/>
  <c r="AC562" i="8"/>
  <c r="AA562" i="8"/>
  <c r="W562" i="8"/>
  <c r="U562" i="8"/>
  <c r="S562" i="8"/>
  <c r="AM560" i="8"/>
  <c r="AK560" i="8"/>
  <c r="AI560" i="8"/>
  <c r="AE560" i="8"/>
  <c r="AC560" i="8"/>
  <c r="AA560" i="8"/>
  <c r="W560" i="8"/>
  <c r="U560" i="8"/>
  <c r="S560" i="8"/>
  <c r="AM558" i="8"/>
  <c r="AK558" i="8"/>
  <c r="AI558" i="8"/>
  <c r="AE558" i="8"/>
  <c r="AC558" i="8"/>
  <c r="AA558" i="8"/>
  <c r="W558" i="8"/>
  <c r="U558" i="8"/>
  <c r="S558" i="8"/>
  <c r="AM557" i="8"/>
  <c r="AK557" i="8"/>
  <c r="AI557" i="8"/>
  <c r="AE557" i="8"/>
  <c r="AC557" i="8"/>
  <c r="AA557" i="8"/>
  <c r="W557" i="8"/>
  <c r="U557" i="8"/>
  <c r="S557" i="8"/>
  <c r="AM556" i="8"/>
  <c r="AK556" i="8"/>
  <c r="AI556" i="8"/>
  <c r="AE556" i="8"/>
  <c r="AC556" i="8"/>
  <c r="AA556" i="8"/>
  <c r="W556" i="8"/>
  <c r="U556" i="8"/>
  <c r="S556" i="8"/>
  <c r="AM555" i="8"/>
  <c r="AK555" i="8"/>
  <c r="AI555" i="8"/>
  <c r="AE555" i="8"/>
  <c r="AC555" i="8"/>
  <c r="AA555" i="8"/>
  <c r="W555" i="8"/>
  <c r="U555" i="8"/>
  <c r="S555" i="8"/>
  <c r="AM553" i="8"/>
  <c r="AK553" i="8"/>
  <c r="AI553" i="8"/>
  <c r="AE553" i="8"/>
  <c r="AC553" i="8"/>
  <c r="AA553" i="8"/>
  <c r="W553" i="8"/>
  <c r="U553" i="8"/>
  <c r="S553" i="8"/>
  <c r="AM552" i="8"/>
  <c r="AK552" i="8"/>
  <c r="AI552" i="8"/>
  <c r="AE552" i="8"/>
  <c r="AC552" i="8"/>
  <c r="AA552" i="8"/>
  <c r="W552" i="8"/>
  <c r="U552" i="8"/>
  <c r="S552" i="8"/>
  <c r="AM551" i="8"/>
  <c r="AK551" i="8"/>
  <c r="AI551" i="8"/>
  <c r="AE551" i="8"/>
  <c r="AC551" i="8"/>
  <c r="AA551" i="8"/>
  <c r="W551" i="8"/>
  <c r="U551" i="8"/>
  <c r="S551" i="8"/>
  <c r="AM550" i="8"/>
  <c r="AK550" i="8"/>
  <c r="AI550" i="8"/>
  <c r="AE550" i="8"/>
  <c r="AC550" i="8"/>
  <c r="AA550" i="8"/>
  <c r="W550" i="8"/>
  <c r="U550" i="8"/>
  <c r="S550" i="8"/>
  <c r="AM549" i="8"/>
  <c r="AK549" i="8"/>
  <c r="AI549" i="8"/>
  <c r="AE549" i="8"/>
  <c r="AC549" i="8"/>
  <c r="AA549" i="8"/>
  <c r="W549" i="8"/>
  <c r="U549" i="8"/>
  <c r="S549" i="8"/>
  <c r="AM548" i="8"/>
  <c r="AK548" i="8"/>
  <c r="AI548" i="8"/>
  <c r="AE548" i="8"/>
  <c r="AC548" i="8"/>
  <c r="AA548" i="8"/>
  <c r="W548" i="8"/>
  <c r="U548" i="8"/>
  <c r="S548" i="8"/>
  <c r="AM547" i="8"/>
  <c r="AK547" i="8"/>
  <c r="AI547" i="8"/>
  <c r="AE547" i="8"/>
  <c r="AC547" i="8"/>
  <c r="AA547" i="8"/>
  <c r="W547" i="8"/>
  <c r="U547" i="8"/>
  <c r="S547" i="8"/>
  <c r="AM545" i="8"/>
  <c r="AK545" i="8"/>
  <c r="AI545" i="8"/>
  <c r="AE545" i="8"/>
  <c r="AC545" i="8"/>
  <c r="AA545" i="8"/>
  <c r="W545" i="8"/>
  <c r="U545" i="8"/>
  <c r="S545" i="8"/>
  <c r="AM542" i="8"/>
  <c r="AK542" i="8"/>
  <c r="AI542" i="8"/>
  <c r="AE542" i="8"/>
  <c r="AC542" i="8"/>
  <c r="AA542" i="8"/>
  <c r="W542" i="8"/>
  <c r="U542" i="8"/>
  <c r="S542" i="8"/>
  <c r="AM540" i="8"/>
  <c r="AK540" i="8"/>
  <c r="AI540" i="8"/>
  <c r="AE540" i="8"/>
  <c r="AC540" i="8"/>
  <c r="AA540" i="8"/>
  <c r="W540" i="8"/>
  <c r="U540" i="8"/>
  <c r="S540" i="8"/>
  <c r="AM539" i="8"/>
  <c r="AK539" i="8"/>
  <c r="AI539" i="8"/>
  <c r="AE539" i="8"/>
  <c r="AC539" i="8"/>
  <c r="AA539" i="8"/>
  <c r="W539" i="8"/>
  <c r="U539" i="8"/>
  <c r="S539" i="8"/>
  <c r="AM538" i="8"/>
  <c r="AK538" i="8"/>
  <c r="AI538" i="8"/>
  <c r="AE538" i="8"/>
  <c r="AC538" i="8"/>
  <c r="AA538" i="8"/>
  <c r="W538" i="8"/>
  <c r="U538" i="8"/>
  <c r="S538" i="8"/>
  <c r="AM537" i="8"/>
  <c r="AK537" i="8"/>
  <c r="AI537" i="8"/>
  <c r="AE537" i="8"/>
  <c r="AC537" i="8"/>
  <c r="AA537" i="8"/>
  <c r="W537" i="8"/>
  <c r="U537" i="8"/>
  <c r="S537" i="8"/>
  <c r="AM536" i="8"/>
  <c r="AK536" i="8"/>
  <c r="AI536" i="8"/>
  <c r="AE536" i="8"/>
  <c r="AC536" i="8"/>
  <c r="AA536" i="8"/>
  <c r="W536" i="8"/>
  <c r="U536" i="8"/>
  <c r="S536" i="8"/>
  <c r="AM535" i="8"/>
  <c r="AK535" i="8"/>
  <c r="AI535" i="8"/>
  <c r="AE535" i="8"/>
  <c r="AC535" i="8"/>
  <c r="AA535" i="8"/>
  <c r="W535" i="8"/>
  <c r="U535" i="8"/>
  <c r="S535" i="8"/>
  <c r="AM534" i="8"/>
  <c r="AK534" i="8"/>
  <c r="AI534" i="8"/>
  <c r="AE534" i="8"/>
  <c r="AC534" i="8"/>
  <c r="AA534" i="8"/>
  <c r="W534" i="8"/>
  <c r="U534" i="8"/>
  <c r="S534" i="8"/>
  <c r="AM533" i="8"/>
  <c r="AK533" i="8"/>
  <c r="AI533" i="8"/>
  <c r="AE533" i="8"/>
  <c r="AC533" i="8"/>
  <c r="AA533" i="8"/>
  <c r="W533" i="8"/>
  <c r="U533" i="8"/>
  <c r="S533" i="8"/>
  <c r="AM532" i="8"/>
  <c r="AK532" i="8"/>
  <c r="AI532" i="8"/>
  <c r="AE532" i="8"/>
  <c r="AC532" i="8"/>
  <c r="AA532" i="8"/>
  <c r="W532" i="8"/>
  <c r="U532" i="8"/>
  <c r="S532" i="8"/>
  <c r="AM531" i="8"/>
  <c r="AK531" i="8"/>
  <c r="AI531" i="8"/>
  <c r="AE531" i="8"/>
  <c r="AC531" i="8"/>
  <c r="AA531" i="8"/>
  <c r="W531" i="8"/>
  <c r="U531" i="8"/>
  <c r="S531" i="8"/>
  <c r="AM528" i="8"/>
  <c r="AK528" i="8"/>
  <c r="AI528" i="8"/>
  <c r="AE528" i="8"/>
  <c r="AC528" i="8"/>
  <c r="AA528" i="8"/>
  <c r="W528" i="8"/>
  <c r="U528" i="8"/>
  <c r="S528" i="8"/>
  <c r="AM525" i="8"/>
  <c r="AK525" i="8"/>
  <c r="AI525" i="8"/>
  <c r="AE525" i="8"/>
  <c r="AC525" i="8"/>
  <c r="AA525" i="8"/>
  <c r="W525" i="8"/>
  <c r="U525" i="8"/>
  <c r="S525" i="8"/>
  <c r="AM522" i="8"/>
  <c r="AK522" i="8"/>
  <c r="AI522" i="8"/>
  <c r="AE522" i="8"/>
  <c r="AC522" i="8"/>
  <c r="AA522" i="8"/>
  <c r="W522" i="8"/>
  <c r="U522" i="8"/>
  <c r="S522" i="8"/>
  <c r="AM521" i="8"/>
  <c r="AK521" i="8"/>
  <c r="AI521" i="8"/>
  <c r="AE521" i="8"/>
  <c r="AC521" i="8"/>
  <c r="AA521" i="8"/>
  <c r="W521" i="8"/>
  <c r="U521" i="8"/>
  <c r="S521" i="8"/>
  <c r="AM520" i="8"/>
  <c r="AK520" i="8"/>
  <c r="AI520" i="8"/>
  <c r="AE520" i="8"/>
  <c r="AC520" i="8"/>
  <c r="AA520" i="8"/>
  <c r="W520" i="8"/>
  <c r="U520" i="8"/>
  <c r="S520" i="8"/>
  <c r="AM518" i="8"/>
  <c r="AK518" i="8"/>
  <c r="AI518" i="8"/>
  <c r="AE518" i="8"/>
  <c r="AC518" i="8"/>
  <c r="AA518" i="8"/>
  <c r="W518" i="8"/>
  <c r="U518" i="8"/>
  <c r="S518" i="8"/>
  <c r="AM517" i="8"/>
  <c r="AK517" i="8"/>
  <c r="AI517" i="8"/>
  <c r="AE517" i="8"/>
  <c r="AC517" i="8"/>
  <c r="AA517" i="8"/>
  <c r="W517" i="8"/>
  <c r="U517" i="8"/>
  <c r="S517" i="8"/>
  <c r="AM516" i="8"/>
  <c r="AK516" i="8"/>
  <c r="AI516" i="8"/>
  <c r="AE516" i="8"/>
  <c r="AC516" i="8"/>
  <c r="AA516" i="8"/>
  <c r="W516" i="8"/>
  <c r="U516" i="8"/>
  <c r="S516" i="8"/>
  <c r="AM515" i="8"/>
  <c r="AK515" i="8"/>
  <c r="AI515" i="8"/>
  <c r="AE515" i="8"/>
  <c r="AC515" i="8"/>
  <c r="AA515" i="8"/>
  <c r="W515" i="8"/>
  <c r="U515" i="8"/>
  <c r="S515" i="8"/>
  <c r="AM514" i="8"/>
  <c r="AK514" i="8"/>
  <c r="AI514" i="8"/>
  <c r="AE514" i="8"/>
  <c r="AC514" i="8"/>
  <c r="AA514" i="8"/>
  <c r="W514" i="8"/>
  <c r="U514" i="8"/>
  <c r="S514" i="8"/>
  <c r="AM513" i="8"/>
  <c r="AK513" i="8"/>
  <c r="AI513" i="8"/>
  <c r="AE513" i="8"/>
  <c r="AC513" i="8"/>
  <c r="AA513" i="8"/>
  <c r="W513" i="8"/>
  <c r="U513" i="8"/>
  <c r="S513" i="8"/>
  <c r="AM512" i="8"/>
  <c r="AK512" i="8"/>
  <c r="AI512" i="8"/>
  <c r="AE512" i="8"/>
  <c r="AC512" i="8"/>
  <c r="AA512" i="8"/>
  <c r="W512" i="8"/>
  <c r="U512" i="8"/>
  <c r="S512" i="8"/>
  <c r="AM511" i="8"/>
  <c r="AK511" i="8"/>
  <c r="AI511" i="8"/>
  <c r="AE511" i="8"/>
  <c r="AC511" i="8"/>
  <c r="AA511" i="8"/>
  <c r="W511" i="8"/>
  <c r="U511" i="8"/>
  <c r="S511" i="8"/>
  <c r="AM510" i="8"/>
  <c r="AK510" i="8"/>
  <c r="AI510" i="8"/>
  <c r="AE510" i="8"/>
  <c r="AC510" i="8"/>
  <c r="AA510" i="8"/>
  <c r="W510" i="8"/>
  <c r="U510" i="8"/>
  <c r="S510" i="8"/>
  <c r="AM509" i="8"/>
  <c r="AK509" i="8"/>
  <c r="AI509" i="8"/>
  <c r="AE509" i="8"/>
  <c r="AC509" i="8"/>
  <c r="AA509" i="8"/>
  <c r="W509" i="8"/>
  <c r="U509" i="8"/>
  <c r="S509" i="8"/>
  <c r="AM508" i="8"/>
  <c r="AK508" i="8"/>
  <c r="AI508" i="8"/>
  <c r="AE508" i="8"/>
  <c r="AC508" i="8"/>
  <c r="AA508" i="8"/>
  <c r="W508" i="8"/>
  <c r="U508" i="8"/>
  <c r="S508" i="8"/>
  <c r="AM506" i="8"/>
  <c r="AK506" i="8"/>
  <c r="AI506" i="8"/>
  <c r="AE506" i="8"/>
  <c r="AC506" i="8"/>
  <c r="AA506" i="8"/>
  <c r="W506" i="8"/>
  <c r="U506" i="8"/>
  <c r="S506" i="8"/>
  <c r="AM505" i="8"/>
  <c r="AK505" i="8"/>
  <c r="AI505" i="8"/>
  <c r="AE505" i="8"/>
  <c r="AC505" i="8"/>
  <c r="AA505" i="8"/>
  <c r="W505" i="8"/>
  <c r="U505" i="8"/>
  <c r="S505" i="8"/>
  <c r="AM504" i="8"/>
  <c r="AK504" i="8"/>
  <c r="AI504" i="8"/>
  <c r="AE504" i="8"/>
  <c r="AC504" i="8"/>
  <c r="AA504" i="8"/>
  <c r="W504" i="8"/>
  <c r="U504" i="8"/>
  <c r="S504" i="8"/>
  <c r="AM503" i="8"/>
  <c r="AK503" i="8"/>
  <c r="AI503" i="8"/>
  <c r="AE503" i="8"/>
  <c r="AC503" i="8"/>
  <c r="AA503" i="8"/>
  <c r="W503" i="8"/>
  <c r="U503" i="8"/>
  <c r="S503" i="8"/>
  <c r="AM502" i="8"/>
  <c r="AK502" i="8"/>
  <c r="AI502" i="8"/>
  <c r="AE502" i="8"/>
  <c r="AC502" i="8"/>
  <c r="AA502" i="8"/>
  <c r="W502" i="8"/>
  <c r="U502" i="8"/>
  <c r="S502" i="8"/>
  <c r="AM500" i="8"/>
  <c r="AK500" i="8"/>
  <c r="AI500" i="8"/>
  <c r="AE500" i="8"/>
  <c r="AC500" i="8"/>
  <c r="AA500" i="8"/>
  <c r="W500" i="8"/>
  <c r="U500" i="8"/>
  <c r="S500" i="8"/>
  <c r="AM499" i="8"/>
  <c r="AK499" i="8"/>
  <c r="AI499" i="8"/>
  <c r="AE499" i="8"/>
  <c r="AC499" i="8"/>
  <c r="AA499" i="8"/>
  <c r="W499" i="8"/>
  <c r="U499" i="8"/>
  <c r="S499" i="8"/>
  <c r="AM498" i="8"/>
  <c r="AK498" i="8"/>
  <c r="AI498" i="8"/>
  <c r="AE498" i="8"/>
  <c r="AC498" i="8"/>
  <c r="AA498" i="8"/>
  <c r="W498" i="8"/>
  <c r="U498" i="8"/>
  <c r="S498" i="8"/>
  <c r="AM497" i="8"/>
  <c r="AK497" i="8"/>
  <c r="AI497" i="8"/>
  <c r="AE497" i="8"/>
  <c r="AC497" i="8"/>
  <c r="AA497" i="8"/>
  <c r="W497" i="8"/>
  <c r="U497" i="8"/>
  <c r="S497" i="8"/>
  <c r="AM496" i="8"/>
  <c r="AK496" i="8"/>
  <c r="AI496" i="8"/>
  <c r="AE496" i="8"/>
  <c r="AC496" i="8"/>
  <c r="AA496" i="8"/>
  <c r="W496" i="8"/>
  <c r="U496" i="8"/>
  <c r="S496" i="8"/>
  <c r="AM495" i="8"/>
  <c r="AK495" i="8"/>
  <c r="AI495" i="8"/>
  <c r="AE495" i="8"/>
  <c r="AC495" i="8"/>
  <c r="AA495" i="8"/>
  <c r="W495" i="8"/>
  <c r="U495" i="8"/>
  <c r="S495" i="8"/>
  <c r="AM493" i="8"/>
  <c r="AK493" i="8"/>
  <c r="AI493" i="8"/>
  <c r="AE493" i="8"/>
  <c r="AC493" i="8"/>
  <c r="AA493" i="8"/>
  <c r="W493" i="8"/>
  <c r="U493" i="8"/>
  <c r="S493" i="8"/>
  <c r="AM492" i="8"/>
  <c r="AK492" i="8"/>
  <c r="AI492" i="8"/>
  <c r="AE492" i="8"/>
  <c r="AC492" i="8"/>
  <c r="AA492" i="8"/>
  <c r="W492" i="8"/>
  <c r="U492" i="8"/>
  <c r="S492" i="8"/>
  <c r="AM490" i="8"/>
  <c r="AK490" i="8"/>
  <c r="AI490" i="8"/>
  <c r="AE490" i="8"/>
  <c r="AC490" i="8"/>
  <c r="AA490" i="8"/>
  <c r="W490" i="8"/>
  <c r="U490" i="8"/>
  <c r="S490" i="8"/>
  <c r="AM489" i="8"/>
  <c r="AK489" i="8"/>
  <c r="AI489" i="8"/>
  <c r="AE489" i="8"/>
  <c r="AC489" i="8"/>
  <c r="AA489" i="8"/>
  <c r="W489" i="8"/>
  <c r="U489" i="8"/>
  <c r="S489" i="8"/>
  <c r="AM487" i="8"/>
  <c r="AK487" i="8"/>
  <c r="AI487" i="8"/>
  <c r="AE487" i="8"/>
  <c r="AC487" i="8"/>
  <c r="AA487" i="8"/>
  <c r="W487" i="8"/>
  <c r="U487" i="8"/>
  <c r="S487" i="8"/>
  <c r="AM483" i="8"/>
  <c r="AK483" i="8"/>
  <c r="AI483" i="8"/>
  <c r="AE483" i="8"/>
  <c r="AC483" i="8"/>
  <c r="AA483" i="8"/>
  <c r="W483" i="8"/>
  <c r="U483" i="8"/>
  <c r="S483" i="8"/>
  <c r="AM479" i="8"/>
  <c r="AK479" i="8"/>
  <c r="AI479" i="8"/>
  <c r="AE479" i="8"/>
  <c r="AC479" i="8"/>
  <c r="AA479" i="8"/>
  <c r="W479" i="8"/>
  <c r="U479" i="8"/>
  <c r="S479" i="8"/>
  <c r="AM474" i="8"/>
  <c r="AK474" i="8"/>
  <c r="AI474" i="8"/>
  <c r="AE474" i="8"/>
  <c r="AC474" i="8"/>
  <c r="AA474" i="8"/>
  <c r="W474" i="8"/>
  <c r="U474" i="8"/>
  <c r="S474" i="8"/>
  <c r="AM469" i="8"/>
  <c r="AK469" i="8"/>
  <c r="AI469" i="8"/>
  <c r="AE469" i="8"/>
  <c r="AC469" i="8"/>
  <c r="AA469" i="8"/>
  <c r="W469" i="8"/>
  <c r="U469" i="8"/>
  <c r="S469" i="8"/>
  <c r="AM468" i="8"/>
  <c r="AK468" i="8"/>
  <c r="AI468" i="8"/>
  <c r="AE468" i="8"/>
  <c r="AC468" i="8"/>
  <c r="AA468" i="8"/>
  <c r="W468" i="8"/>
  <c r="U468" i="8"/>
  <c r="S468" i="8"/>
  <c r="AM466" i="8"/>
  <c r="AK466" i="8"/>
  <c r="AI466" i="8"/>
  <c r="AE466" i="8"/>
  <c r="AC466" i="8"/>
  <c r="AA466" i="8"/>
  <c r="W466" i="8"/>
  <c r="U466" i="8"/>
  <c r="S466" i="8"/>
  <c r="AM465" i="8"/>
  <c r="AK465" i="8"/>
  <c r="AI465" i="8"/>
  <c r="AE465" i="8"/>
  <c r="AC465" i="8"/>
  <c r="AA465" i="8"/>
  <c r="W465" i="8"/>
  <c r="U465" i="8"/>
  <c r="S465" i="8"/>
  <c r="AM463" i="8"/>
  <c r="AK463" i="8"/>
  <c r="AI463" i="8"/>
  <c r="AE463" i="8"/>
  <c r="AC463" i="8"/>
  <c r="AA463" i="8"/>
  <c r="W463" i="8"/>
  <c r="U463" i="8"/>
  <c r="S463" i="8"/>
  <c r="AM461" i="8"/>
  <c r="AK461" i="8"/>
  <c r="AI461" i="8"/>
  <c r="AE461" i="8"/>
  <c r="AC461" i="8"/>
  <c r="AA461" i="8"/>
  <c r="W461" i="8"/>
  <c r="U461" i="8"/>
  <c r="S461" i="8"/>
  <c r="AM459" i="8"/>
  <c r="AK459" i="8"/>
  <c r="AI459" i="8"/>
  <c r="AE459" i="8"/>
  <c r="AC459" i="8"/>
  <c r="AA459" i="8"/>
  <c r="W459" i="8"/>
  <c r="U459" i="8"/>
  <c r="S459" i="8"/>
  <c r="AM458" i="8"/>
  <c r="AK458" i="8"/>
  <c r="AI458" i="8"/>
  <c r="AE458" i="8"/>
  <c r="AC458" i="8"/>
  <c r="AA458" i="8"/>
  <c r="W458" i="8"/>
  <c r="U458" i="8"/>
  <c r="S458" i="8"/>
  <c r="AM456" i="8"/>
  <c r="AK456" i="8"/>
  <c r="AI456" i="8"/>
  <c r="AE456" i="8"/>
  <c r="AC456" i="8"/>
  <c r="AA456" i="8"/>
  <c r="W456" i="8"/>
  <c r="U456" i="8"/>
  <c r="S456" i="8"/>
  <c r="AM452" i="8"/>
  <c r="AK452" i="8"/>
  <c r="AI452" i="8"/>
  <c r="AE452" i="8"/>
  <c r="AC452" i="8"/>
  <c r="AA452" i="8"/>
  <c r="W452" i="8"/>
  <c r="U452" i="8"/>
  <c r="S452" i="8"/>
  <c r="AM451" i="8"/>
  <c r="AK451" i="8"/>
  <c r="AI451" i="8"/>
  <c r="AE451" i="8"/>
  <c r="AC451" i="8"/>
  <c r="AA451" i="8"/>
  <c r="W451" i="8"/>
  <c r="U451" i="8"/>
  <c r="S451" i="8"/>
  <c r="AM450" i="8"/>
  <c r="AK450" i="8"/>
  <c r="AI450" i="8"/>
  <c r="AE450" i="8"/>
  <c r="AC450" i="8"/>
  <c r="AA450" i="8"/>
  <c r="W450" i="8"/>
  <c r="U450" i="8"/>
  <c r="S450" i="8"/>
  <c r="AM447" i="8"/>
  <c r="AK447" i="8"/>
  <c r="AI447" i="8"/>
  <c r="AE447" i="8"/>
  <c r="AC447" i="8"/>
  <c r="AA447" i="8"/>
  <c r="W447" i="8"/>
  <c r="U447" i="8"/>
  <c r="S447" i="8"/>
  <c r="AM443" i="8"/>
  <c r="AK443" i="8"/>
  <c r="AI443" i="8"/>
  <c r="AE443" i="8"/>
  <c r="AC443" i="8"/>
  <c r="AA443" i="8"/>
  <c r="W443" i="8"/>
  <c r="U443" i="8"/>
  <c r="S443" i="8"/>
  <c r="AM440" i="8"/>
  <c r="AK440" i="8"/>
  <c r="AI440" i="8"/>
  <c r="AE440" i="8"/>
  <c r="AC440" i="8"/>
  <c r="AA440" i="8"/>
  <c r="W440" i="8"/>
  <c r="U440" i="8"/>
  <c r="S440" i="8"/>
  <c r="AM436" i="8"/>
  <c r="AK436" i="8"/>
  <c r="AI436" i="8"/>
  <c r="AE436" i="8"/>
  <c r="AC436" i="8"/>
  <c r="AA436" i="8"/>
  <c r="W436" i="8"/>
  <c r="U436" i="8"/>
  <c r="S436" i="8"/>
  <c r="AM432" i="8"/>
  <c r="AK432" i="8"/>
  <c r="AI432" i="8"/>
  <c r="AE432" i="8"/>
  <c r="AC432" i="8"/>
  <c r="AA432" i="8"/>
  <c r="W432" i="8"/>
  <c r="U432" i="8"/>
  <c r="S432" i="8"/>
  <c r="AM430" i="8"/>
  <c r="AK430" i="8"/>
  <c r="AI430" i="8"/>
  <c r="AE430" i="8"/>
  <c r="AC430" i="8"/>
  <c r="AA430" i="8"/>
  <c r="W430" i="8"/>
  <c r="U430" i="8"/>
  <c r="S430" i="8"/>
  <c r="AM426" i="8"/>
  <c r="AK426" i="8"/>
  <c r="AI426" i="8"/>
  <c r="AE426" i="8"/>
  <c r="AC426" i="8"/>
  <c r="AA426" i="8"/>
  <c r="W426" i="8"/>
  <c r="U426" i="8"/>
  <c r="S426" i="8"/>
  <c r="AM422" i="8"/>
  <c r="AK422" i="8"/>
  <c r="AI422" i="8"/>
  <c r="AE422" i="8"/>
  <c r="AC422" i="8"/>
  <c r="AA422" i="8"/>
  <c r="W422" i="8"/>
  <c r="U422" i="8"/>
  <c r="S422" i="8"/>
  <c r="AM418" i="8"/>
  <c r="AK418" i="8"/>
  <c r="AI418" i="8"/>
  <c r="AE418" i="8"/>
  <c r="AC418" i="8"/>
  <c r="AA418" i="8"/>
  <c r="W418" i="8"/>
  <c r="U418" i="8"/>
  <c r="S418" i="8"/>
  <c r="AM413" i="8"/>
  <c r="AK413" i="8"/>
  <c r="AI413" i="8"/>
  <c r="AE413" i="8"/>
  <c r="AC413" i="8"/>
  <c r="AA413" i="8"/>
  <c r="W413" i="8"/>
  <c r="U413" i="8"/>
  <c r="S413" i="8"/>
  <c r="AM406" i="8"/>
  <c r="AK406" i="8"/>
  <c r="AI406" i="8"/>
  <c r="AE406" i="8"/>
  <c r="AC406" i="8"/>
  <c r="AA406" i="8"/>
  <c r="W406" i="8"/>
  <c r="U406" i="8"/>
  <c r="S406" i="8"/>
  <c r="AM403" i="8"/>
  <c r="AK403" i="8"/>
  <c r="AI403" i="8"/>
  <c r="AE403" i="8"/>
  <c r="AC403" i="8"/>
  <c r="AA403" i="8"/>
  <c r="W403" i="8"/>
  <c r="U403" i="8"/>
  <c r="S403" i="8"/>
  <c r="AM399" i="8"/>
  <c r="AK399" i="8"/>
  <c r="AI399" i="8"/>
  <c r="AE399" i="8"/>
  <c r="AC399" i="8"/>
  <c r="AA399" i="8"/>
  <c r="W399" i="8"/>
  <c r="U399" i="8"/>
  <c r="S399" i="8"/>
  <c r="AM389" i="8"/>
  <c r="AK389" i="8"/>
  <c r="AI389" i="8"/>
  <c r="AE389" i="8"/>
  <c r="AC389" i="8"/>
  <c r="AA389" i="8"/>
  <c r="W389" i="8"/>
  <c r="U389" i="8"/>
  <c r="S389" i="8"/>
  <c r="AM380" i="8"/>
  <c r="AK380" i="8"/>
  <c r="AI380" i="8"/>
  <c r="AE380" i="8"/>
  <c r="AC380" i="8"/>
  <c r="AA380" i="8"/>
  <c r="W380" i="8"/>
  <c r="U380" i="8"/>
  <c r="S380" i="8"/>
  <c r="AM370" i="8"/>
  <c r="AK370" i="8"/>
  <c r="AI370" i="8"/>
  <c r="AE370" i="8"/>
  <c r="AC370" i="8"/>
  <c r="AA370" i="8"/>
  <c r="W370" i="8"/>
  <c r="U370" i="8"/>
  <c r="S370" i="8"/>
  <c r="AM361" i="8"/>
  <c r="AK361" i="8"/>
  <c r="AI361" i="8"/>
  <c r="AE361" i="8"/>
  <c r="AC361" i="8"/>
  <c r="AA361" i="8"/>
  <c r="W361" i="8"/>
  <c r="U361" i="8"/>
  <c r="S361" i="8"/>
  <c r="AM354" i="8"/>
  <c r="AK354" i="8"/>
  <c r="AI354" i="8"/>
  <c r="AE354" i="8"/>
  <c r="AC354" i="8"/>
  <c r="AA354" i="8"/>
  <c r="W354" i="8"/>
  <c r="U354" i="8"/>
  <c r="S354" i="8"/>
  <c r="AM347" i="8"/>
  <c r="AK347" i="8"/>
  <c r="AI347" i="8"/>
  <c r="AE347" i="8"/>
  <c r="AC347" i="8"/>
  <c r="AA347" i="8"/>
  <c r="W347" i="8"/>
  <c r="U347" i="8"/>
  <c r="S347" i="8"/>
  <c r="AM338" i="8"/>
  <c r="AK338" i="8"/>
  <c r="AI338" i="8"/>
  <c r="AE338" i="8"/>
  <c r="AC338" i="8"/>
  <c r="AA338" i="8"/>
  <c r="W338" i="8"/>
  <c r="U338" i="8"/>
  <c r="S338" i="8"/>
  <c r="AM328" i="8"/>
  <c r="AK328" i="8"/>
  <c r="AI328" i="8"/>
  <c r="AE328" i="8"/>
  <c r="AC328" i="8"/>
  <c r="AA328" i="8"/>
  <c r="W328" i="8"/>
  <c r="U328" i="8"/>
  <c r="S328" i="8"/>
  <c r="AM321" i="8"/>
  <c r="AK321" i="8"/>
  <c r="AI321" i="8"/>
  <c r="AE321" i="8"/>
  <c r="AC321" i="8"/>
  <c r="AA321" i="8"/>
  <c r="W321" i="8"/>
  <c r="U321" i="8"/>
  <c r="S321" i="8"/>
  <c r="AM311" i="8"/>
  <c r="AK311" i="8"/>
  <c r="AI311" i="8"/>
  <c r="AE311" i="8"/>
  <c r="AC311" i="8"/>
  <c r="AA311" i="8"/>
  <c r="W311" i="8"/>
  <c r="U311" i="8"/>
  <c r="S311" i="8"/>
  <c r="AM307" i="8"/>
  <c r="AK307" i="8"/>
  <c r="AI307" i="8"/>
  <c r="AE307" i="8"/>
  <c r="AC307" i="8"/>
  <c r="AA307" i="8"/>
  <c r="W307" i="8"/>
  <c r="U307" i="8"/>
  <c r="S307" i="8"/>
  <c r="AM303" i="8"/>
  <c r="AK303" i="8"/>
  <c r="AI303" i="8"/>
  <c r="AE303" i="8"/>
  <c r="AC303" i="8"/>
  <c r="AA303" i="8"/>
  <c r="W303" i="8"/>
  <c r="U303" i="8"/>
  <c r="S303" i="8"/>
  <c r="AM299" i="8"/>
  <c r="AK299" i="8"/>
  <c r="AI299" i="8"/>
  <c r="AE299" i="8"/>
  <c r="AC299" i="8"/>
  <c r="AA299" i="8"/>
  <c r="W299" i="8"/>
  <c r="U299" i="8"/>
  <c r="S299" i="8"/>
  <c r="AM295" i="8"/>
  <c r="AK295" i="8"/>
  <c r="AI295" i="8"/>
  <c r="AE295" i="8"/>
  <c r="AC295" i="8"/>
  <c r="AA295" i="8"/>
  <c r="W295" i="8"/>
  <c r="U295" i="8"/>
  <c r="S295" i="8"/>
  <c r="AM291" i="8"/>
  <c r="AK291" i="8"/>
  <c r="AI291" i="8"/>
  <c r="AE291" i="8"/>
  <c r="AC291" i="8"/>
  <c r="AA291" i="8"/>
  <c r="W291" i="8"/>
  <c r="U291" i="8"/>
  <c r="S291" i="8"/>
  <c r="AM287" i="8"/>
  <c r="AK287" i="8"/>
  <c r="AI287" i="8"/>
  <c r="AE287" i="8"/>
  <c r="AC287" i="8"/>
  <c r="AA287" i="8"/>
  <c r="W287" i="8"/>
  <c r="U287" i="8"/>
  <c r="S287" i="8"/>
  <c r="AM283" i="8"/>
  <c r="AK283" i="8"/>
  <c r="AI283" i="8"/>
  <c r="AE283" i="8"/>
  <c r="AC283" i="8"/>
  <c r="AA283" i="8"/>
  <c r="W283" i="8"/>
  <c r="U283" i="8"/>
  <c r="S283" i="8"/>
  <c r="AM279" i="8"/>
  <c r="AK279" i="8"/>
  <c r="AI279" i="8"/>
  <c r="AE279" i="8"/>
  <c r="AC279" i="8"/>
  <c r="AA279" i="8"/>
  <c r="W279" i="8"/>
  <c r="U279" i="8"/>
  <c r="S279" i="8"/>
  <c r="AM275" i="8"/>
  <c r="AK275" i="8"/>
  <c r="AI275" i="8"/>
  <c r="AE275" i="8"/>
  <c r="AC275" i="8"/>
  <c r="AA275" i="8"/>
  <c r="W275" i="8"/>
  <c r="U275" i="8"/>
  <c r="S275" i="8"/>
  <c r="AM270" i="8"/>
  <c r="AK270" i="8"/>
  <c r="AI270" i="8"/>
  <c r="AE270" i="8"/>
  <c r="AC270" i="8"/>
  <c r="AA270" i="8"/>
  <c r="W270" i="8"/>
  <c r="U270" i="8"/>
  <c r="S270" i="8"/>
  <c r="AM266" i="8"/>
  <c r="AK266" i="8"/>
  <c r="AI266" i="8"/>
  <c r="AE266" i="8"/>
  <c r="AC266" i="8"/>
  <c r="AA266" i="8"/>
  <c r="W266" i="8"/>
  <c r="U266" i="8"/>
  <c r="S266" i="8"/>
  <c r="AM263" i="8"/>
  <c r="AK263" i="8"/>
  <c r="AI263" i="8"/>
  <c r="AE263" i="8"/>
  <c r="AC263" i="8"/>
  <c r="AA263" i="8"/>
  <c r="W263" i="8"/>
  <c r="U263" i="8"/>
  <c r="S263" i="8"/>
  <c r="AM262" i="8"/>
  <c r="AK262" i="8"/>
  <c r="AI262" i="8"/>
  <c r="AE262" i="8"/>
  <c r="AC262" i="8"/>
  <c r="AA262" i="8"/>
  <c r="W262" i="8"/>
  <c r="U262" i="8"/>
  <c r="S262" i="8"/>
  <c r="AM259" i="8"/>
  <c r="AK259" i="8"/>
  <c r="AI259" i="8"/>
  <c r="AE259" i="8"/>
  <c r="AC259" i="8"/>
  <c r="AA259" i="8"/>
  <c r="W259" i="8"/>
  <c r="U259" i="8"/>
  <c r="S259" i="8"/>
  <c r="AM257" i="8"/>
  <c r="AK257" i="8"/>
  <c r="AI257" i="8"/>
  <c r="AE257" i="8"/>
  <c r="AC257" i="8"/>
  <c r="AA257" i="8"/>
  <c r="W257" i="8"/>
  <c r="U257" i="8"/>
  <c r="S257" i="8"/>
  <c r="AM253" i="8"/>
  <c r="AK253" i="8"/>
  <c r="AI253" i="8"/>
  <c r="AE253" i="8"/>
  <c r="AC253" i="8"/>
  <c r="AA253" i="8"/>
  <c r="W253" i="8"/>
  <c r="U253" i="8"/>
  <c r="S253" i="8"/>
  <c r="AM251" i="8"/>
  <c r="AK251" i="8"/>
  <c r="AI251" i="8"/>
  <c r="AE251" i="8"/>
  <c r="AC251" i="8"/>
  <c r="AA251" i="8"/>
  <c r="W251" i="8"/>
  <c r="U251" i="8"/>
  <c r="S251" i="8"/>
  <c r="AM250" i="8"/>
  <c r="AK250" i="8"/>
  <c r="AI250" i="8"/>
  <c r="AE250" i="8"/>
  <c r="AC250" i="8"/>
  <c r="AA250" i="8"/>
  <c r="W250" i="8"/>
  <c r="U250" i="8"/>
  <c r="S250" i="8"/>
  <c r="AM247" i="8"/>
  <c r="AK247" i="8"/>
  <c r="AI247" i="8"/>
  <c r="AE247" i="8"/>
  <c r="AC247" i="8"/>
  <c r="AA247" i="8"/>
  <c r="W247" i="8"/>
  <c r="U247" i="8"/>
  <c r="S247" i="8"/>
  <c r="AM246" i="8"/>
  <c r="AK246" i="8"/>
  <c r="AI246" i="8"/>
  <c r="AE246" i="8"/>
  <c r="AC246" i="8"/>
  <c r="AA246" i="8"/>
  <c r="W246" i="8"/>
  <c r="U246" i="8"/>
  <c r="S246" i="8"/>
  <c r="AM240" i="8"/>
  <c r="AK240" i="8"/>
  <c r="AI240" i="8"/>
  <c r="AE240" i="8"/>
  <c r="AC240" i="8"/>
  <c r="AA240" i="8"/>
  <c r="W240" i="8"/>
  <c r="U240" i="8"/>
  <c r="S240" i="8"/>
  <c r="AM237" i="8"/>
  <c r="AK237" i="8"/>
  <c r="AI237" i="8"/>
  <c r="AE237" i="8"/>
  <c r="AC237" i="8"/>
  <c r="AA237" i="8"/>
  <c r="W237" i="8"/>
  <c r="U237" i="8"/>
  <c r="S237" i="8"/>
  <c r="AM234" i="8"/>
  <c r="AK234" i="8"/>
  <c r="AI234" i="8"/>
  <c r="AE234" i="8"/>
  <c r="AC234" i="8"/>
  <c r="AA234" i="8"/>
  <c r="W234" i="8"/>
  <c r="U234" i="8"/>
  <c r="S234" i="8"/>
  <c r="AM231" i="8"/>
  <c r="AK231" i="8"/>
  <c r="AI231" i="8"/>
  <c r="AE231" i="8"/>
  <c r="AC231" i="8"/>
  <c r="AA231" i="8"/>
  <c r="W231" i="8"/>
  <c r="U231" i="8"/>
  <c r="S231" i="8"/>
  <c r="AM223" i="8"/>
  <c r="AK223" i="8"/>
  <c r="AI223" i="8"/>
  <c r="AE223" i="8"/>
  <c r="AC223" i="8"/>
  <c r="AA223" i="8"/>
  <c r="W223" i="8"/>
  <c r="U223" i="8"/>
  <c r="S223" i="8"/>
  <c r="AM221" i="8"/>
  <c r="AK221" i="8"/>
  <c r="AI221" i="8"/>
  <c r="AE221" i="8"/>
  <c r="AC221" i="8"/>
  <c r="AA221" i="8"/>
  <c r="W221" i="8"/>
  <c r="U221" i="8"/>
  <c r="S221" i="8"/>
  <c r="AM214" i="8"/>
  <c r="AK214" i="8"/>
  <c r="AI214" i="8"/>
  <c r="AE214" i="8"/>
  <c r="AC214" i="8"/>
  <c r="AA214" i="8"/>
  <c r="W214" i="8"/>
  <c r="U214" i="8"/>
  <c r="S214" i="8"/>
  <c r="AM212" i="8"/>
  <c r="AK212" i="8"/>
  <c r="AI212" i="8"/>
  <c r="AE212" i="8"/>
  <c r="AC212" i="8"/>
  <c r="AA212" i="8"/>
  <c r="W212" i="8"/>
  <c r="U212" i="8"/>
  <c r="S212" i="8"/>
  <c r="AM211" i="8"/>
  <c r="AK211" i="8"/>
  <c r="AI211" i="8"/>
  <c r="AE211" i="8"/>
  <c r="AC211" i="8"/>
  <c r="AA211" i="8"/>
  <c r="W211" i="8"/>
  <c r="U211" i="8"/>
  <c r="S211" i="8"/>
  <c r="AM203" i="8"/>
  <c r="AK203" i="8"/>
  <c r="AI203" i="8"/>
  <c r="AE203" i="8"/>
  <c r="AC203" i="8"/>
  <c r="AA203" i="8"/>
  <c r="W203" i="8"/>
  <c r="U203" i="8"/>
  <c r="S203" i="8"/>
  <c r="AM200" i="8"/>
  <c r="AK200" i="8"/>
  <c r="AI200" i="8"/>
  <c r="AE200" i="8"/>
  <c r="AC200" i="8"/>
  <c r="AA200" i="8"/>
  <c r="W200" i="8"/>
  <c r="U200" i="8"/>
  <c r="S200" i="8"/>
  <c r="AM196" i="8"/>
  <c r="AK196" i="8"/>
  <c r="AI196" i="8"/>
  <c r="AE196" i="8"/>
  <c r="AC196" i="8"/>
  <c r="AA196" i="8"/>
  <c r="W196" i="8"/>
  <c r="U196" i="8"/>
  <c r="S196" i="8"/>
  <c r="AM193" i="8"/>
  <c r="AK193" i="8"/>
  <c r="AI193" i="8"/>
  <c r="AE193" i="8"/>
  <c r="AC193" i="8"/>
  <c r="AA193" i="8"/>
  <c r="W193" i="8"/>
  <c r="U193" i="8"/>
  <c r="S193" i="8"/>
  <c r="AM190" i="8"/>
  <c r="AK190" i="8"/>
  <c r="AI190" i="8"/>
  <c r="AE190" i="8"/>
  <c r="AC190" i="8"/>
  <c r="AA190" i="8"/>
  <c r="W190" i="8"/>
  <c r="U190" i="8"/>
  <c r="S190" i="8"/>
  <c r="AM187" i="8"/>
  <c r="AK187" i="8"/>
  <c r="AI187" i="8"/>
  <c r="AE187" i="8"/>
  <c r="AC187" i="8"/>
  <c r="AA187" i="8"/>
  <c r="W187" i="8"/>
  <c r="U187" i="8"/>
  <c r="S187" i="8"/>
  <c r="AM184" i="8"/>
  <c r="AK184" i="8"/>
  <c r="AI184" i="8"/>
  <c r="AE184" i="8"/>
  <c r="AC184" i="8"/>
  <c r="AA184" i="8"/>
  <c r="W184" i="8"/>
  <c r="U184" i="8"/>
  <c r="S184" i="8"/>
  <c r="AM182" i="8"/>
  <c r="AK182" i="8"/>
  <c r="AI182" i="8"/>
  <c r="AE182" i="8"/>
  <c r="AC182" i="8"/>
  <c r="AA182" i="8"/>
  <c r="W182" i="8"/>
  <c r="U182" i="8"/>
  <c r="S182" i="8"/>
  <c r="AM180" i="8"/>
  <c r="AK180" i="8"/>
  <c r="AI180" i="8"/>
  <c r="AE180" i="8"/>
  <c r="AC180" i="8"/>
  <c r="AA180" i="8"/>
  <c r="W180" i="8"/>
  <c r="U180" i="8"/>
  <c r="S180" i="8"/>
  <c r="AM177" i="8"/>
  <c r="AK177" i="8"/>
  <c r="AI177" i="8"/>
  <c r="AE177" i="8"/>
  <c r="AC177" i="8"/>
  <c r="AA177" i="8"/>
  <c r="W177" i="8"/>
  <c r="U177" i="8"/>
  <c r="S177" i="8"/>
  <c r="AM173" i="8"/>
  <c r="AK173" i="8"/>
  <c r="AI173" i="8"/>
  <c r="AE173" i="8"/>
  <c r="AC173" i="8"/>
  <c r="AA173" i="8"/>
  <c r="W173" i="8"/>
  <c r="U173" i="8"/>
  <c r="S173" i="8"/>
  <c r="AM170" i="8"/>
  <c r="AK170" i="8"/>
  <c r="AI170" i="8"/>
  <c r="AE170" i="8"/>
  <c r="AC170" i="8"/>
  <c r="AA170" i="8"/>
  <c r="W170" i="8"/>
  <c r="U170" i="8"/>
  <c r="S170" i="8"/>
  <c r="AM167" i="8"/>
  <c r="AK167" i="8"/>
  <c r="AI167" i="8"/>
  <c r="AE167" i="8"/>
  <c r="AC167" i="8"/>
  <c r="AA167" i="8"/>
  <c r="W167" i="8"/>
  <c r="U167" i="8"/>
  <c r="S167" i="8"/>
  <c r="AM164" i="8"/>
  <c r="AK164" i="8"/>
  <c r="AI164" i="8"/>
  <c r="AE164" i="8"/>
  <c r="AC164" i="8"/>
  <c r="AA164" i="8"/>
  <c r="W164" i="8"/>
  <c r="U164" i="8"/>
  <c r="S164" i="8"/>
  <c r="AM160" i="8"/>
  <c r="AK160" i="8"/>
  <c r="AI160" i="8"/>
  <c r="AE160" i="8"/>
  <c r="AC160" i="8"/>
  <c r="AA160" i="8"/>
  <c r="W160" i="8"/>
  <c r="U160" i="8"/>
  <c r="S160" i="8"/>
  <c r="AM155" i="8"/>
  <c r="AK155" i="8"/>
  <c r="AI155" i="8"/>
  <c r="AE155" i="8"/>
  <c r="AC155" i="8"/>
  <c r="AA155" i="8"/>
  <c r="W155" i="8"/>
  <c r="U155" i="8"/>
  <c r="S155" i="8"/>
  <c r="AM152" i="8"/>
  <c r="AK152" i="8"/>
  <c r="AI152" i="8"/>
  <c r="AE152" i="8"/>
  <c r="AC152" i="8"/>
  <c r="AA152" i="8"/>
  <c r="W152" i="8"/>
  <c r="U152" i="8"/>
  <c r="S152" i="8"/>
  <c r="AM147" i="8"/>
  <c r="AK147" i="8"/>
  <c r="AI147" i="8"/>
  <c r="AE147" i="8"/>
  <c r="AC147" i="8"/>
  <c r="AA147" i="8"/>
  <c r="W147" i="8"/>
  <c r="U147" i="8"/>
  <c r="S147" i="8"/>
  <c r="AM142" i="8"/>
  <c r="AK142" i="8"/>
  <c r="AI142" i="8"/>
  <c r="AE142" i="8"/>
  <c r="AC142" i="8"/>
  <c r="AA142" i="8"/>
  <c r="W142" i="8"/>
  <c r="U142" i="8"/>
  <c r="S142" i="8"/>
  <c r="AM137" i="8"/>
  <c r="AK137" i="8"/>
  <c r="AI137" i="8"/>
  <c r="AE137" i="8"/>
  <c r="AC137" i="8"/>
  <c r="AA137" i="8"/>
  <c r="W137" i="8"/>
  <c r="U137" i="8"/>
  <c r="S137" i="8"/>
  <c r="AM135" i="8"/>
  <c r="AK135" i="8"/>
  <c r="AI135" i="8"/>
  <c r="AE135" i="8"/>
  <c r="AC135" i="8"/>
  <c r="AA135" i="8"/>
  <c r="W135" i="8"/>
  <c r="U135" i="8"/>
  <c r="S135" i="8"/>
  <c r="AM132" i="8"/>
  <c r="AK132" i="8"/>
  <c r="AI132" i="8"/>
  <c r="AE132" i="8"/>
  <c r="AC132" i="8"/>
  <c r="AA132" i="8"/>
  <c r="W132" i="8"/>
  <c r="U132" i="8"/>
  <c r="S132" i="8"/>
  <c r="AM130" i="8"/>
  <c r="AK130" i="8"/>
  <c r="AI130" i="8"/>
  <c r="AE130" i="8"/>
  <c r="AC130" i="8"/>
  <c r="AA130" i="8"/>
  <c r="W130" i="8"/>
  <c r="U130" i="8"/>
  <c r="S130" i="8"/>
  <c r="AM127" i="8"/>
  <c r="AK127" i="8"/>
  <c r="AI127" i="8"/>
  <c r="AE127" i="8"/>
  <c r="AC127" i="8"/>
  <c r="AA127" i="8"/>
  <c r="W127" i="8"/>
  <c r="U127" i="8"/>
  <c r="S127" i="8"/>
  <c r="AM124" i="8"/>
  <c r="AK124" i="8"/>
  <c r="AI124" i="8"/>
  <c r="AE124" i="8"/>
  <c r="AC124" i="8"/>
  <c r="AA124" i="8"/>
  <c r="W124" i="8"/>
  <c r="U124" i="8"/>
  <c r="S124" i="8"/>
  <c r="AM119" i="8"/>
  <c r="AK119" i="8"/>
  <c r="AI119" i="8"/>
  <c r="AE119" i="8"/>
  <c r="AC119" i="8"/>
  <c r="AA119" i="8"/>
  <c r="W119" i="8"/>
  <c r="U119" i="8"/>
  <c r="S119" i="8"/>
  <c r="AM115" i="8"/>
  <c r="AK115" i="8"/>
  <c r="AI115" i="8"/>
  <c r="AE115" i="8"/>
  <c r="AC115" i="8"/>
  <c r="AA115" i="8"/>
  <c r="W115" i="8"/>
  <c r="U115" i="8"/>
  <c r="S115" i="8"/>
  <c r="AM111" i="8"/>
  <c r="AK111" i="8"/>
  <c r="AI111" i="8"/>
  <c r="AE111" i="8"/>
  <c r="AC111" i="8"/>
  <c r="AA111" i="8"/>
  <c r="W111" i="8"/>
  <c r="U111" i="8"/>
  <c r="S111" i="8"/>
  <c r="AM108" i="8"/>
  <c r="AK108" i="8"/>
  <c r="AI108" i="8"/>
  <c r="AE108" i="8"/>
  <c r="AC108" i="8"/>
  <c r="AA108" i="8"/>
  <c r="W108" i="8"/>
  <c r="U108" i="8"/>
  <c r="S108" i="8"/>
  <c r="AM104" i="8"/>
  <c r="AK104" i="8"/>
  <c r="AI104" i="8"/>
  <c r="AE104" i="8"/>
  <c r="AC104" i="8"/>
  <c r="AA104" i="8"/>
  <c r="W104" i="8"/>
  <c r="U104" i="8"/>
  <c r="S104" i="8"/>
  <c r="AM101" i="8"/>
  <c r="AK101" i="8"/>
  <c r="AI101" i="8"/>
  <c r="AE101" i="8"/>
  <c r="AC101" i="8"/>
  <c r="AA101" i="8"/>
  <c r="W101" i="8"/>
  <c r="U101" i="8"/>
  <c r="S101" i="8"/>
  <c r="AM98" i="8"/>
  <c r="AK98" i="8"/>
  <c r="AI98" i="8"/>
  <c r="AE98" i="8"/>
  <c r="AC98" i="8"/>
  <c r="AA98" i="8"/>
  <c r="W98" i="8"/>
  <c r="U98" i="8"/>
  <c r="S98" i="8"/>
  <c r="AM95" i="8"/>
  <c r="AK95" i="8"/>
  <c r="AI95" i="8"/>
  <c r="AE95" i="8"/>
  <c r="AC95" i="8"/>
  <c r="AA95" i="8"/>
  <c r="W95" i="8"/>
  <c r="U95" i="8"/>
  <c r="S95" i="8"/>
  <c r="AM92" i="8"/>
  <c r="AK92" i="8"/>
  <c r="AI92" i="8"/>
  <c r="AE92" i="8"/>
  <c r="AC92" i="8"/>
  <c r="AA92" i="8"/>
  <c r="W92" i="8"/>
  <c r="U92" i="8"/>
  <c r="S92" i="8"/>
  <c r="AM88" i="8"/>
  <c r="AK88" i="8"/>
  <c r="AI88" i="8"/>
  <c r="AE88" i="8"/>
  <c r="AC88" i="8"/>
  <c r="AA88" i="8"/>
  <c r="W88" i="8"/>
  <c r="U88" i="8"/>
  <c r="S88" i="8"/>
  <c r="AM85" i="8"/>
  <c r="AK85" i="8"/>
  <c r="AI85" i="8"/>
  <c r="AE85" i="8"/>
  <c r="AC85" i="8"/>
  <c r="AA85" i="8"/>
  <c r="W85" i="8"/>
  <c r="U85" i="8"/>
  <c r="S85" i="8"/>
  <c r="AM79" i="8"/>
  <c r="AK79" i="8"/>
  <c r="AI79" i="8"/>
  <c r="AE79" i="8"/>
  <c r="AC79" i="8"/>
  <c r="AA79" i="8"/>
  <c r="W79" i="8"/>
  <c r="U79" i="8"/>
  <c r="S79" i="8"/>
  <c r="AM76" i="8"/>
  <c r="AK76" i="8"/>
  <c r="AI76" i="8"/>
  <c r="AE76" i="8"/>
  <c r="AC76" i="8"/>
  <c r="AA76" i="8"/>
  <c r="W76" i="8"/>
  <c r="U76" i="8"/>
  <c r="S76" i="8"/>
  <c r="AM71" i="8"/>
  <c r="AK71" i="8"/>
  <c r="AI71" i="8"/>
  <c r="AE71" i="8"/>
  <c r="AC71" i="8"/>
  <c r="AA71" i="8"/>
  <c r="W71" i="8"/>
  <c r="U71" i="8"/>
  <c r="S71" i="8"/>
  <c r="AM66" i="8"/>
  <c r="AK66" i="8"/>
  <c r="AI66" i="8"/>
  <c r="AE66" i="8"/>
  <c r="AC66" i="8"/>
  <c r="AA66" i="8"/>
  <c r="W66" i="8"/>
  <c r="U66" i="8"/>
  <c r="S66" i="8"/>
  <c r="AM63" i="8"/>
  <c r="AK63" i="8"/>
  <c r="AI63" i="8"/>
  <c r="AE63" i="8"/>
  <c r="AC63" i="8"/>
  <c r="AA63" i="8"/>
  <c r="W63" i="8"/>
  <c r="U63" i="8"/>
  <c r="S63" i="8"/>
  <c r="AM61" i="8"/>
  <c r="AK61" i="8"/>
  <c r="AI61" i="8"/>
  <c r="AE61" i="8"/>
  <c r="AC61" i="8"/>
  <c r="AA61" i="8"/>
  <c r="W61" i="8"/>
  <c r="U61" i="8"/>
  <c r="S61" i="8"/>
  <c r="AM59" i="8"/>
  <c r="AK59" i="8"/>
  <c r="AI59" i="8"/>
  <c r="AE59" i="8"/>
  <c r="AC59" i="8"/>
  <c r="AA59" i="8"/>
  <c r="W59" i="8"/>
  <c r="U59" i="8"/>
  <c r="S59" i="8"/>
  <c r="AM57" i="8"/>
  <c r="AK57" i="8"/>
  <c r="AI57" i="8"/>
  <c r="AE57" i="8"/>
  <c r="AC57" i="8"/>
  <c r="AA57" i="8"/>
  <c r="W57" i="8"/>
  <c r="U57" i="8"/>
  <c r="S57" i="8"/>
  <c r="AM54" i="8"/>
  <c r="AK54" i="8"/>
  <c r="AI54" i="8"/>
  <c r="AE54" i="8"/>
  <c r="AC54" i="8"/>
  <c r="AA54" i="8"/>
  <c r="W54" i="8"/>
  <c r="U54" i="8"/>
  <c r="S54" i="8"/>
  <c r="AM50" i="8"/>
  <c r="AK50" i="8"/>
  <c r="AI50" i="8"/>
  <c r="AE50" i="8"/>
  <c r="AC50" i="8"/>
  <c r="AA50" i="8"/>
  <c r="W50" i="8"/>
  <c r="U50" i="8"/>
  <c r="S50" i="8"/>
  <c r="AM49" i="8"/>
  <c r="AK49" i="8"/>
  <c r="AI49" i="8"/>
  <c r="AE49" i="8"/>
  <c r="AC49" i="8"/>
  <c r="AA49" i="8"/>
  <c r="W49" i="8"/>
  <c r="U49" i="8"/>
  <c r="S49" i="8"/>
  <c r="AM48" i="8"/>
  <c r="AK48" i="8"/>
  <c r="AI48" i="8"/>
  <c r="AE48" i="8"/>
  <c r="AC48" i="8"/>
  <c r="AA48" i="8"/>
  <c r="W48" i="8"/>
  <c r="U48" i="8"/>
  <c r="S48" i="8"/>
  <c r="AM45" i="8"/>
  <c r="AK45" i="8"/>
  <c r="AI45" i="8"/>
  <c r="AE45" i="8"/>
  <c r="AC45" i="8"/>
  <c r="AA45" i="8"/>
  <c r="W45" i="8"/>
  <c r="U45" i="8"/>
  <c r="S45" i="8"/>
  <c r="AM44" i="8"/>
  <c r="AK44" i="8"/>
  <c r="AI44" i="8"/>
  <c r="AE44" i="8"/>
  <c r="AC44" i="8"/>
  <c r="AA44" i="8"/>
  <c r="W44" i="8"/>
  <c r="U44" i="8"/>
  <c r="S44" i="8"/>
  <c r="AM41" i="8"/>
  <c r="AK41" i="8"/>
  <c r="AI41" i="8"/>
  <c r="AE41" i="8"/>
  <c r="AC41" i="8"/>
  <c r="AA41" i="8"/>
  <c r="W41" i="8"/>
  <c r="U41" i="8"/>
  <c r="S41" i="8"/>
  <c r="AM39" i="8"/>
  <c r="AK39" i="8"/>
  <c r="AI39" i="8"/>
  <c r="AE39" i="8"/>
  <c r="AC39" i="8"/>
  <c r="AA39" i="8"/>
  <c r="W39" i="8"/>
  <c r="U39" i="8"/>
  <c r="S39" i="8"/>
  <c r="AM36" i="8"/>
  <c r="AK36" i="8"/>
  <c r="AI36" i="8"/>
  <c r="AE36" i="8"/>
  <c r="AC36" i="8"/>
  <c r="AA36" i="8"/>
  <c r="W36" i="8"/>
  <c r="U36" i="8"/>
  <c r="S36" i="8"/>
  <c r="AM34" i="8"/>
  <c r="AK34" i="8"/>
  <c r="AI34" i="8"/>
  <c r="AE34" i="8"/>
  <c r="AC34" i="8"/>
  <c r="AA34" i="8"/>
  <c r="W34" i="8"/>
  <c r="U34" i="8"/>
  <c r="S34" i="8"/>
  <c r="AM33" i="8"/>
  <c r="AK33" i="8"/>
  <c r="AI33" i="8"/>
  <c r="AE33" i="8"/>
  <c r="AC33" i="8"/>
  <c r="AA33" i="8"/>
  <c r="W33" i="8"/>
  <c r="U33" i="8"/>
  <c r="S33" i="8"/>
  <c r="AM31" i="8"/>
  <c r="AK31" i="8"/>
  <c r="AI31" i="8"/>
  <c r="AE31" i="8"/>
  <c r="AC31" i="8"/>
  <c r="AA31" i="8"/>
  <c r="W31" i="8"/>
  <c r="U31" i="8"/>
  <c r="S31" i="8"/>
  <c r="AM29" i="8"/>
  <c r="AK29" i="8"/>
  <c r="AI29" i="8"/>
  <c r="AE29" i="8"/>
  <c r="AC29" i="8"/>
  <c r="AA29" i="8"/>
  <c r="W29" i="8"/>
  <c r="U29" i="8"/>
  <c r="S29" i="8"/>
  <c r="AM28" i="8"/>
  <c r="AK28" i="8"/>
  <c r="AI28" i="8"/>
  <c r="AE28" i="8"/>
  <c r="AC28" i="8"/>
  <c r="AA28" i="8"/>
  <c r="W28" i="8"/>
  <c r="U28" i="8"/>
  <c r="S28" i="8"/>
  <c r="AM25" i="8"/>
  <c r="AK25" i="8"/>
  <c r="AI25" i="8"/>
  <c r="AE25" i="8"/>
  <c r="AC25" i="8"/>
  <c r="AA25" i="8"/>
  <c r="W25" i="8"/>
  <c r="U25" i="8"/>
  <c r="S25" i="8"/>
  <c r="AM23" i="8"/>
  <c r="AK23" i="8"/>
  <c r="AI23" i="8"/>
  <c r="AE23" i="8"/>
  <c r="AC23" i="8"/>
  <c r="AA23" i="8"/>
  <c r="W23" i="8"/>
  <c r="U23" i="8"/>
  <c r="S23" i="8"/>
  <c r="AM22" i="8"/>
  <c r="AK22" i="8"/>
  <c r="AI22" i="8"/>
  <c r="AE22" i="8"/>
  <c r="AC22" i="8"/>
  <c r="AA22" i="8"/>
  <c r="W22" i="8"/>
  <c r="U22" i="8"/>
  <c r="S22" i="8"/>
  <c r="AM21" i="8"/>
  <c r="AK21" i="8"/>
  <c r="AI21" i="8"/>
  <c r="AE21" i="8"/>
  <c r="AC21" i="8"/>
  <c r="AA21" i="8"/>
  <c r="W21" i="8"/>
  <c r="U21" i="8"/>
  <c r="S21" i="8"/>
  <c r="AM19" i="8"/>
  <c r="AK19" i="8"/>
  <c r="AI19" i="8"/>
  <c r="AE19" i="8"/>
  <c r="AC19" i="8"/>
  <c r="AA19" i="8"/>
  <c r="W19" i="8"/>
  <c r="U19" i="8"/>
  <c r="S19" i="8"/>
  <c r="AM17" i="8"/>
  <c r="AK17" i="8"/>
  <c r="AI17" i="8"/>
  <c r="AE17" i="8"/>
  <c r="AC17" i="8"/>
  <c r="AA17" i="8"/>
  <c r="W17" i="8"/>
  <c r="U17" i="8"/>
  <c r="S17" i="8"/>
  <c r="AM16" i="8"/>
  <c r="AK16" i="8"/>
  <c r="AI16" i="8"/>
  <c r="AE16" i="8"/>
  <c r="AC16" i="8"/>
  <c r="AA16" i="8"/>
  <c r="W16" i="8"/>
  <c r="U16" i="8"/>
  <c r="S16" i="8"/>
  <c r="AM15" i="8"/>
  <c r="AK15" i="8"/>
  <c r="AI15" i="8"/>
  <c r="AE15" i="8"/>
  <c r="AC15" i="8"/>
  <c r="AA15" i="8"/>
  <c r="W15" i="8"/>
  <c r="U15" i="8"/>
  <c r="S15" i="8"/>
  <c r="AM14" i="8"/>
  <c r="AK14" i="8"/>
  <c r="AI14" i="8"/>
  <c r="AE14" i="8"/>
  <c r="AC14" i="8"/>
  <c r="AA14" i="8"/>
  <c r="W14" i="8"/>
  <c r="U14" i="8"/>
  <c r="S14" i="8"/>
  <c r="AG239" i="8" l="1"/>
  <c r="AH239" i="8" s="1"/>
  <c r="Y157" i="8"/>
  <c r="Z157" i="8" s="1"/>
  <c r="AG78" i="8"/>
  <c r="AH78" i="8" s="1"/>
  <c r="AG73" i="8"/>
  <c r="AH73" i="8" s="1"/>
  <c r="AG24" i="8"/>
  <c r="AH24" i="8" s="1"/>
  <c r="Y18" i="8"/>
  <c r="Z18" i="8" s="1"/>
  <c r="AO282" i="8"/>
  <c r="AP282" i="8" s="1"/>
  <c r="Y276" i="8"/>
  <c r="Z276" i="8" s="1"/>
  <c r="Y238" i="8"/>
  <c r="Z238" i="8" s="1"/>
  <c r="AO235" i="8"/>
  <c r="AP235" i="8" s="1"/>
  <c r="Y232" i="8"/>
  <c r="Z232" i="8" s="1"/>
  <c r="AG230" i="8"/>
  <c r="AH230" i="8" s="1"/>
  <c r="Y178" i="8"/>
  <c r="Z178" i="8" s="1"/>
  <c r="AO157" i="8"/>
  <c r="AP157" i="8" s="1"/>
  <c r="Y154" i="8"/>
  <c r="Z154" i="8" s="1"/>
  <c r="AO146" i="8"/>
  <c r="AP146" i="8" s="1"/>
  <c r="Y144" i="8"/>
  <c r="Z144" i="8" s="1"/>
  <c r="Y83" i="8"/>
  <c r="Z83" i="8" s="1"/>
  <c r="AO80" i="8"/>
  <c r="AP80" i="8" s="1"/>
  <c r="Y77" i="8"/>
  <c r="Z77" i="8" s="1"/>
  <c r="Y72" i="8"/>
  <c r="Z72" i="8" s="1"/>
  <c r="AG72" i="8"/>
  <c r="AH72" i="8" s="1"/>
  <c r="AO42" i="8"/>
  <c r="AP42" i="8" s="1"/>
  <c r="AO37" i="8"/>
  <c r="AP37" i="8" s="1"/>
  <c r="AO1003" i="8"/>
  <c r="AP1003" i="8" s="1"/>
  <c r="AO1009" i="8"/>
  <c r="AP1009" i="8" s="1"/>
  <c r="Y109" i="8"/>
  <c r="Z109" i="8" s="1"/>
  <c r="Y91" i="8"/>
  <c r="Z91" i="8" s="1"/>
  <c r="Y567" i="8"/>
  <c r="Z567" i="8" s="1"/>
  <c r="AG995" i="8"/>
  <c r="AH995" i="8" s="1"/>
  <c r="AO997" i="8"/>
  <c r="AP997" i="8" s="1"/>
  <c r="AO1005" i="8"/>
  <c r="AP1005" i="8" s="1"/>
  <c r="AG1009" i="8"/>
  <c r="AH1009" i="8" s="1"/>
  <c r="AO1013" i="8"/>
  <c r="AP1013" i="8" s="1"/>
  <c r="AG988" i="8"/>
  <c r="AH988" i="8" s="1"/>
  <c r="Y897" i="8"/>
  <c r="Z897" i="8" s="1"/>
  <c r="Y883" i="8"/>
  <c r="Z883" i="8" s="1"/>
  <c r="Y805" i="8"/>
  <c r="Z805" i="8" s="1"/>
  <c r="Y569" i="8"/>
  <c r="Z569" i="8" s="1"/>
  <c r="AO567" i="8"/>
  <c r="AP567" i="8" s="1"/>
  <c r="Y561" i="8"/>
  <c r="Z561" i="8" s="1"/>
  <c r="Y544" i="8"/>
  <c r="Z544" i="8" s="1"/>
  <c r="Y529" i="8"/>
  <c r="Z529" i="8" s="1"/>
  <c r="AO15" i="8"/>
  <c r="AP15" i="8" s="1"/>
  <c r="Y57" i="8"/>
  <c r="Z57" i="8" s="1"/>
  <c r="AG71" i="8"/>
  <c r="AH71" i="8" s="1"/>
  <c r="AO104" i="8"/>
  <c r="AP104" i="8" s="1"/>
  <c r="Y111" i="8"/>
  <c r="Z111" i="8" s="1"/>
  <c r="AG130" i="8"/>
  <c r="AH130" i="8" s="1"/>
  <c r="AO200" i="8"/>
  <c r="AP200" i="8" s="1"/>
  <c r="Y646" i="8"/>
  <c r="Z646" i="8" s="1"/>
  <c r="AG651" i="8"/>
  <c r="AH651" i="8" s="1"/>
  <c r="AG928" i="8"/>
  <c r="AH928" i="8" s="1"/>
  <c r="AG978" i="8"/>
  <c r="AH978" i="8" s="1"/>
  <c r="AG973" i="8"/>
  <c r="AH973" i="8" s="1"/>
  <c r="Y957" i="8"/>
  <c r="Z957" i="8" s="1"/>
  <c r="AG955" i="8"/>
  <c r="AH955" i="8" s="1"/>
  <c r="AG940" i="8"/>
  <c r="AH940" i="8" s="1"/>
  <c r="Y827" i="8"/>
  <c r="Z827" i="8" s="1"/>
  <c r="AO790" i="8"/>
  <c r="AP790" i="8" s="1"/>
  <c r="AG774" i="8"/>
  <c r="AH774" i="8" s="1"/>
  <c r="Y701" i="8"/>
  <c r="Z701" i="8" s="1"/>
  <c r="Y694" i="8"/>
  <c r="Z694" i="8" s="1"/>
  <c r="Y687" i="8"/>
  <c r="Z687" i="8" s="1"/>
  <c r="AO684" i="8"/>
  <c r="AP684" i="8" s="1"/>
  <c r="Y680" i="8"/>
  <c r="Z680" i="8" s="1"/>
  <c r="AO286" i="8"/>
  <c r="AP286" i="8" s="1"/>
  <c r="Y284" i="8"/>
  <c r="Z284" i="8" s="1"/>
  <c r="AG282" i="8"/>
  <c r="AH282" i="8" s="1"/>
  <c r="Y261" i="8"/>
  <c r="Z261" i="8" s="1"/>
  <c r="AO252" i="8"/>
  <c r="AP252" i="8" s="1"/>
  <c r="Y248" i="8"/>
  <c r="Z248" i="8" s="1"/>
  <c r="AO161" i="8"/>
  <c r="AP161" i="8" s="1"/>
  <c r="AO112" i="8"/>
  <c r="AP112" i="8" s="1"/>
  <c r="Y27" i="8"/>
  <c r="Z27" i="8" s="1"/>
  <c r="AG637" i="8"/>
  <c r="AH637" i="8" s="1"/>
  <c r="Y649" i="8"/>
  <c r="Z649" i="8" s="1"/>
  <c r="Y944" i="8"/>
  <c r="Z944" i="8" s="1"/>
  <c r="Y286" i="8"/>
  <c r="Z286" i="8" s="1"/>
  <c r="Y112" i="8"/>
  <c r="Z112" i="8" s="1"/>
  <c r="Y496" i="8"/>
  <c r="Z496" i="8" s="1"/>
  <c r="AG564" i="8"/>
  <c r="AH564" i="8" s="1"/>
  <c r="AG597" i="8"/>
  <c r="AH597" i="8" s="1"/>
  <c r="AG724" i="8"/>
  <c r="AH724" i="8" s="1"/>
  <c r="Y777" i="8"/>
  <c r="Z777" i="8" s="1"/>
  <c r="AG778" i="8"/>
  <c r="AH778" i="8" s="1"/>
  <c r="Y782" i="8"/>
  <c r="Z782" i="8" s="1"/>
  <c r="AG783" i="8"/>
  <c r="AH783" i="8" s="1"/>
  <c r="AO784" i="8"/>
  <c r="AP784" i="8" s="1"/>
  <c r="AO879" i="8"/>
  <c r="AP879" i="8" s="1"/>
  <c r="Y941" i="8"/>
  <c r="Z941" i="8" s="1"/>
  <c r="Y873" i="8"/>
  <c r="Z873" i="8" s="1"/>
  <c r="Y833" i="8"/>
  <c r="Z833" i="8" s="1"/>
  <c r="Y464" i="8"/>
  <c r="Z464" i="8" s="1"/>
  <c r="Y416" i="8"/>
  <c r="Z416" i="8" s="1"/>
  <c r="Y351" i="8"/>
  <c r="Z351" i="8" s="1"/>
  <c r="AO331" i="8"/>
  <c r="AP331" i="8" s="1"/>
  <c r="Y324" i="8"/>
  <c r="Z324" i="8" s="1"/>
  <c r="Y298" i="8"/>
  <c r="Z298" i="8" s="1"/>
  <c r="Y293" i="8"/>
  <c r="Z293" i="8" s="1"/>
  <c r="Y288" i="8"/>
  <c r="Z288" i="8" s="1"/>
  <c r="AO113" i="8"/>
  <c r="AP113" i="8" s="1"/>
  <c r="AG167" i="8"/>
  <c r="AH167" i="8" s="1"/>
  <c r="AO184" i="8"/>
  <c r="AP184" i="8" s="1"/>
  <c r="AO196" i="8"/>
  <c r="AP196" i="8" s="1"/>
  <c r="Y200" i="8"/>
  <c r="Z200" i="8" s="1"/>
  <c r="Y211" i="8"/>
  <c r="Z211" i="8" s="1"/>
  <c r="AG257" i="8"/>
  <c r="AH257" i="8" s="1"/>
  <c r="AG283" i="8"/>
  <c r="AH283" i="8" s="1"/>
  <c r="AO287" i="8"/>
  <c r="AP287" i="8" s="1"/>
  <c r="AG595" i="8"/>
  <c r="AH595" i="8" s="1"/>
  <c r="AO882" i="8"/>
  <c r="AP882" i="8" s="1"/>
  <c r="AO467" i="8"/>
  <c r="AP467" i="8" s="1"/>
  <c r="AO438" i="8"/>
  <c r="AP438" i="8" s="1"/>
  <c r="Y372" i="8"/>
  <c r="Z372" i="8" s="1"/>
  <c r="Y143" i="8"/>
  <c r="Z143" i="8" s="1"/>
  <c r="AO143" i="8"/>
  <c r="AP143" i="8" s="1"/>
  <c r="Y140" i="8"/>
  <c r="Z140" i="8" s="1"/>
  <c r="Y134" i="8"/>
  <c r="Z134" i="8" s="1"/>
  <c r="AG126" i="8"/>
  <c r="AH126" i="8" s="1"/>
  <c r="AO120" i="8"/>
  <c r="AP120" i="8" s="1"/>
  <c r="Y117" i="8"/>
  <c r="Z117" i="8" s="1"/>
  <c r="AG116" i="8"/>
  <c r="AH116" i="8" s="1"/>
  <c r="Y451" i="8"/>
  <c r="Z451" i="8" s="1"/>
  <c r="Y579" i="8"/>
  <c r="Z579" i="8" s="1"/>
  <c r="Y592" i="8"/>
  <c r="Z592" i="8" s="1"/>
  <c r="AO595" i="8"/>
  <c r="AP595" i="8" s="1"/>
  <c r="AG941" i="8"/>
  <c r="AH941" i="8" s="1"/>
  <c r="AG805" i="8"/>
  <c r="AH805" i="8" s="1"/>
  <c r="Y796" i="8"/>
  <c r="Z796" i="8" s="1"/>
  <c r="AG712" i="8"/>
  <c r="AH712" i="8" s="1"/>
  <c r="Y684" i="8"/>
  <c r="Z684" i="8" s="1"/>
  <c r="Y523" i="8"/>
  <c r="Z523" i="8" s="1"/>
  <c r="Y431" i="8"/>
  <c r="Z431" i="8" s="1"/>
  <c r="AG373" i="8"/>
  <c r="AH373" i="8" s="1"/>
  <c r="AG358" i="8"/>
  <c r="AH358" i="8" s="1"/>
  <c r="Y350" i="8"/>
  <c r="Z350" i="8" s="1"/>
  <c r="AG289" i="8"/>
  <c r="AH289" i="8" s="1"/>
  <c r="AG288" i="8"/>
  <c r="AH288" i="8" s="1"/>
  <c r="Y252" i="8"/>
  <c r="Z252" i="8" s="1"/>
  <c r="AG220" i="8"/>
  <c r="AH220" i="8" s="1"/>
  <c r="Y165" i="8"/>
  <c r="Z165" i="8" s="1"/>
  <c r="AG158" i="8"/>
  <c r="AH158" i="8" s="1"/>
  <c r="AG156" i="8"/>
  <c r="AH156" i="8" s="1"/>
  <c r="AG118" i="8"/>
  <c r="AH118" i="8" s="1"/>
  <c r="Y110" i="8"/>
  <c r="Z110" i="8" s="1"/>
  <c r="Y43" i="8"/>
  <c r="Z43" i="8" s="1"/>
  <c r="AG28" i="8"/>
  <c r="AH28" i="8" s="1"/>
  <c r="AO28" i="8"/>
  <c r="AP28" i="8" s="1"/>
  <c r="AO29" i="8"/>
  <c r="AP29" i="8" s="1"/>
  <c r="AG33" i="8"/>
  <c r="AH33" i="8" s="1"/>
  <c r="AO36" i="8"/>
  <c r="AP36" i="8" s="1"/>
  <c r="Y41" i="8"/>
  <c r="Z41" i="8" s="1"/>
  <c r="AO466" i="8"/>
  <c r="AP466" i="8" s="1"/>
  <c r="Y489" i="8"/>
  <c r="Z489" i="8" s="1"/>
  <c r="Y495" i="8"/>
  <c r="Z495" i="8" s="1"/>
  <c r="AG495" i="8"/>
  <c r="AH495" i="8" s="1"/>
  <c r="AG497" i="8"/>
  <c r="AH497" i="8" s="1"/>
  <c r="AG552" i="8"/>
  <c r="AH552" i="8" s="1"/>
  <c r="AO553" i="8"/>
  <c r="AP553" i="8" s="1"/>
  <c r="Y562" i="8"/>
  <c r="Z562" i="8" s="1"/>
  <c r="AO587" i="8"/>
  <c r="AP587" i="8" s="1"/>
  <c r="Y589" i="8"/>
  <c r="Z589" i="8" s="1"/>
  <c r="AG895" i="8"/>
  <c r="AH895" i="8" s="1"/>
  <c r="AO895" i="8"/>
  <c r="AP895" i="8" s="1"/>
  <c r="Y1004" i="8"/>
  <c r="Z1004" i="8" s="1"/>
  <c r="Y991" i="8"/>
  <c r="Z991" i="8" s="1"/>
  <c r="AO991" i="8"/>
  <c r="AP991" i="8" s="1"/>
  <c r="Y989" i="8"/>
  <c r="Z989" i="8" s="1"/>
  <c r="Y823" i="8"/>
  <c r="Z823" i="8" s="1"/>
  <c r="Y804" i="8"/>
  <c r="Z804" i="8" s="1"/>
  <c r="Y803" i="8"/>
  <c r="Z803" i="8" s="1"/>
  <c r="Y660" i="8"/>
  <c r="Z660" i="8" s="1"/>
  <c r="AO627" i="8"/>
  <c r="AP627" i="8" s="1"/>
  <c r="Y613" i="8"/>
  <c r="Z613" i="8" s="1"/>
  <c r="AO611" i="8"/>
  <c r="AP611" i="8" s="1"/>
  <c r="Y604" i="8"/>
  <c r="Z604" i="8" s="1"/>
  <c r="AO601" i="8"/>
  <c r="AP601" i="8" s="1"/>
  <c r="Y593" i="8"/>
  <c r="Z593" i="8" s="1"/>
  <c r="AO464" i="8"/>
  <c r="AP464" i="8" s="1"/>
  <c r="Y462" i="8"/>
  <c r="Z462" i="8" s="1"/>
  <c r="Y460" i="8"/>
  <c r="Z460" i="8" s="1"/>
  <c r="Y453" i="8"/>
  <c r="Z453" i="8" s="1"/>
  <c r="Y445" i="8"/>
  <c r="Z445" i="8" s="1"/>
  <c r="Y429" i="8"/>
  <c r="Z429" i="8" s="1"/>
  <c r="AG388" i="8"/>
  <c r="AH388" i="8" s="1"/>
  <c r="Y322" i="8"/>
  <c r="Z322" i="8" s="1"/>
  <c r="AG320" i="8"/>
  <c r="AH320" i="8" s="1"/>
  <c r="Y317" i="8"/>
  <c r="Z317" i="8" s="1"/>
  <c r="Y308" i="8"/>
  <c r="Z308" i="8" s="1"/>
  <c r="AG306" i="8"/>
  <c r="AH306" i="8" s="1"/>
  <c r="Y302" i="8"/>
  <c r="Z302" i="8" s="1"/>
  <c r="Y273" i="8"/>
  <c r="Z273" i="8" s="1"/>
  <c r="Y272" i="8"/>
  <c r="Z272" i="8" s="1"/>
  <c r="Y268" i="8"/>
  <c r="Z268" i="8" s="1"/>
  <c r="AG197" i="8"/>
  <c r="AH197" i="8" s="1"/>
  <c r="AO197" i="8"/>
  <c r="AP197" i="8" s="1"/>
  <c r="Y169" i="8"/>
  <c r="Z169" i="8" s="1"/>
  <c r="AO132" i="8"/>
  <c r="AP132" i="8" s="1"/>
  <c r="AO303" i="8"/>
  <c r="AP303" i="8" s="1"/>
  <c r="AG354" i="8"/>
  <c r="AH354" i="8" s="1"/>
  <c r="Y426" i="8"/>
  <c r="Z426" i="8" s="1"/>
  <c r="AG430" i="8"/>
  <c r="AH430" i="8" s="1"/>
  <c r="AO447" i="8"/>
  <c r="AP447" i="8" s="1"/>
  <c r="AO662" i="8"/>
  <c r="AP662" i="8" s="1"/>
  <c r="Y696" i="8"/>
  <c r="Z696" i="8" s="1"/>
  <c r="AG700" i="8"/>
  <c r="AH700" i="8" s="1"/>
  <c r="AO702" i="8"/>
  <c r="AP702" i="8" s="1"/>
  <c r="AO706" i="8"/>
  <c r="AP706" i="8" s="1"/>
  <c r="AG871" i="8"/>
  <c r="AH871" i="8" s="1"/>
  <c r="AO966" i="8"/>
  <c r="AP966" i="8" s="1"/>
  <c r="Y1023" i="8"/>
  <c r="Z1023" i="8" s="1"/>
  <c r="Y887" i="8"/>
  <c r="Z887" i="8" s="1"/>
  <c r="AG887" i="8"/>
  <c r="AH887" i="8" s="1"/>
  <c r="AO883" i="8"/>
  <c r="AP883" i="8" s="1"/>
  <c r="Y882" i="8"/>
  <c r="Z882" i="8" s="1"/>
  <c r="AO873" i="8"/>
  <c r="AP873" i="8" s="1"/>
  <c r="Y868" i="8"/>
  <c r="Z868" i="8" s="1"/>
  <c r="Y867" i="8"/>
  <c r="Z867" i="8" s="1"/>
  <c r="Y854" i="8"/>
  <c r="Z854" i="8" s="1"/>
  <c r="AO824" i="8"/>
  <c r="AP824" i="8" s="1"/>
  <c r="Y670" i="8"/>
  <c r="Z670" i="8" s="1"/>
  <c r="Y664" i="8"/>
  <c r="Z664" i="8" s="1"/>
  <c r="AG627" i="8"/>
  <c r="AH627" i="8" s="1"/>
  <c r="AO625" i="8"/>
  <c r="AP625" i="8" s="1"/>
  <c r="AG618" i="8"/>
  <c r="AH618" i="8" s="1"/>
  <c r="Y581" i="8"/>
  <c r="Z581" i="8" s="1"/>
  <c r="Y477" i="8"/>
  <c r="Z477" i="8" s="1"/>
  <c r="Y404" i="8"/>
  <c r="Z404" i="8" s="1"/>
  <c r="AO404" i="8"/>
  <c r="AP404" i="8" s="1"/>
  <c r="Y401" i="8"/>
  <c r="Z401" i="8" s="1"/>
  <c r="Y362" i="8"/>
  <c r="Z362" i="8" s="1"/>
  <c r="Y346" i="8"/>
  <c r="Z346" i="8" s="1"/>
  <c r="Y337" i="8"/>
  <c r="Z337" i="8" s="1"/>
  <c r="Y281" i="8"/>
  <c r="Z281" i="8" s="1"/>
  <c r="AO230" i="8"/>
  <c r="AP230" i="8" s="1"/>
  <c r="Y228" i="8"/>
  <c r="Z228" i="8" s="1"/>
  <c r="Y208" i="8"/>
  <c r="Z208" i="8" s="1"/>
  <c r="AG143" i="8"/>
  <c r="AH143" i="8" s="1"/>
  <c r="AG53" i="8"/>
  <c r="AH53" i="8" s="1"/>
  <c r="Y47" i="8"/>
  <c r="Z47" i="8" s="1"/>
  <c r="Y40" i="8"/>
  <c r="Z40" i="8" s="1"/>
  <c r="AG41" i="8"/>
  <c r="AH41" i="8" s="1"/>
  <c r="AO44" i="8"/>
  <c r="AP44" i="8" s="1"/>
  <c r="AO50" i="8"/>
  <c r="AP50" i="8" s="1"/>
  <c r="AG57" i="8"/>
  <c r="AH57" i="8" s="1"/>
  <c r="AG66" i="8"/>
  <c r="AH66" i="8" s="1"/>
  <c r="Y92" i="8"/>
  <c r="Z92" i="8" s="1"/>
  <c r="AG111" i="8"/>
  <c r="AH111" i="8" s="1"/>
  <c r="AG127" i="8"/>
  <c r="AH127" i="8" s="1"/>
  <c r="AO127" i="8"/>
  <c r="AP127" i="8" s="1"/>
  <c r="AG266" i="8"/>
  <c r="AH266" i="8" s="1"/>
  <c r="AO270" i="8"/>
  <c r="AP270" i="8" s="1"/>
  <c r="Y399" i="8"/>
  <c r="Z399" i="8" s="1"/>
  <c r="AO430" i="8"/>
  <c r="AP430" i="8" s="1"/>
  <c r="AO443" i="8"/>
  <c r="AP443" i="8" s="1"/>
  <c r="Y447" i="8"/>
  <c r="Z447" i="8" s="1"/>
  <c r="AO504" i="8"/>
  <c r="AP504" i="8" s="1"/>
  <c r="Y505" i="8"/>
  <c r="Z505" i="8" s="1"/>
  <c r="Y506" i="8"/>
  <c r="Z506" i="8" s="1"/>
  <c r="AG506" i="8"/>
  <c r="AH506" i="8" s="1"/>
  <c r="AG508" i="8"/>
  <c r="AH508" i="8" s="1"/>
  <c r="AO508" i="8"/>
  <c r="AP508" i="8" s="1"/>
  <c r="AO509" i="8"/>
  <c r="AP509" i="8" s="1"/>
  <c r="Y510" i="8"/>
  <c r="Z510" i="8" s="1"/>
  <c r="Y511" i="8"/>
  <c r="Z511" i="8" s="1"/>
  <c r="AG511" i="8"/>
  <c r="AH511" i="8" s="1"/>
  <c r="AG512" i="8"/>
  <c r="AH512" i="8" s="1"/>
  <c r="AO512" i="8"/>
  <c r="AP512" i="8" s="1"/>
  <c r="AO513" i="8"/>
  <c r="AP513" i="8" s="1"/>
  <c r="Y514" i="8"/>
  <c r="Z514" i="8" s="1"/>
  <c r="Y515" i="8"/>
  <c r="Z515" i="8" s="1"/>
  <c r="AG515" i="8"/>
  <c r="AH515" i="8" s="1"/>
  <c r="AG516" i="8"/>
  <c r="AH516" i="8" s="1"/>
  <c r="Y518" i="8"/>
  <c r="Z518" i="8" s="1"/>
  <c r="Y533" i="8"/>
  <c r="Z533" i="8" s="1"/>
  <c r="AO547" i="8"/>
  <c r="AP547" i="8" s="1"/>
  <c r="Y555" i="8"/>
  <c r="Z555" i="8" s="1"/>
  <c r="Y560" i="8"/>
  <c r="Z560" i="8" s="1"/>
  <c r="AG560" i="8"/>
  <c r="AH560" i="8" s="1"/>
  <c r="AO14" i="8"/>
  <c r="AP14" i="8" s="1"/>
  <c r="Y15" i="8"/>
  <c r="Z15" i="8" s="1"/>
  <c r="Y17" i="8"/>
  <c r="Z17" i="8" s="1"/>
  <c r="Y23" i="8"/>
  <c r="Z23" i="8" s="1"/>
  <c r="AO79" i="8"/>
  <c r="AP79" i="8" s="1"/>
  <c r="Y85" i="8"/>
  <c r="Z85" i="8" s="1"/>
  <c r="Y88" i="8"/>
  <c r="Z88" i="8" s="1"/>
  <c r="AO92" i="8"/>
  <c r="AP92" i="8" s="1"/>
  <c r="AO119" i="8"/>
  <c r="AP119" i="8" s="1"/>
  <c r="AO147" i="8"/>
  <c r="AP147" i="8" s="1"/>
  <c r="Y182" i="8"/>
  <c r="Z182" i="8" s="1"/>
  <c r="AG184" i="8"/>
  <c r="AH184" i="8" s="1"/>
  <c r="AO370" i="8"/>
  <c r="AP370" i="8" s="1"/>
  <c r="Y380" i="8"/>
  <c r="Z380" i="8" s="1"/>
  <c r="Y389" i="8"/>
  <c r="Z389" i="8" s="1"/>
  <c r="AO399" i="8"/>
  <c r="AP399" i="8" s="1"/>
  <c r="Y440" i="8"/>
  <c r="Z440" i="8" s="1"/>
  <c r="Y459" i="8"/>
  <c r="Z459" i="8" s="1"/>
  <c r="AG483" i="8"/>
  <c r="AH483" i="8" s="1"/>
  <c r="AO487" i="8"/>
  <c r="AP487" i="8" s="1"/>
  <c r="AG517" i="8"/>
  <c r="AH517" i="8" s="1"/>
  <c r="AO528" i="8"/>
  <c r="AP528" i="8" s="1"/>
  <c r="AO534" i="8"/>
  <c r="AP534" i="8" s="1"/>
  <c r="Y535" i="8"/>
  <c r="Z535" i="8" s="1"/>
  <c r="Y536" i="8"/>
  <c r="Z536" i="8" s="1"/>
  <c r="AG536" i="8"/>
  <c r="AH536" i="8" s="1"/>
  <c r="AG537" i="8"/>
  <c r="AH537" i="8" s="1"/>
  <c r="AO537" i="8"/>
  <c r="AP537" i="8" s="1"/>
  <c r="AO538" i="8"/>
  <c r="AP538" i="8" s="1"/>
  <c r="Y539" i="8"/>
  <c r="Z539" i="8" s="1"/>
  <c r="AG540" i="8"/>
  <c r="AH540" i="8" s="1"/>
  <c r="AO542" i="8"/>
  <c r="AP542" i="8" s="1"/>
  <c r="AO545" i="8"/>
  <c r="AP545" i="8" s="1"/>
  <c r="AG548" i="8"/>
  <c r="AH548" i="8" s="1"/>
  <c r="AG557" i="8"/>
  <c r="AH557" i="8" s="1"/>
  <c r="AG570" i="8"/>
  <c r="AH570" i="8" s="1"/>
  <c r="AG14" i="8"/>
  <c r="AH14" i="8" s="1"/>
  <c r="Y16" i="8"/>
  <c r="Z16" i="8" s="1"/>
  <c r="Y22" i="8"/>
  <c r="Z22" i="8" s="1"/>
  <c r="Y45" i="8"/>
  <c r="Z45" i="8" s="1"/>
  <c r="Y54" i="8"/>
  <c r="Z54" i="8" s="1"/>
  <c r="AG54" i="8"/>
  <c r="AH54" i="8" s="1"/>
  <c r="AG59" i="8"/>
  <c r="AH59" i="8" s="1"/>
  <c r="Y160" i="8"/>
  <c r="Z160" i="8" s="1"/>
  <c r="AG160" i="8"/>
  <c r="AH160" i="8" s="1"/>
  <c r="AG164" i="8"/>
  <c r="AH164" i="8" s="1"/>
  <c r="Y170" i="8"/>
  <c r="Z170" i="8" s="1"/>
  <c r="Y193" i="8"/>
  <c r="Z193" i="8" s="1"/>
  <c r="AG223" i="8"/>
  <c r="AH223" i="8" s="1"/>
  <c r="AO231" i="8"/>
  <c r="AP231" i="8" s="1"/>
  <c r="Y237" i="8"/>
  <c r="Z237" i="8" s="1"/>
  <c r="AG240" i="8"/>
  <c r="AH240" i="8" s="1"/>
  <c r="AO246" i="8"/>
  <c r="AP246" i="8" s="1"/>
  <c r="Y250" i="8"/>
  <c r="Z250" i="8" s="1"/>
  <c r="AG251" i="8"/>
  <c r="AH251" i="8" s="1"/>
  <c r="AO253" i="8"/>
  <c r="AP253" i="8" s="1"/>
  <c r="Y275" i="8"/>
  <c r="Z275" i="8" s="1"/>
  <c r="AG295" i="8"/>
  <c r="AH295" i="8" s="1"/>
  <c r="AO295" i="8"/>
  <c r="AP295" i="8" s="1"/>
  <c r="AO299" i="8"/>
  <c r="AP299" i="8" s="1"/>
  <c r="Y303" i="8"/>
  <c r="Z303" i="8" s="1"/>
  <c r="Y311" i="8"/>
  <c r="Z311" i="8" s="1"/>
  <c r="AG463" i="8"/>
  <c r="AH463" i="8" s="1"/>
  <c r="AO463" i="8"/>
  <c r="AP463" i="8" s="1"/>
  <c r="AO465" i="8"/>
  <c r="AP465" i="8" s="1"/>
  <c r="AG468" i="8"/>
  <c r="AH468" i="8" s="1"/>
  <c r="AG492" i="8"/>
  <c r="AH492" i="8" s="1"/>
  <c r="AG502" i="8"/>
  <c r="AH502" i="8" s="1"/>
  <c r="Y525" i="8"/>
  <c r="Z525" i="8" s="1"/>
  <c r="AG528" i="8"/>
  <c r="AH528" i="8" s="1"/>
  <c r="AO574" i="8"/>
  <c r="AP574" i="8" s="1"/>
  <c r="Y576" i="8"/>
  <c r="Z576" i="8" s="1"/>
  <c r="Y578" i="8"/>
  <c r="Z578" i="8" s="1"/>
  <c r="AO608" i="8"/>
  <c r="AP608" i="8" s="1"/>
  <c r="AG614" i="8"/>
  <c r="AH614" i="8" s="1"/>
  <c r="AG636" i="8"/>
  <c r="AH636" i="8" s="1"/>
  <c r="AO636" i="8"/>
  <c r="AP636" i="8" s="1"/>
  <c r="AO643" i="8"/>
  <c r="AP643" i="8" s="1"/>
  <c r="AG683" i="8"/>
  <c r="AH683" i="8" s="1"/>
  <c r="AG691" i="8"/>
  <c r="AH691" i="8" s="1"/>
  <c r="AO695" i="8"/>
  <c r="AP695" i="8" s="1"/>
  <c r="Y761" i="8"/>
  <c r="Z761" i="8" s="1"/>
  <c r="Y763" i="8"/>
  <c r="Z763" i="8" s="1"/>
  <c r="Y771" i="8"/>
  <c r="Z771" i="8" s="1"/>
  <c r="AG775" i="8"/>
  <c r="AH775" i="8" s="1"/>
  <c r="Y876" i="8"/>
  <c r="Z876" i="8" s="1"/>
  <c r="Y879" i="8"/>
  <c r="Z879" i="8" s="1"/>
  <c r="Y881" i="8"/>
  <c r="Z881" i="8" s="1"/>
  <c r="Y889" i="8"/>
  <c r="Z889" i="8" s="1"/>
  <c r="AO910" i="8"/>
  <c r="AP910" i="8" s="1"/>
  <c r="Y932" i="8"/>
  <c r="Z932" i="8" s="1"/>
  <c r="AG933" i="8"/>
  <c r="AH933" i="8" s="1"/>
  <c r="AO934" i="8"/>
  <c r="AP934" i="8" s="1"/>
  <c r="AO954" i="8"/>
  <c r="AP954" i="8" s="1"/>
  <c r="Y974" i="8"/>
  <c r="Z974" i="8" s="1"/>
  <c r="Y992" i="8"/>
  <c r="Z992" i="8" s="1"/>
  <c r="AG1019" i="8"/>
  <c r="AH1019" i="8" s="1"/>
  <c r="Y1012" i="8"/>
  <c r="Z1012" i="8" s="1"/>
  <c r="Y993" i="8"/>
  <c r="Z993" i="8" s="1"/>
  <c r="Y930" i="8"/>
  <c r="Z930" i="8" s="1"/>
  <c r="AG929" i="8"/>
  <c r="AH929" i="8" s="1"/>
  <c r="Y891" i="8"/>
  <c r="Z891" i="8" s="1"/>
  <c r="Y844" i="8"/>
  <c r="Z844" i="8" s="1"/>
  <c r="AG819" i="8"/>
  <c r="AH819" i="8" s="1"/>
  <c r="Y818" i="8"/>
  <c r="Z818" i="8" s="1"/>
  <c r="AO818" i="8"/>
  <c r="AP818" i="8" s="1"/>
  <c r="AG814" i="8"/>
  <c r="AH814" i="8" s="1"/>
  <c r="Y812" i="8"/>
  <c r="Z812" i="8" s="1"/>
  <c r="AO812" i="8"/>
  <c r="AP812" i="8" s="1"/>
  <c r="AG810" i="8"/>
  <c r="AH810" i="8" s="1"/>
  <c r="Y798" i="8"/>
  <c r="Z798" i="8" s="1"/>
  <c r="AO796" i="8"/>
  <c r="AP796" i="8" s="1"/>
  <c r="Y794" i="8"/>
  <c r="Z794" i="8" s="1"/>
  <c r="Y792" i="8"/>
  <c r="Z792" i="8" s="1"/>
  <c r="AG737" i="8"/>
  <c r="AH737" i="8" s="1"/>
  <c r="AG729" i="8"/>
  <c r="AH729" i="8" s="1"/>
  <c r="AO688" i="8"/>
  <c r="AP688" i="8" s="1"/>
  <c r="Y685" i="8"/>
  <c r="Z685" i="8" s="1"/>
  <c r="AO666" i="8"/>
  <c r="AP666" i="8" s="1"/>
  <c r="AO593" i="8"/>
  <c r="AP593" i="8" s="1"/>
  <c r="AG591" i="8"/>
  <c r="AH591" i="8" s="1"/>
  <c r="Y586" i="8"/>
  <c r="Z586" i="8" s="1"/>
  <c r="AO583" i="8"/>
  <c r="AP583" i="8" s="1"/>
  <c r="AG571" i="8"/>
  <c r="AH571" i="8" s="1"/>
  <c r="Y442" i="8"/>
  <c r="Z442" i="8" s="1"/>
  <c r="AO579" i="8"/>
  <c r="AP579" i="8" s="1"/>
  <c r="AO592" i="8"/>
  <c r="AP592" i="8" s="1"/>
  <c r="AO605" i="8"/>
  <c r="AP605" i="8" s="1"/>
  <c r="AG617" i="8"/>
  <c r="AH617" i="8" s="1"/>
  <c r="Y622" i="8"/>
  <c r="Z622" i="8" s="1"/>
  <c r="AG624" i="8"/>
  <c r="AH624" i="8" s="1"/>
  <c r="AO626" i="8"/>
  <c r="AP626" i="8" s="1"/>
  <c r="Y629" i="8"/>
  <c r="Z629" i="8" s="1"/>
  <c r="AO642" i="8"/>
  <c r="AP642" i="8" s="1"/>
  <c r="AO659" i="8"/>
  <c r="AP659" i="8" s="1"/>
  <c r="Y662" i="8"/>
  <c r="Z662" i="8" s="1"/>
  <c r="Y679" i="8"/>
  <c r="Z679" i="8" s="1"/>
  <c r="Y721" i="8"/>
  <c r="Z721" i="8" s="1"/>
  <c r="Y722" i="8"/>
  <c r="Z722" i="8" s="1"/>
  <c r="AG722" i="8"/>
  <c r="AH722" i="8" s="1"/>
  <c r="AO723" i="8"/>
  <c r="AP723" i="8" s="1"/>
  <c r="AO760" i="8"/>
  <c r="AP760" i="8" s="1"/>
  <c r="AG870" i="8"/>
  <c r="AH870" i="8" s="1"/>
  <c r="AO870" i="8"/>
  <c r="AP870" i="8" s="1"/>
  <c r="Y872" i="8"/>
  <c r="Z872" i="8" s="1"/>
  <c r="Y875" i="8"/>
  <c r="Z875" i="8" s="1"/>
  <c r="AO875" i="8"/>
  <c r="AP875" i="8" s="1"/>
  <c r="Y880" i="8"/>
  <c r="Z880" i="8" s="1"/>
  <c r="AO905" i="8"/>
  <c r="AP905" i="8" s="1"/>
  <c r="Y921" i="8"/>
  <c r="Z921" i="8" s="1"/>
  <c r="AO921" i="8"/>
  <c r="AP921" i="8" s="1"/>
  <c r="Y949" i="8"/>
  <c r="Z949" i="8" s="1"/>
  <c r="Y953" i="8"/>
  <c r="Z953" i="8" s="1"/>
  <c r="AG954" i="8"/>
  <c r="AH954" i="8" s="1"/>
  <c r="AG964" i="8"/>
  <c r="AH964" i="8" s="1"/>
  <c r="Y970" i="8"/>
  <c r="Z970" i="8" s="1"/>
  <c r="Y1030" i="8"/>
  <c r="Z1030" i="8" s="1"/>
  <c r="AO1030" i="8"/>
  <c r="AP1030" i="8" s="1"/>
  <c r="Y1028" i="8"/>
  <c r="Z1028" i="8" s="1"/>
  <c r="AO1028" i="8"/>
  <c r="AP1028" i="8" s="1"/>
  <c r="AG1018" i="8"/>
  <c r="AH1018" i="8" s="1"/>
  <c r="Y1017" i="8"/>
  <c r="Z1017" i="8" s="1"/>
  <c r="AG1010" i="8"/>
  <c r="AH1010" i="8" s="1"/>
  <c r="Y1006" i="8"/>
  <c r="Z1006" i="8" s="1"/>
  <c r="AO1004" i="8"/>
  <c r="AP1004" i="8" s="1"/>
  <c r="Y1000" i="8"/>
  <c r="Z1000" i="8" s="1"/>
  <c r="AG943" i="8"/>
  <c r="AH943" i="8" s="1"/>
  <c r="AO931" i="8"/>
  <c r="AP931" i="8" s="1"/>
  <c r="AG925" i="8"/>
  <c r="AH925" i="8" s="1"/>
  <c r="Y864" i="8"/>
  <c r="Z864" i="8" s="1"/>
  <c r="AO847" i="8"/>
  <c r="AP847" i="8" s="1"/>
  <c r="Y835" i="8"/>
  <c r="Z835" i="8" s="1"/>
  <c r="AG834" i="8"/>
  <c r="AH834" i="8" s="1"/>
  <c r="Y829" i="8"/>
  <c r="Z829" i="8" s="1"/>
  <c r="Y828" i="8"/>
  <c r="Z828" i="8" s="1"/>
  <c r="AG828" i="8"/>
  <c r="AH828" i="8" s="1"/>
  <c r="AO827" i="8"/>
  <c r="AP827" i="8" s="1"/>
  <c r="Y824" i="8"/>
  <c r="Z824" i="8" s="1"/>
  <c r="AO823" i="8"/>
  <c r="AP823" i="8" s="1"/>
  <c r="Y819" i="8"/>
  <c r="Z819" i="8" s="1"/>
  <c r="Y801" i="8"/>
  <c r="Z801" i="8" s="1"/>
  <c r="AO801" i="8"/>
  <c r="AP801" i="8" s="1"/>
  <c r="Y768" i="8"/>
  <c r="Z768" i="8" s="1"/>
  <c r="Y759" i="8"/>
  <c r="Z759" i="8" s="1"/>
  <c r="AO759" i="8"/>
  <c r="AP759" i="8" s="1"/>
  <c r="AG754" i="8"/>
  <c r="AH754" i="8" s="1"/>
  <c r="Y753" i="8"/>
  <c r="Z753" i="8" s="1"/>
  <c r="Y747" i="8"/>
  <c r="Z747" i="8" s="1"/>
  <c r="Y743" i="8"/>
  <c r="Z743" i="8" s="1"/>
  <c r="AG741" i="8"/>
  <c r="AH741" i="8" s="1"/>
  <c r="Y737" i="8"/>
  <c r="Z737" i="8" s="1"/>
  <c r="Y672" i="8"/>
  <c r="Z672" i="8" s="1"/>
  <c r="AO670" i="8"/>
  <c r="AP670" i="8" s="1"/>
  <c r="Y667" i="8"/>
  <c r="Z667" i="8" s="1"/>
  <c r="Y658" i="8"/>
  <c r="Z658" i="8" s="1"/>
  <c r="AO658" i="8"/>
  <c r="AP658" i="8" s="1"/>
  <c r="AG635" i="8"/>
  <c r="AH635" i="8" s="1"/>
  <c r="AO630" i="8"/>
  <c r="AP630" i="8" s="1"/>
  <c r="Y611" i="8"/>
  <c r="Z611" i="8" s="1"/>
  <c r="Y601" i="8"/>
  <c r="Z601" i="8" s="1"/>
  <c r="Y610" i="8"/>
  <c r="Z610" i="8" s="1"/>
  <c r="AG610" i="8"/>
  <c r="AH610" i="8" s="1"/>
  <c r="Y615" i="8"/>
  <c r="Z615" i="8" s="1"/>
  <c r="AG650" i="8"/>
  <c r="AH650" i="8" s="1"/>
  <c r="AO651" i="8"/>
  <c r="AP651" i="8" s="1"/>
  <c r="Y653" i="8"/>
  <c r="Z653" i="8" s="1"/>
  <c r="AG654" i="8"/>
  <c r="AH654" i="8" s="1"/>
  <c r="Y657" i="8"/>
  <c r="Z657" i="8" s="1"/>
  <c r="AG659" i="8"/>
  <c r="AH659" i="8" s="1"/>
  <c r="Y676" i="8"/>
  <c r="Z676" i="8" s="1"/>
  <c r="Y706" i="8"/>
  <c r="Z706" i="8" s="1"/>
  <c r="AG707" i="8"/>
  <c r="AH707" i="8" s="1"/>
  <c r="Y715" i="8"/>
  <c r="Z715" i="8" s="1"/>
  <c r="AG716" i="8"/>
  <c r="AH716" i="8" s="1"/>
  <c r="AG719" i="8"/>
  <c r="AH719" i="8" s="1"/>
  <c r="AO721" i="8"/>
  <c r="AP721" i="8" s="1"/>
  <c r="Y784" i="8"/>
  <c r="Z784" i="8" s="1"/>
  <c r="AO793" i="8"/>
  <c r="AP793" i="8" s="1"/>
  <c r="Y800" i="8"/>
  <c r="Z800" i="8" s="1"/>
  <c r="Y874" i="8"/>
  <c r="Z874" i="8" s="1"/>
  <c r="AG905" i="8"/>
  <c r="AH905" i="8" s="1"/>
  <c r="AG951" i="8"/>
  <c r="AH951" i="8" s="1"/>
  <c r="AO952" i="8"/>
  <c r="AP952" i="8" s="1"/>
  <c r="Y1016" i="8"/>
  <c r="Z1016" i="8" s="1"/>
  <c r="Y990" i="8"/>
  <c r="Z990" i="8" s="1"/>
  <c r="AO989" i="8"/>
  <c r="AP989" i="8" s="1"/>
  <c r="Y987" i="8"/>
  <c r="Z987" i="8" s="1"/>
  <c r="Y981" i="8"/>
  <c r="Z981" i="8" s="1"/>
  <c r="Y976" i="8"/>
  <c r="Z976" i="8" s="1"/>
  <c r="Y971" i="8"/>
  <c r="Z971" i="8" s="1"/>
  <c r="Y935" i="8"/>
  <c r="Z935" i="8" s="1"/>
  <c r="AG931" i="8"/>
  <c r="AH931" i="8" s="1"/>
  <c r="AO926" i="8"/>
  <c r="AP926" i="8" s="1"/>
  <c r="Y920" i="8"/>
  <c r="Z920" i="8" s="1"/>
  <c r="AG920" i="8"/>
  <c r="AH920" i="8" s="1"/>
  <c r="AG919" i="8"/>
  <c r="AH919" i="8" s="1"/>
  <c r="Y916" i="8"/>
  <c r="Z916" i="8" s="1"/>
  <c r="AG916" i="8"/>
  <c r="AH916" i="8" s="1"/>
  <c r="Y909" i="8"/>
  <c r="Z909" i="8" s="1"/>
  <c r="Y904" i="8"/>
  <c r="Z904" i="8" s="1"/>
  <c r="AG903" i="8"/>
  <c r="AH903" i="8" s="1"/>
  <c r="Y898" i="8"/>
  <c r="Z898" i="8" s="1"/>
  <c r="AO897" i="8"/>
  <c r="AP897" i="8" s="1"/>
  <c r="Y894" i="8"/>
  <c r="Z894" i="8" s="1"/>
  <c r="AO865" i="8"/>
  <c r="AP865" i="8" s="1"/>
  <c r="Y853" i="8"/>
  <c r="Z853" i="8" s="1"/>
  <c r="Y848" i="8"/>
  <c r="Z848" i="8" s="1"/>
  <c r="AO774" i="8"/>
  <c r="AP774" i="8" s="1"/>
  <c r="Y764" i="8"/>
  <c r="Z764" i="8" s="1"/>
  <c r="Y756" i="8"/>
  <c r="Z756" i="8" s="1"/>
  <c r="Y688" i="8"/>
  <c r="Z688" i="8" s="1"/>
  <c r="Y681" i="8"/>
  <c r="Z681" i="8" s="1"/>
  <c r="AG681" i="8"/>
  <c r="AH681" i="8" s="1"/>
  <c r="AO680" i="8"/>
  <c r="AP680" i="8" s="1"/>
  <c r="Y677" i="8"/>
  <c r="Z677" i="8" s="1"/>
  <c r="Y625" i="8"/>
  <c r="Z625" i="8" s="1"/>
  <c r="Y585" i="8"/>
  <c r="Z585" i="8" s="1"/>
  <c r="AO546" i="8"/>
  <c r="AP546" i="8" s="1"/>
  <c r="AG519" i="8"/>
  <c r="AH519" i="8" s="1"/>
  <c r="AO519" i="8"/>
  <c r="AP519" i="8" s="1"/>
  <c r="AO488" i="8"/>
  <c r="AP488" i="8" s="1"/>
  <c r="Y485" i="8"/>
  <c r="Z485" i="8" s="1"/>
  <c r="Y480" i="8"/>
  <c r="Z480" i="8" s="1"/>
  <c r="AG477" i="8"/>
  <c r="AH477" i="8" s="1"/>
  <c r="AG475" i="8"/>
  <c r="AH475" i="8" s="1"/>
  <c r="AO473" i="8"/>
  <c r="AP473" i="8" s="1"/>
  <c r="AO446" i="8"/>
  <c r="AP446" i="8" s="1"/>
  <c r="AG444" i="8"/>
  <c r="AH444" i="8" s="1"/>
  <c r="Y441" i="8"/>
  <c r="Z441" i="8" s="1"/>
  <c r="Y439" i="8"/>
  <c r="Z439" i="8" s="1"/>
  <c r="Y434" i="8"/>
  <c r="Z434" i="8" s="1"/>
  <c r="AG428" i="8"/>
  <c r="AH428" i="8" s="1"/>
  <c r="AO428" i="8"/>
  <c r="AP428" i="8" s="1"/>
  <c r="AO427" i="8"/>
  <c r="AP427" i="8" s="1"/>
  <c r="Y424" i="8"/>
  <c r="Z424" i="8" s="1"/>
  <c r="Y419" i="8"/>
  <c r="Z419" i="8" s="1"/>
  <c r="Y405" i="8"/>
  <c r="Z405" i="8" s="1"/>
  <c r="AO405" i="8"/>
  <c r="AP405" i="8" s="1"/>
  <c r="AG395" i="8"/>
  <c r="AH395" i="8" s="1"/>
  <c r="AO382" i="8"/>
  <c r="AP382" i="8" s="1"/>
  <c r="AG381" i="8"/>
  <c r="AH381" i="8" s="1"/>
  <c r="Y379" i="8"/>
  <c r="Z379" i="8" s="1"/>
  <c r="AG376" i="8"/>
  <c r="AH376" i="8" s="1"/>
  <c r="Y375" i="8"/>
  <c r="Z375" i="8" s="1"/>
  <c r="AO348" i="8"/>
  <c r="AP348" i="8" s="1"/>
  <c r="Y333" i="8"/>
  <c r="Z333" i="8" s="1"/>
  <c r="AG327" i="8"/>
  <c r="AH327" i="8" s="1"/>
  <c r="Y326" i="8"/>
  <c r="Z326" i="8" s="1"/>
  <c r="AO326" i="8"/>
  <c r="AP326" i="8" s="1"/>
  <c r="Y320" i="8"/>
  <c r="Z320" i="8" s="1"/>
  <c r="AG310" i="8"/>
  <c r="AH310" i="8" s="1"/>
  <c r="Y297" i="8"/>
  <c r="Z297" i="8" s="1"/>
  <c r="Y289" i="8"/>
  <c r="Z289" i="8" s="1"/>
  <c r="AO289" i="8"/>
  <c r="AP289" i="8" s="1"/>
  <c r="AG274" i="8"/>
  <c r="AH274" i="8" s="1"/>
  <c r="AO274" i="8"/>
  <c r="AP274" i="8" s="1"/>
  <c r="AO264" i="8"/>
  <c r="AP264" i="8" s="1"/>
  <c r="Y254" i="8"/>
  <c r="Z254" i="8" s="1"/>
  <c r="AO254" i="8"/>
  <c r="AP254" i="8" s="1"/>
  <c r="Y242" i="8"/>
  <c r="Z242" i="8" s="1"/>
  <c r="Y219" i="8"/>
  <c r="Z219" i="8" s="1"/>
  <c r="AO219" i="8"/>
  <c r="AP219" i="8" s="1"/>
  <c r="AG217" i="8"/>
  <c r="AH217" i="8" s="1"/>
  <c r="Y215" i="8"/>
  <c r="Z215" i="8" s="1"/>
  <c r="AO215" i="8"/>
  <c r="AP215" i="8" s="1"/>
  <c r="AO205" i="8"/>
  <c r="AP205" i="8" s="1"/>
  <c r="Y204" i="8"/>
  <c r="Z204" i="8" s="1"/>
  <c r="Y198" i="8"/>
  <c r="Z198" i="8" s="1"/>
  <c r="Y172" i="8"/>
  <c r="Z172" i="8" s="1"/>
  <c r="Y168" i="8"/>
  <c r="Z168" i="8" s="1"/>
  <c r="Y163" i="8"/>
  <c r="Z163" i="8" s="1"/>
  <c r="AO126" i="8"/>
  <c r="AP126" i="8" s="1"/>
  <c r="AG120" i="8"/>
  <c r="AH120" i="8" s="1"/>
  <c r="AG107" i="8"/>
  <c r="AH107" i="8" s="1"/>
  <c r="AG103" i="8"/>
  <c r="AH103" i="8" s="1"/>
  <c r="Y102" i="8"/>
  <c r="Z102" i="8" s="1"/>
  <c r="AG100" i="8"/>
  <c r="AH100" i="8" s="1"/>
  <c r="AG97" i="8"/>
  <c r="AH97" i="8" s="1"/>
  <c r="Y96" i="8"/>
  <c r="Z96" i="8" s="1"/>
  <c r="AG96" i="8"/>
  <c r="AH96" i="8" s="1"/>
  <c r="Y86" i="8"/>
  <c r="Z86" i="8" s="1"/>
  <c r="AG47" i="8"/>
  <c r="AH47" i="8" s="1"/>
  <c r="AO43" i="8"/>
  <c r="AP43" i="8" s="1"/>
  <c r="Y42" i="8"/>
  <c r="Z42" i="8" s="1"/>
  <c r="AO40" i="8"/>
  <c r="AP40" i="8" s="1"/>
  <c r="Y37" i="8"/>
  <c r="Z37" i="8" s="1"/>
  <c r="AG546" i="8"/>
  <c r="AH546" i="8" s="1"/>
  <c r="Y541" i="8"/>
  <c r="Z541" i="8" s="1"/>
  <c r="AG526" i="8"/>
  <c r="AH526" i="8" s="1"/>
  <c r="Y519" i="8"/>
  <c r="Z519" i="8" s="1"/>
  <c r="Y478" i="8"/>
  <c r="Z478" i="8" s="1"/>
  <c r="Y475" i="8"/>
  <c r="Z475" i="8" s="1"/>
  <c r="Y455" i="8"/>
  <c r="Z455" i="8" s="1"/>
  <c r="Y448" i="8"/>
  <c r="Z448" i="8" s="1"/>
  <c r="AO431" i="8"/>
  <c r="AP431" i="8" s="1"/>
  <c r="Y428" i="8"/>
  <c r="Z428" i="8" s="1"/>
  <c r="AG419" i="8"/>
  <c r="AH419" i="8" s="1"/>
  <c r="Y417" i="8"/>
  <c r="Z417" i="8" s="1"/>
  <c r="AO416" i="8"/>
  <c r="AP416" i="8" s="1"/>
  <c r="Y414" i="8"/>
  <c r="Z414" i="8" s="1"/>
  <c r="AG412" i="8"/>
  <c r="AH412" i="8" s="1"/>
  <c r="Y409" i="8"/>
  <c r="Z409" i="8" s="1"/>
  <c r="Y407" i="8"/>
  <c r="Z407" i="8" s="1"/>
  <c r="AO407" i="8"/>
  <c r="AP407" i="8" s="1"/>
  <c r="Y391" i="8"/>
  <c r="Z391" i="8" s="1"/>
  <c r="Y387" i="8"/>
  <c r="Z387" i="8" s="1"/>
  <c r="AO385" i="8"/>
  <c r="AP385" i="8" s="1"/>
  <c r="Y383" i="8"/>
  <c r="Z383" i="8" s="1"/>
  <c r="AG382" i="8"/>
  <c r="AH382" i="8" s="1"/>
  <c r="AO372" i="8"/>
  <c r="AP372" i="8" s="1"/>
  <c r="AG371" i="8"/>
  <c r="AH371" i="8" s="1"/>
  <c r="Y369" i="8"/>
  <c r="Z369" i="8" s="1"/>
  <c r="AG368" i="8"/>
  <c r="AH368" i="8" s="1"/>
  <c r="AG366" i="8"/>
  <c r="AH366" i="8" s="1"/>
  <c r="Y365" i="8"/>
  <c r="Z365" i="8" s="1"/>
  <c r="Y360" i="8"/>
  <c r="Z360" i="8" s="1"/>
  <c r="AO355" i="8"/>
  <c r="AP355" i="8" s="1"/>
  <c r="Y349" i="8"/>
  <c r="Z349" i="8" s="1"/>
  <c r="AO334" i="8"/>
  <c r="AP334" i="8" s="1"/>
  <c r="AG331" i="8"/>
  <c r="AH331" i="8" s="1"/>
  <c r="Y313" i="8"/>
  <c r="Z313" i="8" s="1"/>
  <c r="AO313" i="8"/>
  <c r="AP313" i="8" s="1"/>
  <c r="Y310" i="8"/>
  <c r="Z310" i="8" s="1"/>
  <c r="AO298" i="8"/>
  <c r="AP298" i="8" s="1"/>
  <c r="AG292" i="8"/>
  <c r="AH292" i="8" s="1"/>
  <c r="AO290" i="8"/>
  <c r="AP290" i="8" s="1"/>
  <c r="Y269" i="8"/>
  <c r="Z269" i="8" s="1"/>
  <c r="AO268" i="8"/>
  <c r="AP268" i="8" s="1"/>
  <c r="Y265" i="8"/>
  <c r="Z265" i="8" s="1"/>
  <c r="AG264" i="8"/>
  <c r="AH264" i="8" s="1"/>
  <c r="Y255" i="8"/>
  <c r="Z255" i="8" s="1"/>
  <c r="AO255" i="8"/>
  <c r="AP255" i="8" s="1"/>
  <c r="AO243" i="8"/>
  <c r="AP243" i="8" s="1"/>
  <c r="AO228" i="8"/>
  <c r="AP228" i="8" s="1"/>
  <c r="AG227" i="8"/>
  <c r="AH227" i="8" s="1"/>
  <c r="Y226" i="8"/>
  <c r="Z226" i="8" s="1"/>
  <c r="AG222" i="8"/>
  <c r="AH222" i="8" s="1"/>
  <c r="Y220" i="8"/>
  <c r="Z220" i="8" s="1"/>
  <c r="AG210" i="8"/>
  <c r="AH210" i="8" s="1"/>
  <c r="Y209" i="8"/>
  <c r="Z209" i="8" s="1"/>
  <c r="AO208" i="8"/>
  <c r="AP208" i="8" s="1"/>
  <c r="Y206" i="8"/>
  <c r="Z206" i="8" s="1"/>
  <c r="AG191" i="8"/>
  <c r="AH191" i="8" s="1"/>
  <c r="Y189" i="8"/>
  <c r="Z189" i="8" s="1"/>
  <c r="AG188" i="8"/>
  <c r="AH188" i="8" s="1"/>
  <c r="AO174" i="8"/>
  <c r="AP174" i="8" s="1"/>
  <c r="Y146" i="8"/>
  <c r="Z146" i="8" s="1"/>
  <c r="Y138" i="8"/>
  <c r="Z138" i="8" s="1"/>
  <c r="AG105" i="8"/>
  <c r="AH105" i="8" s="1"/>
  <c r="AO87" i="8"/>
  <c r="AP87" i="8" s="1"/>
  <c r="Y80" i="8"/>
  <c r="Z80" i="8" s="1"/>
  <c r="Y56" i="8"/>
  <c r="Z56" i="8" s="1"/>
  <c r="AG51" i="8"/>
  <c r="AH51" i="8" s="1"/>
  <c r="Y26" i="8"/>
  <c r="Z26" i="8" s="1"/>
  <c r="Y571" i="8"/>
  <c r="Z571" i="8" s="1"/>
  <c r="AG567" i="8"/>
  <c r="AH567" i="8" s="1"/>
  <c r="AG561" i="8"/>
  <c r="AH561" i="8" s="1"/>
  <c r="Y530" i="8"/>
  <c r="Z530" i="8" s="1"/>
  <c r="AG530" i="8"/>
  <c r="AH530" i="8" s="1"/>
  <c r="AO529" i="8"/>
  <c r="AP529" i="8" s="1"/>
  <c r="Y526" i="8"/>
  <c r="Z526" i="8" s="1"/>
  <c r="Y482" i="8"/>
  <c r="Z482" i="8" s="1"/>
  <c r="AO482" i="8"/>
  <c r="AP482" i="8" s="1"/>
  <c r="Y467" i="8"/>
  <c r="Z467" i="8" s="1"/>
  <c r="AO457" i="8"/>
  <c r="AP457" i="8" s="1"/>
  <c r="Y437" i="8"/>
  <c r="Z437" i="8" s="1"/>
  <c r="Y421" i="8"/>
  <c r="Z421" i="8" s="1"/>
  <c r="Y408" i="8"/>
  <c r="Z408" i="8" s="1"/>
  <c r="Y402" i="8"/>
  <c r="Z402" i="8" s="1"/>
  <c r="AG402" i="8"/>
  <c r="AH402" i="8" s="1"/>
  <c r="AO401" i="8"/>
  <c r="AP401" i="8" s="1"/>
  <c r="Y398" i="8"/>
  <c r="Z398" i="8" s="1"/>
  <c r="AG397" i="8"/>
  <c r="AH397" i="8" s="1"/>
  <c r="Y394" i="8"/>
  <c r="Z394" i="8" s="1"/>
  <c r="AG374" i="8"/>
  <c r="AH374" i="8" s="1"/>
  <c r="Y368" i="8"/>
  <c r="Z368" i="8" s="1"/>
  <c r="AO341" i="8"/>
  <c r="AP341" i="8" s="1"/>
  <c r="Y339" i="8"/>
  <c r="Z339" i="8" s="1"/>
  <c r="AO337" i="8"/>
  <c r="AP337" i="8" s="1"/>
  <c r="Y335" i="8"/>
  <c r="Z335" i="8" s="1"/>
  <c r="Y332" i="8"/>
  <c r="Z332" i="8" s="1"/>
  <c r="Y331" i="8"/>
  <c r="Z331" i="8" s="1"/>
  <c r="AO314" i="8"/>
  <c r="AP314" i="8" s="1"/>
  <c r="AO306" i="8"/>
  <c r="AP306" i="8" s="1"/>
  <c r="Y304" i="8"/>
  <c r="Z304" i="8" s="1"/>
  <c r="Y300" i="8"/>
  <c r="Z300" i="8" s="1"/>
  <c r="AG298" i="8"/>
  <c r="AH298" i="8" s="1"/>
  <c r="Y292" i="8"/>
  <c r="Z292" i="8" s="1"/>
  <c r="AO292" i="8"/>
  <c r="AP292" i="8" s="1"/>
  <c r="AO281" i="8"/>
  <c r="AP281" i="8" s="1"/>
  <c r="Y278" i="8"/>
  <c r="Z278" i="8" s="1"/>
  <c r="Y271" i="8"/>
  <c r="Z271" i="8" s="1"/>
  <c r="AO271" i="8"/>
  <c r="AP271" i="8" s="1"/>
  <c r="Y258" i="8"/>
  <c r="Z258" i="8" s="1"/>
  <c r="Y256" i="8"/>
  <c r="Z256" i="8" s="1"/>
  <c r="Y249" i="8"/>
  <c r="Z249" i="8" s="1"/>
  <c r="AG249" i="8"/>
  <c r="AH249" i="8" s="1"/>
  <c r="AO248" i="8"/>
  <c r="AP248" i="8" s="1"/>
  <c r="Y244" i="8"/>
  <c r="Z244" i="8" s="1"/>
  <c r="AG243" i="8"/>
  <c r="AH243" i="8" s="1"/>
  <c r="Y233" i="8"/>
  <c r="Z233" i="8" s="1"/>
  <c r="Y229" i="8"/>
  <c r="Z229" i="8" s="1"/>
  <c r="AG228" i="8"/>
  <c r="AH228" i="8" s="1"/>
  <c r="Y225" i="8"/>
  <c r="Z225" i="8" s="1"/>
  <c r="AG192" i="8"/>
  <c r="AH192" i="8" s="1"/>
  <c r="Y181" i="8"/>
  <c r="Z181" i="8" s="1"/>
  <c r="Y159" i="8"/>
  <c r="Z159" i="8" s="1"/>
  <c r="Y145" i="8"/>
  <c r="Z145" i="8" s="1"/>
  <c r="AO139" i="8"/>
  <c r="AP139" i="8" s="1"/>
  <c r="Y136" i="8"/>
  <c r="Z136" i="8" s="1"/>
  <c r="AG134" i="8"/>
  <c r="AH134" i="8" s="1"/>
  <c r="AO134" i="8"/>
  <c r="AP134" i="8" s="1"/>
  <c r="AO133" i="8"/>
  <c r="AP133" i="8" s="1"/>
  <c r="Y129" i="8"/>
  <c r="Z129" i="8" s="1"/>
  <c r="AG129" i="8"/>
  <c r="AH129" i="8" s="1"/>
  <c r="AG109" i="8"/>
  <c r="AH109" i="8" s="1"/>
  <c r="Y106" i="8"/>
  <c r="Z106" i="8" s="1"/>
  <c r="AG93" i="8"/>
  <c r="AH93" i="8" s="1"/>
  <c r="AO91" i="8"/>
  <c r="AP91" i="8" s="1"/>
  <c r="Y89" i="8"/>
  <c r="Z89" i="8" s="1"/>
  <c r="AG83" i="8"/>
  <c r="AH83" i="8" s="1"/>
  <c r="Y78" i="8"/>
  <c r="Z78" i="8" s="1"/>
  <c r="Y68" i="8"/>
  <c r="Z68" i="8" s="1"/>
  <c r="AG68" i="8"/>
  <c r="AH68" i="8" s="1"/>
  <c r="AG64" i="8"/>
  <c r="AH64" i="8" s="1"/>
  <c r="AO58" i="8"/>
  <c r="AP58" i="8" s="1"/>
  <c r="Y51" i="8"/>
  <c r="Z51" i="8" s="1"/>
  <c r="AG30" i="8"/>
  <c r="AH30" i="8" s="1"/>
  <c r="Y24" i="8"/>
  <c r="Z24" i="8" s="1"/>
  <c r="AO66" i="8"/>
  <c r="AP66" i="8" s="1"/>
  <c r="AO76" i="8"/>
  <c r="AP76" i="8" s="1"/>
  <c r="Y101" i="8"/>
  <c r="Z101" i="8" s="1"/>
  <c r="AG101" i="8"/>
  <c r="AH101" i="8" s="1"/>
  <c r="AG104" i="8"/>
  <c r="AH104" i="8" s="1"/>
  <c r="Y127" i="8"/>
  <c r="Z127" i="8" s="1"/>
  <c r="AO130" i="8"/>
  <c r="AP130" i="8" s="1"/>
  <c r="AO142" i="8"/>
  <c r="AP142" i="8" s="1"/>
  <c r="Y147" i="8"/>
  <c r="Z147" i="8" s="1"/>
  <c r="Y155" i="8"/>
  <c r="Z155" i="8" s="1"/>
  <c r="AG177" i="8"/>
  <c r="AH177" i="8" s="1"/>
  <c r="AO177" i="8"/>
  <c r="AP177" i="8" s="1"/>
  <c r="AO180" i="8"/>
  <c r="AP180" i="8" s="1"/>
  <c r="AG196" i="8"/>
  <c r="AH196" i="8" s="1"/>
  <c r="Y203" i="8"/>
  <c r="Z203" i="8" s="1"/>
  <c r="AO262" i="8"/>
  <c r="AP262" i="8" s="1"/>
  <c r="Y263" i="8"/>
  <c r="Z263" i="8" s="1"/>
  <c r="Y266" i="8"/>
  <c r="Z266" i="8" s="1"/>
  <c r="Y295" i="8"/>
  <c r="Z295" i="8" s="1"/>
  <c r="Y307" i="8"/>
  <c r="Z307" i="8" s="1"/>
  <c r="AG347" i="8"/>
  <c r="AH347" i="8" s="1"/>
  <c r="AO347" i="8"/>
  <c r="AP347" i="8" s="1"/>
  <c r="AO361" i="8"/>
  <c r="AP361" i="8" s="1"/>
  <c r="Y413" i="8"/>
  <c r="Z413" i="8" s="1"/>
  <c r="AG413" i="8"/>
  <c r="AH413" i="8" s="1"/>
  <c r="AG418" i="8"/>
  <c r="AH418" i="8" s="1"/>
  <c r="AO422" i="8"/>
  <c r="AP422" i="8" s="1"/>
  <c r="AG443" i="8"/>
  <c r="AH443" i="8" s="1"/>
  <c r="Y450" i="8"/>
  <c r="Z450" i="8" s="1"/>
  <c r="Y458" i="8"/>
  <c r="Z458" i="8" s="1"/>
  <c r="AG458" i="8"/>
  <c r="AH458" i="8" s="1"/>
  <c r="AG461" i="8"/>
  <c r="AH461" i="8" s="1"/>
  <c r="AO474" i="8"/>
  <c r="AP474" i="8" s="1"/>
  <c r="Y479" i="8"/>
  <c r="Z479" i="8" s="1"/>
  <c r="Y483" i="8"/>
  <c r="Z483" i="8" s="1"/>
  <c r="AO493" i="8"/>
  <c r="AP493" i="8" s="1"/>
  <c r="AG496" i="8"/>
  <c r="AH496" i="8" s="1"/>
  <c r="AG500" i="8"/>
  <c r="AH500" i="8" s="1"/>
  <c r="AO500" i="8"/>
  <c r="AP500" i="8" s="1"/>
  <c r="AO503" i="8"/>
  <c r="AP503" i="8" s="1"/>
  <c r="AG521" i="8"/>
  <c r="AH521" i="8" s="1"/>
  <c r="AO521" i="8"/>
  <c r="AP521" i="8" s="1"/>
  <c r="AO522" i="8"/>
  <c r="AP522" i="8" s="1"/>
  <c r="AG534" i="8"/>
  <c r="AH534" i="8" s="1"/>
  <c r="AO550" i="8"/>
  <c r="AP550" i="8" s="1"/>
  <c r="Y551" i="8"/>
  <c r="Z551" i="8" s="1"/>
  <c r="Y552" i="8"/>
  <c r="Z552" i="8" s="1"/>
  <c r="AO558" i="8"/>
  <c r="AP558" i="8" s="1"/>
  <c r="AG562" i="8"/>
  <c r="AH562" i="8" s="1"/>
  <c r="AG568" i="8"/>
  <c r="AH568" i="8" s="1"/>
  <c r="AO568" i="8"/>
  <c r="AP568" i="8" s="1"/>
  <c r="AO572" i="8"/>
  <c r="AP572" i="8" s="1"/>
  <c r="Y584" i="8"/>
  <c r="Z584" i="8" s="1"/>
  <c r="AG584" i="8"/>
  <c r="AH584" i="8" s="1"/>
  <c r="AG590" i="8"/>
  <c r="AH590" i="8" s="1"/>
  <c r="Y595" i="8"/>
  <c r="Z595" i="8" s="1"/>
  <c r="AG600" i="8"/>
  <c r="AH600" i="8" s="1"/>
  <c r="AO603" i="8"/>
  <c r="AP603" i="8" s="1"/>
  <c r="Y605" i="8"/>
  <c r="Z605" i="8" s="1"/>
  <c r="AG619" i="8"/>
  <c r="AH619" i="8" s="1"/>
  <c r="AO619" i="8"/>
  <c r="AP619" i="8" s="1"/>
  <c r="Y624" i="8"/>
  <c r="Z624" i="8" s="1"/>
  <c r="AO632" i="8"/>
  <c r="AP632" i="8" s="1"/>
  <c r="Y636" i="8"/>
  <c r="Z636" i="8" s="1"/>
  <c r="Y643" i="8"/>
  <c r="Z643" i="8" s="1"/>
  <c r="AG676" i="8"/>
  <c r="AH676" i="8" s="1"/>
  <c r="AO704" i="8"/>
  <c r="AP704" i="8" s="1"/>
  <c r="AG711" i="8"/>
  <c r="AH711" i="8" s="1"/>
  <c r="AO711" i="8"/>
  <c r="AP711" i="8" s="1"/>
  <c r="Y760" i="8"/>
  <c r="Z760" i="8" s="1"/>
  <c r="AG771" i="8"/>
  <c r="AH771" i="8" s="1"/>
  <c r="AO773" i="8"/>
  <c r="AP773" i="8" s="1"/>
  <c r="AG874" i="8"/>
  <c r="AH874" i="8" s="1"/>
  <c r="AG886" i="8"/>
  <c r="AH886" i="8" s="1"/>
  <c r="AG892" i="8"/>
  <c r="AH892" i="8" s="1"/>
  <c r="AG994" i="8"/>
  <c r="AH994" i="8" s="1"/>
  <c r="AG22" i="8"/>
  <c r="AH22" i="8" s="1"/>
  <c r="AG25" i="8"/>
  <c r="AH25" i="8" s="1"/>
  <c r="Y39" i="8"/>
  <c r="Z39" i="8" s="1"/>
  <c r="AG23" i="8"/>
  <c r="AH23" i="8" s="1"/>
  <c r="AO34" i="8"/>
  <c r="AP34" i="8" s="1"/>
  <c r="Y49" i="8"/>
  <c r="Z49" i="8" s="1"/>
  <c r="AG50" i="8"/>
  <c r="AH50" i="8" s="1"/>
  <c r="Y98" i="8"/>
  <c r="Z98" i="8" s="1"/>
  <c r="AG119" i="8"/>
  <c r="AH119" i="8" s="1"/>
  <c r="Y152" i="8"/>
  <c r="Z152" i="8" s="1"/>
  <c r="AG173" i="8"/>
  <c r="AH173" i="8" s="1"/>
  <c r="Y196" i="8"/>
  <c r="Z196" i="8" s="1"/>
  <c r="AO214" i="8"/>
  <c r="AP214" i="8" s="1"/>
  <c r="Y223" i="8"/>
  <c r="Z223" i="8" s="1"/>
  <c r="AG231" i="8"/>
  <c r="AH231" i="8" s="1"/>
  <c r="AO234" i="8"/>
  <c r="AP234" i="8" s="1"/>
  <c r="Y240" i="8"/>
  <c r="Z240" i="8" s="1"/>
  <c r="AG246" i="8"/>
  <c r="AH246" i="8" s="1"/>
  <c r="AO247" i="8"/>
  <c r="AP247" i="8" s="1"/>
  <c r="Y251" i="8"/>
  <c r="Z251" i="8" s="1"/>
  <c r="AG253" i="8"/>
  <c r="AH253" i="8" s="1"/>
  <c r="AO259" i="8"/>
  <c r="AP259" i="8" s="1"/>
  <c r="Y283" i="8"/>
  <c r="Z283" i="8" s="1"/>
  <c r="AG287" i="8"/>
  <c r="AH287" i="8" s="1"/>
  <c r="AO291" i="8"/>
  <c r="AP291" i="8" s="1"/>
  <c r="Y347" i="8"/>
  <c r="Z347" i="8" s="1"/>
  <c r="AO354" i="8"/>
  <c r="AP354" i="8" s="1"/>
  <c r="AO389" i="8"/>
  <c r="AP389" i="8" s="1"/>
  <c r="Y406" i="8"/>
  <c r="Z406" i="8" s="1"/>
  <c r="AO436" i="8"/>
  <c r="AP436" i="8" s="1"/>
  <c r="Y443" i="8"/>
  <c r="Z443" i="8" s="1"/>
  <c r="AO456" i="8"/>
  <c r="AP456" i="8" s="1"/>
  <c r="AG459" i="8"/>
  <c r="AH459" i="8" s="1"/>
  <c r="AG466" i="8"/>
  <c r="AH466" i="8" s="1"/>
  <c r="AO469" i="8"/>
  <c r="AP469" i="8" s="1"/>
  <c r="Y492" i="8"/>
  <c r="Z492" i="8" s="1"/>
  <c r="AG493" i="8"/>
  <c r="AH493" i="8" s="1"/>
  <c r="Y500" i="8"/>
  <c r="Z500" i="8" s="1"/>
  <c r="AO502" i="8"/>
  <c r="AP502" i="8" s="1"/>
  <c r="Y517" i="8"/>
  <c r="Z517" i="8" s="1"/>
  <c r="AG520" i="8"/>
  <c r="AH520" i="8" s="1"/>
  <c r="AO532" i="8"/>
  <c r="AP532" i="8" s="1"/>
  <c r="Y534" i="8"/>
  <c r="Z534" i="8" s="1"/>
  <c r="AG547" i="8"/>
  <c r="AH547" i="8" s="1"/>
  <c r="AO549" i="8"/>
  <c r="AP549" i="8" s="1"/>
  <c r="Y557" i="8"/>
  <c r="Z557" i="8" s="1"/>
  <c r="AG558" i="8"/>
  <c r="AH558" i="8" s="1"/>
  <c r="Y568" i="8"/>
  <c r="Z568" i="8" s="1"/>
  <c r="AO570" i="8"/>
  <c r="AP570" i="8" s="1"/>
  <c r="AO578" i="8"/>
  <c r="AP578" i="8" s="1"/>
  <c r="Y582" i="8"/>
  <c r="Z582" i="8" s="1"/>
  <c r="AG592" i="8"/>
  <c r="AH592" i="8" s="1"/>
  <c r="AO598" i="8"/>
  <c r="AP598" i="8" s="1"/>
  <c r="AG603" i="8"/>
  <c r="AH603" i="8" s="1"/>
  <c r="Y614" i="8"/>
  <c r="Z614" i="8" s="1"/>
  <c r="AG632" i="8"/>
  <c r="AH632" i="8" s="1"/>
  <c r="AO638" i="8"/>
  <c r="AP638" i="8" s="1"/>
  <c r="Y641" i="8"/>
  <c r="Z641" i="8" s="1"/>
  <c r="AG642" i="8"/>
  <c r="AH642" i="8" s="1"/>
  <c r="Y648" i="8"/>
  <c r="Z648" i="8" s="1"/>
  <c r="AG648" i="8"/>
  <c r="AH648" i="8" s="1"/>
  <c r="AO656" i="8"/>
  <c r="AP656" i="8" s="1"/>
  <c r="AG671" i="8"/>
  <c r="AH671" i="8" s="1"/>
  <c r="AO674" i="8"/>
  <c r="AP674" i="8" s="1"/>
  <c r="AG689" i="8"/>
  <c r="AH689" i="8" s="1"/>
  <c r="AO689" i="8"/>
  <c r="AP689" i="8" s="1"/>
  <c r="Y710" i="8"/>
  <c r="Z710" i="8" s="1"/>
  <c r="Y720" i="8"/>
  <c r="Z720" i="8" s="1"/>
  <c r="Y727" i="8"/>
  <c r="Z727" i="8" s="1"/>
  <c r="AG728" i="8"/>
  <c r="AH728" i="8" s="1"/>
  <c r="AO731" i="8"/>
  <c r="AP731" i="8" s="1"/>
  <c r="Y732" i="8"/>
  <c r="Z732" i="8" s="1"/>
  <c r="Y734" i="8"/>
  <c r="Z734" i="8" s="1"/>
  <c r="AG736" i="8"/>
  <c r="AH736" i="8" s="1"/>
  <c r="AO738" i="8"/>
  <c r="AP738" i="8" s="1"/>
  <c r="Y750" i="8"/>
  <c r="Z750" i="8" s="1"/>
  <c r="AG752" i="8"/>
  <c r="AH752" i="8" s="1"/>
  <c r="AG769" i="8"/>
  <c r="AH769" i="8" s="1"/>
  <c r="AO778" i="8"/>
  <c r="AP778" i="8" s="1"/>
  <c r="AO780" i="8"/>
  <c r="AP780" i="8" s="1"/>
  <c r="AO788" i="8"/>
  <c r="AP788" i="8" s="1"/>
  <c r="AG800" i="8"/>
  <c r="AH800" i="8" s="1"/>
  <c r="AO869" i="8"/>
  <c r="AP869" i="8" s="1"/>
  <c r="AO876" i="8"/>
  <c r="AP876" i="8" s="1"/>
  <c r="Y877" i="8"/>
  <c r="Z877" i="8" s="1"/>
  <c r="Y878" i="8"/>
  <c r="Z878" i="8" s="1"/>
  <c r="AG889" i="8"/>
  <c r="AH889" i="8" s="1"/>
  <c r="AO901" i="8"/>
  <c r="AP901" i="8" s="1"/>
  <c r="AG912" i="8"/>
  <c r="AH912" i="8" s="1"/>
  <c r="AG922" i="8"/>
  <c r="AH922" i="8" s="1"/>
  <c r="AO933" i="8"/>
  <c r="AP933" i="8" s="1"/>
  <c r="Y934" i="8"/>
  <c r="Z934" i="8" s="1"/>
  <c r="AG947" i="8"/>
  <c r="AH947" i="8" s="1"/>
  <c r="Y996" i="8"/>
  <c r="Z996" i="8" s="1"/>
  <c r="Y857" i="8"/>
  <c r="Z857" i="8" s="1"/>
  <c r="Y837" i="8"/>
  <c r="Z837" i="8" s="1"/>
  <c r="Y14" i="8"/>
  <c r="Z14" i="8" s="1"/>
  <c r="AO21" i="8"/>
  <c r="AP21" i="8" s="1"/>
  <c r="AG31" i="8"/>
  <c r="AH31" i="8" s="1"/>
  <c r="AO31" i="8"/>
  <c r="AP31" i="8" s="1"/>
  <c r="AG49" i="8"/>
  <c r="AH49" i="8" s="1"/>
  <c r="Y66" i="8"/>
  <c r="Z66" i="8" s="1"/>
  <c r="AO71" i="8"/>
  <c r="AP71" i="8" s="1"/>
  <c r="AO88" i="8"/>
  <c r="AP88" i="8" s="1"/>
  <c r="AO124" i="8"/>
  <c r="AP124" i="8" s="1"/>
  <c r="AG142" i="8"/>
  <c r="AH142" i="8" s="1"/>
  <c r="Y167" i="8"/>
  <c r="Z167" i="8" s="1"/>
  <c r="AO190" i="8"/>
  <c r="AP190" i="8" s="1"/>
  <c r="Y19" i="8"/>
  <c r="Z19" i="8" s="1"/>
  <c r="AG19" i="8"/>
  <c r="AH19" i="8" s="1"/>
  <c r="AG21" i="8"/>
  <c r="AH21" i="8" s="1"/>
  <c r="Y31" i="8"/>
  <c r="Z31" i="8" s="1"/>
  <c r="AO33" i="8"/>
  <c r="AP33" i="8" s="1"/>
  <c r="AO41" i="8"/>
  <c r="AP41" i="8" s="1"/>
  <c r="Y44" i="8"/>
  <c r="Z44" i="8" s="1"/>
  <c r="Y48" i="8"/>
  <c r="Z48" i="8" s="1"/>
  <c r="AG61" i="8"/>
  <c r="AH61" i="8" s="1"/>
  <c r="AO61" i="8"/>
  <c r="AP61" i="8" s="1"/>
  <c r="AO63" i="8"/>
  <c r="AP63" i="8" s="1"/>
  <c r="AG88" i="8"/>
  <c r="AH88" i="8" s="1"/>
  <c r="Y95" i="8"/>
  <c r="Z95" i="8" s="1"/>
  <c r="Y108" i="8"/>
  <c r="Z108" i="8" s="1"/>
  <c r="AG108" i="8"/>
  <c r="AH108" i="8" s="1"/>
  <c r="AG115" i="8"/>
  <c r="AH115" i="8" s="1"/>
  <c r="AO135" i="8"/>
  <c r="AP135" i="8" s="1"/>
  <c r="Y137" i="8"/>
  <c r="Z137" i="8" s="1"/>
  <c r="Y142" i="8"/>
  <c r="Z142" i="8" s="1"/>
  <c r="AO164" i="8"/>
  <c r="AP164" i="8" s="1"/>
  <c r="AG170" i="8"/>
  <c r="AH170" i="8" s="1"/>
  <c r="AG182" i="8"/>
  <c r="AH182" i="8" s="1"/>
  <c r="AO182" i="8"/>
  <c r="AP182" i="8" s="1"/>
  <c r="AO187" i="8"/>
  <c r="AP187" i="8" s="1"/>
  <c r="Y212" i="8"/>
  <c r="Z212" i="8" s="1"/>
  <c r="AG212" i="8"/>
  <c r="AH212" i="8" s="1"/>
  <c r="AO257" i="8"/>
  <c r="AP257" i="8" s="1"/>
  <c r="AO266" i="8"/>
  <c r="AP266" i="8" s="1"/>
  <c r="Y270" i="8"/>
  <c r="Z270" i="8" s="1"/>
  <c r="Y279" i="8"/>
  <c r="Z279" i="8" s="1"/>
  <c r="Y321" i="8"/>
  <c r="Z321" i="8" s="1"/>
  <c r="AG321" i="8"/>
  <c r="AH321" i="8" s="1"/>
  <c r="AG328" i="8"/>
  <c r="AH328" i="8" s="1"/>
  <c r="AO328" i="8"/>
  <c r="AP328" i="8" s="1"/>
  <c r="AO338" i="8"/>
  <c r="AP338" i="8" s="1"/>
  <c r="AG389" i="8"/>
  <c r="AH389" i="8" s="1"/>
  <c r="Y403" i="8"/>
  <c r="Z403" i="8" s="1"/>
  <c r="AG426" i="8"/>
  <c r="AH426" i="8" s="1"/>
  <c r="AO426" i="8"/>
  <c r="AP426" i="8" s="1"/>
  <c r="AO432" i="8"/>
  <c r="AP432" i="8" s="1"/>
  <c r="Y452" i="8"/>
  <c r="Z452" i="8" s="1"/>
  <c r="AG452" i="8"/>
  <c r="AH452" i="8" s="1"/>
  <c r="AG456" i="8"/>
  <c r="AH456" i="8" s="1"/>
  <c r="Y466" i="8"/>
  <c r="Z466" i="8" s="1"/>
  <c r="AO468" i="8"/>
  <c r="AP468" i="8" s="1"/>
  <c r="AO483" i="8"/>
  <c r="AP483" i="8" s="1"/>
  <c r="Y487" i="8"/>
  <c r="Z487" i="8" s="1"/>
  <c r="Y490" i="8"/>
  <c r="Z490" i="8" s="1"/>
  <c r="AG498" i="8"/>
  <c r="AH498" i="8" s="1"/>
  <c r="AO498" i="8"/>
  <c r="AP498" i="8" s="1"/>
  <c r="AO499" i="8"/>
  <c r="AP499" i="8" s="1"/>
  <c r="AO516" i="8"/>
  <c r="AP516" i="8" s="1"/>
  <c r="AG518" i="8"/>
  <c r="AH518" i="8" s="1"/>
  <c r="AG525" i="8"/>
  <c r="AH525" i="8" s="1"/>
  <c r="AO525" i="8"/>
  <c r="AP525" i="8" s="1"/>
  <c r="AO531" i="8"/>
  <c r="AP531" i="8" s="1"/>
  <c r="Y547" i="8"/>
  <c r="Z547" i="8" s="1"/>
  <c r="AO548" i="8"/>
  <c r="AP548" i="8" s="1"/>
  <c r="AO552" i="8"/>
  <c r="AP552" i="8" s="1"/>
  <c r="Y553" i="8"/>
  <c r="Z553" i="8" s="1"/>
  <c r="Y556" i="8"/>
  <c r="Z556" i="8" s="1"/>
  <c r="AG565" i="8"/>
  <c r="AH565" i="8" s="1"/>
  <c r="AO565" i="8"/>
  <c r="AP565" i="8" s="1"/>
  <c r="AO566" i="8"/>
  <c r="AP566" i="8" s="1"/>
  <c r="AG578" i="8"/>
  <c r="AH578" i="8" s="1"/>
  <c r="Y580" i="8"/>
  <c r="Z580" i="8" s="1"/>
  <c r="Y588" i="8"/>
  <c r="Z588" i="8" s="1"/>
  <c r="AG588" i="8"/>
  <c r="AH588" i="8" s="1"/>
  <c r="AO600" i="8"/>
  <c r="AP600" i="8" s="1"/>
  <c r="Y602" i="8"/>
  <c r="Z602" i="8" s="1"/>
  <c r="Y608" i="8"/>
  <c r="Z608" i="8" s="1"/>
  <c r="AO612" i="8"/>
  <c r="AP612" i="8" s="1"/>
  <c r="Y619" i="8"/>
  <c r="Z619" i="8" s="1"/>
  <c r="Y628" i="8"/>
  <c r="Z628" i="8" s="1"/>
  <c r="AG628" i="8"/>
  <c r="AH628" i="8" s="1"/>
  <c r="AO640" i="8"/>
  <c r="AP640" i="8" s="1"/>
  <c r="AG646" i="8"/>
  <c r="AH646" i="8" s="1"/>
  <c r="AO647" i="8"/>
  <c r="AP647" i="8" s="1"/>
  <c r="AG653" i="8"/>
  <c r="AH653" i="8" s="1"/>
  <c r="AO653" i="8"/>
  <c r="AP653" i="8" s="1"/>
  <c r="Y671" i="8"/>
  <c r="Z671" i="8" s="1"/>
  <c r="AO683" i="8"/>
  <c r="AP683" i="8" s="1"/>
  <c r="Y689" i="8"/>
  <c r="Z689" i="8" s="1"/>
  <c r="AO700" i="8"/>
  <c r="AP700" i="8" s="1"/>
  <c r="Y702" i="8"/>
  <c r="Z702" i="8" s="1"/>
  <c r="AO715" i="8"/>
  <c r="AP715" i="8" s="1"/>
  <c r="AO716" i="8"/>
  <c r="AP716" i="8" s="1"/>
  <c r="Y717" i="8"/>
  <c r="Z717" i="8" s="1"/>
  <c r="Y718" i="8"/>
  <c r="Z718" i="8" s="1"/>
  <c r="AO724" i="8"/>
  <c r="AP724" i="8" s="1"/>
  <c r="AO726" i="8"/>
  <c r="AP726" i="8" s="1"/>
  <c r="Y728" i="8"/>
  <c r="Z728" i="8" s="1"/>
  <c r="AG731" i="8"/>
  <c r="AH731" i="8" s="1"/>
  <c r="AG763" i="8"/>
  <c r="AH763" i="8" s="1"/>
  <c r="AO766" i="8"/>
  <c r="AP766" i="8" s="1"/>
  <c r="AO777" i="8"/>
  <c r="AP777" i="8" s="1"/>
  <c r="Y785" i="8"/>
  <c r="Z785" i="8" s="1"/>
  <c r="AG786" i="8"/>
  <c r="AH786" i="8" s="1"/>
  <c r="Y787" i="8"/>
  <c r="Z787" i="8" s="1"/>
  <c r="Y793" i="8"/>
  <c r="Z793" i="8" s="1"/>
  <c r="Y795" i="8"/>
  <c r="Z795" i="8" s="1"/>
  <c r="AG869" i="8"/>
  <c r="AH869" i="8" s="1"/>
  <c r="AG872" i="8"/>
  <c r="AH872" i="8" s="1"/>
  <c r="Y884" i="8"/>
  <c r="Z884" i="8" s="1"/>
  <c r="AG884" i="8"/>
  <c r="AH884" i="8" s="1"/>
  <c r="AG885" i="8"/>
  <c r="AH885" i="8" s="1"/>
  <c r="AG1001" i="8"/>
  <c r="AH1001" i="8" s="1"/>
  <c r="Y1007" i="8"/>
  <c r="Z1007" i="8" s="1"/>
  <c r="Y1013" i="8"/>
  <c r="Z1013" i="8" s="1"/>
  <c r="AO1016" i="8"/>
  <c r="AP1016" i="8" s="1"/>
  <c r="AG1024" i="8"/>
  <c r="AH1024" i="8" s="1"/>
  <c r="AG1025" i="8"/>
  <c r="AH1025" i="8" s="1"/>
  <c r="Y1032" i="8"/>
  <c r="Z1032" i="8" s="1"/>
  <c r="Y1027" i="8"/>
  <c r="Z1027" i="8" s="1"/>
  <c r="Y1015" i="8"/>
  <c r="Z1015" i="8" s="1"/>
  <c r="AG1014" i="8"/>
  <c r="AH1014" i="8" s="1"/>
  <c r="AO1012" i="8"/>
  <c r="AP1012" i="8" s="1"/>
  <c r="AG1000" i="8"/>
  <c r="AH1000" i="8" s="1"/>
  <c r="AG926" i="8"/>
  <c r="AH926" i="8" s="1"/>
  <c r="Y888" i="8"/>
  <c r="Z888" i="8" s="1"/>
  <c r="Y860" i="8"/>
  <c r="Z860" i="8" s="1"/>
  <c r="Y808" i="8"/>
  <c r="Z808" i="8" s="1"/>
  <c r="AO899" i="8"/>
  <c r="AP899" i="8" s="1"/>
  <c r="AO924" i="8"/>
  <c r="AP924" i="8" s="1"/>
  <c r="AG938" i="8"/>
  <c r="AH938" i="8" s="1"/>
  <c r="AO939" i="8"/>
  <c r="AP939" i="8" s="1"/>
  <c r="AG948" i="8"/>
  <c r="AH948" i="8" s="1"/>
  <c r="AG950" i="8"/>
  <c r="AH950" i="8" s="1"/>
  <c r="AO958" i="8"/>
  <c r="AP958" i="8" s="1"/>
  <c r="Y959" i="8"/>
  <c r="Z959" i="8" s="1"/>
  <c r="Y964" i="8"/>
  <c r="Z964" i="8" s="1"/>
  <c r="AO983" i="8"/>
  <c r="AP983" i="8" s="1"/>
  <c r="AG992" i="8"/>
  <c r="AH992" i="8" s="1"/>
  <c r="AG1008" i="8"/>
  <c r="AH1008" i="8" s="1"/>
  <c r="Y1009" i="8"/>
  <c r="Z1009" i="8" s="1"/>
  <c r="AO1021" i="8"/>
  <c r="AP1021" i="8" s="1"/>
  <c r="Y1029" i="8"/>
  <c r="Z1029" i="8" s="1"/>
  <c r="Y1018" i="8"/>
  <c r="Z1018" i="8" s="1"/>
  <c r="Y1010" i="8"/>
  <c r="Z1010" i="8" s="1"/>
  <c r="AO1010" i="8"/>
  <c r="AP1010" i="8" s="1"/>
  <c r="AG998" i="8"/>
  <c r="AH998" i="8" s="1"/>
  <c r="AO996" i="8"/>
  <c r="AP996" i="8" s="1"/>
  <c r="Y984" i="8"/>
  <c r="Z984" i="8" s="1"/>
  <c r="Y978" i="8"/>
  <c r="Z978" i="8" s="1"/>
  <c r="Y973" i="8"/>
  <c r="Z973" i="8" s="1"/>
  <c r="Y968" i="8"/>
  <c r="Z968" i="8" s="1"/>
  <c r="Y962" i="8"/>
  <c r="Z962" i="8" s="1"/>
  <c r="Y955" i="8"/>
  <c r="Z955" i="8" s="1"/>
  <c r="Y942" i="8"/>
  <c r="Z942" i="8" s="1"/>
  <c r="AO940" i="8"/>
  <c r="AP940" i="8" s="1"/>
  <c r="Y931" i="8"/>
  <c r="Z931" i="8" s="1"/>
  <c r="Y929" i="8"/>
  <c r="Z929" i="8" s="1"/>
  <c r="Y919" i="8"/>
  <c r="Z919" i="8" s="1"/>
  <c r="Y914" i="8"/>
  <c r="Z914" i="8" s="1"/>
  <c r="Y908" i="8"/>
  <c r="Z908" i="8" s="1"/>
  <c r="Y903" i="8"/>
  <c r="Z903" i="8" s="1"/>
  <c r="AO900" i="8"/>
  <c r="AP900" i="8" s="1"/>
  <c r="AG894" i="8"/>
  <c r="AH894" i="8" s="1"/>
  <c r="Y890" i="8"/>
  <c r="Z890" i="8" s="1"/>
  <c r="AO888" i="8"/>
  <c r="AP888" i="8" s="1"/>
  <c r="AG865" i="8"/>
  <c r="AH865" i="8" s="1"/>
  <c r="AG860" i="8"/>
  <c r="AH860" i="8" s="1"/>
  <c r="AG859" i="8"/>
  <c r="AH859" i="8" s="1"/>
  <c r="AO857" i="8"/>
  <c r="AP857" i="8" s="1"/>
  <c r="Y856" i="8"/>
  <c r="Z856" i="8" s="1"/>
  <c r="AG854" i="8"/>
  <c r="AH854" i="8" s="1"/>
  <c r="AO854" i="8"/>
  <c r="AP854" i="8" s="1"/>
  <c r="AG848" i="8"/>
  <c r="AH848" i="8" s="1"/>
  <c r="AG847" i="8"/>
  <c r="AH847" i="8" s="1"/>
  <c r="AG836" i="8"/>
  <c r="AH836" i="8" s="1"/>
  <c r="AO835" i="8"/>
  <c r="AP835" i="8" s="1"/>
  <c r="Y834" i="8"/>
  <c r="Z834" i="8" s="1"/>
  <c r="AG833" i="8"/>
  <c r="AH833" i="8" s="1"/>
  <c r="AO833" i="8"/>
  <c r="AP833" i="8" s="1"/>
  <c r="AG823" i="8"/>
  <c r="AH823" i="8" s="1"/>
  <c r="Y822" i="8"/>
  <c r="Z822" i="8" s="1"/>
  <c r="AO822" i="8"/>
  <c r="AP822" i="8" s="1"/>
  <c r="AO819" i="8"/>
  <c r="AP819" i="8" s="1"/>
  <c r="Y814" i="8"/>
  <c r="Z814" i="8" s="1"/>
  <c r="AG809" i="8"/>
  <c r="AH809" i="8" s="1"/>
  <c r="AO808" i="8"/>
  <c r="AP808" i="8" s="1"/>
  <c r="Y806" i="8"/>
  <c r="Z806" i="8" s="1"/>
  <c r="AG801" i="8"/>
  <c r="AH801" i="8" s="1"/>
  <c r="AO798" i="8"/>
  <c r="AP798" i="8" s="1"/>
  <c r="Y797" i="8"/>
  <c r="Z797" i="8" s="1"/>
  <c r="AG796" i="8"/>
  <c r="AH796" i="8" s="1"/>
  <c r="AG790" i="8"/>
  <c r="AH790" i="8" s="1"/>
  <c r="Y774" i="8"/>
  <c r="Z774" i="8" s="1"/>
  <c r="Y770" i="8"/>
  <c r="Z770" i="8" s="1"/>
  <c r="AO768" i="8"/>
  <c r="AP768" i="8" s="1"/>
  <c r="AG756" i="8"/>
  <c r="AH756" i="8" s="1"/>
  <c r="AG751" i="8"/>
  <c r="AH751" i="8" s="1"/>
  <c r="AG746" i="8"/>
  <c r="AH746" i="8" s="1"/>
  <c r="Y690" i="8"/>
  <c r="Z690" i="8" s="1"/>
  <c r="AG688" i="8"/>
  <c r="AH688" i="8" s="1"/>
  <c r="Y673" i="8"/>
  <c r="Z673" i="8" s="1"/>
  <c r="AO912" i="8"/>
  <c r="AP912" i="8" s="1"/>
  <c r="Y938" i="8"/>
  <c r="Z938" i="8" s="1"/>
  <c r="AG945" i="8"/>
  <c r="AH945" i="8" s="1"/>
  <c r="AO947" i="8"/>
  <c r="AP947" i="8" s="1"/>
  <c r="AG949" i="8"/>
  <c r="AH949" i="8" s="1"/>
  <c r="AO953" i="8"/>
  <c r="AP953" i="8" s="1"/>
  <c r="AO956" i="8"/>
  <c r="AP956" i="8" s="1"/>
  <c r="Y979" i="8"/>
  <c r="Z979" i="8" s="1"/>
  <c r="AG983" i="8"/>
  <c r="AH983" i="8" s="1"/>
  <c r="AO995" i="8"/>
  <c r="AP995" i="8" s="1"/>
  <c r="Y999" i="8"/>
  <c r="Z999" i="8" s="1"/>
  <c r="AO1001" i="8"/>
  <c r="AP1001" i="8" s="1"/>
  <c r="AG1007" i="8"/>
  <c r="AH1007" i="8" s="1"/>
  <c r="AG1021" i="8"/>
  <c r="AH1021" i="8" s="1"/>
  <c r="AO1025" i="8"/>
  <c r="AP1025" i="8" s="1"/>
  <c r="AG1032" i="8"/>
  <c r="AH1032" i="8" s="1"/>
  <c r="AO1032" i="8"/>
  <c r="AP1032" i="8" s="1"/>
  <c r="Y1031" i="8"/>
  <c r="Z1031" i="8" s="1"/>
  <c r="AO1031" i="8"/>
  <c r="AP1031" i="8" s="1"/>
  <c r="AG1027" i="8"/>
  <c r="AH1027" i="8" s="1"/>
  <c r="Y1020" i="8"/>
  <c r="Z1020" i="8" s="1"/>
  <c r="AO1020" i="8"/>
  <c r="AP1020" i="8" s="1"/>
  <c r="AG1015" i="8"/>
  <c r="AH1015" i="8" s="1"/>
  <c r="Y1011" i="8"/>
  <c r="Z1011" i="8" s="1"/>
  <c r="AG996" i="8"/>
  <c r="AH996" i="8" s="1"/>
  <c r="AG987" i="8"/>
  <c r="AH987" i="8" s="1"/>
  <c r="Y982" i="8"/>
  <c r="Z982" i="8" s="1"/>
  <c r="AG981" i="8"/>
  <c r="AH981" i="8" s="1"/>
  <c r="Y977" i="8"/>
  <c r="Z977" i="8" s="1"/>
  <c r="Y972" i="8"/>
  <c r="Z972" i="8" s="1"/>
  <c r="Y967" i="8"/>
  <c r="Z967" i="8" s="1"/>
  <c r="Y961" i="8"/>
  <c r="Z961" i="8" s="1"/>
  <c r="Y946" i="8"/>
  <c r="Z946" i="8" s="1"/>
  <c r="AO943" i="8"/>
  <c r="AP943" i="8" s="1"/>
  <c r="AG942" i="8"/>
  <c r="AH942" i="8" s="1"/>
  <c r="Y940" i="8"/>
  <c r="Z940" i="8" s="1"/>
  <c r="Y927" i="8"/>
  <c r="Z927" i="8" s="1"/>
  <c r="Y925" i="8"/>
  <c r="Z925" i="8" s="1"/>
  <c r="AO920" i="8"/>
  <c r="AP920" i="8" s="1"/>
  <c r="Y918" i="8"/>
  <c r="Z918" i="8" s="1"/>
  <c r="AO916" i="8"/>
  <c r="AP916" i="8" s="1"/>
  <c r="Y913" i="8"/>
  <c r="Z913" i="8" s="1"/>
  <c r="AG911" i="8"/>
  <c r="AH911" i="8" s="1"/>
  <c r="AO909" i="8"/>
  <c r="AP909" i="8" s="1"/>
  <c r="Y907" i="8"/>
  <c r="Z907" i="8" s="1"/>
  <c r="AG906" i="8"/>
  <c r="AH906" i="8" s="1"/>
  <c r="AO904" i="8"/>
  <c r="AP904" i="8" s="1"/>
  <c r="Y902" i="8"/>
  <c r="Z902" i="8" s="1"/>
  <c r="AG900" i="8"/>
  <c r="AH900" i="8" s="1"/>
  <c r="Y893" i="8"/>
  <c r="Z893" i="8" s="1"/>
  <c r="AG893" i="8"/>
  <c r="AH893" i="8" s="1"/>
  <c r="AO891" i="8"/>
  <c r="AP891" i="8" s="1"/>
  <c r="AG882" i="8"/>
  <c r="AH882" i="8" s="1"/>
  <c r="AG861" i="8"/>
  <c r="AH861" i="8" s="1"/>
  <c r="Y859" i="8"/>
  <c r="Z859" i="8" s="1"/>
  <c r="Y847" i="8"/>
  <c r="Z847" i="8" s="1"/>
  <c r="Y843" i="8"/>
  <c r="Z843" i="8" s="1"/>
  <c r="AO837" i="8"/>
  <c r="AP837" i="8" s="1"/>
  <c r="Y836" i="8"/>
  <c r="Z836" i="8" s="1"/>
  <c r="AG824" i="8"/>
  <c r="AH824" i="8" s="1"/>
  <c r="AG817" i="8"/>
  <c r="AH817" i="8" s="1"/>
  <c r="AO817" i="8"/>
  <c r="AP817" i="8" s="1"/>
  <c r="Y815" i="8"/>
  <c r="Z815" i="8" s="1"/>
  <c r="AO815" i="8"/>
  <c r="AP815" i="8" s="1"/>
  <c r="Y810" i="8"/>
  <c r="Z810" i="8" s="1"/>
  <c r="Y809" i="8"/>
  <c r="Z809" i="8" s="1"/>
  <c r="AO805" i="8"/>
  <c r="AP805" i="8" s="1"/>
  <c r="Y799" i="8"/>
  <c r="Z799" i="8" s="1"/>
  <c r="Y781" i="8"/>
  <c r="Z781" i="8" s="1"/>
  <c r="AO781" i="8"/>
  <c r="AP781" i="8" s="1"/>
  <c r="Y772" i="8"/>
  <c r="Z772" i="8" s="1"/>
  <c r="AO772" i="8"/>
  <c r="AP772" i="8" s="1"/>
  <c r="AG768" i="8"/>
  <c r="AH768" i="8" s="1"/>
  <c r="AO737" i="8"/>
  <c r="AP737" i="8" s="1"/>
  <c r="Y733" i="8"/>
  <c r="Z733" i="8" s="1"/>
  <c r="AG701" i="8"/>
  <c r="AH701" i="8" s="1"/>
  <c r="AG694" i="8"/>
  <c r="AH694" i="8" s="1"/>
  <c r="Y661" i="8"/>
  <c r="Z661" i="8" s="1"/>
  <c r="AG660" i="8"/>
  <c r="AH660" i="8" s="1"/>
  <c r="AG593" i="8"/>
  <c r="AH593" i="8" s="1"/>
  <c r="Y575" i="8"/>
  <c r="Z575" i="8" s="1"/>
  <c r="Y965" i="8"/>
  <c r="Z965" i="8" s="1"/>
  <c r="Y960" i="8"/>
  <c r="Z960" i="8" s="1"/>
  <c r="Y943" i="8"/>
  <c r="Z943" i="8" s="1"/>
  <c r="Y926" i="8"/>
  <c r="Z926" i="8" s="1"/>
  <c r="Y923" i="8"/>
  <c r="Z923" i="8" s="1"/>
  <c r="Y917" i="8"/>
  <c r="Z917" i="8" s="1"/>
  <c r="Y911" i="8"/>
  <c r="Z911" i="8" s="1"/>
  <c r="AG909" i="8"/>
  <c r="AH909" i="8" s="1"/>
  <c r="Y906" i="8"/>
  <c r="Z906" i="8" s="1"/>
  <c r="AG904" i="8"/>
  <c r="AH904" i="8" s="1"/>
  <c r="Y900" i="8"/>
  <c r="Z900" i="8" s="1"/>
  <c r="Y896" i="8"/>
  <c r="Z896" i="8" s="1"/>
  <c r="AG896" i="8"/>
  <c r="AH896" i="8" s="1"/>
  <c r="AO894" i="8"/>
  <c r="AP894" i="8" s="1"/>
  <c r="AG868" i="8"/>
  <c r="AH868" i="8" s="1"/>
  <c r="AO867" i="8"/>
  <c r="AP867" i="8" s="1"/>
  <c r="Y865" i="8"/>
  <c r="Z865" i="8" s="1"/>
  <c r="AO864" i="8"/>
  <c r="AP864" i="8" s="1"/>
  <c r="Y861" i="8"/>
  <c r="Z861" i="8" s="1"/>
  <c r="AO860" i="8"/>
  <c r="AP860" i="8" s="1"/>
  <c r="AG853" i="8"/>
  <c r="AH853" i="8" s="1"/>
  <c r="AO848" i="8"/>
  <c r="AP848" i="8" s="1"/>
  <c r="AO844" i="8"/>
  <c r="AP844" i="8" s="1"/>
  <c r="AG837" i="8"/>
  <c r="AH837" i="8" s="1"/>
  <c r="AG835" i="8"/>
  <c r="AH835" i="8" s="1"/>
  <c r="AG829" i="8"/>
  <c r="AH829" i="8" s="1"/>
  <c r="Y817" i="8"/>
  <c r="Z817" i="8" s="1"/>
  <c r="Y811" i="8"/>
  <c r="Z811" i="8" s="1"/>
  <c r="AO810" i="8"/>
  <c r="AP810" i="8" s="1"/>
  <c r="AG804" i="8"/>
  <c r="AH804" i="8" s="1"/>
  <c r="AO803" i="8"/>
  <c r="AP803" i="8" s="1"/>
  <c r="Y802" i="8"/>
  <c r="Z802" i="8" s="1"/>
  <c r="AO792" i="8"/>
  <c r="AP792" i="8" s="1"/>
  <c r="Y790" i="8"/>
  <c r="Z790" i="8" s="1"/>
  <c r="Y789" i="8"/>
  <c r="Z789" i="8" s="1"/>
  <c r="Y767" i="8"/>
  <c r="Z767" i="8" s="1"/>
  <c r="Y554" i="8"/>
  <c r="Z554" i="8" s="1"/>
  <c r="AG685" i="8"/>
  <c r="AH685" i="8" s="1"/>
  <c r="Y765" i="8"/>
  <c r="Z765" i="8" s="1"/>
  <c r="AO765" i="8"/>
  <c r="AP765" i="8" s="1"/>
  <c r="AG759" i="8"/>
  <c r="AH759" i="8" s="1"/>
  <c r="Y757" i="8"/>
  <c r="Z757" i="8" s="1"/>
  <c r="Y749" i="8"/>
  <c r="Z749" i="8" s="1"/>
  <c r="Y745" i="8"/>
  <c r="Z745" i="8" s="1"/>
  <c r="Y740" i="8"/>
  <c r="Z740" i="8" s="1"/>
  <c r="Y729" i="8"/>
  <c r="Z729" i="8" s="1"/>
  <c r="Y699" i="8"/>
  <c r="Z699" i="8" s="1"/>
  <c r="Y692" i="8"/>
  <c r="Z692" i="8" s="1"/>
  <c r="AO690" i="8"/>
  <c r="AP690" i="8" s="1"/>
  <c r="AO687" i="8"/>
  <c r="AP687" i="8" s="1"/>
  <c r="Y675" i="8"/>
  <c r="Z675" i="8" s="1"/>
  <c r="AG675" i="8"/>
  <c r="AH675" i="8" s="1"/>
  <c r="AO673" i="8"/>
  <c r="AP673" i="8" s="1"/>
  <c r="AG666" i="8"/>
  <c r="AH666" i="8" s="1"/>
  <c r="Y663" i="8"/>
  <c r="Z663" i="8" s="1"/>
  <c r="AO661" i="8"/>
  <c r="AP661" i="8" s="1"/>
  <c r="Y633" i="8"/>
  <c r="Z633" i="8" s="1"/>
  <c r="Y618" i="8"/>
  <c r="Z618" i="8" s="1"/>
  <c r="Y616" i="8"/>
  <c r="Z616" i="8" s="1"/>
  <c r="AO616" i="8"/>
  <c r="AP616" i="8" s="1"/>
  <c r="AG611" i="8"/>
  <c r="AH611" i="8" s="1"/>
  <c r="Y606" i="8"/>
  <c r="Z606" i="8" s="1"/>
  <c r="AO606" i="8"/>
  <c r="AP606" i="8" s="1"/>
  <c r="AG601" i="8"/>
  <c r="AH601" i="8" s="1"/>
  <c r="Y596" i="8"/>
  <c r="Z596" i="8" s="1"/>
  <c r="AO596" i="8"/>
  <c r="AP596" i="8" s="1"/>
  <c r="Y591" i="8"/>
  <c r="Z591" i="8" s="1"/>
  <c r="AO591" i="8"/>
  <c r="AP591" i="8" s="1"/>
  <c r="AG583" i="8"/>
  <c r="AH583" i="8" s="1"/>
  <c r="Y573" i="8"/>
  <c r="Z573" i="8" s="1"/>
  <c r="AO571" i="8"/>
  <c r="AP571" i="8" s="1"/>
  <c r="Y546" i="8"/>
  <c r="Z546" i="8" s="1"/>
  <c r="AG544" i="8"/>
  <c r="AH544" i="8" s="1"/>
  <c r="Y543" i="8"/>
  <c r="Z543" i="8" s="1"/>
  <c r="AG543" i="8"/>
  <c r="AH543" i="8" s="1"/>
  <c r="AO541" i="8"/>
  <c r="AP541" i="8" s="1"/>
  <c r="AG524" i="8"/>
  <c r="AH524" i="8" s="1"/>
  <c r="Y494" i="8"/>
  <c r="Z494" i="8" s="1"/>
  <c r="Y491" i="8"/>
  <c r="Z491" i="8" s="1"/>
  <c r="AG488" i="8"/>
  <c r="AH488" i="8" s="1"/>
  <c r="AO486" i="8"/>
  <c r="AP486" i="8" s="1"/>
  <c r="AG482" i="8"/>
  <c r="AH482" i="8" s="1"/>
  <c r="Y481" i="8"/>
  <c r="Z481" i="8" s="1"/>
  <c r="AO480" i="8"/>
  <c r="AP480" i="8" s="1"/>
  <c r="AG473" i="8"/>
  <c r="AH473" i="8" s="1"/>
  <c r="AG470" i="8"/>
  <c r="AH470" i="8" s="1"/>
  <c r="AG457" i="8"/>
  <c r="AH457" i="8" s="1"/>
  <c r="AG449" i="8"/>
  <c r="AH449" i="8" s="1"/>
  <c r="AO448" i="8"/>
  <c r="AP448" i="8" s="1"/>
  <c r="Y446" i="8"/>
  <c r="Z446" i="8" s="1"/>
  <c r="AO445" i="8"/>
  <c r="AP445" i="8" s="1"/>
  <c r="Y444" i="8"/>
  <c r="Z444" i="8" s="1"/>
  <c r="AG438" i="8"/>
  <c r="AH438" i="8" s="1"/>
  <c r="Y433" i="8"/>
  <c r="Z433" i="8" s="1"/>
  <c r="Y420" i="8"/>
  <c r="Z420" i="8" s="1"/>
  <c r="AO415" i="8"/>
  <c r="AP415" i="8" s="1"/>
  <c r="AG409" i="8"/>
  <c r="AH409" i="8" s="1"/>
  <c r="AO395" i="8"/>
  <c r="AP395" i="8" s="1"/>
  <c r="AO375" i="8"/>
  <c r="AP375" i="8" s="1"/>
  <c r="Y373" i="8"/>
  <c r="Z373" i="8" s="1"/>
  <c r="AG372" i="8"/>
  <c r="AH372" i="8" s="1"/>
  <c r="Y342" i="8"/>
  <c r="Z342" i="8" s="1"/>
  <c r="AG341" i="8"/>
  <c r="AH341" i="8" s="1"/>
  <c r="Y329" i="8"/>
  <c r="Z329" i="8" s="1"/>
  <c r="Y758" i="8"/>
  <c r="Z758" i="8" s="1"/>
  <c r="AO756" i="8"/>
  <c r="AP756" i="8" s="1"/>
  <c r="Y754" i="8"/>
  <c r="Z754" i="8" s="1"/>
  <c r="AO751" i="8"/>
  <c r="AP751" i="8" s="1"/>
  <c r="Y748" i="8"/>
  <c r="Z748" i="8" s="1"/>
  <c r="AO746" i="8"/>
  <c r="AP746" i="8" s="1"/>
  <c r="Y744" i="8"/>
  <c r="Z744" i="8" s="1"/>
  <c r="AO741" i="8"/>
  <c r="AP741" i="8" s="1"/>
  <c r="Y739" i="8"/>
  <c r="Z739" i="8" s="1"/>
  <c r="Y735" i="8"/>
  <c r="Z735" i="8" s="1"/>
  <c r="AG733" i="8"/>
  <c r="AH733" i="8" s="1"/>
  <c r="Y698" i="8"/>
  <c r="Z698" i="8" s="1"/>
  <c r="AO694" i="8"/>
  <c r="AP694" i="8" s="1"/>
  <c r="AG684" i="8"/>
  <c r="AH684" i="8" s="1"/>
  <c r="Y678" i="8"/>
  <c r="Z678" i="8" s="1"/>
  <c r="AG678" i="8"/>
  <c r="AH678" i="8" s="1"/>
  <c r="AO677" i="8"/>
  <c r="AP677" i="8" s="1"/>
  <c r="AO672" i="8"/>
  <c r="AP672" i="8" s="1"/>
  <c r="AG667" i="8"/>
  <c r="AH667" i="8" s="1"/>
  <c r="Y666" i="8"/>
  <c r="Z666" i="8" s="1"/>
  <c r="AO664" i="8"/>
  <c r="AP664" i="8" s="1"/>
  <c r="AG639" i="8"/>
  <c r="AH639" i="8" s="1"/>
  <c r="Y635" i="8"/>
  <c r="Z635" i="8" s="1"/>
  <c r="AO635" i="8"/>
  <c r="AP635" i="8" s="1"/>
  <c r="Y630" i="8"/>
  <c r="Z630" i="8" s="1"/>
  <c r="AG623" i="8"/>
  <c r="AH623" i="8" s="1"/>
  <c r="Y620" i="8"/>
  <c r="Z620" i="8" s="1"/>
  <c r="AO620" i="8"/>
  <c r="AP620" i="8" s="1"/>
  <c r="AO618" i="8"/>
  <c r="AP618" i="8" s="1"/>
  <c r="Y609" i="8"/>
  <c r="Z609" i="8" s="1"/>
  <c r="Y599" i="8"/>
  <c r="Z599" i="8" s="1"/>
  <c r="Y577" i="8"/>
  <c r="Z577" i="8" s="1"/>
  <c r="AO575" i="8"/>
  <c r="AP575" i="8" s="1"/>
  <c r="AO569" i="8"/>
  <c r="AP569" i="8" s="1"/>
  <c r="Y559" i="8"/>
  <c r="Z559" i="8" s="1"/>
  <c r="AO554" i="8"/>
  <c r="AP554" i="8" s="1"/>
  <c r="AO544" i="8"/>
  <c r="AP544" i="8" s="1"/>
  <c r="Y524" i="8"/>
  <c r="Z524" i="8" s="1"/>
  <c r="AO494" i="8"/>
  <c r="AP494" i="8" s="1"/>
  <c r="Y488" i="8"/>
  <c r="Z488" i="8" s="1"/>
  <c r="AG486" i="8"/>
  <c r="AH486" i="8" s="1"/>
  <c r="Y484" i="8"/>
  <c r="Z484" i="8" s="1"/>
  <c r="AG480" i="8"/>
  <c r="AH480" i="8" s="1"/>
  <c r="AO477" i="8"/>
  <c r="AP477" i="8" s="1"/>
  <c r="Y473" i="8"/>
  <c r="Z473" i="8" s="1"/>
  <c r="Y471" i="8"/>
  <c r="Z471" i="8" s="1"/>
  <c r="AO471" i="8"/>
  <c r="AP471" i="8" s="1"/>
  <c r="Y470" i="8"/>
  <c r="Z470" i="8" s="1"/>
  <c r="Y449" i="8"/>
  <c r="Z449" i="8" s="1"/>
  <c r="AO437" i="8"/>
  <c r="AP437" i="8" s="1"/>
  <c r="Y435" i="8"/>
  <c r="Z435" i="8" s="1"/>
  <c r="AO434" i="8"/>
  <c r="AP434" i="8" s="1"/>
  <c r="AG424" i="8"/>
  <c r="AH424" i="8" s="1"/>
  <c r="Y423" i="8"/>
  <c r="Z423" i="8" s="1"/>
  <c r="AO421" i="8"/>
  <c r="AP421" i="8" s="1"/>
  <c r="AO419" i="8"/>
  <c r="AP419" i="8" s="1"/>
  <c r="AG415" i="8"/>
  <c r="AH415" i="8" s="1"/>
  <c r="Y411" i="8"/>
  <c r="Z411" i="8" s="1"/>
  <c r="Y396" i="8"/>
  <c r="Z396" i="8" s="1"/>
  <c r="Y392" i="8"/>
  <c r="Z392" i="8" s="1"/>
  <c r="AG392" i="8"/>
  <c r="AH392" i="8" s="1"/>
  <c r="Y384" i="8"/>
  <c r="Z384" i="8" s="1"/>
  <c r="Y381" i="8"/>
  <c r="Z381" i="8" s="1"/>
  <c r="AO378" i="8"/>
  <c r="AP378" i="8" s="1"/>
  <c r="Y376" i="8"/>
  <c r="Z376" i="8" s="1"/>
  <c r="AG375" i="8"/>
  <c r="AH375" i="8" s="1"/>
  <c r="AG344" i="8"/>
  <c r="AH344" i="8" s="1"/>
  <c r="AO344" i="8"/>
  <c r="AP344" i="8" s="1"/>
  <c r="AG677" i="8"/>
  <c r="AH677" i="8" s="1"/>
  <c r="AG672" i="8"/>
  <c r="AH672" i="8" s="1"/>
  <c r="Y669" i="8"/>
  <c r="Z669" i="8" s="1"/>
  <c r="AO667" i="8"/>
  <c r="AP667" i="8" s="1"/>
  <c r="AO660" i="8"/>
  <c r="AP660" i="8" s="1"/>
  <c r="Y639" i="8"/>
  <c r="Z639" i="8" s="1"/>
  <c r="Y627" i="8"/>
  <c r="Z627" i="8" s="1"/>
  <c r="Y623" i="8"/>
  <c r="Z623" i="8" s="1"/>
  <c r="AG613" i="8"/>
  <c r="AH613" i="8" s="1"/>
  <c r="AG586" i="8"/>
  <c r="AH586" i="8" s="1"/>
  <c r="AO585" i="8"/>
  <c r="AP585" i="8" s="1"/>
  <c r="Y583" i="8"/>
  <c r="Z583" i="8" s="1"/>
  <c r="AO581" i="8"/>
  <c r="AP581" i="8" s="1"/>
  <c r="AG569" i="8"/>
  <c r="AH569" i="8" s="1"/>
  <c r="Y563" i="8"/>
  <c r="Z563" i="8" s="1"/>
  <c r="AO561" i="8"/>
  <c r="AP561" i="8" s="1"/>
  <c r="Y527" i="8"/>
  <c r="Z527" i="8" s="1"/>
  <c r="AO526" i="8"/>
  <c r="AP526" i="8" s="1"/>
  <c r="Y507" i="8"/>
  <c r="Z507" i="8" s="1"/>
  <c r="Y501" i="8"/>
  <c r="Z501" i="8" s="1"/>
  <c r="AG494" i="8"/>
  <c r="AH494" i="8" s="1"/>
  <c r="Y486" i="8"/>
  <c r="Z486" i="8" s="1"/>
  <c r="AO485" i="8"/>
  <c r="AP485" i="8" s="1"/>
  <c r="Y476" i="8"/>
  <c r="Z476" i="8" s="1"/>
  <c r="AO475" i="8"/>
  <c r="AP475" i="8" s="1"/>
  <c r="AO460" i="8"/>
  <c r="AP460" i="8" s="1"/>
  <c r="Y457" i="8"/>
  <c r="Z457" i="8" s="1"/>
  <c r="AO455" i="8"/>
  <c r="AP455" i="8" s="1"/>
  <c r="Y454" i="8"/>
  <c r="Z454" i="8" s="1"/>
  <c r="AG453" i="8"/>
  <c r="AH453" i="8" s="1"/>
  <c r="AO453" i="8"/>
  <c r="AP453" i="8" s="1"/>
  <c r="AG446" i="8"/>
  <c r="AH446" i="8" s="1"/>
  <c r="AG445" i="8"/>
  <c r="AH445" i="8" s="1"/>
  <c r="AO439" i="8"/>
  <c r="AP439" i="8" s="1"/>
  <c r="Y438" i="8"/>
  <c r="Z438" i="8" s="1"/>
  <c r="Y427" i="8"/>
  <c r="Z427" i="8" s="1"/>
  <c r="Y425" i="8"/>
  <c r="Z425" i="8" s="1"/>
  <c r="AO424" i="8"/>
  <c r="AP424" i="8" s="1"/>
  <c r="Y415" i="8"/>
  <c r="Z415" i="8" s="1"/>
  <c r="AO412" i="8"/>
  <c r="AP412" i="8" s="1"/>
  <c r="AO397" i="8"/>
  <c r="AP397" i="8" s="1"/>
  <c r="AG365" i="8"/>
  <c r="AH365" i="8" s="1"/>
  <c r="Y355" i="8"/>
  <c r="Z355" i="8" s="1"/>
  <c r="Y353" i="8"/>
  <c r="Z353" i="8" s="1"/>
  <c r="AO349" i="8"/>
  <c r="AP349" i="8" s="1"/>
  <c r="Y348" i="8"/>
  <c r="Z348" i="8" s="1"/>
  <c r="AO346" i="8"/>
  <c r="AP346" i="8" s="1"/>
  <c r="Y345" i="8"/>
  <c r="Z345" i="8" s="1"/>
  <c r="Y344" i="8"/>
  <c r="Z344" i="8" s="1"/>
  <c r="Y340" i="8"/>
  <c r="Z340" i="8" s="1"/>
  <c r="Y336" i="8"/>
  <c r="Z336" i="8" s="1"/>
  <c r="AO335" i="8"/>
  <c r="AP335" i="8" s="1"/>
  <c r="AO333" i="8"/>
  <c r="AP333" i="8" s="1"/>
  <c r="Y294" i="8"/>
  <c r="Z294" i="8" s="1"/>
  <c r="Y325" i="8"/>
  <c r="Z325" i="8" s="1"/>
  <c r="AG322" i="8"/>
  <c r="AH322" i="8" s="1"/>
  <c r="AG312" i="8"/>
  <c r="AH312" i="8" s="1"/>
  <c r="AG273" i="8"/>
  <c r="AH273" i="8" s="1"/>
  <c r="AG258" i="8"/>
  <c r="AH258" i="8" s="1"/>
  <c r="AG229" i="8"/>
  <c r="AH229" i="8" s="1"/>
  <c r="AG225" i="8"/>
  <c r="AH225" i="8" s="1"/>
  <c r="AO220" i="8"/>
  <c r="AP220" i="8" s="1"/>
  <c r="AO169" i="8"/>
  <c r="AP169" i="8" s="1"/>
  <c r="Y162" i="8"/>
  <c r="Z162" i="8" s="1"/>
  <c r="Y81" i="8"/>
  <c r="Z81" i="8" s="1"/>
  <c r="Y412" i="8"/>
  <c r="Z412" i="8" s="1"/>
  <c r="Y410" i="8"/>
  <c r="Z410" i="8" s="1"/>
  <c r="AO409" i="8"/>
  <c r="AP409" i="8" s="1"/>
  <c r="Y397" i="8"/>
  <c r="Z397" i="8" s="1"/>
  <c r="Y395" i="8"/>
  <c r="Z395" i="8" s="1"/>
  <c r="AG394" i="8"/>
  <c r="AH394" i="8" s="1"/>
  <c r="Y393" i="8"/>
  <c r="Z393" i="8" s="1"/>
  <c r="AO392" i="8"/>
  <c r="AP392" i="8" s="1"/>
  <c r="Y390" i="8"/>
  <c r="Z390" i="8" s="1"/>
  <c r="AO388" i="8"/>
  <c r="AP388" i="8" s="1"/>
  <c r="Y386" i="8"/>
  <c r="Z386" i="8" s="1"/>
  <c r="Y382" i="8"/>
  <c r="Z382" i="8" s="1"/>
  <c r="Y378" i="8"/>
  <c r="Z378" i="8" s="1"/>
  <c r="AG378" i="8"/>
  <c r="AH378" i="8" s="1"/>
  <c r="Y367" i="8"/>
  <c r="Z367" i="8" s="1"/>
  <c r="Y364" i="8"/>
  <c r="Z364" i="8" s="1"/>
  <c r="AO362" i="8"/>
  <c r="AP362" i="8" s="1"/>
  <c r="AO358" i="8"/>
  <c r="AP358" i="8" s="1"/>
  <c r="Y357" i="8"/>
  <c r="Z357" i="8" s="1"/>
  <c r="AG357" i="8"/>
  <c r="AH357" i="8" s="1"/>
  <c r="Y356" i="8"/>
  <c r="Z356" i="8" s="1"/>
  <c r="AG355" i="8"/>
  <c r="AH355" i="8" s="1"/>
  <c r="Y352" i="8"/>
  <c r="Z352" i="8" s="1"/>
  <c r="AG351" i="8"/>
  <c r="AH351" i="8" s="1"/>
  <c r="AO351" i="8"/>
  <c r="AP351" i="8" s="1"/>
  <c r="AG348" i="8"/>
  <c r="AH348" i="8" s="1"/>
  <c r="AO342" i="8"/>
  <c r="AP342" i="8" s="1"/>
  <c r="Y341" i="8"/>
  <c r="Z341" i="8" s="1"/>
  <c r="AO340" i="8"/>
  <c r="AP340" i="8" s="1"/>
  <c r="AG337" i="8"/>
  <c r="AH337" i="8" s="1"/>
  <c r="AG334" i="8"/>
  <c r="AH334" i="8" s="1"/>
  <c r="AG330" i="8"/>
  <c r="AH330" i="8" s="1"/>
  <c r="AO329" i="8"/>
  <c r="AP329" i="8" s="1"/>
  <c r="Y327" i="8"/>
  <c r="Z327" i="8" s="1"/>
  <c r="Y319" i="8"/>
  <c r="Z319" i="8" s="1"/>
  <c r="AG317" i="8"/>
  <c r="AH317" i="8" s="1"/>
  <c r="AO300" i="8"/>
  <c r="AP300" i="8" s="1"/>
  <c r="AG297" i="8"/>
  <c r="AH297" i="8" s="1"/>
  <c r="AG286" i="8"/>
  <c r="AH286" i="8" s="1"/>
  <c r="AG284" i="8"/>
  <c r="AH284" i="8" s="1"/>
  <c r="Y282" i="8"/>
  <c r="Z282" i="8" s="1"/>
  <c r="Y277" i="8"/>
  <c r="Z277" i="8" s="1"/>
  <c r="AG277" i="8"/>
  <c r="AH277" i="8" s="1"/>
  <c r="AO273" i="8"/>
  <c r="AP273" i="8" s="1"/>
  <c r="Y264" i="8"/>
  <c r="Z264" i="8" s="1"/>
  <c r="Y260" i="8"/>
  <c r="Z260" i="8" s="1"/>
  <c r="AO258" i="8"/>
  <c r="AP258" i="8" s="1"/>
  <c r="Y243" i="8"/>
  <c r="Z243" i="8" s="1"/>
  <c r="Y241" i="8"/>
  <c r="Z241" i="8" s="1"/>
  <c r="AG241" i="8"/>
  <c r="AH241" i="8" s="1"/>
  <c r="AO239" i="8"/>
  <c r="AP239" i="8" s="1"/>
  <c r="Y236" i="8"/>
  <c r="Z236" i="8" s="1"/>
  <c r="AG232" i="8"/>
  <c r="AH232" i="8" s="1"/>
  <c r="Y230" i="8"/>
  <c r="Z230" i="8" s="1"/>
  <c r="AO227" i="8"/>
  <c r="AP227" i="8" s="1"/>
  <c r="Y224" i="8"/>
  <c r="Z224" i="8" s="1"/>
  <c r="Y217" i="8"/>
  <c r="Z217" i="8" s="1"/>
  <c r="AO217" i="8"/>
  <c r="AP217" i="8" s="1"/>
  <c r="AG213" i="8"/>
  <c r="AH213" i="8" s="1"/>
  <c r="Y205" i="8"/>
  <c r="Z205" i="8" s="1"/>
  <c r="AO204" i="8"/>
  <c r="AP204" i="8" s="1"/>
  <c r="Y201" i="8"/>
  <c r="Z201" i="8" s="1"/>
  <c r="AO192" i="8"/>
  <c r="AP192" i="8" s="1"/>
  <c r="Y186" i="8"/>
  <c r="Z186" i="8" s="1"/>
  <c r="AO183" i="8"/>
  <c r="AP183" i="8" s="1"/>
  <c r="AO178" i="8"/>
  <c r="AP178" i="8" s="1"/>
  <c r="Y175" i="8"/>
  <c r="Z175" i="8" s="1"/>
  <c r="Y151" i="8"/>
  <c r="Z151" i="8" s="1"/>
  <c r="Y94" i="8"/>
  <c r="Z94" i="8" s="1"/>
  <c r="AO30" i="8"/>
  <c r="AP30" i="8" s="1"/>
  <c r="AO414" i="8"/>
  <c r="AP414" i="8" s="1"/>
  <c r="AO411" i="8"/>
  <c r="AP411" i="8" s="1"/>
  <c r="AG405" i="8"/>
  <c r="AH405" i="8" s="1"/>
  <c r="AG401" i="8"/>
  <c r="AH401" i="8" s="1"/>
  <c r="Y400" i="8"/>
  <c r="Z400" i="8" s="1"/>
  <c r="AO398" i="8"/>
  <c r="AP398" i="8" s="1"/>
  <c r="AO396" i="8"/>
  <c r="AP396" i="8" s="1"/>
  <c r="AO394" i="8"/>
  <c r="AP394" i="8" s="1"/>
  <c r="AG390" i="8"/>
  <c r="AH390" i="8" s="1"/>
  <c r="Y388" i="8"/>
  <c r="Z388" i="8" s="1"/>
  <c r="Y385" i="8"/>
  <c r="Z385" i="8" s="1"/>
  <c r="AG385" i="8"/>
  <c r="AH385" i="8" s="1"/>
  <c r="AO384" i="8"/>
  <c r="AP384" i="8" s="1"/>
  <c r="Y377" i="8"/>
  <c r="Z377" i="8" s="1"/>
  <c r="Y374" i="8"/>
  <c r="Z374" i="8" s="1"/>
  <c r="Y371" i="8"/>
  <c r="Z371" i="8" s="1"/>
  <c r="AO368" i="8"/>
  <c r="AP368" i="8" s="1"/>
  <c r="Y366" i="8"/>
  <c r="Z366" i="8" s="1"/>
  <c r="AO365" i="8"/>
  <c r="AP365" i="8" s="1"/>
  <c r="AG364" i="8"/>
  <c r="AH364" i="8" s="1"/>
  <c r="Y363" i="8"/>
  <c r="Z363" i="8" s="1"/>
  <c r="AG362" i="8"/>
  <c r="AH362" i="8" s="1"/>
  <c r="Y359" i="8"/>
  <c r="Z359" i="8" s="1"/>
  <c r="AG359" i="8"/>
  <c r="AH359" i="8" s="1"/>
  <c r="Y358" i="8"/>
  <c r="Z358" i="8" s="1"/>
  <c r="Y343" i="8"/>
  <c r="Z343" i="8" s="1"/>
  <c r="AG335" i="8"/>
  <c r="AH335" i="8" s="1"/>
  <c r="Y334" i="8"/>
  <c r="Z334" i="8" s="1"/>
  <c r="Y330" i="8"/>
  <c r="Z330" i="8" s="1"/>
  <c r="AO327" i="8"/>
  <c r="AP327" i="8" s="1"/>
  <c r="AG324" i="8"/>
  <c r="AH324" i="8" s="1"/>
  <c r="AO320" i="8"/>
  <c r="AP320" i="8" s="1"/>
  <c r="AO317" i="8"/>
  <c r="AP317" i="8" s="1"/>
  <c r="AG316" i="8"/>
  <c r="AH316" i="8" s="1"/>
  <c r="Y315" i="8"/>
  <c r="Z315" i="8" s="1"/>
  <c r="Y309" i="8"/>
  <c r="Z309" i="8" s="1"/>
  <c r="AO308" i="8"/>
  <c r="AP308" i="8" s="1"/>
  <c r="Y305" i="8"/>
  <c r="Z305" i="8" s="1"/>
  <c r="AG302" i="8"/>
  <c r="AH302" i="8" s="1"/>
  <c r="AO297" i="8"/>
  <c r="AP297" i="8" s="1"/>
  <c r="AG290" i="8"/>
  <c r="AH290" i="8" s="1"/>
  <c r="AO284" i="8"/>
  <c r="AP284" i="8" s="1"/>
  <c r="AG281" i="8"/>
  <c r="AH281" i="8" s="1"/>
  <c r="AG271" i="8"/>
  <c r="AH271" i="8" s="1"/>
  <c r="AG268" i="8"/>
  <c r="AH268" i="8" s="1"/>
  <c r="Y267" i="8"/>
  <c r="Z267" i="8" s="1"/>
  <c r="AO265" i="8"/>
  <c r="AP265" i="8" s="1"/>
  <c r="AO261" i="8"/>
  <c r="AP261" i="8" s="1"/>
  <c r="AG254" i="8"/>
  <c r="AH254" i="8" s="1"/>
  <c r="AG248" i="8"/>
  <c r="AH248" i="8" s="1"/>
  <c r="Y245" i="8"/>
  <c r="Z245" i="8" s="1"/>
  <c r="AO244" i="8"/>
  <c r="AP244" i="8" s="1"/>
  <c r="AO242" i="8"/>
  <c r="AP242" i="8" s="1"/>
  <c r="Y239" i="8"/>
  <c r="Z239" i="8" s="1"/>
  <c r="Y235" i="8"/>
  <c r="Z235" i="8" s="1"/>
  <c r="AG235" i="8"/>
  <c r="AH235" i="8" s="1"/>
  <c r="Y227" i="8"/>
  <c r="Z227" i="8" s="1"/>
  <c r="AO225" i="8"/>
  <c r="AP225" i="8" s="1"/>
  <c r="Y222" i="8"/>
  <c r="Z222" i="8" s="1"/>
  <c r="AG219" i="8"/>
  <c r="AH219" i="8" s="1"/>
  <c r="AO213" i="8"/>
  <c r="AP213" i="8" s="1"/>
  <c r="AG201" i="8"/>
  <c r="AH201" i="8" s="1"/>
  <c r="Y199" i="8"/>
  <c r="Z199" i="8" s="1"/>
  <c r="AO198" i="8"/>
  <c r="AP198" i="8" s="1"/>
  <c r="Y32" i="8"/>
  <c r="Z32" i="8" s="1"/>
  <c r="Y216" i="8"/>
  <c r="Z216" i="8" s="1"/>
  <c r="AG208" i="8"/>
  <c r="AH208" i="8" s="1"/>
  <c r="Y207" i="8"/>
  <c r="Z207" i="8" s="1"/>
  <c r="AO206" i="8"/>
  <c r="AP206" i="8" s="1"/>
  <c r="Y197" i="8"/>
  <c r="Z197" i="8" s="1"/>
  <c r="Y194" i="8"/>
  <c r="Z194" i="8" s="1"/>
  <c r="AG194" i="8"/>
  <c r="AH194" i="8" s="1"/>
  <c r="Y192" i="8"/>
  <c r="Z192" i="8" s="1"/>
  <c r="Y191" i="8"/>
  <c r="Z191" i="8" s="1"/>
  <c r="AO191" i="8"/>
  <c r="AP191" i="8" s="1"/>
  <c r="Y185" i="8"/>
  <c r="Z185" i="8" s="1"/>
  <c r="AO185" i="8"/>
  <c r="AP185" i="8" s="1"/>
  <c r="Y183" i="8"/>
  <c r="Z183" i="8" s="1"/>
  <c r="AO181" i="8"/>
  <c r="AP181" i="8" s="1"/>
  <c r="Y179" i="8"/>
  <c r="Z179" i="8" s="1"/>
  <c r="AG178" i="8"/>
  <c r="AH178" i="8" s="1"/>
  <c r="AG174" i="8"/>
  <c r="AH174" i="8" s="1"/>
  <c r="AO168" i="8"/>
  <c r="AP168" i="8" s="1"/>
  <c r="Y166" i="8"/>
  <c r="Z166" i="8" s="1"/>
  <c r="AO165" i="8"/>
  <c r="AP165" i="8" s="1"/>
  <c r="AG161" i="8"/>
  <c r="AH161" i="8" s="1"/>
  <c r="Y156" i="8"/>
  <c r="Z156" i="8" s="1"/>
  <c r="Y153" i="8"/>
  <c r="Z153" i="8" s="1"/>
  <c r="AO153" i="8"/>
  <c r="AP153" i="8" s="1"/>
  <c r="AG150" i="8"/>
  <c r="AH150" i="8" s="1"/>
  <c r="AO148" i="8"/>
  <c r="AP148" i="8" s="1"/>
  <c r="AO145" i="8"/>
  <c r="AP145" i="8" s="1"/>
  <c r="AG139" i="8"/>
  <c r="AH139" i="8" s="1"/>
  <c r="AO136" i="8"/>
  <c r="AP136" i="8" s="1"/>
  <c r="Y125" i="8"/>
  <c r="Z125" i="8" s="1"/>
  <c r="AO122" i="8"/>
  <c r="AP122" i="8" s="1"/>
  <c r="Y121" i="8"/>
  <c r="Z121" i="8" s="1"/>
  <c r="AG121" i="8"/>
  <c r="AH121" i="8" s="1"/>
  <c r="Y120" i="8"/>
  <c r="Z120" i="8" s="1"/>
  <c r="AG106" i="8"/>
  <c r="AH106" i="8" s="1"/>
  <c r="Y105" i="8"/>
  <c r="Z105" i="8" s="1"/>
  <c r="Y103" i="8"/>
  <c r="Z103" i="8" s="1"/>
  <c r="AO103" i="8"/>
  <c r="AP103" i="8" s="1"/>
  <c r="Y97" i="8"/>
  <c r="Z97" i="8" s="1"/>
  <c r="AO97" i="8"/>
  <c r="AP97" i="8" s="1"/>
  <c r="AO96" i="8"/>
  <c r="AP96" i="8" s="1"/>
  <c r="AO94" i="8"/>
  <c r="AP94" i="8" s="1"/>
  <c r="Y93" i="8"/>
  <c r="Z93" i="8" s="1"/>
  <c r="AG87" i="8"/>
  <c r="AH87" i="8" s="1"/>
  <c r="Y82" i="8"/>
  <c r="Z82" i="8" s="1"/>
  <c r="AO81" i="8"/>
  <c r="AP81" i="8" s="1"/>
  <c r="AO78" i="8"/>
  <c r="AP78" i="8" s="1"/>
  <c r="Y75" i="8"/>
  <c r="Z75" i="8" s="1"/>
  <c r="AG75" i="8"/>
  <c r="AH75" i="8" s="1"/>
  <c r="Y67" i="8"/>
  <c r="Z67" i="8" s="1"/>
  <c r="Y58" i="8"/>
  <c r="Z58" i="8" s="1"/>
  <c r="Y46" i="8"/>
  <c r="Z46" i="8" s="1"/>
  <c r="Y20" i="8"/>
  <c r="Z20" i="8" s="1"/>
  <c r="AO18" i="8"/>
  <c r="AP18" i="8" s="1"/>
  <c r="Y149" i="8"/>
  <c r="Z149" i="8" s="1"/>
  <c r="AG125" i="8"/>
  <c r="AH125" i="8" s="1"/>
  <c r="Y123" i="8"/>
  <c r="Z123" i="8" s="1"/>
  <c r="AG122" i="8"/>
  <c r="AH122" i="8" s="1"/>
  <c r="Y114" i="8"/>
  <c r="Z114" i="8" s="1"/>
  <c r="AG113" i="8"/>
  <c r="AH113" i="8" s="1"/>
  <c r="Y107" i="8"/>
  <c r="Z107" i="8" s="1"/>
  <c r="AO106" i="8"/>
  <c r="AP106" i="8" s="1"/>
  <c r="AO105" i="8"/>
  <c r="AP105" i="8" s="1"/>
  <c r="Y99" i="8"/>
  <c r="Z99" i="8" s="1"/>
  <c r="AG89" i="8"/>
  <c r="AH89" i="8" s="1"/>
  <c r="Y87" i="8"/>
  <c r="Z87" i="8" s="1"/>
  <c r="AG86" i="8"/>
  <c r="AH86" i="8" s="1"/>
  <c r="Y84" i="8"/>
  <c r="Z84" i="8" s="1"/>
  <c r="AO83" i="8"/>
  <c r="AP83" i="8" s="1"/>
  <c r="Y74" i="8"/>
  <c r="Z74" i="8" s="1"/>
  <c r="Y70" i="8"/>
  <c r="Z70" i="8" s="1"/>
  <c r="AO68" i="8"/>
  <c r="AP68" i="8" s="1"/>
  <c r="Y65" i="8"/>
  <c r="Z65" i="8" s="1"/>
  <c r="AO64" i="8"/>
  <c r="AP64" i="8" s="1"/>
  <c r="Y60" i="8"/>
  <c r="Z60" i="8" s="1"/>
  <c r="AG55" i="8"/>
  <c r="AH55" i="8" s="1"/>
  <c r="Y53" i="8"/>
  <c r="Z53" i="8" s="1"/>
  <c r="Y52" i="8"/>
  <c r="Z52" i="8" s="1"/>
  <c r="AO52" i="8"/>
  <c r="AP52" i="8" s="1"/>
  <c r="AO47" i="8"/>
  <c r="AP47" i="8" s="1"/>
  <c r="AG42" i="8"/>
  <c r="AH42" i="8" s="1"/>
  <c r="AG37" i="8"/>
  <c r="AH37" i="8" s="1"/>
  <c r="AO32" i="8"/>
  <c r="AP32" i="8" s="1"/>
  <c r="Y30" i="8"/>
  <c r="Z30" i="8" s="1"/>
  <c r="AO27" i="8"/>
  <c r="AP27" i="8" s="1"/>
  <c r="AO24" i="8"/>
  <c r="AP24" i="8" s="1"/>
  <c r="Y218" i="8"/>
  <c r="Z218" i="8" s="1"/>
  <c r="AG215" i="8"/>
  <c r="AH215" i="8" s="1"/>
  <c r="Y213" i="8"/>
  <c r="Z213" i="8" s="1"/>
  <c r="Y210" i="8"/>
  <c r="Z210" i="8" s="1"/>
  <c r="AO210" i="8"/>
  <c r="AP210" i="8" s="1"/>
  <c r="AG205" i="8"/>
  <c r="AH205" i="8" s="1"/>
  <c r="Y202" i="8"/>
  <c r="Z202" i="8" s="1"/>
  <c r="AO201" i="8"/>
  <c r="AP201" i="8" s="1"/>
  <c r="Y195" i="8"/>
  <c r="Z195" i="8" s="1"/>
  <c r="Y188" i="8"/>
  <c r="Z188" i="8" s="1"/>
  <c r="AO188" i="8"/>
  <c r="AP188" i="8" s="1"/>
  <c r="AG183" i="8"/>
  <c r="AH183" i="8" s="1"/>
  <c r="Y176" i="8"/>
  <c r="Z176" i="8" s="1"/>
  <c r="AO175" i="8"/>
  <c r="AP175" i="8" s="1"/>
  <c r="Y174" i="8"/>
  <c r="Z174" i="8" s="1"/>
  <c r="AO172" i="8"/>
  <c r="AP172" i="8" s="1"/>
  <c r="Y171" i="8"/>
  <c r="Z171" i="8" s="1"/>
  <c r="AG169" i="8"/>
  <c r="AH169" i="8" s="1"/>
  <c r="AG165" i="8"/>
  <c r="AH165" i="8" s="1"/>
  <c r="AO162" i="8"/>
  <c r="AP162" i="8" s="1"/>
  <c r="Y161" i="8"/>
  <c r="Z161" i="8" s="1"/>
  <c r="AO159" i="8"/>
  <c r="AP159" i="8" s="1"/>
  <c r="Y158" i="8"/>
  <c r="Z158" i="8" s="1"/>
  <c r="AG157" i="8"/>
  <c r="AH157" i="8" s="1"/>
  <c r="AG153" i="8"/>
  <c r="AH153" i="8" s="1"/>
  <c r="Y150" i="8"/>
  <c r="Z150" i="8" s="1"/>
  <c r="AO150" i="8"/>
  <c r="AP150" i="8" s="1"/>
  <c r="AG146" i="8"/>
  <c r="AH146" i="8" s="1"/>
  <c r="Y141" i="8"/>
  <c r="Z141" i="8" s="1"/>
  <c r="AO140" i="8"/>
  <c r="AP140" i="8" s="1"/>
  <c r="Y139" i="8"/>
  <c r="Z139" i="8" s="1"/>
  <c r="AO138" i="8"/>
  <c r="AP138" i="8" s="1"/>
  <c r="Y133" i="8"/>
  <c r="Z133" i="8" s="1"/>
  <c r="AG133" i="8"/>
  <c r="AH133" i="8" s="1"/>
  <c r="AO129" i="8"/>
  <c r="AP129" i="8" s="1"/>
  <c r="Y128" i="8"/>
  <c r="Z128" i="8" s="1"/>
  <c r="AG128" i="8"/>
  <c r="AH128" i="8" s="1"/>
  <c r="Y126" i="8"/>
  <c r="Z126" i="8" s="1"/>
  <c r="Y122" i="8"/>
  <c r="Z122" i="8" s="1"/>
  <c r="Y118" i="8"/>
  <c r="Z118" i="8" s="1"/>
  <c r="AO116" i="8"/>
  <c r="AP116" i="8" s="1"/>
  <c r="Y113" i="8"/>
  <c r="Z113" i="8" s="1"/>
  <c r="AO109" i="8"/>
  <c r="AP109" i="8" s="1"/>
  <c r="Y100" i="8"/>
  <c r="Z100" i="8" s="1"/>
  <c r="AO100" i="8"/>
  <c r="AP100" i="8" s="1"/>
  <c r="AG91" i="8"/>
  <c r="AH91" i="8" s="1"/>
  <c r="Y90" i="8"/>
  <c r="Z90" i="8" s="1"/>
  <c r="AO89" i="8"/>
  <c r="AP89" i="8" s="1"/>
  <c r="AO86" i="8"/>
  <c r="AP86" i="8" s="1"/>
  <c r="AG80" i="8"/>
  <c r="AH80" i="8" s="1"/>
  <c r="AO75" i="8"/>
  <c r="AP75" i="8" s="1"/>
  <c r="Y73" i="8"/>
  <c r="Z73" i="8" s="1"/>
  <c r="AO72" i="8"/>
  <c r="AP72" i="8" s="1"/>
  <c r="AG70" i="8"/>
  <c r="AH70" i="8" s="1"/>
  <c r="Y69" i="8"/>
  <c r="Z69" i="8" s="1"/>
  <c r="AG65" i="8"/>
  <c r="AH65" i="8" s="1"/>
  <c r="Y64" i="8"/>
  <c r="Z64" i="8" s="1"/>
  <c r="Y62" i="8"/>
  <c r="Z62" i="8" s="1"/>
  <c r="AO62" i="8"/>
  <c r="AP62" i="8" s="1"/>
  <c r="AG58" i="8"/>
  <c r="AH58" i="8" s="1"/>
  <c r="Y55" i="8"/>
  <c r="Z55" i="8" s="1"/>
  <c r="AO55" i="8"/>
  <c r="AP55" i="8" s="1"/>
  <c r="AO53" i="8"/>
  <c r="AP53" i="8" s="1"/>
  <c r="Y38" i="8"/>
  <c r="Z38" i="8" s="1"/>
  <c r="Y35" i="8"/>
  <c r="Z35" i="8" s="1"/>
  <c r="AG18" i="8"/>
  <c r="AH18" i="8" s="1"/>
  <c r="AG16" i="8"/>
  <c r="AH16" i="8" s="1"/>
  <c r="AO23" i="8"/>
  <c r="AP23" i="8" s="1"/>
  <c r="Y76" i="8"/>
  <c r="Z76" i="8" s="1"/>
  <c r="AO111" i="8"/>
  <c r="AP111" i="8" s="1"/>
  <c r="Y132" i="8"/>
  <c r="Z132" i="8" s="1"/>
  <c r="AG203" i="8"/>
  <c r="AH203" i="8" s="1"/>
  <c r="Y259" i="8"/>
  <c r="Z259" i="8" s="1"/>
  <c r="AG275" i="8"/>
  <c r="AH275" i="8" s="1"/>
  <c r="AG307" i="8"/>
  <c r="AH307" i="8" s="1"/>
  <c r="Y361" i="8"/>
  <c r="Z361" i="8" s="1"/>
  <c r="AG403" i="8"/>
  <c r="AH403" i="8" s="1"/>
  <c r="AO418" i="8"/>
  <c r="AP418" i="8" s="1"/>
  <c r="Y432" i="8"/>
  <c r="Z432" i="8" s="1"/>
  <c r="AG450" i="8"/>
  <c r="AH450" i="8" s="1"/>
  <c r="AO459" i="8"/>
  <c r="AP459" i="8" s="1"/>
  <c r="Y469" i="8"/>
  <c r="Z469" i="8" s="1"/>
  <c r="AG489" i="8"/>
  <c r="AH489" i="8" s="1"/>
  <c r="AO496" i="8"/>
  <c r="AP496" i="8" s="1"/>
  <c r="Y503" i="8"/>
  <c r="Z503" i="8" s="1"/>
  <c r="AO518" i="8"/>
  <c r="AP518" i="8" s="1"/>
  <c r="Y531" i="8"/>
  <c r="Z531" i="8" s="1"/>
  <c r="Y549" i="8"/>
  <c r="Z549" i="8" s="1"/>
  <c r="AG555" i="8"/>
  <c r="AH555" i="8" s="1"/>
  <c r="AO562" i="8"/>
  <c r="AP562" i="8" s="1"/>
  <c r="Y572" i="8"/>
  <c r="Z572" i="8" s="1"/>
  <c r="AG580" i="8"/>
  <c r="AH580" i="8" s="1"/>
  <c r="AG587" i="8"/>
  <c r="AH587" i="8" s="1"/>
  <c r="AG589" i="8"/>
  <c r="AH589" i="8" s="1"/>
  <c r="AO589" i="8"/>
  <c r="AP589" i="8" s="1"/>
  <c r="AO594" i="8"/>
  <c r="AP594" i="8" s="1"/>
  <c r="AO597" i="8"/>
  <c r="AP597" i="8" s="1"/>
  <c r="Y598" i="8"/>
  <c r="Z598" i="8" s="1"/>
  <c r="Y603" i="8"/>
  <c r="Z603" i="8" s="1"/>
  <c r="Y607" i="8"/>
  <c r="Z607" i="8" s="1"/>
  <c r="AG607" i="8"/>
  <c r="AH607" i="8" s="1"/>
  <c r="AG612" i="8"/>
  <c r="AH612" i="8" s="1"/>
  <c r="AG615" i="8"/>
  <c r="AH615" i="8" s="1"/>
  <c r="AO615" i="8"/>
  <c r="AP615" i="8" s="1"/>
  <c r="AO621" i="8"/>
  <c r="AP621" i="8" s="1"/>
  <c r="Y634" i="8"/>
  <c r="Z634" i="8" s="1"/>
  <c r="AG634" i="8"/>
  <c r="AH634" i="8" s="1"/>
  <c r="AG638" i="8"/>
  <c r="AH638" i="8" s="1"/>
  <c r="AO646" i="8"/>
  <c r="AP646" i="8" s="1"/>
  <c r="Y647" i="8"/>
  <c r="Z647" i="8" s="1"/>
  <c r="Y650" i="8"/>
  <c r="Z650" i="8" s="1"/>
  <c r="AG657" i="8"/>
  <c r="AH657" i="8" s="1"/>
  <c r="AO657" i="8"/>
  <c r="AP657" i="8" s="1"/>
  <c r="AO665" i="8"/>
  <c r="AP665" i="8" s="1"/>
  <c r="Y668" i="8"/>
  <c r="Z668" i="8" s="1"/>
  <c r="Y686" i="8"/>
  <c r="Z686" i="8" s="1"/>
  <c r="AG686" i="8"/>
  <c r="AH686" i="8" s="1"/>
  <c r="AG693" i="8"/>
  <c r="AH693" i="8" s="1"/>
  <c r="AO693" i="8"/>
  <c r="AP693" i="8" s="1"/>
  <c r="AO707" i="8"/>
  <c r="AP707" i="8" s="1"/>
  <c r="Y708" i="8"/>
  <c r="Z708" i="8" s="1"/>
  <c r="Y709" i="8"/>
  <c r="Z709" i="8" s="1"/>
  <c r="AG709" i="8"/>
  <c r="AH709" i="8" s="1"/>
  <c r="AO718" i="8"/>
  <c r="AP718" i="8" s="1"/>
  <c r="AG720" i="8"/>
  <c r="AH720" i="8" s="1"/>
  <c r="AO720" i="8"/>
  <c r="AP720" i="8" s="1"/>
  <c r="AG732" i="8"/>
  <c r="AH732" i="8" s="1"/>
  <c r="AO734" i="8"/>
  <c r="AP734" i="8" s="1"/>
  <c r="Y738" i="8"/>
  <c r="Z738" i="8" s="1"/>
  <c r="AG742" i="8"/>
  <c r="AH742" i="8" s="1"/>
  <c r="AO750" i="8"/>
  <c r="AP750" i="8" s="1"/>
  <c r="AO761" i="8"/>
  <c r="AP761" i="8" s="1"/>
  <c r="Y762" i="8"/>
  <c r="Z762" i="8" s="1"/>
  <c r="AG762" i="8"/>
  <c r="AH762" i="8" s="1"/>
  <c r="AG776" i="8"/>
  <c r="AH776" i="8" s="1"/>
  <c r="AG779" i="8"/>
  <c r="AH779" i="8" s="1"/>
  <c r="AO779" i="8"/>
  <c r="AP779" i="8" s="1"/>
  <c r="Y780" i="8"/>
  <c r="Z780" i="8" s="1"/>
  <c r="Y788" i="8"/>
  <c r="Z788" i="8" s="1"/>
  <c r="AG791" i="8"/>
  <c r="AH791" i="8" s="1"/>
  <c r="AO872" i="8"/>
  <c r="AP872" i="8" s="1"/>
  <c r="AG878" i="8"/>
  <c r="AH878" i="8" s="1"/>
  <c r="AG880" i="8"/>
  <c r="AH880" i="8" s="1"/>
  <c r="Y901" i="8"/>
  <c r="Z901" i="8" s="1"/>
  <c r="Y924" i="8"/>
  <c r="Z924" i="8" s="1"/>
  <c r="Y939" i="8"/>
  <c r="Z939" i="8" s="1"/>
  <c r="Y945" i="8"/>
  <c r="Z945" i="8" s="1"/>
  <c r="AO951" i="8"/>
  <c r="AP951" i="8" s="1"/>
  <c r="AG95" i="8"/>
  <c r="AH95" i="8" s="1"/>
  <c r="Y187" i="8"/>
  <c r="Z187" i="8" s="1"/>
  <c r="AG15" i="8"/>
  <c r="AH15" i="8" s="1"/>
  <c r="AG17" i="8"/>
  <c r="AH17" i="8" s="1"/>
  <c r="AO22" i="8"/>
  <c r="AP22" i="8" s="1"/>
  <c r="Y28" i="8"/>
  <c r="Z28" i="8" s="1"/>
  <c r="Y36" i="8"/>
  <c r="Z36" i="8" s="1"/>
  <c r="AG44" i="8"/>
  <c r="AH44" i="8" s="1"/>
  <c r="AO48" i="8"/>
  <c r="AP48" i="8" s="1"/>
  <c r="AO54" i="8"/>
  <c r="AP54" i="8" s="1"/>
  <c r="AO59" i="8"/>
  <c r="AP59" i="8" s="1"/>
  <c r="Y61" i="8"/>
  <c r="Z61" i="8" s="1"/>
  <c r="Y71" i="8"/>
  <c r="Z71" i="8" s="1"/>
  <c r="Y79" i="8"/>
  <c r="Z79" i="8" s="1"/>
  <c r="AG79" i="8"/>
  <c r="AH79" i="8" s="1"/>
  <c r="AG92" i="8"/>
  <c r="AH92" i="8" s="1"/>
  <c r="AG98" i="8"/>
  <c r="AH98" i="8" s="1"/>
  <c r="AO98" i="8"/>
  <c r="AP98" i="8" s="1"/>
  <c r="AO108" i="8"/>
  <c r="AP108" i="8" s="1"/>
  <c r="AO115" i="8"/>
  <c r="AP115" i="8" s="1"/>
  <c r="Y119" i="8"/>
  <c r="Z119" i="8" s="1"/>
  <c r="Y130" i="8"/>
  <c r="Z130" i="8" s="1"/>
  <c r="Y135" i="8"/>
  <c r="Z135" i="8" s="1"/>
  <c r="AG135" i="8"/>
  <c r="AH135" i="8" s="1"/>
  <c r="AG147" i="8"/>
  <c r="AH147" i="8" s="1"/>
  <c r="AG155" i="8"/>
  <c r="AH155" i="8" s="1"/>
  <c r="AO155" i="8"/>
  <c r="AP155" i="8" s="1"/>
  <c r="AO167" i="8"/>
  <c r="AP167" i="8" s="1"/>
  <c r="AO173" i="8"/>
  <c r="AP173" i="8" s="1"/>
  <c r="Y177" i="8"/>
  <c r="Z177" i="8" s="1"/>
  <c r="Y184" i="8"/>
  <c r="Z184" i="8" s="1"/>
  <c r="Y190" i="8"/>
  <c r="Z190" i="8" s="1"/>
  <c r="AG190" i="8"/>
  <c r="AH190" i="8" s="1"/>
  <c r="AG200" i="8"/>
  <c r="AH200" i="8" s="1"/>
  <c r="AG211" i="8"/>
  <c r="AH211" i="8" s="1"/>
  <c r="AO211" i="8"/>
  <c r="AP211" i="8" s="1"/>
  <c r="AG214" i="8"/>
  <c r="AH214" i="8" s="1"/>
  <c r="AG221" i="8"/>
  <c r="AH221" i="8" s="1"/>
  <c r="AO221" i="8"/>
  <c r="AP221" i="8" s="1"/>
  <c r="AO223" i="8"/>
  <c r="AP223" i="8" s="1"/>
  <c r="Y231" i="8"/>
  <c r="Z231" i="8" s="1"/>
  <c r="Y234" i="8"/>
  <c r="Z234" i="8" s="1"/>
  <c r="AG234" i="8"/>
  <c r="AH234" i="8" s="1"/>
  <c r="AG237" i="8"/>
  <c r="AH237" i="8" s="1"/>
  <c r="AO237" i="8"/>
  <c r="AP237" i="8" s="1"/>
  <c r="AO240" i="8"/>
  <c r="AP240" i="8" s="1"/>
  <c r="Y246" i="8"/>
  <c r="Z246" i="8" s="1"/>
  <c r="Y247" i="8"/>
  <c r="Z247" i="8" s="1"/>
  <c r="AG247" i="8"/>
  <c r="AH247" i="8" s="1"/>
  <c r="AG250" i="8"/>
  <c r="AH250" i="8" s="1"/>
  <c r="AO250" i="8"/>
  <c r="AP250" i="8" s="1"/>
  <c r="AO251" i="8"/>
  <c r="AP251" i="8" s="1"/>
  <c r="Y253" i="8"/>
  <c r="Z253" i="8" s="1"/>
  <c r="Y257" i="8"/>
  <c r="Z257" i="8" s="1"/>
  <c r="Y262" i="8"/>
  <c r="Z262" i="8" s="1"/>
  <c r="AG262" i="8"/>
  <c r="AH262" i="8" s="1"/>
  <c r="AG270" i="8"/>
  <c r="AH270" i="8" s="1"/>
  <c r="AG279" i="8"/>
  <c r="AH279" i="8" s="1"/>
  <c r="AO279" i="8"/>
  <c r="AP279" i="8" s="1"/>
  <c r="AO283" i="8"/>
  <c r="AP283" i="8" s="1"/>
  <c r="Y287" i="8"/>
  <c r="Z287" i="8" s="1"/>
  <c r="Y299" i="8"/>
  <c r="Z299" i="8" s="1"/>
  <c r="AG299" i="8"/>
  <c r="AH299" i="8" s="1"/>
  <c r="AG303" i="8"/>
  <c r="AH303" i="8" s="1"/>
  <c r="AG311" i="8"/>
  <c r="AH311" i="8" s="1"/>
  <c r="AO311" i="8"/>
  <c r="AP311" i="8" s="1"/>
  <c r="AO321" i="8"/>
  <c r="AP321" i="8" s="1"/>
  <c r="Y328" i="8"/>
  <c r="Z328" i="8" s="1"/>
  <c r="Y354" i="8"/>
  <c r="Z354" i="8" s="1"/>
  <c r="Y370" i="8"/>
  <c r="Z370" i="8" s="1"/>
  <c r="AG370" i="8"/>
  <c r="AH370" i="8" s="1"/>
  <c r="AG399" i="8"/>
  <c r="AH399" i="8" s="1"/>
  <c r="AG406" i="8"/>
  <c r="AH406" i="8" s="1"/>
  <c r="AO406" i="8"/>
  <c r="AP406" i="8" s="1"/>
  <c r="Y430" i="8"/>
  <c r="Z430" i="8" s="1"/>
  <c r="Y436" i="8"/>
  <c r="Z436" i="8" s="1"/>
  <c r="AG436" i="8"/>
  <c r="AH436" i="8" s="1"/>
  <c r="AG447" i="8"/>
  <c r="AH447" i="8" s="1"/>
  <c r="AG451" i="8"/>
  <c r="AH451" i="8" s="1"/>
  <c r="AO451" i="8"/>
  <c r="AP451" i="8" s="1"/>
  <c r="AO458" i="8"/>
  <c r="AP458" i="8" s="1"/>
  <c r="AO461" i="8"/>
  <c r="AP461" i="8" s="1"/>
  <c r="Y463" i="8"/>
  <c r="Z463" i="8" s="1"/>
  <c r="Y468" i="8"/>
  <c r="Z468" i="8" s="1"/>
  <c r="Y474" i="8"/>
  <c r="Z474" i="8" s="1"/>
  <c r="AG474" i="8"/>
  <c r="AH474" i="8" s="1"/>
  <c r="AG487" i="8"/>
  <c r="AH487" i="8" s="1"/>
  <c r="AG490" i="8"/>
  <c r="AH490" i="8" s="1"/>
  <c r="AO490" i="8"/>
  <c r="AP490" i="8" s="1"/>
  <c r="AO495" i="8"/>
  <c r="AP495" i="8" s="1"/>
  <c r="AO497" i="8"/>
  <c r="AP497" i="8" s="1"/>
  <c r="Y498" i="8"/>
  <c r="Z498" i="8" s="1"/>
  <c r="Y502" i="8"/>
  <c r="Z502" i="8" s="1"/>
  <c r="Y504" i="8"/>
  <c r="Z504" i="8" s="1"/>
  <c r="AG504" i="8"/>
  <c r="AH504" i="8" s="1"/>
  <c r="AG505" i="8"/>
  <c r="AH505" i="8" s="1"/>
  <c r="AO505" i="8"/>
  <c r="AP505" i="8" s="1"/>
  <c r="AO506" i="8"/>
  <c r="AP506" i="8" s="1"/>
  <c r="Y508" i="8"/>
  <c r="Z508" i="8" s="1"/>
  <c r="Y509" i="8"/>
  <c r="Z509" i="8" s="1"/>
  <c r="AG509" i="8"/>
  <c r="AH509" i="8" s="1"/>
  <c r="AG510" i="8"/>
  <c r="AH510" i="8" s="1"/>
  <c r="AO510" i="8"/>
  <c r="AP510" i="8" s="1"/>
  <c r="AO511" i="8"/>
  <c r="AP511" i="8" s="1"/>
  <c r="Y512" i="8"/>
  <c r="Z512" i="8" s="1"/>
  <c r="Y513" i="8"/>
  <c r="Z513" i="8" s="1"/>
  <c r="AG513" i="8"/>
  <c r="AH513" i="8" s="1"/>
  <c r="AG514" i="8"/>
  <c r="AH514" i="8" s="1"/>
  <c r="AO514" i="8"/>
  <c r="AP514" i="8" s="1"/>
  <c r="AO517" i="8"/>
  <c r="AP517" i="8" s="1"/>
  <c r="AO520" i="8"/>
  <c r="AP520" i="8" s="1"/>
  <c r="Y521" i="8"/>
  <c r="Z521" i="8" s="1"/>
  <c r="Y528" i="8"/>
  <c r="Z528" i="8" s="1"/>
  <c r="Y532" i="8"/>
  <c r="Z532" i="8" s="1"/>
  <c r="AG532" i="8"/>
  <c r="AH532" i="8" s="1"/>
  <c r="AG535" i="8"/>
  <c r="AH535" i="8" s="1"/>
  <c r="AO535" i="8"/>
  <c r="AP535" i="8" s="1"/>
  <c r="AO536" i="8"/>
  <c r="AP536" i="8" s="1"/>
  <c r="Y537" i="8"/>
  <c r="Z537" i="8" s="1"/>
  <c r="Y538" i="8"/>
  <c r="Z538" i="8" s="1"/>
  <c r="AG538" i="8"/>
  <c r="AH538" i="8" s="1"/>
  <c r="AG539" i="8"/>
  <c r="AH539" i="8" s="1"/>
  <c r="AO539" i="8"/>
  <c r="AP539" i="8" s="1"/>
  <c r="Y542" i="8"/>
  <c r="Z542" i="8" s="1"/>
  <c r="Y548" i="8"/>
  <c r="Z548" i="8" s="1"/>
  <c r="Y550" i="8"/>
  <c r="Z550" i="8" s="1"/>
  <c r="AG550" i="8"/>
  <c r="AH550" i="8" s="1"/>
  <c r="AG553" i="8"/>
  <c r="AH553" i="8" s="1"/>
  <c r="AG556" i="8"/>
  <c r="AH556" i="8" s="1"/>
  <c r="AO556" i="8"/>
  <c r="AP556" i="8" s="1"/>
  <c r="AO560" i="8"/>
  <c r="AP560" i="8" s="1"/>
  <c r="AO564" i="8"/>
  <c r="AP564" i="8" s="1"/>
  <c r="Y565" i="8"/>
  <c r="Z565" i="8" s="1"/>
  <c r="Y570" i="8"/>
  <c r="Z570" i="8" s="1"/>
  <c r="Y574" i="8"/>
  <c r="Z574" i="8" s="1"/>
  <c r="AG574" i="8"/>
  <c r="AH574" i="8" s="1"/>
  <c r="AG579" i="8"/>
  <c r="AH579" i="8" s="1"/>
  <c r="AG582" i="8"/>
  <c r="AH582" i="8" s="1"/>
  <c r="AO582" i="8"/>
  <c r="AP582" i="8" s="1"/>
  <c r="AO588" i="8"/>
  <c r="AP588" i="8" s="1"/>
  <c r="AO590" i="8"/>
  <c r="AP590" i="8" s="1"/>
  <c r="Y597" i="8"/>
  <c r="Z597" i="8" s="1"/>
  <c r="Y600" i="8"/>
  <c r="Z600" i="8" s="1"/>
  <c r="AG605" i="8"/>
  <c r="AH605" i="8" s="1"/>
  <c r="AG608" i="8"/>
  <c r="AH608" i="8" s="1"/>
  <c r="AO614" i="8"/>
  <c r="AP614" i="8" s="1"/>
  <c r="AO617" i="8"/>
  <c r="AP617" i="8" s="1"/>
  <c r="AG631" i="8"/>
  <c r="AH631" i="8" s="1"/>
  <c r="Y645" i="8"/>
  <c r="Z645" i="8" s="1"/>
  <c r="AO655" i="8"/>
  <c r="AP655" i="8" s="1"/>
  <c r="AO775" i="8"/>
  <c r="AP775" i="8" s="1"/>
  <c r="AG787" i="8"/>
  <c r="AH787" i="8" s="1"/>
  <c r="Y34" i="8"/>
  <c r="Z34" i="8" s="1"/>
  <c r="AG45" i="8"/>
  <c r="AH45" i="8" s="1"/>
  <c r="AO57" i="8"/>
  <c r="AP57" i="8" s="1"/>
  <c r="AG152" i="8"/>
  <c r="AH152" i="8" s="1"/>
  <c r="AO170" i="8"/>
  <c r="AP170" i="8" s="1"/>
  <c r="AO17" i="8"/>
  <c r="AP17" i="8" s="1"/>
  <c r="AO25" i="8"/>
  <c r="AP25" i="8" s="1"/>
  <c r="Y33" i="8"/>
  <c r="Z33" i="8" s="1"/>
  <c r="AG36" i="8"/>
  <c r="AH36" i="8" s="1"/>
  <c r="AG48" i="8"/>
  <c r="AH48" i="8" s="1"/>
  <c r="AO16" i="8"/>
  <c r="AP16" i="8" s="1"/>
  <c r="AO19" i="8"/>
  <c r="AP19" i="8" s="1"/>
  <c r="Y21" i="8"/>
  <c r="Z21" i="8" s="1"/>
  <c r="Y25" i="8"/>
  <c r="Z25" i="8" s="1"/>
  <c r="Y29" i="8"/>
  <c r="Z29" i="8" s="1"/>
  <c r="AG29" i="8"/>
  <c r="AH29" i="8" s="1"/>
  <c r="AG34" i="8"/>
  <c r="AH34" i="8" s="1"/>
  <c r="AG39" i="8"/>
  <c r="AH39" i="8" s="1"/>
  <c r="AO39" i="8"/>
  <c r="AP39" i="8" s="1"/>
  <c r="AO45" i="8"/>
  <c r="AP45" i="8" s="1"/>
  <c r="AO49" i="8"/>
  <c r="AP49" i="8" s="1"/>
  <c r="Y50" i="8"/>
  <c r="Z50" i="8" s="1"/>
  <c r="Y59" i="8"/>
  <c r="Z59" i="8" s="1"/>
  <c r="Y63" i="8"/>
  <c r="Z63" i="8" s="1"/>
  <c r="AG63" i="8"/>
  <c r="AH63" i="8" s="1"/>
  <c r="AG76" i="8"/>
  <c r="AH76" i="8" s="1"/>
  <c r="AG85" i="8"/>
  <c r="AH85" i="8" s="1"/>
  <c r="AO85" i="8"/>
  <c r="AP85" i="8" s="1"/>
  <c r="AO95" i="8"/>
  <c r="AP95" i="8" s="1"/>
  <c r="AO101" i="8"/>
  <c r="AP101" i="8" s="1"/>
  <c r="Y104" i="8"/>
  <c r="Z104" i="8" s="1"/>
  <c r="Y115" i="8"/>
  <c r="Z115" i="8" s="1"/>
  <c r="Y124" i="8"/>
  <c r="Z124" i="8" s="1"/>
  <c r="AG124" i="8"/>
  <c r="AH124" i="8" s="1"/>
  <c r="AG132" i="8"/>
  <c r="AH132" i="8" s="1"/>
  <c r="AG137" i="8"/>
  <c r="AH137" i="8" s="1"/>
  <c r="AO137" i="8"/>
  <c r="AP137" i="8" s="1"/>
  <c r="AO152" i="8"/>
  <c r="AP152" i="8" s="1"/>
  <c r="AO160" i="8"/>
  <c r="AP160" i="8" s="1"/>
  <c r="Y164" i="8"/>
  <c r="Z164" i="8" s="1"/>
  <c r="Y173" i="8"/>
  <c r="Z173" i="8" s="1"/>
  <c r="Y180" i="8"/>
  <c r="Z180" i="8" s="1"/>
  <c r="AG180" i="8"/>
  <c r="AH180" i="8" s="1"/>
  <c r="AG187" i="8"/>
  <c r="AH187" i="8" s="1"/>
  <c r="AG193" i="8"/>
  <c r="AH193" i="8" s="1"/>
  <c r="AO193" i="8"/>
  <c r="AP193" i="8" s="1"/>
  <c r="AO203" i="8"/>
  <c r="AP203" i="8" s="1"/>
  <c r="AO212" i="8"/>
  <c r="AP212" i="8" s="1"/>
  <c r="Y214" i="8"/>
  <c r="Z214" i="8" s="1"/>
  <c r="Y221" i="8"/>
  <c r="Z221" i="8" s="1"/>
  <c r="AG259" i="8"/>
  <c r="AH259" i="8" s="1"/>
  <c r="AG263" i="8"/>
  <c r="AH263" i="8" s="1"/>
  <c r="AO263" i="8"/>
  <c r="AP263" i="8" s="1"/>
  <c r="AO275" i="8"/>
  <c r="AP275" i="8" s="1"/>
  <c r="Y291" i="8"/>
  <c r="Z291" i="8" s="1"/>
  <c r="AG291" i="8"/>
  <c r="AH291" i="8" s="1"/>
  <c r="AO307" i="8"/>
  <c r="AP307" i="8" s="1"/>
  <c r="Y338" i="8"/>
  <c r="Z338" i="8" s="1"/>
  <c r="AG338" i="8"/>
  <c r="AH338" i="8" s="1"/>
  <c r="AG361" i="8"/>
  <c r="AH361" i="8" s="1"/>
  <c r="AG380" i="8"/>
  <c r="AH380" i="8" s="1"/>
  <c r="AO380" i="8"/>
  <c r="AP380" i="8" s="1"/>
  <c r="AO403" i="8"/>
  <c r="AP403" i="8" s="1"/>
  <c r="AO413" i="8"/>
  <c r="AP413" i="8" s="1"/>
  <c r="Y418" i="8"/>
  <c r="Z418" i="8" s="1"/>
  <c r="Y422" i="8"/>
  <c r="Z422" i="8" s="1"/>
  <c r="AG422" i="8"/>
  <c r="AH422" i="8" s="1"/>
  <c r="AG432" i="8"/>
  <c r="AH432" i="8" s="1"/>
  <c r="AG440" i="8"/>
  <c r="AH440" i="8" s="1"/>
  <c r="AO440" i="8"/>
  <c r="AP440" i="8" s="1"/>
  <c r="AO450" i="8"/>
  <c r="AP450" i="8" s="1"/>
  <c r="AO452" i="8"/>
  <c r="AP452" i="8" s="1"/>
  <c r="Y456" i="8"/>
  <c r="Z456" i="8" s="1"/>
  <c r="Y461" i="8"/>
  <c r="Z461" i="8" s="1"/>
  <c r="Y465" i="8"/>
  <c r="Z465" i="8" s="1"/>
  <c r="AG465" i="8"/>
  <c r="AH465" i="8" s="1"/>
  <c r="AG469" i="8"/>
  <c r="AH469" i="8" s="1"/>
  <c r="AG479" i="8"/>
  <c r="AH479" i="8" s="1"/>
  <c r="AO479" i="8"/>
  <c r="AP479" i="8" s="1"/>
  <c r="AO489" i="8"/>
  <c r="AP489" i="8" s="1"/>
  <c r="AO492" i="8"/>
  <c r="AP492" i="8" s="1"/>
  <c r="Y493" i="8"/>
  <c r="Z493" i="8" s="1"/>
  <c r="Y497" i="8"/>
  <c r="Z497" i="8" s="1"/>
  <c r="Y499" i="8"/>
  <c r="Z499" i="8" s="1"/>
  <c r="AG499" i="8"/>
  <c r="AH499" i="8" s="1"/>
  <c r="AG503" i="8"/>
  <c r="AH503" i="8" s="1"/>
  <c r="AO515" i="8"/>
  <c r="AP515" i="8" s="1"/>
  <c r="Y516" i="8"/>
  <c r="Z516" i="8" s="1"/>
  <c r="Y520" i="8"/>
  <c r="Z520" i="8" s="1"/>
  <c r="Y522" i="8"/>
  <c r="Z522" i="8" s="1"/>
  <c r="AG522" i="8"/>
  <c r="AH522" i="8" s="1"/>
  <c r="AG531" i="8"/>
  <c r="AH531" i="8" s="1"/>
  <c r="AG533" i="8"/>
  <c r="AH533" i="8" s="1"/>
  <c r="AO533" i="8"/>
  <c r="AP533" i="8" s="1"/>
  <c r="AG545" i="8"/>
  <c r="AH545" i="8" s="1"/>
  <c r="AG549" i="8"/>
  <c r="AH549" i="8" s="1"/>
  <c r="AG551" i="8"/>
  <c r="AH551" i="8" s="1"/>
  <c r="AO551" i="8"/>
  <c r="AP551" i="8" s="1"/>
  <c r="AO555" i="8"/>
  <c r="AP555" i="8" s="1"/>
  <c r="AO557" i="8"/>
  <c r="AP557" i="8" s="1"/>
  <c r="Y558" i="8"/>
  <c r="Z558" i="8" s="1"/>
  <c r="Y564" i="8"/>
  <c r="Z564" i="8" s="1"/>
  <c r="Y566" i="8"/>
  <c r="Z566" i="8" s="1"/>
  <c r="AG566" i="8"/>
  <c r="AH566" i="8" s="1"/>
  <c r="AG572" i="8"/>
  <c r="AH572" i="8" s="1"/>
  <c r="AG576" i="8"/>
  <c r="AH576" i="8" s="1"/>
  <c r="AO576" i="8"/>
  <c r="AP576" i="8" s="1"/>
  <c r="AO580" i="8"/>
  <c r="AP580" i="8" s="1"/>
  <c r="AO584" i="8"/>
  <c r="AP584" i="8" s="1"/>
  <c r="Y587" i="8"/>
  <c r="Z587" i="8" s="1"/>
  <c r="Y590" i="8"/>
  <c r="Z590" i="8" s="1"/>
  <c r="Y594" i="8"/>
  <c r="Z594" i="8" s="1"/>
  <c r="AG594" i="8"/>
  <c r="AH594" i="8" s="1"/>
  <c r="AG598" i="8"/>
  <c r="AH598" i="8" s="1"/>
  <c r="AG602" i="8"/>
  <c r="AH602" i="8" s="1"/>
  <c r="AO602" i="8"/>
  <c r="AP602" i="8" s="1"/>
  <c r="AO607" i="8"/>
  <c r="AP607" i="8" s="1"/>
  <c r="AO610" i="8"/>
  <c r="AP610" i="8" s="1"/>
  <c r="Y612" i="8"/>
  <c r="Z612" i="8" s="1"/>
  <c r="Y617" i="8"/>
  <c r="Z617" i="8" s="1"/>
  <c r="AG622" i="8"/>
  <c r="AH622" i="8" s="1"/>
  <c r="AO622" i="8"/>
  <c r="AP622" i="8" s="1"/>
  <c r="AO624" i="8"/>
  <c r="AP624" i="8" s="1"/>
  <c r="Y626" i="8"/>
  <c r="Z626" i="8" s="1"/>
  <c r="Y631" i="8"/>
  <c r="Z631" i="8" s="1"/>
  <c r="AG641" i="8"/>
  <c r="AH641" i="8" s="1"/>
  <c r="AO641" i="8"/>
  <c r="AP641" i="8" s="1"/>
  <c r="AO644" i="8"/>
  <c r="AP644" i="8" s="1"/>
  <c r="Y652" i="8"/>
  <c r="Z652" i="8" s="1"/>
  <c r="AG652" i="8"/>
  <c r="AH652" i="8" s="1"/>
  <c r="AG655" i="8"/>
  <c r="AH655" i="8" s="1"/>
  <c r="AO671" i="8"/>
  <c r="AP671" i="8" s="1"/>
  <c r="Y674" i="8"/>
  <c r="Z674" i="8" s="1"/>
  <c r="Y682" i="8"/>
  <c r="Z682" i="8" s="1"/>
  <c r="AG682" i="8"/>
  <c r="AH682" i="8" s="1"/>
  <c r="AG696" i="8"/>
  <c r="AH696" i="8" s="1"/>
  <c r="AO696" i="8"/>
  <c r="AP696" i="8" s="1"/>
  <c r="AO703" i="8"/>
  <c r="AP703" i="8" s="1"/>
  <c r="Y704" i="8"/>
  <c r="Z704" i="8" s="1"/>
  <c r="AO713" i="8"/>
  <c r="AP713" i="8" s="1"/>
  <c r="AG725" i="8"/>
  <c r="AH725" i="8" s="1"/>
  <c r="AO725" i="8"/>
  <c r="AP725" i="8" s="1"/>
  <c r="Y726" i="8"/>
  <c r="Z726" i="8" s="1"/>
  <c r="AG727" i="8"/>
  <c r="AH727" i="8" s="1"/>
  <c r="AO728" i="8"/>
  <c r="AP728" i="8" s="1"/>
  <c r="Y766" i="8"/>
  <c r="Z766" i="8" s="1"/>
  <c r="Y773" i="8"/>
  <c r="Z773" i="8" s="1"/>
  <c r="AG773" i="8"/>
  <c r="AH773" i="8" s="1"/>
  <c r="AO782" i="8"/>
  <c r="AP782" i="8" s="1"/>
  <c r="AO785" i="8"/>
  <c r="AP785" i="8" s="1"/>
  <c r="Y786" i="8"/>
  <c r="Z786" i="8" s="1"/>
  <c r="Y807" i="8"/>
  <c r="Z807" i="8" s="1"/>
  <c r="AG807" i="8"/>
  <c r="AH807" i="8" s="1"/>
  <c r="AG813" i="8"/>
  <c r="AH813" i="8" s="1"/>
  <c r="AO813" i="8"/>
  <c r="AP813" i="8" s="1"/>
  <c r="AO816" i="8"/>
  <c r="AP816" i="8" s="1"/>
  <c r="Y820" i="8"/>
  <c r="Z820" i="8" s="1"/>
  <c r="Y821" i="8"/>
  <c r="Z821" i="8" s="1"/>
  <c r="AG821" i="8"/>
  <c r="AH821" i="8" s="1"/>
  <c r="AG825" i="8"/>
  <c r="AH825" i="8" s="1"/>
  <c r="AO825" i="8"/>
  <c r="AP825" i="8" s="1"/>
  <c r="AO826" i="8"/>
  <c r="AP826" i="8" s="1"/>
  <c r="Y830" i="8"/>
  <c r="Z830" i="8" s="1"/>
  <c r="Y831" i="8"/>
  <c r="Z831" i="8" s="1"/>
  <c r="AG831" i="8"/>
  <c r="AH831" i="8" s="1"/>
  <c r="AG832" i="8"/>
  <c r="AH832" i="8" s="1"/>
  <c r="AO832" i="8"/>
  <c r="AP832" i="8" s="1"/>
  <c r="AO838" i="8"/>
  <c r="AP838" i="8" s="1"/>
  <c r="Y839" i="8"/>
  <c r="Z839" i="8" s="1"/>
  <c r="Y840" i="8"/>
  <c r="Z840" i="8" s="1"/>
  <c r="AG840" i="8"/>
  <c r="AH840" i="8" s="1"/>
  <c r="AG841" i="8"/>
  <c r="AH841" i="8" s="1"/>
  <c r="AO841" i="8"/>
  <c r="AP841" i="8" s="1"/>
  <c r="AO842" i="8"/>
  <c r="AP842" i="8" s="1"/>
  <c r="Y845" i="8"/>
  <c r="Z845" i="8" s="1"/>
  <c r="Y846" i="8"/>
  <c r="Z846" i="8" s="1"/>
  <c r="AG846" i="8"/>
  <c r="AH846" i="8" s="1"/>
  <c r="AG849" i="8"/>
  <c r="AH849" i="8" s="1"/>
  <c r="AO849" i="8"/>
  <c r="AP849" i="8" s="1"/>
  <c r="AO850" i="8"/>
  <c r="AP850" i="8" s="1"/>
  <c r="Y851" i="8"/>
  <c r="Z851" i="8" s="1"/>
  <c r="Y852" i="8"/>
  <c r="Z852" i="8" s="1"/>
  <c r="AG852" i="8"/>
  <c r="AH852" i="8" s="1"/>
  <c r="AG855" i="8"/>
  <c r="AH855" i="8" s="1"/>
  <c r="AO855" i="8"/>
  <c r="AP855" i="8" s="1"/>
  <c r="AO858" i="8"/>
  <c r="AP858" i="8" s="1"/>
  <c r="Y862" i="8"/>
  <c r="Z862" i="8" s="1"/>
  <c r="Y863" i="8"/>
  <c r="Z863" i="8" s="1"/>
  <c r="AG863" i="8"/>
  <c r="AH863" i="8" s="1"/>
  <c r="AG866" i="8"/>
  <c r="AH866" i="8" s="1"/>
  <c r="AO866" i="8"/>
  <c r="AP866" i="8" s="1"/>
  <c r="Y870" i="8"/>
  <c r="Z870" i="8" s="1"/>
  <c r="AG876" i="8"/>
  <c r="AH876" i="8" s="1"/>
  <c r="AO885" i="8"/>
  <c r="AP885" i="8" s="1"/>
  <c r="AO889" i="8"/>
  <c r="AP889" i="8" s="1"/>
  <c r="Y915" i="8"/>
  <c r="Z915" i="8" s="1"/>
  <c r="AO932" i="8"/>
  <c r="AP932" i="8" s="1"/>
  <c r="AO936" i="8"/>
  <c r="AP936" i="8" s="1"/>
  <c r="Y937" i="8"/>
  <c r="Z937" i="8" s="1"/>
  <c r="AG979" i="8"/>
  <c r="AH979" i="8" s="1"/>
  <c r="AO949" i="8"/>
  <c r="AP949" i="8" s="1"/>
  <c r="Y956" i="8"/>
  <c r="Z956" i="8" s="1"/>
  <c r="Y1026" i="8"/>
  <c r="Z1026" i="8" s="1"/>
  <c r="AG1029" i="8"/>
  <c r="AH1029" i="8" s="1"/>
  <c r="Y621" i="8"/>
  <c r="Z621" i="8" s="1"/>
  <c r="AG621" i="8"/>
  <c r="AH621" i="8" s="1"/>
  <c r="AG626" i="8"/>
  <c r="AH626" i="8" s="1"/>
  <c r="AG629" i="8"/>
  <c r="AH629" i="8" s="1"/>
  <c r="AO629" i="8"/>
  <c r="AP629" i="8" s="1"/>
  <c r="AO634" i="8"/>
  <c r="AP634" i="8" s="1"/>
  <c r="AO637" i="8"/>
  <c r="AP637" i="8" s="1"/>
  <c r="Y638" i="8"/>
  <c r="Z638" i="8" s="1"/>
  <c r="Y642" i="8"/>
  <c r="Z642" i="8" s="1"/>
  <c r="Y644" i="8"/>
  <c r="Z644" i="8" s="1"/>
  <c r="AG644" i="8"/>
  <c r="AH644" i="8" s="1"/>
  <c r="AG647" i="8"/>
  <c r="AH647" i="8" s="1"/>
  <c r="AG649" i="8"/>
  <c r="AH649" i="8" s="1"/>
  <c r="AO649" i="8"/>
  <c r="AP649" i="8" s="1"/>
  <c r="AO652" i="8"/>
  <c r="AP652" i="8" s="1"/>
  <c r="AO654" i="8"/>
  <c r="AP654" i="8" s="1"/>
  <c r="Y655" i="8"/>
  <c r="Z655" i="8" s="1"/>
  <c r="Y659" i="8"/>
  <c r="Z659" i="8" s="1"/>
  <c r="Y665" i="8"/>
  <c r="Z665" i="8" s="1"/>
  <c r="AG665" i="8"/>
  <c r="AH665" i="8" s="1"/>
  <c r="AG674" i="8"/>
  <c r="AH674" i="8" s="1"/>
  <c r="AG679" i="8"/>
  <c r="AH679" i="8" s="1"/>
  <c r="AO679" i="8"/>
  <c r="AP679" i="8" s="1"/>
  <c r="AO686" i="8"/>
  <c r="AP686" i="8" s="1"/>
  <c r="AO691" i="8"/>
  <c r="AP691" i="8" s="1"/>
  <c r="Y693" i="8"/>
  <c r="Z693" i="8" s="1"/>
  <c r="Y700" i="8"/>
  <c r="Z700" i="8" s="1"/>
  <c r="Y703" i="8"/>
  <c r="Z703" i="8" s="1"/>
  <c r="AG703" i="8"/>
  <c r="AH703" i="8" s="1"/>
  <c r="Y705" i="8"/>
  <c r="Z705" i="8" s="1"/>
  <c r="AG705" i="8"/>
  <c r="AH705" i="8" s="1"/>
  <c r="AG706" i="8"/>
  <c r="AH706" i="8" s="1"/>
  <c r="AO708" i="8"/>
  <c r="AP708" i="8" s="1"/>
  <c r="AG710" i="8"/>
  <c r="AH710" i="8" s="1"/>
  <c r="Y714" i="8"/>
  <c r="Z714" i="8" s="1"/>
  <c r="AO714" i="8"/>
  <c r="AP714" i="8" s="1"/>
  <c r="AG715" i="8"/>
  <c r="AH715" i="8" s="1"/>
  <c r="Y716" i="8"/>
  <c r="Z716" i="8" s="1"/>
  <c r="AO717" i="8"/>
  <c r="AP717" i="8" s="1"/>
  <c r="AG718" i="8"/>
  <c r="AH718" i="8" s="1"/>
  <c r="AG721" i="8"/>
  <c r="AH721" i="8" s="1"/>
  <c r="Y723" i="8"/>
  <c r="Z723" i="8" s="1"/>
  <c r="Y725" i="8"/>
  <c r="Z725" i="8" s="1"/>
  <c r="AO732" i="8"/>
  <c r="AP732" i="8" s="1"/>
  <c r="AG734" i="8"/>
  <c r="AH734" i="8" s="1"/>
  <c r="Y736" i="8"/>
  <c r="Z736" i="8" s="1"/>
  <c r="AO736" i="8"/>
  <c r="AP736" i="8" s="1"/>
  <c r="AG738" i="8"/>
  <c r="AH738" i="8" s="1"/>
  <c r="Y742" i="8"/>
  <c r="Z742" i="8" s="1"/>
  <c r="AO742" i="8"/>
  <c r="AP742" i="8" s="1"/>
  <c r="AG750" i="8"/>
  <c r="AH750" i="8" s="1"/>
  <c r="Y752" i="8"/>
  <c r="Z752" i="8" s="1"/>
  <c r="AG761" i="8"/>
  <c r="AH761" i="8" s="1"/>
  <c r="AO763" i="8"/>
  <c r="AP763" i="8" s="1"/>
  <c r="AG766" i="8"/>
  <c r="AH766" i="8" s="1"/>
  <c r="AO771" i="8"/>
  <c r="AP771" i="8" s="1"/>
  <c r="Y776" i="8"/>
  <c r="Z776" i="8" s="1"/>
  <c r="AO776" i="8"/>
  <c r="AP776" i="8" s="1"/>
  <c r="Y779" i="8"/>
  <c r="Z779" i="8" s="1"/>
  <c r="AG782" i="8"/>
  <c r="AH782" i="8" s="1"/>
  <c r="Y783" i="8"/>
  <c r="Z783" i="8" s="1"/>
  <c r="AG785" i="8"/>
  <c r="AH785" i="8" s="1"/>
  <c r="AO787" i="8"/>
  <c r="AP787" i="8" s="1"/>
  <c r="AG788" i="8"/>
  <c r="AH788" i="8" s="1"/>
  <c r="AO791" i="8"/>
  <c r="AP791" i="8" s="1"/>
  <c r="AG793" i="8"/>
  <c r="AH793" i="8" s="1"/>
  <c r="AG795" i="8"/>
  <c r="AH795" i="8" s="1"/>
  <c r="AO800" i="8"/>
  <c r="AP800" i="8" s="1"/>
  <c r="AO807" i="8"/>
  <c r="AP807" i="8" s="1"/>
  <c r="Y813" i="8"/>
  <c r="Z813" i="8" s="1"/>
  <c r="Y816" i="8"/>
  <c r="Z816" i="8" s="1"/>
  <c r="AG816" i="8"/>
  <c r="AH816" i="8" s="1"/>
  <c r="AG820" i="8"/>
  <c r="AH820" i="8" s="1"/>
  <c r="AO820" i="8"/>
  <c r="AP820" i="8" s="1"/>
  <c r="AO821" i="8"/>
  <c r="AP821" i="8" s="1"/>
  <c r="Y825" i="8"/>
  <c r="Z825" i="8" s="1"/>
  <c r="Y826" i="8"/>
  <c r="Z826" i="8" s="1"/>
  <c r="AG826" i="8"/>
  <c r="AH826" i="8" s="1"/>
  <c r="AO830" i="8"/>
  <c r="AP830" i="8" s="1"/>
  <c r="Y832" i="8"/>
  <c r="Z832" i="8" s="1"/>
  <c r="AG838" i="8"/>
  <c r="AH838" i="8" s="1"/>
  <c r="AO839" i="8"/>
  <c r="AP839" i="8" s="1"/>
  <c r="Y841" i="8"/>
  <c r="Z841" i="8" s="1"/>
  <c r="AG842" i="8"/>
  <c r="AH842" i="8" s="1"/>
  <c r="AO845" i="8"/>
  <c r="AP845" i="8" s="1"/>
  <c r="Y849" i="8"/>
  <c r="Z849" i="8" s="1"/>
  <c r="AG850" i="8"/>
  <c r="AH850" i="8" s="1"/>
  <c r="AO851" i="8"/>
  <c r="AP851" i="8" s="1"/>
  <c r="Y855" i="8"/>
  <c r="Z855" i="8" s="1"/>
  <c r="Y858" i="8"/>
  <c r="Z858" i="8" s="1"/>
  <c r="AG858" i="8"/>
  <c r="AH858" i="8" s="1"/>
  <c r="AG862" i="8"/>
  <c r="AH862" i="8" s="1"/>
  <c r="AO862" i="8"/>
  <c r="AP862" i="8" s="1"/>
  <c r="AO863" i="8"/>
  <c r="AP863" i="8" s="1"/>
  <c r="Y866" i="8"/>
  <c r="Z866" i="8" s="1"/>
  <c r="Y869" i="8"/>
  <c r="Z869" i="8" s="1"/>
  <c r="AO871" i="8"/>
  <c r="AP871" i="8" s="1"/>
  <c r="AG875" i="8"/>
  <c r="AH875" i="8" s="1"/>
  <c r="AG879" i="8"/>
  <c r="AH879" i="8" s="1"/>
  <c r="AO881" i="8"/>
  <c r="AP881" i="8" s="1"/>
  <c r="AO886" i="8"/>
  <c r="AP886" i="8" s="1"/>
  <c r="Y895" i="8"/>
  <c r="Z895" i="8" s="1"/>
  <c r="Y905" i="8"/>
  <c r="Z905" i="8" s="1"/>
  <c r="AG915" i="8"/>
  <c r="AH915" i="8" s="1"/>
  <c r="Y933" i="8"/>
  <c r="Z933" i="8" s="1"/>
  <c r="AG936" i="8"/>
  <c r="AH936" i="8" s="1"/>
  <c r="AG939" i="8"/>
  <c r="AH939" i="8" s="1"/>
  <c r="AO944" i="8"/>
  <c r="AP944" i="8" s="1"/>
  <c r="AO948" i="8"/>
  <c r="AP948" i="8" s="1"/>
  <c r="Y951" i="8"/>
  <c r="Z951" i="8" s="1"/>
  <c r="Y954" i="8"/>
  <c r="Z954" i="8" s="1"/>
  <c r="AG958" i="8"/>
  <c r="AH958" i="8" s="1"/>
  <c r="AG966" i="8"/>
  <c r="AH966" i="8" s="1"/>
  <c r="AO985" i="8"/>
  <c r="AP985" i="8" s="1"/>
  <c r="Y1001" i="8"/>
  <c r="Z1001" i="8" s="1"/>
  <c r="AG1005" i="8"/>
  <c r="AH1005" i="8" s="1"/>
  <c r="Y1008" i="8"/>
  <c r="Z1008" i="8" s="1"/>
  <c r="AO1022" i="8"/>
  <c r="AP1022" i="8" s="1"/>
  <c r="AG1023" i="8"/>
  <c r="AH1023" i="8" s="1"/>
  <c r="Y1025" i="8"/>
  <c r="Z1025" i="8" s="1"/>
  <c r="AO1026" i="8"/>
  <c r="AP1026" i="8" s="1"/>
  <c r="AG1031" i="8"/>
  <c r="AH1031" i="8" s="1"/>
  <c r="AG1028" i="8"/>
  <c r="AH1028" i="8" s="1"/>
  <c r="AG1020" i="8"/>
  <c r="AH1020" i="8" s="1"/>
  <c r="AG1017" i="8"/>
  <c r="AH1017" i="8" s="1"/>
  <c r="Y1014" i="8"/>
  <c r="Z1014" i="8" s="1"/>
  <c r="AG1011" i="8"/>
  <c r="AH1011" i="8" s="1"/>
  <c r="Y998" i="8"/>
  <c r="Z998" i="8" s="1"/>
  <c r="Y986" i="8"/>
  <c r="Z986" i="8" s="1"/>
  <c r="Y980" i="8"/>
  <c r="Z980" i="8" s="1"/>
  <c r="Y975" i="8"/>
  <c r="Z975" i="8" s="1"/>
  <c r="Y969" i="8"/>
  <c r="Z969" i="8" s="1"/>
  <c r="Y963" i="8"/>
  <c r="Z963" i="8" s="1"/>
  <c r="AO628" i="8"/>
  <c r="AP628" i="8" s="1"/>
  <c r="AO631" i="8"/>
  <c r="AP631" i="8" s="1"/>
  <c r="Y632" i="8"/>
  <c r="Z632" i="8" s="1"/>
  <c r="Y637" i="8"/>
  <c r="Z637" i="8" s="1"/>
  <c r="Y640" i="8"/>
  <c r="Z640" i="8" s="1"/>
  <c r="AG640" i="8"/>
  <c r="AH640" i="8" s="1"/>
  <c r="AG643" i="8"/>
  <c r="AH643" i="8" s="1"/>
  <c r="AG645" i="8"/>
  <c r="AH645" i="8" s="1"/>
  <c r="AO645" i="8"/>
  <c r="AP645" i="8" s="1"/>
  <c r="AO648" i="8"/>
  <c r="AP648" i="8" s="1"/>
  <c r="AO650" i="8"/>
  <c r="AP650" i="8" s="1"/>
  <c r="Y651" i="8"/>
  <c r="Z651" i="8" s="1"/>
  <c r="Y654" i="8"/>
  <c r="Z654" i="8" s="1"/>
  <c r="Y656" i="8"/>
  <c r="Z656" i="8" s="1"/>
  <c r="AG656" i="8"/>
  <c r="AH656" i="8" s="1"/>
  <c r="AG662" i="8"/>
  <c r="AH662" i="8" s="1"/>
  <c r="AG668" i="8"/>
  <c r="AH668" i="8" s="1"/>
  <c r="AO668" i="8"/>
  <c r="AP668" i="8" s="1"/>
  <c r="AO676" i="8"/>
  <c r="AP676" i="8" s="1"/>
  <c r="AO682" i="8"/>
  <c r="AP682" i="8" s="1"/>
  <c r="Y683" i="8"/>
  <c r="Z683" i="8" s="1"/>
  <c r="Y691" i="8"/>
  <c r="Z691" i="8" s="1"/>
  <c r="Y695" i="8"/>
  <c r="Z695" i="8" s="1"/>
  <c r="AG695" i="8"/>
  <c r="AH695" i="8" s="1"/>
  <c r="AG702" i="8"/>
  <c r="AH702" i="8" s="1"/>
  <c r="AG717" i="8"/>
  <c r="AH717" i="8" s="1"/>
  <c r="Y719" i="8"/>
  <c r="Z719" i="8" s="1"/>
  <c r="AO719" i="8"/>
  <c r="AP719" i="8" s="1"/>
  <c r="AO722" i="8"/>
  <c r="AP722" i="8" s="1"/>
  <c r="AG723" i="8"/>
  <c r="AH723" i="8" s="1"/>
  <c r="Y724" i="8"/>
  <c r="Z724" i="8" s="1"/>
  <c r="AG726" i="8"/>
  <c r="AH726" i="8" s="1"/>
  <c r="AO727" i="8"/>
  <c r="AP727" i="8" s="1"/>
  <c r="Y731" i="8"/>
  <c r="Z731" i="8" s="1"/>
  <c r="AO752" i="8"/>
  <c r="AP752" i="8" s="1"/>
  <c r="AG760" i="8"/>
  <c r="AH760" i="8" s="1"/>
  <c r="AO762" i="8"/>
  <c r="AP762" i="8" s="1"/>
  <c r="Y769" i="8"/>
  <c r="Z769" i="8" s="1"/>
  <c r="AO769" i="8"/>
  <c r="AP769" i="8" s="1"/>
  <c r="Y775" i="8"/>
  <c r="Z775" i="8" s="1"/>
  <c r="AG777" i="8"/>
  <c r="AH777" i="8" s="1"/>
  <c r="Y778" i="8"/>
  <c r="Z778" i="8" s="1"/>
  <c r="AG780" i="8"/>
  <c r="AH780" i="8" s="1"/>
  <c r="AO783" i="8"/>
  <c r="AP783" i="8" s="1"/>
  <c r="AG784" i="8"/>
  <c r="AH784" i="8" s="1"/>
  <c r="AO786" i="8"/>
  <c r="AP786" i="8" s="1"/>
  <c r="Y871" i="8"/>
  <c r="Z871" i="8" s="1"/>
  <c r="AO874" i="8"/>
  <c r="AP874" i="8" s="1"/>
  <c r="AG877" i="8"/>
  <c r="AH877" i="8" s="1"/>
  <c r="AO877" i="8"/>
  <c r="AP877" i="8" s="1"/>
  <c r="AO880" i="8"/>
  <c r="AP880" i="8" s="1"/>
  <c r="AO884" i="8"/>
  <c r="AP884" i="8" s="1"/>
  <c r="Y885" i="8"/>
  <c r="Z885" i="8" s="1"/>
  <c r="Y892" i="8"/>
  <c r="Z892" i="8" s="1"/>
  <c r="Y899" i="8"/>
  <c r="Z899" i="8" s="1"/>
  <c r="AG899" i="8"/>
  <c r="AH899" i="8" s="1"/>
  <c r="AG910" i="8"/>
  <c r="AH910" i="8" s="1"/>
  <c r="Y912" i="8"/>
  <c r="Z912" i="8" s="1"/>
  <c r="AG934" i="8"/>
  <c r="AH934" i="8" s="1"/>
  <c r="AG937" i="8"/>
  <c r="AH937" i="8" s="1"/>
  <c r="AO937" i="8"/>
  <c r="AP937" i="8" s="1"/>
  <c r="AO941" i="8"/>
  <c r="AP941" i="8" s="1"/>
  <c r="AO945" i="8"/>
  <c r="AP945" i="8" s="1"/>
  <c r="Y947" i="8"/>
  <c r="Z947" i="8" s="1"/>
  <c r="Y950" i="8"/>
  <c r="Z950" i="8" s="1"/>
  <c r="Y952" i="8"/>
  <c r="Z952" i="8" s="1"/>
  <c r="AG952" i="8"/>
  <c r="AH952" i="8" s="1"/>
  <c r="AG956" i="8"/>
  <c r="AH956" i="8" s="1"/>
  <c r="AG959" i="8"/>
  <c r="AH959" i="8" s="1"/>
  <c r="AO970" i="8"/>
  <c r="AP970" i="8" s="1"/>
  <c r="AO979" i="8"/>
  <c r="AP979" i="8" s="1"/>
  <c r="Y994" i="8"/>
  <c r="Z994" i="8" s="1"/>
  <c r="Y997" i="8"/>
  <c r="Z997" i="8" s="1"/>
  <c r="AG1003" i="8"/>
  <c r="AH1003" i="8" s="1"/>
  <c r="Y1019" i="8"/>
  <c r="Z1019" i="8" s="1"/>
  <c r="AO1019" i="8"/>
  <c r="AP1019" i="8" s="1"/>
  <c r="AG1022" i="8"/>
  <c r="AH1022" i="8" s="1"/>
  <c r="Y1024" i="8"/>
  <c r="Z1024" i="8" s="1"/>
  <c r="AO1029" i="8"/>
  <c r="AP1029" i="8" s="1"/>
  <c r="AO1027" i="8"/>
  <c r="AP1027" i="8" s="1"/>
  <c r="AO1018" i="8"/>
  <c r="AP1018" i="8" s="1"/>
  <c r="AO1015" i="8"/>
  <c r="AP1015" i="8" s="1"/>
  <c r="AG1012" i="8"/>
  <c r="AH1012" i="8" s="1"/>
  <c r="AG1006" i="8"/>
  <c r="AH1006" i="8" s="1"/>
  <c r="Y1002" i="8"/>
  <c r="Z1002" i="8" s="1"/>
  <c r="AO1000" i="8"/>
  <c r="AP1000" i="8" s="1"/>
  <c r="Y988" i="8"/>
  <c r="Z988" i="8" s="1"/>
  <c r="AO987" i="8"/>
  <c r="AP987" i="8" s="1"/>
  <c r="AG1002" i="8"/>
  <c r="AH1002" i="8" s="1"/>
  <c r="AG993" i="8"/>
  <c r="AH993" i="8" s="1"/>
  <c r="AG990" i="8"/>
  <c r="AH990" i="8" s="1"/>
  <c r="AG986" i="8"/>
  <c r="AH986" i="8" s="1"/>
  <c r="AG982" i="8"/>
  <c r="AH982" i="8" s="1"/>
  <c r="AG961" i="8"/>
  <c r="AH961" i="8" s="1"/>
  <c r="AG923" i="8"/>
  <c r="AH923" i="8" s="1"/>
  <c r="AG913" i="8"/>
  <c r="AH913" i="8" s="1"/>
  <c r="AG898" i="8"/>
  <c r="AH898" i="8" s="1"/>
  <c r="AG890" i="8"/>
  <c r="AH890" i="8" s="1"/>
  <c r="AG844" i="8"/>
  <c r="AH844" i="8" s="1"/>
  <c r="AO984" i="8"/>
  <c r="AP984" i="8" s="1"/>
  <c r="AO981" i="8"/>
  <c r="AP981" i="8" s="1"/>
  <c r="AG980" i="8"/>
  <c r="AH980" i="8" s="1"/>
  <c r="AO978" i="8"/>
  <c r="AP978" i="8" s="1"/>
  <c r="AG977" i="8"/>
  <c r="AH977" i="8" s="1"/>
  <c r="AO976" i="8"/>
  <c r="AP976" i="8" s="1"/>
  <c r="AG975" i="8"/>
  <c r="AH975" i="8" s="1"/>
  <c r="AO973" i="8"/>
  <c r="AP973" i="8" s="1"/>
  <c r="AG972" i="8"/>
  <c r="AH972" i="8" s="1"/>
  <c r="AO971" i="8"/>
  <c r="AP971" i="8" s="1"/>
  <c r="AG969" i="8"/>
  <c r="AH969" i="8" s="1"/>
  <c r="AO968" i="8"/>
  <c r="AP968" i="8" s="1"/>
  <c r="AG967" i="8"/>
  <c r="AH967" i="8" s="1"/>
  <c r="AO965" i="8"/>
  <c r="AP965" i="8" s="1"/>
  <c r="AG963" i="8"/>
  <c r="AH963" i="8" s="1"/>
  <c r="AO962" i="8"/>
  <c r="AP962" i="8" s="1"/>
  <c r="AO960" i="8"/>
  <c r="AP960" i="8" s="1"/>
  <c r="AG957" i="8"/>
  <c r="AH957" i="8" s="1"/>
  <c r="AO955" i="8"/>
  <c r="AP955" i="8" s="1"/>
  <c r="AG946" i="8"/>
  <c r="AH946" i="8" s="1"/>
  <c r="AG935" i="8"/>
  <c r="AH935" i="8" s="1"/>
  <c r="AG930" i="8"/>
  <c r="AH930" i="8" s="1"/>
  <c r="AO929" i="8"/>
  <c r="AP929" i="8" s="1"/>
  <c r="AG927" i="8"/>
  <c r="AH927" i="8" s="1"/>
  <c r="AO923" i="8"/>
  <c r="AP923" i="8" s="1"/>
  <c r="AO919" i="8"/>
  <c r="AP919" i="8" s="1"/>
  <c r="AG918" i="8"/>
  <c r="AH918" i="8" s="1"/>
  <c r="AO917" i="8"/>
  <c r="AP917" i="8" s="1"/>
  <c r="AO914" i="8"/>
  <c r="AP914" i="8" s="1"/>
  <c r="AO911" i="8"/>
  <c r="AP911" i="8" s="1"/>
  <c r="AO908" i="8"/>
  <c r="AP908" i="8" s="1"/>
  <c r="AG907" i="8"/>
  <c r="AH907" i="8" s="1"/>
  <c r="AO906" i="8"/>
  <c r="AP906" i="8" s="1"/>
  <c r="AO903" i="8"/>
  <c r="AP903" i="8" s="1"/>
  <c r="AG902" i="8"/>
  <c r="AH902" i="8" s="1"/>
  <c r="AO828" i="8"/>
  <c r="AP828" i="8" s="1"/>
  <c r="AG827" i="8"/>
  <c r="AH827" i="8" s="1"/>
  <c r="AG811" i="8"/>
  <c r="AH811" i="8" s="1"/>
  <c r="AG792" i="8"/>
  <c r="AH792" i="8" s="1"/>
  <c r="AG789" i="8"/>
  <c r="AH789" i="8" s="1"/>
  <c r="AG770" i="8"/>
  <c r="AH770" i="8" s="1"/>
  <c r="AG767" i="8"/>
  <c r="AH767" i="8" s="1"/>
  <c r="AG764" i="8"/>
  <c r="AH764" i="8" s="1"/>
  <c r="AG758" i="8"/>
  <c r="AH758" i="8" s="1"/>
  <c r="AG897" i="8"/>
  <c r="AH897" i="8" s="1"/>
  <c r="AG883" i="8"/>
  <c r="AH883" i="8" s="1"/>
  <c r="AG856" i="8"/>
  <c r="AH856" i="8" s="1"/>
  <c r="AG843" i="8"/>
  <c r="AH843" i="8" s="1"/>
  <c r="AG815" i="8"/>
  <c r="AH815" i="8" s="1"/>
  <c r="AG812" i="8"/>
  <c r="AH812" i="8" s="1"/>
  <c r="AO809" i="8"/>
  <c r="AP809" i="8" s="1"/>
  <c r="AG808" i="8"/>
  <c r="AH808" i="8" s="1"/>
  <c r="AO806" i="8"/>
  <c r="AP806" i="8" s="1"/>
  <c r="AO804" i="8"/>
  <c r="AP804" i="8" s="1"/>
  <c r="AG803" i="8"/>
  <c r="AH803" i="8" s="1"/>
  <c r="AO802" i="8"/>
  <c r="AP802" i="8" s="1"/>
  <c r="AO799" i="8"/>
  <c r="AP799" i="8" s="1"/>
  <c r="AG798" i="8"/>
  <c r="AH798" i="8" s="1"/>
  <c r="AO797" i="8"/>
  <c r="AP797" i="8" s="1"/>
  <c r="AO794" i="8"/>
  <c r="AP794" i="8" s="1"/>
  <c r="AG755" i="8"/>
  <c r="AH755" i="8" s="1"/>
  <c r="Y751" i="8"/>
  <c r="Z751" i="8" s="1"/>
  <c r="Y746" i="8"/>
  <c r="Z746" i="8" s="1"/>
  <c r="Y741" i="8"/>
  <c r="Z741" i="8" s="1"/>
  <c r="Y730" i="8"/>
  <c r="Z730" i="8" s="1"/>
  <c r="Y712" i="8"/>
  <c r="Z712" i="8" s="1"/>
  <c r="AO699" i="8"/>
  <c r="AP699" i="8" s="1"/>
  <c r="Y697" i="8"/>
  <c r="Z697" i="8" s="1"/>
  <c r="AO1017" i="8"/>
  <c r="AP1017" i="8" s="1"/>
  <c r="AO1014" i="8"/>
  <c r="AP1014" i="8" s="1"/>
  <c r="AO1011" i="8"/>
  <c r="AP1011" i="8" s="1"/>
  <c r="AO1006" i="8"/>
  <c r="AP1006" i="8" s="1"/>
  <c r="AG1004" i="8"/>
  <c r="AH1004" i="8" s="1"/>
  <c r="AO1002" i="8"/>
  <c r="AP1002" i="8" s="1"/>
  <c r="AO998" i="8"/>
  <c r="AP998" i="8" s="1"/>
  <c r="AO993" i="8"/>
  <c r="AP993" i="8" s="1"/>
  <c r="AG991" i="8"/>
  <c r="AH991" i="8" s="1"/>
  <c r="AO990" i="8"/>
  <c r="AP990" i="8" s="1"/>
  <c r="AG989" i="8"/>
  <c r="AH989" i="8" s="1"/>
  <c r="AO988" i="8"/>
  <c r="AP988" i="8" s="1"/>
  <c r="AO986" i="8"/>
  <c r="AP986" i="8" s="1"/>
  <c r="AG984" i="8"/>
  <c r="AH984" i="8" s="1"/>
  <c r="AO982" i="8"/>
  <c r="AP982" i="8" s="1"/>
  <c r="AO980" i="8"/>
  <c r="AP980" i="8" s="1"/>
  <c r="AO977" i="8"/>
  <c r="AP977" i="8" s="1"/>
  <c r="AG976" i="8"/>
  <c r="AH976" i="8" s="1"/>
  <c r="AO975" i="8"/>
  <c r="AP975" i="8" s="1"/>
  <c r="AO972" i="8"/>
  <c r="AP972" i="8" s="1"/>
  <c r="AG971" i="8"/>
  <c r="AH971" i="8" s="1"/>
  <c r="AO969" i="8"/>
  <c r="AP969" i="8" s="1"/>
  <c r="AG968" i="8"/>
  <c r="AH968" i="8" s="1"/>
  <c r="AO967" i="8"/>
  <c r="AP967" i="8" s="1"/>
  <c r="AG965" i="8"/>
  <c r="AH965" i="8" s="1"/>
  <c r="AO963" i="8"/>
  <c r="AP963" i="8" s="1"/>
  <c r="AG962" i="8"/>
  <c r="AH962" i="8" s="1"/>
  <c r="AO961" i="8"/>
  <c r="AP961" i="8" s="1"/>
  <c r="AG960" i="8"/>
  <c r="AH960" i="8" s="1"/>
  <c r="AO957" i="8"/>
  <c r="AP957" i="8" s="1"/>
  <c r="AO946" i="8"/>
  <c r="AP946" i="8" s="1"/>
  <c r="AO942" i="8"/>
  <c r="AP942" i="8" s="1"/>
  <c r="AO935" i="8"/>
  <c r="AP935" i="8" s="1"/>
  <c r="AO930" i="8"/>
  <c r="AP930" i="8" s="1"/>
  <c r="AO927" i="8"/>
  <c r="AP927" i="8" s="1"/>
  <c r="AO925" i="8"/>
  <c r="AP925" i="8" s="1"/>
  <c r="AO918" i="8"/>
  <c r="AP918" i="8" s="1"/>
  <c r="AG917" i="8"/>
  <c r="AH917" i="8" s="1"/>
  <c r="AG914" i="8"/>
  <c r="AH914" i="8" s="1"/>
  <c r="AO913" i="8"/>
  <c r="AP913" i="8" s="1"/>
  <c r="AG908" i="8"/>
  <c r="AH908" i="8" s="1"/>
  <c r="AO907" i="8"/>
  <c r="AP907" i="8" s="1"/>
  <c r="AO902" i="8"/>
  <c r="AP902" i="8" s="1"/>
  <c r="AO898" i="8"/>
  <c r="AP898" i="8" s="1"/>
  <c r="AO896" i="8"/>
  <c r="AP896" i="8" s="1"/>
  <c r="AO893" i="8"/>
  <c r="AP893" i="8" s="1"/>
  <c r="AG891" i="8"/>
  <c r="AH891" i="8" s="1"/>
  <c r="AO890" i="8"/>
  <c r="AP890" i="8" s="1"/>
  <c r="AG888" i="8"/>
  <c r="AH888" i="8" s="1"/>
  <c r="AO887" i="8"/>
  <c r="AP887" i="8" s="1"/>
  <c r="AG873" i="8"/>
  <c r="AH873" i="8" s="1"/>
  <c r="AO868" i="8"/>
  <c r="AP868" i="8" s="1"/>
  <c r="AG867" i="8"/>
  <c r="AH867" i="8" s="1"/>
  <c r="AG864" i="8"/>
  <c r="AH864" i="8" s="1"/>
  <c r="AO861" i="8"/>
  <c r="AP861" i="8" s="1"/>
  <c r="AO859" i="8"/>
  <c r="AP859" i="8" s="1"/>
  <c r="AG857" i="8"/>
  <c r="AH857" i="8" s="1"/>
  <c r="AO856" i="8"/>
  <c r="AP856" i="8" s="1"/>
  <c r="AO853" i="8"/>
  <c r="AP853" i="8" s="1"/>
  <c r="AO843" i="8"/>
  <c r="AP843" i="8" s="1"/>
  <c r="AO836" i="8"/>
  <c r="AP836" i="8" s="1"/>
  <c r="AO834" i="8"/>
  <c r="AP834" i="8" s="1"/>
  <c r="AO829" i="8"/>
  <c r="AP829" i="8" s="1"/>
  <c r="AG822" i="8"/>
  <c r="AH822" i="8" s="1"/>
  <c r="AG818" i="8"/>
  <c r="AH818" i="8" s="1"/>
  <c r="AO814" i="8"/>
  <c r="AP814" i="8" s="1"/>
  <c r="AO811" i="8"/>
  <c r="AP811" i="8" s="1"/>
  <c r="AG806" i="8"/>
  <c r="AH806" i="8" s="1"/>
  <c r="AG802" i="8"/>
  <c r="AH802" i="8" s="1"/>
  <c r="AG799" i="8"/>
  <c r="AH799" i="8" s="1"/>
  <c r="AG797" i="8"/>
  <c r="AH797" i="8" s="1"/>
  <c r="AG794" i="8"/>
  <c r="AH794" i="8" s="1"/>
  <c r="AO789" i="8"/>
  <c r="AP789" i="8" s="1"/>
  <c r="AG781" i="8"/>
  <c r="AH781" i="8" s="1"/>
  <c r="AG772" i="8"/>
  <c r="AH772" i="8" s="1"/>
  <c r="AO770" i="8"/>
  <c r="AP770" i="8" s="1"/>
  <c r="AO767" i="8"/>
  <c r="AP767" i="8" s="1"/>
  <c r="AG765" i="8"/>
  <c r="AH765" i="8" s="1"/>
  <c r="AO764" i="8"/>
  <c r="AP764" i="8" s="1"/>
  <c r="AO758" i="8"/>
  <c r="AP758" i="8" s="1"/>
  <c r="AG757" i="8"/>
  <c r="AH757" i="8" s="1"/>
  <c r="Y755" i="8"/>
  <c r="Z755" i="8" s="1"/>
  <c r="AO729" i="8"/>
  <c r="AP729" i="8" s="1"/>
  <c r="AG699" i="8"/>
  <c r="AH699" i="8" s="1"/>
  <c r="AO757" i="8"/>
  <c r="AP757" i="8" s="1"/>
  <c r="AO755" i="8"/>
  <c r="AP755" i="8" s="1"/>
  <c r="AO753" i="8"/>
  <c r="AP753" i="8" s="1"/>
  <c r="AO749" i="8"/>
  <c r="AP749" i="8" s="1"/>
  <c r="AG748" i="8"/>
  <c r="AH748" i="8" s="1"/>
  <c r="AO747" i="8"/>
  <c r="AP747" i="8" s="1"/>
  <c r="AO745" i="8"/>
  <c r="AP745" i="8" s="1"/>
  <c r="AG744" i="8"/>
  <c r="AH744" i="8" s="1"/>
  <c r="AO743" i="8"/>
  <c r="AP743" i="8" s="1"/>
  <c r="AO740" i="8"/>
  <c r="AP740" i="8" s="1"/>
  <c r="AG739" i="8"/>
  <c r="AH739" i="8" s="1"/>
  <c r="AG735" i="8"/>
  <c r="AH735" i="8" s="1"/>
  <c r="AO733" i="8"/>
  <c r="AP733" i="8" s="1"/>
  <c r="AG730" i="8"/>
  <c r="AH730" i="8" s="1"/>
  <c r="AO701" i="8"/>
  <c r="AP701" i="8" s="1"/>
  <c r="AO698" i="8"/>
  <c r="AP698" i="8" s="1"/>
  <c r="AG697" i="8"/>
  <c r="AH697" i="8" s="1"/>
  <c r="AG633" i="8"/>
  <c r="AH633" i="8" s="1"/>
  <c r="AG609" i="8"/>
  <c r="AH609" i="8" s="1"/>
  <c r="AG604" i="8"/>
  <c r="AH604" i="8" s="1"/>
  <c r="AG599" i="8"/>
  <c r="AH599" i="8" s="1"/>
  <c r="AO523" i="8"/>
  <c r="AP523" i="8" s="1"/>
  <c r="AO507" i="8"/>
  <c r="AP507" i="8" s="1"/>
  <c r="AG501" i="8"/>
  <c r="AH501" i="8" s="1"/>
  <c r="AG491" i="8"/>
  <c r="AH491" i="8" s="1"/>
  <c r="AG472" i="8"/>
  <c r="AH472" i="8" s="1"/>
  <c r="AG692" i="8"/>
  <c r="AH692" i="8" s="1"/>
  <c r="AG690" i="8"/>
  <c r="AH690" i="8" s="1"/>
  <c r="AG673" i="8"/>
  <c r="AH673" i="8" s="1"/>
  <c r="AG670" i="8"/>
  <c r="AH670" i="8" s="1"/>
  <c r="AG669" i="8"/>
  <c r="AH669" i="8" s="1"/>
  <c r="AG658" i="8"/>
  <c r="AH658" i="8" s="1"/>
  <c r="AG625" i="8"/>
  <c r="AH625" i="8" s="1"/>
  <c r="AG616" i="8"/>
  <c r="AH616" i="8" s="1"/>
  <c r="AG585" i="8"/>
  <c r="AH585" i="8" s="1"/>
  <c r="AG575" i="8"/>
  <c r="AH575" i="8" s="1"/>
  <c r="AG541" i="8"/>
  <c r="AH541" i="8" s="1"/>
  <c r="AG527" i="8"/>
  <c r="AH527" i="8" s="1"/>
  <c r="AG507" i="8"/>
  <c r="AH507" i="8" s="1"/>
  <c r="AO491" i="8"/>
  <c r="AP491" i="8" s="1"/>
  <c r="AO484" i="8"/>
  <c r="AP484" i="8" s="1"/>
  <c r="AO481" i="8"/>
  <c r="AP481" i="8" s="1"/>
  <c r="AO478" i="8"/>
  <c r="AP478" i="8" s="1"/>
  <c r="AO476" i="8"/>
  <c r="AP476" i="8" s="1"/>
  <c r="Y472" i="8"/>
  <c r="Z472" i="8" s="1"/>
  <c r="AG471" i="8"/>
  <c r="AH471" i="8" s="1"/>
  <c r="AG467" i="8"/>
  <c r="AH467" i="8" s="1"/>
  <c r="AG434" i="8"/>
  <c r="AH434" i="8" s="1"/>
  <c r="AO754" i="8"/>
  <c r="AP754" i="8" s="1"/>
  <c r="AG753" i="8"/>
  <c r="AH753" i="8" s="1"/>
  <c r="AO748" i="8"/>
  <c r="AP748" i="8" s="1"/>
  <c r="AG747" i="8"/>
  <c r="AH747" i="8" s="1"/>
  <c r="AG745" i="8"/>
  <c r="AH745" i="8" s="1"/>
  <c r="AO744" i="8"/>
  <c r="AP744" i="8" s="1"/>
  <c r="AG743" i="8"/>
  <c r="AH743" i="8" s="1"/>
  <c r="AO739" i="8"/>
  <c r="AP739" i="8" s="1"/>
  <c r="AO735" i="8"/>
  <c r="AP735" i="8" s="1"/>
  <c r="AO730" i="8"/>
  <c r="AP730" i="8" s="1"/>
  <c r="AO712" i="8"/>
  <c r="AP712" i="8" s="1"/>
  <c r="AG698" i="8"/>
  <c r="AH698" i="8" s="1"/>
  <c r="AO697" i="8"/>
  <c r="AP697" i="8" s="1"/>
  <c r="AO692" i="8"/>
  <c r="AP692" i="8" s="1"/>
  <c r="AG687" i="8"/>
  <c r="AH687" i="8" s="1"/>
  <c r="AO685" i="8"/>
  <c r="AP685" i="8" s="1"/>
  <c r="AO681" i="8"/>
  <c r="AP681" i="8" s="1"/>
  <c r="AG680" i="8"/>
  <c r="AH680" i="8" s="1"/>
  <c r="AO678" i="8"/>
  <c r="AP678" i="8" s="1"/>
  <c r="AO675" i="8"/>
  <c r="AP675" i="8" s="1"/>
  <c r="AO669" i="8"/>
  <c r="AP669" i="8" s="1"/>
  <c r="AG664" i="8"/>
  <c r="AH664" i="8" s="1"/>
  <c r="AO663" i="8"/>
  <c r="AP663" i="8" s="1"/>
  <c r="AG661" i="8"/>
  <c r="AH661" i="8" s="1"/>
  <c r="AO639" i="8"/>
  <c r="AP639" i="8" s="1"/>
  <c r="AO633" i="8"/>
  <c r="AP633" i="8" s="1"/>
  <c r="AG630" i="8"/>
  <c r="AH630" i="8" s="1"/>
  <c r="AO623" i="8"/>
  <c r="AP623" i="8" s="1"/>
  <c r="AG620" i="8"/>
  <c r="AH620" i="8" s="1"/>
  <c r="AO613" i="8"/>
  <c r="AP613" i="8" s="1"/>
  <c r="AO609" i="8"/>
  <c r="AP609" i="8" s="1"/>
  <c r="AG606" i="8"/>
  <c r="AH606" i="8" s="1"/>
  <c r="AO604" i="8"/>
  <c r="AP604" i="8" s="1"/>
  <c r="AO599" i="8"/>
  <c r="AP599" i="8" s="1"/>
  <c r="AG596" i="8"/>
  <c r="AH596" i="8" s="1"/>
  <c r="AO586" i="8"/>
  <c r="AP586" i="8" s="1"/>
  <c r="AG581" i="8"/>
  <c r="AH581" i="8" s="1"/>
  <c r="AO577" i="8"/>
  <c r="AP577" i="8" s="1"/>
  <c r="AO573" i="8"/>
  <c r="AP573" i="8" s="1"/>
  <c r="AO563" i="8"/>
  <c r="AP563" i="8" s="1"/>
  <c r="AO559" i="8"/>
  <c r="AP559" i="8" s="1"/>
  <c r="AG554" i="8"/>
  <c r="AH554" i="8" s="1"/>
  <c r="AO543" i="8"/>
  <c r="AP543" i="8" s="1"/>
  <c r="AO530" i="8"/>
  <c r="AP530" i="8" s="1"/>
  <c r="AG529" i="8"/>
  <c r="AH529" i="8" s="1"/>
  <c r="AO527" i="8"/>
  <c r="AP527" i="8" s="1"/>
  <c r="AO524" i="8"/>
  <c r="AP524" i="8" s="1"/>
  <c r="AG523" i="8"/>
  <c r="AH523" i="8" s="1"/>
  <c r="AO501" i="8"/>
  <c r="AP501" i="8" s="1"/>
  <c r="AG485" i="8"/>
  <c r="AH485" i="8" s="1"/>
  <c r="AG484" i="8"/>
  <c r="AH484" i="8" s="1"/>
  <c r="AG481" i="8"/>
  <c r="AH481" i="8" s="1"/>
  <c r="AG478" i="8"/>
  <c r="AH478" i="8" s="1"/>
  <c r="AG476" i="8"/>
  <c r="AH476" i="8" s="1"/>
  <c r="AO472" i="8"/>
  <c r="AP472" i="8" s="1"/>
  <c r="AO470" i="8"/>
  <c r="AP470" i="8" s="1"/>
  <c r="AO462" i="8"/>
  <c r="AP462" i="8" s="1"/>
  <c r="AO442" i="8"/>
  <c r="AP442" i="8" s="1"/>
  <c r="AG749" i="8"/>
  <c r="AH749" i="8" s="1"/>
  <c r="AG740" i="8"/>
  <c r="AH740" i="8" s="1"/>
  <c r="AG663" i="8"/>
  <c r="AH663" i="8" s="1"/>
  <c r="AG577" i="8"/>
  <c r="AH577" i="8" s="1"/>
  <c r="AG573" i="8"/>
  <c r="AH573" i="8" s="1"/>
  <c r="AG563" i="8"/>
  <c r="AH563" i="8" s="1"/>
  <c r="AG559" i="8"/>
  <c r="AH559" i="8" s="1"/>
  <c r="AG442" i="8"/>
  <c r="AH442" i="8" s="1"/>
  <c r="AO454" i="8"/>
  <c r="AP454" i="8" s="1"/>
  <c r="AO449" i="8"/>
  <c r="AP449" i="8" s="1"/>
  <c r="AO444" i="8"/>
  <c r="AP444" i="8" s="1"/>
  <c r="AO441" i="8"/>
  <c r="AP441" i="8" s="1"/>
  <c r="AO435" i="8"/>
  <c r="AP435" i="8" s="1"/>
  <c r="AO433" i="8"/>
  <c r="AP433" i="8" s="1"/>
  <c r="AO429" i="8"/>
  <c r="AP429" i="8" s="1"/>
  <c r="AO390" i="8"/>
  <c r="AP390" i="8" s="1"/>
  <c r="AO387" i="8"/>
  <c r="AP387" i="8" s="1"/>
  <c r="AO383" i="8"/>
  <c r="AP383" i="8" s="1"/>
  <c r="AO381" i="8"/>
  <c r="AP381" i="8" s="1"/>
  <c r="AG379" i="8"/>
  <c r="AH379" i="8" s="1"/>
  <c r="AO376" i="8"/>
  <c r="AP376" i="8" s="1"/>
  <c r="AO374" i="8"/>
  <c r="AP374" i="8" s="1"/>
  <c r="AO369" i="8"/>
  <c r="AP369" i="8" s="1"/>
  <c r="AO367" i="8"/>
  <c r="AP367" i="8" s="1"/>
  <c r="AO363" i="8"/>
  <c r="AP363" i="8" s="1"/>
  <c r="AO360" i="8"/>
  <c r="AP360" i="8" s="1"/>
  <c r="AO356" i="8"/>
  <c r="AP356" i="8" s="1"/>
  <c r="AO353" i="8"/>
  <c r="AP353" i="8" s="1"/>
  <c r="AG464" i="8"/>
  <c r="AH464" i="8" s="1"/>
  <c r="AG460" i="8"/>
  <c r="AH460" i="8" s="1"/>
  <c r="AG455" i="8"/>
  <c r="AH455" i="8" s="1"/>
  <c r="AG448" i="8"/>
  <c r="AH448" i="8" s="1"/>
  <c r="AG441" i="8"/>
  <c r="AH441" i="8" s="1"/>
  <c r="AG439" i="8"/>
  <c r="AH439" i="8" s="1"/>
  <c r="AG435" i="8"/>
  <c r="AH435" i="8" s="1"/>
  <c r="AG431" i="8"/>
  <c r="AH431" i="8" s="1"/>
  <c r="AG425" i="8"/>
  <c r="AH425" i="8" s="1"/>
  <c r="AG423" i="8"/>
  <c r="AH423" i="8" s="1"/>
  <c r="AG420" i="8"/>
  <c r="AH420" i="8" s="1"/>
  <c r="AG417" i="8"/>
  <c r="AH417" i="8" s="1"/>
  <c r="AG410" i="8"/>
  <c r="AH410" i="8" s="1"/>
  <c r="AG400" i="8"/>
  <c r="AH400" i="8" s="1"/>
  <c r="AG393" i="8"/>
  <c r="AH393" i="8" s="1"/>
  <c r="AG391" i="8"/>
  <c r="AH391" i="8" s="1"/>
  <c r="AG386" i="8"/>
  <c r="AH386" i="8" s="1"/>
  <c r="AG384" i="8"/>
  <c r="AH384" i="8" s="1"/>
  <c r="AG377" i="8"/>
  <c r="AH377" i="8" s="1"/>
  <c r="AG352" i="8"/>
  <c r="AH352" i="8" s="1"/>
  <c r="AG350" i="8"/>
  <c r="AH350" i="8" s="1"/>
  <c r="AG345" i="8"/>
  <c r="AH345" i="8" s="1"/>
  <c r="AG343" i="8"/>
  <c r="AH343" i="8" s="1"/>
  <c r="AG339" i="8"/>
  <c r="AH339" i="8" s="1"/>
  <c r="AG336" i="8"/>
  <c r="AH336" i="8" s="1"/>
  <c r="AG332" i="8"/>
  <c r="AH332" i="8" s="1"/>
  <c r="AG325" i="8"/>
  <c r="AH325" i="8" s="1"/>
  <c r="Y323" i="8"/>
  <c r="Z323" i="8" s="1"/>
  <c r="AO322" i="8"/>
  <c r="AP322" i="8" s="1"/>
  <c r="AG314" i="8"/>
  <c r="AH314" i="8" s="1"/>
  <c r="AO310" i="8"/>
  <c r="AP310" i="8" s="1"/>
  <c r="AG309" i="8"/>
  <c r="AH309" i="8" s="1"/>
  <c r="AO305" i="8"/>
  <c r="AP305" i="8" s="1"/>
  <c r="AG304" i="8"/>
  <c r="AH304" i="8" s="1"/>
  <c r="Y301" i="8"/>
  <c r="Z301" i="8" s="1"/>
  <c r="AG301" i="8"/>
  <c r="AH301" i="8" s="1"/>
  <c r="Y296" i="8"/>
  <c r="Z296" i="8" s="1"/>
  <c r="AO294" i="8"/>
  <c r="AP294" i="8" s="1"/>
  <c r="AG278" i="8"/>
  <c r="AH278" i="8" s="1"/>
  <c r="Y274" i="8"/>
  <c r="Z274" i="8" s="1"/>
  <c r="AO425" i="8"/>
  <c r="AP425" i="8" s="1"/>
  <c r="AO423" i="8"/>
  <c r="AP423" i="8" s="1"/>
  <c r="AG421" i="8"/>
  <c r="AH421" i="8" s="1"/>
  <c r="AO420" i="8"/>
  <c r="AP420" i="8" s="1"/>
  <c r="AO417" i="8"/>
  <c r="AP417" i="8" s="1"/>
  <c r="AG416" i="8"/>
  <c r="AH416" i="8" s="1"/>
  <c r="AG411" i="8"/>
  <c r="AH411" i="8" s="1"/>
  <c r="AO410" i="8"/>
  <c r="AP410" i="8" s="1"/>
  <c r="AO408" i="8"/>
  <c r="AP408" i="8" s="1"/>
  <c r="AO402" i="8"/>
  <c r="AP402" i="8" s="1"/>
  <c r="AO400" i="8"/>
  <c r="AP400" i="8" s="1"/>
  <c r="AG398" i="8"/>
  <c r="AH398" i="8" s="1"/>
  <c r="AO393" i="8"/>
  <c r="AP393" i="8" s="1"/>
  <c r="AO391" i="8"/>
  <c r="AP391" i="8" s="1"/>
  <c r="AG387" i="8"/>
  <c r="AH387" i="8" s="1"/>
  <c r="AO386" i="8"/>
  <c r="AP386" i="8" s="1"/>
  <c r="AG383" i="8"/>
  <c r="AH383" i="8" s="1"/>
  <c r="AO379" i="8"/>
  <c r="AP379" i="8" s="1"/>
  <c r="AO377" i="8"/>
  <c r="AP377" i="8" s="1"/>
  <c r="AO373" i="8"/>
  <c r="AP373" i="8" s="1"/>
  <c r="AO371" i="8"/>
  <c r="AP371" i="8" s="1"/>
  <c r="AO366" i="8"/>
  <c r="AP366" i="8" s="1"/>
  <c r="AO364" i="8"/>
  <c r="AP364" i="8" s="1"/>
  <c r="AG363" i="8"/>
  <c r="AH363" i="8" s="1"/>
  <c r="AO359" i="8"/>
  <c r="AP359" i="8" s="1"/>
  <c r="AO357" i="8"/>
  <c r="AP357" i="8" s="1"/>
  <c r="AO352" i="8"/>
  <c r="AP352" i="8" s="1"/>
  <c r="AO350" i="8"/>
  <c r="AP350" i="8" s="1"/>
  <c r="AO345" i="8"/>
  <c r="AP345" i="8" s="1"/>
  <c r="AO343" i="8"/>
  <c r="AP343" i="8" s="1"/>
  <c r="AO339" i="8"/>
  <c r="AP339" i="8" s="1"/>
  <c r="AO336" i="8"/>
  <c r="AP336" i="8" s="1"/>
  <c r="AO332" i="8"/>
  <c r="AP332" i="8" s="1"/>
  <c r="AO330" i="8"/>
  <c r="AP330" i="8" s="1"/>
  <c r="AO325" i="8"/>
  <c r="AP325" i="8" s="1"/>
  <c r="AO324" i="8"/>
  <c r="AP324" i="8" s="1"/>
  <c r="AG323" i="8"/>
  <c r="AH323" i="8" s="1"/>
  <c r="Y318" i="8"/>
  <c r="Z318" i="8" s="1"/>
  <c r="Y314" i="8"/>
  <c r="Z314" i="8" s="1"/>
  <c r="AO302" i="8"/>
  <c r="AP302" i="8" s="1"/>
  <c r="AG462" i="8"/>
  <c r="AH462" i="8" s="1"/>
  <c r="AG454" i="8"/>
  <c r="AH454" i="8" s="1"/>
  <c r="AG437" i="8"/>
  <c r="AH437" i="8" s="1"/>
  <c r="AG433" i="8"/>
  <c r="AH433" i="8" s="1"/>
  <c r="AG429" i="8"/>
  <c r="AH429" i="8" s="1"/>
  <c r="AG427" i="8"/>
  <c r="AH427" i="8" s="1"/>
  <c r="AG414" i="8"/>
  <c r="AH414" i="8" s="1"/>
  <c r="AG408" i="8"/>
  <c r="AH408" i="8" s="1"/>
  <c r="AG407" i="8"/>
  <c r="AH407" i="8" s="1"/>
  <c r="AG404" i="8"/>
  <c r="AH404" i="8" s="1"/>
  <c r="AG396" i="8"/>
  <c r="AH396" i="8" s="1"/>
  <c r="AG369" i="8"/>
  <c r="AH369" i="8" s="1"/>
  <c r="AG367" i="8"/>
  <c r="AH367" i="8" s="1"/>
  <c r="AG360" i="8"/>
  <c r="AH360" i="8" s="1"/>
  <c r="AG356" i="8"/>
  <c r="AH356" i="8" s="1"/>
  <c r="AG353" i="8"/>
  <c r="AH353" i="8" s="1"/>
  <c r="AG349" i="8"/>
  <c r="AH349" i="8" s="1"/>
  <c r="AG346" i="8"/>
  <c r="AH346" i="8" s="1"/>
  <c r="AG342" i="8"/>
  <c r="AH342" i="8" s="1"/>
  <c r="AG340" i="8"/>
  <c r="AH340" i="8" s="1"/>
  <c r="AG333" i="8"/>
  <c r="AH333" i="8" s="1"/>
  <c r="AG329" i="8"/>
  <c r="AH329" i="8" s="1"/>
  <c r="AG326" i="8"/>
  <c r="AH326" i="8" s="1"/>
  <c r="AO319" i="8"/>
  <c r="AP319" i="8" s="1"/>
  <c r="AG318" i="8"/>
  <c r="AH318" i="8" s="1"/>
  <c r="Y316" i="8"/>
  <c r="Z316" i="8" s="1"/>
  <c r="AO315" i="8"/>
  <c r="AP315" i="8" s="1"/>
  <c r="Y312" i="8"/>
  <c r="Z312" i="8" s="1"/>
  <c r="Y306" i="8"/>
  <c r="Z306" i="8" s="1"/>
  <c r="AG294" i="8"/>
  <c r="AH294" i="8" s="1"/>
  <c r="Y290" i="8"/>
  <c r="Z290" i="8" s="1"/>
  <c r="Y285" i="8"/>
  <c r="Z285" i="8" s="1"/>
  <c r="Y280" i="8"/>
  <c r="Z280" i="8" s="1"/>
  <c r="AO278" i="8"/>
  <c r="AP278" i="8" s="1"/>
  <c r="AG238" i="8"/>
  <c r="AH238" i="8" s="1"/>
  <c r="AO236" i="8"/>
  <c r="AP236" i="8" s="1"/>
  <c r="AO233" i="8"/>
  <c r="AP233" i="8" s="1"/>
  <c r="AO226" i="8"/>
  <c r="AP226" i="8" s="1"/>
  <c r="AO224" i="8"/>
  <c r="AP224" i="8" s="1"/>
  <c r="AO218" i="8"/>
  <c r="AP218" i="8" s="1"/>
  <c r="AO216" i="8"/>
  <c r="AP216" i="8" s="1"/>
  <c r="AO209" i="8"/>
  <c r="AP209" i="8" s="1"/>
  <c r="AO207" i="8"/>
  <c r="AP207" i="8" s="1"/>
  <c r="AO202" i="8"/>
  <c r="AP202" i="8" s="1"/>
  <c r="AO199" i="8"/>
  <c r="AP199" i="8" s="1"/>
  <c r="AO194" i="8"/>
  <c r="AP194" i="8" s="1"/>
  <c r="AO166" i="8"/>
  <c r="AP166" i="8" s="1"/>
  <c r="AO163" i="8"/>
  <c r="AP163" i="8" s="1"/>
  <c r="AO158" i="8"/>
  <c r="AP158" i="8" s="1"/>
  <c r="AG154" i="8"/>
  <c r="AH154" i="8" s="1"/>
  <c r="AG151" i="8"/>
  <c r="AH151" i="8" s="1"/>
  <c r="Y148" i="8"/>
  <c r="Z148" i="8" s="1"/>
  <c r="AG148" i="8"/>
  <c r="AH148" i="8" s="1"/>
  <c r="AO144" i="8"/>
  <c r="AP144" i="8" s="1"/>
  <c r="AO141" i="8"/>
  <c r="AP141" i="8" s="1"/>
  <c r="AG296" i="8"/>
  <c r="AH296" i="8" s="1"/>
  <c r="AG293" i="8"/>
  <c r="AH293" i="8" s="1"/>
  <c r="AG285" i="8"/>
  <c r="AH285" i="8" s="1"/>
  <c r="AG280" i="8"/>
  <c r="AH280" i="8" s="1"/>
  <c r="AO276" i="8"/>
  <c r="AP276" i="8" s="1"/>
  <c r="AG272" i="8"/>
  <c r="AH272" i="8" s="1"/>
  <c r="AG269" i="8"/>
  <c r="AH269" i="8" s="1"/>
  <c r="AG267" i="8"/>
  <c r="AH267" i="8" s="1"/>
  <c r="AG260" i="8"/>
  <c r="AH260" i="8" s="1"/>
  <c r="AG256" i="8"/>
  <c r="AH256" i="8" s="1"/>
  <c r="AG245" i="8"/>
  <c r="AH245" i="8" s="1"/>
  <c r="AG206" i="8"/>
  <c r="AH206" i="8" s="1"/>
  <c r="AG204" i="8"/>
  <c r="AH204" i="8" s="1"/>
  <c r="AG198" i="8"/>
  <c r="AH198" i="8" s="1"/>
  <c r="AG195" i="8"/>
  <c r="AH195" i="8" s="1"/>
  <c r="AG189" i="8"/>
  <c r="AH189" i="8" s="1"/>
  <c r="AG186" i="8"/>
  <c r="AH186" i="8" s="1"/>
  <c r="AG179" i="8"/>
  <c r="AH179" i="8" s="1"/>
  <c r="AG176" i="8"/>
  <c r="AH176" i="8" s="1"/>
  <c r="AG171" i="8"/>
  <c r="AH171" i="8" s="1"/>
  <c r="AG168" i="8"/>
  <c r="AH168" i="8" s="1"/>
  <c r="AG162" i="8"/>
  <c r="AH162" i="8" s="1"/>
  <c r="AG159" i="8"/>
  <c r="AH159" i="8" s="1"/>
  <c r="AO154" i="8"/>
  <c r="AP154" i="8" s="1"/>
  <c r="AO151" i="8"/>
  <c r="AP151" i="8" s="1"/>
  <c r="AO149" i="8"/>
  <c r="AP149" i="8" s="1"/>
  <c r="AG145" i="8"/>
  <c r="AH145" i="8" s="1"/>
  <c r="AG140" i="8"/>
  <c r="AH140" i="8" s="1"/>
  <c r="AG138" i="8"/>
  <c r="AH138" i="8" s="1"/>
  <c r="Y131" i="8"/>
  <c r="Z131" i="8" s="1"/>
  <c r="AO131" i="8"/>
  <c r="AP131" i="8" s="1"/>
  <c r="AO128" i="8"/>
  <c r="AP128" i="8" s="1"/>
  <c r="AO125" i="8"/>
  <c r="AP125" i="8" s="1"/>
  <c r="AO323" i="8"/>
  <c r="AP323" i="8" s="1"/>
  <c r="AO318" i="8"/>
  <c r="AP318" i="8" s="1"/>
  <c r="AO316" i="8"/>
  <c r="AP316" i="8" s="1"/>
  <c r="AO312" i="8"/>
  <c r="AP312" i="8" s="1"/>
  <c r="AO309" i="8"/>
  <c r="AP309" i="8" s="1"/>
  <c r="AG305" i="8"/>
  <c r="AH305" i="8" s="1"/>
  <c r="AO304" i="8"/>
  <c r="AP304" i="8" s="1"/>
  <c r="AO301" i="8"/>
  <c r="AP301" i="8" s="1"/>
  <c r="AO296" i="8"/>
  <c r="AP296" i="8" s="1"/>
  <c r="AO293" i="8"/>
  <c r="AP293" i="8" s="1"/>
  <c r="AO288" i="8"/>
  <c r="AP288" i="8" s="1"/>
  <c r="AO285" i="8"/>
  <c r="AP285" i="8" s="1"/>
  <c r="AO280" i="8"/>
  <c r="AP280" i="8" s="1"/>
  <c r="AO277" i="8"/>
  <c r="AP277" i="8" s="1"/>
  <c r="AO272" i="8"/>
  <c r="AP272" i="8" s="1"/>
  <c r="AO269" i="8"/>
  <c r="AP269" i="8" s="1"/>
  <c r="AO267" i="8"/>
  <c r="AP267" i="8" s="1"/>
  <c r="AO260" i="8"/>
  <c r="AP260" i="8" s="1"/>
  <c r="AO256" i="8"/>
  <c r="AP256" i="8" s="1"/>
  <c r="AO249" i="8"/>
  <c r="AP249" i="8" s="1"/>
  <c r="AO245" i="8"/>
  <c r="AP245" i="8" s="1"/>
  <c r="AO241" i="8"/>
  <c r="AP241" i="8" s="1"/>
  <c r="AO238" i="8"/>
  <c r="AP238" i="8" s="1"/>
  <c r="AO232" i="8"/>
  <c r="AP232" i="8" s="1"/>
  <c r="AO229" i="8"/>
  <c r="AP229" i="8" s="1"/>
  <c r="AO222" i="8"/>
  <c r="AP222" i="8" s="1"/>
  <c r="AO195" i="8"/>
  <c r="AP195" i="8" s="1"/>
  <c r="AO189" i="8"/>
  <c r="AP189" i="8" s="1"/>
  <c r="AO186" i="8"/>
  <c r="AP186" i="8" s="1"/>
  <c r="AO179" i="8"/>
  <c r="AP179" i="8" s="1"/>
  <c r="AO176" i="8"/>
  <c r="AP176" i="8" s="1"/>
  <c r="AO171" i="8"/>
  <c r="AP171" i="8" s="1"/>
  <c r="AG131" i="8"/>
  <c r="AH131" i="8" s="1"/>
  <c r="AG123" i="8"/>
  <c r="AH123" i="8" s="1"/>
  <c r="Y116" i="8"/>
  <c r="Z116" i="8" s="1"/>
  <c r="AG319" i="8"/>
  <c r="AH319" i="8" s="1"/>
  <c r="AG315" i="8"/>
  <c r="AH315" i="8" s="1"/>
  <c r="AG313" i="8"/>
  <c r="AH313" i="8" s="1"/>
  <c r="AG308" i="8"/>
  <c r="AH308" i="8" s="1"/>
  <c r="AG300" i="8"/>
  <c r="AH300" i="8" s="1"/>
  <c r="AG276" i="8"/>
  <c r="AH276" i="8" s="1"/>
  <c r="AG265" i="8"/>
  <c r="AH265" i="8" s="1"/>
  <c r="AG261" i="8"/>
  <c r="AH261" i="8" s="1"/>
  <c r="AG255" i="8"/>
  <c r="AH255" i="8" s="1"/>
  <c r="AG252" i="8"/>
  <c r="AH252" i="8" s="1"/>
  <c r="AG244" i="8"/>
  <c r="AH244" i="8" s="1"/>
  <c r="AG242" i="8"/>
  <c r="AH242" i="8" s="1"/>
  <c r="AG236" i="8"/>
  <c r="AH236" i="8" s="1"/>
  <c r="AG233" i="8"/>
  <c r="AH233" i="8" s="1"/>
  <c r="AG226" i="8"/>
  <c r="AH226" i="8" s="1"/>
  <c r="AG224" i="8"/>
  <c r="AH224" i="8" s="1"/>
  <c r="AG218" i="8"/>
  <c r="AH218" i="8" s="1"/>
  <c r="AG216" i="8"/>
  <c r="AH216" i="8" s="1"/>
  <c r="AG209" i="8"/>
  <c r="AH209" i="8" s="1"/>
  <c r="AG207" i="8"/>
  <c r="AH207" i="8" s="1"/>
  <c r="AG202" i="8"/>
  <c r="AH202" i="8" s="1"/>
  <c r="AG199" i="8"/>
  <c r="AH199" i="8" s="1"/>
  <c r="AG185" i="8"/>
  <c r="AH185" i="8" s="1"/>
  <c r="AG181" i="8"/>
  <c r="AH181" i="8" s="1"/>
  <c r="AG175" i="8"/>
  <c r="AH175" i="8" s="1"/>
  <c r="AG172" i="8"/>
  <c r="AH172" i="8" s="1"/>
  <c r="AG166" i="8"/>
  <c r="AH166" i="8" s="1"/>
  <c r="AG163" i="8"/>
  <c r="AH163" i="8" s="1"/>
  <c r="AO156" i="8"/>
  <c r="AP156" i="8" s="1"/>
  <c r="AG149" i="8"/>
  <c r="AH149" i="8" s="1"/>
  <c r="AG144" i="8"/>
  <c r="AH144" i="8" s="1"/>
  <c r="AG141" i="8"/>
  <c r="AH141" i="8" s="1"/>
  <c r="AG136" i="8"/>
  <c r="AH136" i="8" s="1"/>
  <c r="AO123" i="8"/>
  <c r="AP123" i="8" s="1"/>
  <c r="AO117" i="8"/>
  <c r="AP117" i="8" s="1"/>
  <c r="AO114" i="8"/>
  <c r="AP114" i="8" s="1"/>
  <c r="AO73" i="8"/>
  <c r="AP73" i="8" s="1"/>
  <c r="AO70" i="8"/>
  <c r="AP70" i="8" s="1"/>
  <c r="AO65" i="8"/>
  <c r="AP65" i="8" s="1"/>
  <c r="AG110" i="8"/>
  <c r="AH110" i="8" s="1"/>
  <c r="AG102" i="8"/>
  <c r="AH102" i="8" s="1"/>
  <c r="AG99" i="8"/>
  <c r="AH99" i="8" s="1"/>
  <c r="AG90" i="8"/>
  <c r="AH90" i="8" s="1"/>
  <c r="AG84" i="8"/>
  <c r="AH84" i="8" s="1"/>
  <c r="AG82" i="8"/>
  <c r="AH82" i="8" s="1"/>
  <c r="AG77" i="8"/>
  <c r="AH77" i="8" s="1"/>
  <c r="AG74" i="8"/>
  <c r="AH74" i="8" s="1"/>
  <c r="AG69" i="8"/>
  <c r="AH69" i="8" s="1"/>
  <c r="AG67" i="8"/>
  <c r="AH67" i="8" s="1"/>
  <c r="AG60" i="8"/>
  <c r="AH60" i="8" s="1"/>
  <c r="AG56" i="8"/>
  <c r="AH56" i="8" s="1"/>
  <c r="AG46" i="8"/>
  <c r="AH46" i="8" s="1"/>
  <c r="AG38" i="8"/>
  <c r="AH38" i="8" s="1"/>
  <c r="AG35" i="8"/>
  <c r="AH35" i="8" s="1"/>
  <c r="AG26" i="8"/>
  <c r="AH26" i="8" s="1"/>
  <c r="AG20" i="8"/>
  <c r="AH20" i="8" s="1"/>
  <c r="AO121" i="8"/>
  <c r="AP121" i="8" s="1"/>
  <c r="AO118" i="8"/>
  <c r="AP118" i="8" s="1"/>
  <c r="AO110" i="8"/>
  <c r="AP110" i="8" s="1"/>
  <c r="AO107" i="8"/>
  <c r="AP107" i="8" s="1"/>
  <c r="AO102" i="8"/>
  <c r="AP102" i="8" s="1"/>
  <c r="AO99" i="8"/>
  <c r="AP99" i="8" s="1"/>
  <c r="AO93" i="8"/>
  <c r="AP93" i="8" s="1"/>
  <c r="AO90" i="8"/>
  <c r="AP90" i="8" s="1"/>
  <c r="AO84" i="8"/>
  <c r="AP84" i="8" s="1"/>
  <c r="AO82" i="8"/>
  <c r="AP82" i="8" s="1"/>
  <c r="AG81" i="8"/>
  <c r="AH81" i="8" s="1"/>
  <c r="AO77" i="8"/>
  <c r="AP77" i="8" s="1"/>
  <c r="AO74" i="8"/>
  <c r="AP74" i="8" s="1"/>
  <c r="AO69" i="8"/>
  <c r="AP69" i="8" s="1"/>
  <c r="AO67" i="8"/>
  <c r="AP67" i="8" s="1"/>
  <c r="AG62" i="8"/>
  <c r="AH62" i="8" s="1"/>
  <c r="AO60" i="8"/>
  <c r="AP60" i="8" s="1"/>
  <c r="AO56" i="8"/>
  <c r="AP56" i="8" s="1"/>
  <c r="AG52" i="8"/>
  <c r="AH52" i="8" s="1"/>
  <c r="AO51" i="8"/>
  <c r="AP51" i="8" s="1"/>
  <c r="AO46" i="8"/>
  <c r="AP46" i="8" s="1"/>
  <c r="AG43" i="8"/>
  <c r="AH43" i="8" s="1"/>
  <c r="AO38" i="8"/>
  <c r="AP38" i="8" s="1"/>
  <c r="AO35" i="8"/>
  <c r="AP35" i="8" s="1"/>
  <c r="AG32" i="8"/>
  <c r="AH32" i="8" s="1"/>
  <c r="AO26" i="8"/>
  <c r="AP26" i="8" s="1"/>
  <c r="AO20" i="8"/>
  <c r="AP20" i="8" s="1"/>
  <c r="AG117" i="8"/>
  <c r="AH117" i="8" s="1"/>
  <c r="AG114" i="8"/>
  <c r="AH114" i="8" s="1"/>
  <c r="AG112" i="8"/>
  <c r="AH112" i="8" s="1"/>
  <c r="AG94" i="8"/>
  <c r="AH94" i="8" s="1"/>
  <c r="AG40" i="8"/>
  <c r="AH40" i="8" s="1"/>
  <c r="AG27" i="8"/>
  <c r="AH27" i="8" s="1"/>
  <c r="Y540" i="8"/>
  <c r="Z540" i="8" s="1"/>
  <c r="AO540" i="8"/>
  <c r="AP540" i="8" s="1"/>
  <c r="AG542" i="8"/>
  <c r="AH542" i="8" s="1"/>
  <c r="Y545" i="8"/>
  <c r="Z545" i="8" s="1"/>
  <c r="AO705" i="8"/>
  <c r="AP705" i="8" s="1"/>
  <c r="AG708" i="8"/>
  <c r="AH708" i="8" s="1"/>
  <c r="AO710" i="8"/>
  <c r="AP710" i="8" s="1"/>
  <c r="Y713" i="8"/>
  <c r="Z713" i="8" s="1"/>
  <c r="AG714" i="8"/>
  <c r="AH714" i="8" s="1"/>
  <c r="AG704" i="8"/>
  <c r="AH704" i="8" s="1"/>
  <c r="Y707" i="8"/>
  <c r="Z707" i="8" s="1"/>
  <c r="AO709" i="8"/>
  <c r="AP709" i="8" s="1"/>
  <c r="Y711" i="8"/>
  <c r="Z711" i="8" s="1"/>
  <c r="AG713" i="8"/>
  <c r="AH713" i="8" s="1"/>
  <c r="Y791" i="8"/>
  <c r="Z791" i="8" s="1"/>
  <c r="AO795" i="8"/>
  <c r="AP795" i="8" s="1"/>
  <c r="Y838" i="8"/>
  <c r="Z838" i="8" s="1"/>
  <c r="AG839" i="8"/>
  <c r="AH839" i="8" s="1"/>
  <c r="AO840" i="8"/>
  <c r="AP840" i="8" s="1"/>
  <c r="Y842" i="8"/>
  <c r="Z842" i="8" s="1"/>
  <c r="AG845" i="8"/>
  <c r="AH845" i="8" s="1"/>
  <c r="AO846" i="8"/>
  <c r="AP846" i="8" s="1"/>
  <c r="Y850" i="8"/>
  <c r="Z850" i="8" s="1"/>
  <c r="AG851" i="8"/>
  <c r="AH851" i="8" s="1"/>
  <c r="AO852" i="8"/>
  <c r="AP852" i="8" s="1"/>
  <c r="AO831" i="8"/>
  <c r="AP831" i="8" s="1"/>
  <c r="AG830" i="8"/>
  <c r="AH830" i="8" s="1"/>
  <c r="AO878" i="8"/>
  <c r="AP878" i="8" s="1"/>
  <c r="AG881" i="8"/>
  <c r="AH881" i="8" s="1"/>
  <c r="Y886" i="8"/>
  <c r="Z886" i="8" s="1"/>
  <c r="AO892" i="8"/>
  <c r="AP892" i="8" s="1"/>
  <c r="AG901" i="8"/>
  <c r="AH901" i="8" s="1"/>
  <c r="Y966" i="8"/>
  <c r="Z966" i="8" s="1"/>
  <c r="AO974" i="8"/>
  <c r="AP974" i="8" s="1"/>
  <c r="AG985" i="8"/>
  <c r="AH985" i="8" s="1"/>
  <c r="Y995" i="8"/>
  <c r="Z995" i="8" s="1"/>
  <c r="AO999" i="8"/>
  <c r="AP999" i="8" s="1"/>
  <c r="Y910" i="8"/>
  <c r="Z910" i="8" s="1"/>
  <c r="AO915" i="8"/>
  <c r="AP915" i="8" s="1"/>
  <c r="AG921" i="8"/>
  <c r="AH921" i="8" s="1"/>
  <c r="Y922" i="8"/>
  <c r="Z922" i="8" s="1"/>
  <c r="AO922" i="8"/>
  <c r="AP922" i="8" s="1"/>
  <c r="AG924" i="8"/>
  <c r="AH924" i="8" s="1"/>
  <c r="Y928" i="8"/>
  <c r="Z928" i="8" s="1"/>
  <c r="AO928" i="8"/>
  <c r="AP928" i="8" s="1"/>
  <c r="AG932" i="8"/>
  <c r="AH932" i="8" s="1"/>
  <c r="Y936" i="8"/>
  <c r="Z936" i="8" s="1"/>
  <c r="AO938" i="8"/>
  <c r="AP938" i="8" s="1"/>
  <c r="AG944" i="8"/>
  <c r="AH944" i="8" s="1"/>
  <c r="Y948" i="8"/>
  <c r="Z948" i="8" s="1"/>
  <c r="AO950" i="8"/>
  <c r="AP950" i="8" s="1"/>
  <c r="AG953" i="8"/>
  <c r="AH953" i="8" s="1"/>
  <c r="Y958" i="8"/>
  <c r="Z958" i="8" s="1"/>
  <c r="AO964" i="8"/>
  <c r="AP964" i="8" s="1"/>
  <c r="AG974" i="8"/>
  <c r="AH974" i="8" s="1"/>
  <c r="Y985" i="8"/>
  <c r="Z985" i="8" s="1"/>
  <c r="AO994" i="8"/>
  <c r="AP994" i="8" s="1"/>
  <c r="AG999" i="8"/>
  <c r="AH999" i="8" s="1"/>
  <c r="Y1005" i="8"/>
  <c r="Z1005" i="8" s="1"/>
  <c r="AO1008" i="8"/>
  <c r="AP1008" i="8" s="1"/>
  <c r="AO959" i="8"/>
  <c r="AP959" i="8" s="1"/>
  <c r="AG970" i="8"/>
  <c r="AH970" i="8" s="1"/>
  <c r="Y983" i="8"/>
  <c r="Z983" i="8" s="1"/>
  <c r="AO992" i="8"/>
  <c r="AP992" i="8" s="1"/>
  <c r="AG997" i="8"/>
  <c r="AH997" i="8" s="1"/>
  <c r="Y1003" i="8"/>
  <c r="Z1003" i="8" s="1"/>
  <c r="AO1007" i="8"/>
  <c r="AP1007" i="8" s="1"/>
  <c r="AG1013" i="8"/>
  <c r="AH1013" i="8" s="1"/>
  <c r="AG1016" i="8"/>
  <c r="AH1016" i="8" s="1"/>
  <c r="Y1021" i="8"/>
  <c r="Z1021" i="8" s="1"/>
  <c r="Y1022" i="8"/>
  <c r="Z1022" i="8" s="1"/>
  <c r="AO1023" i="8"/>
  <c r="AP1023" i="8" s="1"/>
  <c r="AO1024" i="8"/>
  <c r="AP1024" i="8" s="1"/>
  <c r="AG1026" i="8"/>
  <c r="AH1026" i="8" s="1"/>
  <c r="AG1030" i="8"/>
  <c r="AH103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 Giraldo</author>
  </authors>
  <commentList>
    <comment ref="D2" authorId="0" shapeId="0" xr:uid="{00000000-0006-0000-0000-000001000000}">
      <text>
        <r>
          <rPr>
            <b/>
            <sz val="9"/>
            <color indexed="81"/>
            <rFont val="Tahoma"/>
            <family val="2"/>
          </rPr>
          <t>Datos de Identificación
Datos de Ubicación
Datos Sensibles
Datos de Contenido Socioeconómico
Otros Datos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E11" authorId="0" shapeId="0" xr:uid="{00000000-0006-0000-0400-000001000000}">
      <text>
        <r>
          <rPr>
            <b/>
            <sz val="9"/>
            <color indexed="81"/>
            <rFont val="Tahoma"/>
            <family val="2"/>
          </rPr>
          <t>Autor:</t>
        </r>
        <r>
          <rPr>
            <sz val="9"/>
            <color indexed="81"/>
            <rFont val="Tahoma"/>
            <family val="2"/>
          </rPr>
          <t xml:space="preserve">
Bajarle a los impactos de los activos y subir a medio el nivel de riesgo aceptable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Joaquin Afanador Sandoval</author>
  </authors>
  <commentList>
    <comment ref="D1" authorId="0" shapeId="0" xr:uid="{00000000-0006-0000-0800-000001000000}">
      <text>
        <r>
          <rPr>
            <b/>
            <sz val="9"/>
            <color indexed="81"/>
            <rFont val="Tahoma"/>
            <family val="2"/>
          </rPr>
          <t>Joaquin Afanador Sandoval:</t>
        </r>
        <r>
          <rPr>
            <sz val="9"/>
            <color indexed="81"/>
            <rFont val="Tahoma"/>
            <family val="2"/>
          </rPr>
          <t xml:space="preserve">
* Preventivo
* Detectivo
* Correctivo
* No es un control</t>
        </r>
      </text>
    </comment>
    <comment ref="F1" authorId="0" shapeId="0" xr:uid="{00000000-0006-0000-0800-000002000000}">
      <text>
        <r>
          <rPr>
            <b/>
            <sz val="9"/>
            <color indexed="81"/>
            <rFont val="Tahoma"/>
            <family val="2"/>
          </rPr>
          <t>Joaquin Afanador Sandoval:</t>
        </r>
        <r>
          <rPr>
            <sz val="9"/>
            <color indexed="81"/>
            <rFont val="Tahoma"/>
            <family val="2"/>
          </rPr>
          <t xml:space="preserve">
* Debil
* Moderado
* Fuerte</t>
        </r>
      </text>
    </comment>
    <comment ref="G1" authorId="0" shapeId="0" xr:uid="{00000000-0006-0000-0800-000003000000}">
      <text>
        <r>
          <rPr>
            <b/>
            <sz val="9"/>
            <color indexed="81"/>
            <rFont val="Tahoma"/>
            <family val="2"/>
          </rPr>
          <t>Joaquin Afanador Sandoval:</t>
        </r>
        <r>
          <rPr>
            <sz val="9"/>
            <color indexed="81"/>
            <rFont val="Tahoma"/>
            <family val="2"/>
          </rPr>
          <t xml:space="preserve">
* Inmediato
* Corto plazo
* Mediano plazo
* Largo plazo</t>
        </r>
      </text>
    </comment>
    <comment ref="H1" authorId="0" shapeId="0" xr:uid="{00000000-0006-0000-0800-000004000000}">
      <text>
        <r>
          <rPr>
            <b/>
            <sz val="9"/>
            <color indexed="81"/>
            <rFont val="Tahoma"/>
            <family val="2"/>
          </rPr>
          <t>Joaquin Afanador Sandoval:</t>
        </r>
        <r>
          <rPr>
            <sz val="9"/>
            <color indexed="81"/>
            <rFont val="Tahoma"/>
            <family val="2"/>
          </rPr>
          <t xml:space="preserve">
* Planeado
* No planeado
* Implementado y es eficaz
* Implementado pero es ineficaz</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Joaquin Afanador Sandoval</author>
    <author>Luz Stella Pradilla Norena</author>
    <author>Andrea Giraldo</author>
  </authors>
  <commentList>
    <comment ref="O12" authorId="0" shapeId="0" xr:uid="{00000000-0006-0000-0D00-000001000000}">
      <text>
        <r>
          <rPr>
            <b/>
            <sz val="9"/>
            <color indexed="81"/>
            <rFont val="Tahoma"/>
            <family val="2"/>
          </rPr>
          <t>Joaquín Afanador Sandoval:</t>
        </r>
        <r>
          <rPr>
            <sz val="9"/>
            <color indexed="81"/>
            <rFont val="Tahoma"/>
            <family val="2"/>
          </rPr>
          <t xml:space="preserve">
Cualquier medio por el que se reciba, almacene, procese o transmita dicho activo de información 
Lugar donde se encuentre una copia del activo de información: Computadores de escritorio, portátiles, USB, Discos Duros, Correo electrónico, Dropbox, Google Drive, One Drive</t>
        </r>
      </text>
    </comment>
    <comment ref="R12" authorId="0" shapeId="0" xr:uid="{00000000-0006-0000-0D00-000002000000}">
      <text>
        <r>
          <rPr>
            <b/>
            <sz val="9"/>
            <color indexed="81"/>
            <rFont val="Tahoma"/>
            <family val="2"/>
          </rPr>
          <t>Joaquín Afanador Sandoval:</t>
        </r>
        <r>
          <rPr>
            <sz val="9"/>
            <color indexed="81"/>
            <rFont val="Tahoma"/>
            <family val="2"/>
          </rPr>
          <t xml:space="preserve">
Según la ley 1581 las bases de datos  pueden contener los siguientes datos:
- Dato Público
- Dato Semi-Privado
- Dato Privado
- Dato Sensible
- No contiene datos personales</t>
        </r>
      </text>
    </comment>
    <comment ref="S12" authorId="0" shapeId="0" xr:uid="{00000000-0006-0000-0D00-000003000000}">
      <text>
        <r>
          <rPr>
            <b/>
            <sz val="9"/>
            <color indexed="81"/>
            <rFont val="Tahoma"/>
            <family val="2"/>
          </rPr>
          <t>Joaquín Afanador Sandoval:</t>
        </r>
        <r>
          <rPr>
            <sz val="9"/>
            <color indexed="81"/>
            <rFont val="Tahoma"/>
            <family val="2"/>
          </rPr>
          <t xml:space="preserve">
Cuales impactos se pueden presentar por la perdida de la confidencialidad de la información?</t>
        </r>
      </text>
    </comment>
    <comment ref="AA12" authorId="0" shapeId="0" xr:uid="{00000000-0006-0000-0D00-000004000000}">
      <text>
        <r>
          <rPr>
            <b/>
            <sz val="9"/>
            <color indexed="81"/>
            <rFont val="Tahoma"/>
            <family val="2"/>
          </rPr>
          <t>Joaquín Afanador Sandoval:</t>
        </r>
        <r>
          <rPr>
            <sz val="9"/>
            <color indexed="81"/>
            <rFont val="Tahoma"/>
            <family val="2"/>
          </rPr>
          <t xml:space="preserve">
Cuales impactos se pueden presentar por la perdida de la integridad de la información?</t>
        </r>
      </text>
    </comment>
    <comment ref="AI12" authorId="0" shapeId="0" xr:uid="{00000000-0006-0000-0D00-000005000000}">
      <text>
        <r>
          <rPr>
            <b/>
            <sz val="9"/>
            <color indexed="81"/>
            <rFont val="Tahoma"/>
            <family val="2"/>
          </rPr>
          <t>Joaquín Afanador Sandoval:</t>
        </r>
        <r>
          <rPr>
            <sz val="9"/>
            <color indexed="81"/>
            <rFont val="Tahoma"/>
            <family val="2"/>
          </rPr>
          <t xml:space="preserve">
Cuales impactos se pueden presentar por la perdida de la disponibilidad de la información?</t>
        </r>
      </text>
    </comment>
    <comment ref="I13" authorId="0" shapeId="0" xr:uid="{00000000-0006-0000-0D00-000006000000}">
      <text>
        <r>
          <rPr>
            <b/>
            <sz val="9"/>
            <color indexed="81"/>
            <rFont val="Tahoma"/>
            <family val="2"/>
          </rPr>
          <t>Joaquín Afanador Sandoval:</t>
        </r>
        <r>
          <rPr>
            <sz val="9"/>
            <color indexed="81"/>
            <rFont val="Tahoma"/>
            <family val="2"/>
          </rPr>
          <t xml:space="preserve">
- Electrónico
- Archivo físico
- Electrónico / Físico
- Información no representada</t>
        </r>
      </text>
    </comment>
    <comment ref="N13" authorId="0" shapeId="0" xr:uid="{00000000-0006-0000-0D00-000007000000}">
      <text>
        <r>
          <rPr>
            <b/>
            <sz val="9"/>
            <color indexed="81"/>
            <rFont val="Tahoma"/>
            <family val="2"/>
          </rPr>
          <t>Joaquín Afanador Sandoval:</t>
        </r>
        <r>
          <rPr>
            <sz val="9"/>
            <color indexed="81"/>
            <rFont val="Tahoma"/>
            <family val="2"/>
          </rPr>
          <t xml:space="preserve">
Cualquier persona, entidad, cargo, proceso, sistema automatizado o grupo de trabajo, que consulte, transforme, conserve o utilice el activo de información en papel o en medio digital, físicamente o a través de las redes de datos y los sistemas de información, para propósitos propios de su labor.</t>
        </r>
      </text>
    </comment>
    <comment ref="F875" authorId="1" shapeId="0" xr:uid="{00000000-0006-0000-0D00-000008000000}">
      <text>
        <r>
          <rPr>
            <b/>
            <sz val="9"/>
            <color indexed="81"/>
            <rFont val="Tahoma"/>
            <family val="2"/>
          </rPr>
          <t>Luz Stella Pradilla Norena:</t>
        </r>
        <r>
          <rPr>
            <sz val="9"/>
            <color indexed="81"/>
            <rFont val="Tahoma"/>
            <family val="2"/>
          </rPr>
          <t xml:space="preserve">
Cambiaria a desagregación?</t>
        </r>
      </text>
    </comment>
    <comment ref="AR924" authorId="2" shapeId="0" xr:uid="{00000000-0006-0000-0D00-000009000000}">
      <text>
        <r>
          <rPr>
            <b/>
            <sz val="9"/>
            <color indexed="81"/>
            <rFont val="Tahoma"/>
            <family val="2"/>
          </rPr>
          <t>Puede afectar infraestructura Critica / Económico</t>
        </r>
      </text>
    </comment>
    <comment ref="AR925" authorId="2" shapeId="0" xr:uid="{00000000-0006-0000-0D00-00000A000000}">
      <text>
        <r>
          <rPr>
            <b/>
            <sz val="9"/>
            <color indexed="81"/>
            <rFont val="Tahoma"/>
            <family val="2"/>
          </rPr>
          <t>Puede afectar infraestructura Critica / Económico</t>
        </r>
      </text>
    </comment>
    <comment ref="AR926" authorId="2" shapeId="0" xr:uid="{00000000-0006-0000-0D00-00000B000000}">
      <text>
        <r>
          <rPr>
            <b/>
            <sz val="9"/>
            <color indexed="81"/>
            <rFont val="Tahoma"/>
            <family val="2"/>
          </rPr>
          <t>Puede afectar infraestructura Critica / Económico</t>
        </r>
      </text>
    </comment>
    <comment ref="AR927" authorId="2" shapeId="0" xr:uid="{00000000-0006-0000-0D00-00000C000000}">
      <text>
        <r>
          <rPr>
            <b/>
            <sz val="9"/>
            <color indexed="81"/>
            <rFont val="Tahoma"/>
            <family val="2"/>
          </rPr>
          <t>Puede afectar infraestructura Critica / Económico</t>
        </r>
      </text>
    </comment>
    <comment ref="AR933" authorId="2" shapeId="0" xr:uid="{00000000-0006-0000-0D00-00000D000000}">
      <text>
        <r>
          <rPr>
            <b/>
            <sz val="9"/>
            <color indexed="81"/>
            <rFont val="Tahoma"/>
            <family val="2"/>
          </rPr>
          <t>Puede afectar infraestructura Critica / Económico</t>
        </r>
      </text>
    </comment>
  </commentList>
</comments>
</file>

<file path=xl/sharedStrings.xml><?xml version="1.0" encoding="utf-8"?>
<sst xmlns="http://schemas.openxmlformats.org/spreadsheetml/2006/main" count="39390" uniqueCount="5012">
  <si>
    <t>RTA</t>
  </si>
  <si>
    <t>FINALIDADES SIC</t>
  </si>
  <si>
    <t>Tipo de Datos Recolectados</t>
  </si>
  <si>
    <t>Base de Datos Automátizada/ Física</t>
  </si>
  <si>
    <t>Si</t>
  </si>
  <si>
    <t>Acceso a subsidios</t>
  </si>
  <si>
    <t>Datos de Identificación</t>
  </si>
  <si>
    <t>Automatizadas</t>
  </si>
  <si>
    <t>No</t>
  </si>
  <si>
    <t>Actividades asociativas, culturales, recreativas, deportivas y sociales - Asistencia social</t>
  </si>
  <si>
    <t>Datos de Ubicación</t>
  </si>
  <si>
    <t>Físicas</t>
  </si>
  <si>
    <t>Actividades asociativas, culturales, recreativas, deportivas y sociales - Gestión de</t>
  </si>
  <si>
    <t>Datos Sensibles</t>
  </si>
  <si>
    <t>Actividades asociativas, culturales, recreativas, deportivas y sociales - Gestión de actividades culturales</t>
  </si>
  <si>
    <t>Datos de Contenido Socioeconómico</t>
  </si>
  <si>
    <t>Actividades asociativas, culturales, recreativas, deportivas y sociales - Gestión de asociados o miembros de partidos políticos, sindicatos, iglesias, confesiones o comunidades religiosas y asociaciones, fundaciones y otras entidades sin ánimo de lucro</t>
  </si>
  <si>
    <t>Otros Datos</t>
  </si>
  <si>
    <t>Actividades asociativas, culturales, recreativas, deportivas y sociales - Gestión de clubes o asociaciones deportivas, culturales, profesionales y similares</t>
  </si>
  <si>
    <t>Actividades asociativas, culturales, recreativas, deportivas y sociales - Gestión de medios de comunicación social</t>
  </si>
  <si>
    <t>Actividades asociativas, culturales, recreativas, deportivas y sociales - Gestión de organizaciones no gubernamentales</t>
  </si>
  <si>
    <t>Capacitación</t>
  </si>
  <si>
    <t>Comercialización de datos</t>
  </si>
  <si>
    <t>Educación</t>
  </si>
  <si>
    <t>Educación y cultura - Becas y ayudas a estudiantes</t>
  </si>
  <si>
    <t>Educación y cultura - Deportes</t>
  </si>
  <si>
    <t>Educación y cultura - Educación especial</t>
  </si>
  <si>
    <t>Educación y cultura - Encuestas sociológicas y de opinión</t>
  </si>
  <si>
    <t>Educación y cultura - Enseñanza Informal</t>
  </si>
  <si>
    <t>Educación y cultura - Enseñanza Media</t>
  </si>
  <si>
    <t>Educación y cultura - Enseñanza no formal</t>
  </si>
  <si>
    <t>Educación y cultura - Enseñanza pre-escolar y primaria</t>
  </si>
  <si>
    <t>Educación y cultura - Enseñanza secundaria</t>
  </si>
  <si>
    <t>Educación y cultura - Enseñanza técnica o tecnológica formal</t>
  </si>
  <si>
    <t>Educación y cultura - Enseñanza universitaria o superior</t>
  </si>
  <si>
    <t>Educación y cultura - Otras enseñanzas o eventos</t>
  </si>
  <si>
    <t>Educación y cultura - Protección del patrimonio histórico artístico</t>
  </si>
  <si>
    <t>Ejercicio de un derecho</t>
  </si>
  <si>
    <t>Empleado</t>
  </si>
  <si>
    <t>Finalidades varias - Atención al ciudadano/cliente (Gestión PQR)</t>
  </si>
  <si>
    <t>Finalidades varias – Campañas de Actualización de datos e información de cambios en el tratamiento de datos personales.</t>
  </si>
  <si>
    <t xml:space="preserve">Finalidades varias – Campañas de Actualización de datos e información de cambios en el tratamiento de datos personales. </t>
  </si>
  <si>
    <t>Finalidades varias - Concesión y gestión de permisos, licencias y autorizaciones</t>
  </si>
  <si>
    <t>Finalidades varias – Custodia y gestión de información y bases de datos</t>
  </si>
  <si>
    <t xml:space="preserve">Finalidades varias – Custodia y gestión de información y bases de datos </t>
  </si>
  <si>
    <t>Finalidades varias - Fidelización de clientes</t>
  </si>
  <si>
    <t>Finalidades varias - Fidelización de propietarios de vehículos</t>
  </si>
  <si>
    <t>Finalidades varias - Fines históricos, científicos o estadísticos</t>
  </si>
  <si>
    <t>Finalidades varias - Gestión de estadísticas internas</t>
  </si>
  <si>
    <t>Finalidades varias - Gestión de sanciones</t>
  </si>
  <si>
    <t>Finalidades varias - Prestación de servicios de certificación</t>
  </si>
  <si>
    <t>Finalidades varias - Procedimientos administrativos</t>
  </si>
  <si>
    <t>Finalidades varias - Publicaciones</t>
  </si>
  <si>
    <t>Finalidades varias - Registro de acreditación profesional Gestión contable, fiscal y administrativa – Atención y seguimiento de Requerimientos de autoridad judicial o administrativa</t>
  </si>
  <si>
    <t>Finalidades varias - Registro de entrada y salida de documentos</t>
  </si>
  <si>
    <t>Finalidades varias - Remisión de información a los titulares, relacionada con el objeto social de la organización</t>
  </si>
  <si>
    <t>Finalidades varias - Transporte de mercancía a nivel nacional</t>
  </si>
  <si>
    <t>Finalidades varias – Transporte de pasajeros - Reservas y emisión de tiquetes de transporte</t>
  </si>
  <si>
    <t>Financiera</t>
  </si>
  <si>
    <t>Formación</t>
  </si>
  <si>
    <t>Gestión contable, fiscal y administrativa - Administración de edificios</t>
  </si>
  <si>
    <t>Gestión contable, fiscal y administrativa – Atención y seguimiento de Requerimientos de autoridad judicial o administrativa</t>
  </si>
  <si>
    <t>Gestión contable, fiscal y administrativa - Consultorías, auditorías, asesorías y servicios relacionados</t>
  </si>
  <si>
    <t>Gestión contable, fiscal y administrativa - Control de Inventarios</t>
  </si>
  <si>
    <t>Gestión contable, fiscal y administrativa - Gestión administrativa</t>
  </si>
  <si>
    <t>Gestión contable, fiscal y administrativa - Gestión de clientes</t>
  </si>
  <si>
    <t>Gestión contable, fiscal y administrativa - Gestión de cobros y pagos</t>
  </si>
  <si>
    <t>Gestión contable, fiscal y administrativa - Gestión de facturación</t>
  </si>
  <si>
    <t>Gestión contable, fiscal y administrativa - Gestión de proveedores</t>
  </si>
  <si>
    <t>Gestión contable, fiscal y administrativa - Gestión económica y contable</t>
  </si>
  <si>
    <t>Gestión contable, fiscal y administrativa - Gestión fiscal</t>
  </si>
  <si>
    <t>Gestión contable, fiscal y administrativa - Históricos de relaciones comerciales</t>
  </si>
  <si>
    <t>Gestión contable, fiscal y administrativa – Verificación de datos y referencias</t>
  </si>
  <si>
    <t xml:space="preserve">Gestión contable, fiscal y administrativa – Verificación de datos y referencias </t>
  </si>
  <si>
    <t>Gestión contable, fiscal y administrativa – Verificación de requisitos jurídicos, técnicos y/o financieros</t>
  </si>
  <si>
    <t xml:space="preserve">Gestión contable, fiscal y administrativa – Verificación de requisitos jurídicos, técnicos y/o financieros </t>
  </si>
  <si>
    <t>Gestión contable, fiscal y administrativa – Verificación de riesgo de salud</t>
  </si>
  <si>
    <t xml:space="preserve">Gestión contable, fiscal y administrativa – Verificación de riesgo de salud </t>
  </si>
  <si>
    <t>Gestión Técnica y Administrativa – Administración de Sistemas de Información</t>
  </si>
  <si>
    <t xml:space="preserve">Gestión Técnica y Administrativa – Administración de Sistemas de Información </t>
  </si>
  <si>
    <t>Gestión Técnica y Administrativa – Administración de Sistemas de Información, gestión de claves, administración de usuarios, etc.</t>
  </si>
  <si>
    <t xml:space="preserve">Gestión Técnica y Administrativa – Administración de Sistemas de Información, gestión de claves, administración de usuarios, etc. </t>
  </si>
  <si>
    <t>Gestión Técnica y Administrativa – Desarrollo Operativo</t>
  </si>
  <si>
    <t xml:space="preserve">Gestión Técnica y Administrativa – Desarrollo Operativo </t>
  </si>
  <si>
    <t>Gestión Técnica y Administrativa – Envío de comunicaciones</t>
  </si>
  <si>
    <t xml:space="preserve">Gestión Técnica y Administrativa – Envío de comunicaciones Publicidad y prospección comercial – Ofrecimiento productos y servicios </t>
  </si>
  <si>
    <t>Hacienda pública y gestión económico-financiera - Gestión de catastros inmobiliarios</t>
  </si>
  <si>
    <t>Hacienda pública y gestión económico-financiera - Gestión deuda pública y tesorería</t>
  </si>
  <si>
    <t>Hacienda pública y gestión económico-financiera - Gestión tributaria y de recaudación</t>
  </si>
  <si>
    <t>Hacienda pública y gestión económico-financiera - Regulación de mercados financieros</t>
  </si>
  <si>
    <t>Hacienda pública y gestión económico-financiera - Relaciones comerciales con el exterior</t>
  </si>
  <si>
    <t>Justicia - Prestación social</t>
  </si>
  <si>
    <t>Justicia - Procedimientos judiciales</t>
  </si>
  <si>
    <t>Justicia - Registros notariales</t>
  </si>
  <si>
    <t>Marketing</t>
  </si>
  <si>
    <t>Población vulnerable</t>
  </si>
  <si>
    <t>Prestación de Servicios - Prestación de servicios de comunicaciones</t>
  </si>
  <si>
    <t>Prestación de Servicios - Prestación de servicios públicos</t>
  </si>
  <si>
    <t>Publicidad y prospección comercial - Análisis de perfiles</t>
  </si>
  <si>
    <t>Publicidad y prospección comercial - Encuestas de opinión</t>
  </si>
  <si>
    <t>Publicidad y prospección comercial – Ofrecimiento productos y servicios</t>
  </si>
  <si>
    <t>Publicidad y prospección comercial - Prospección comercial</t>
  </si>
  <si>
    <t>Publicidad y prospección comercial - Publicidad propia</t>
  </si>
  <si>
    <t>Publicidad y prospección comercial - Segmentación de mercados</t>
  </si>
  <si>
    <t>Publicidad y prospección comercial - Sistemas de ayuda a la toma de decisiones</t>
  </si>
  <si>
    <t>Publicidad y prospección comercial - Venta a distancia</t>
  </si>
  <si>
    <t>Recursos humanos - Acción social a favor de funcionarios públicos</t>
  </si>
  <si>
    <t>Recursos humanos - Control de horario</t>
  </si>
  <si>
    <t>Recursos humanos - Control de patrimonio de funcionarios públicos</t>
  </si>
  <si>
    <t>Recursos humanos - Formación de personal</t>
  </si>
  <si>
    <t>Recursos humanos - Gestión de nómina</t>
  </si>
  <si>
    <t>Recursos humanos - Gestión de personal</t>
  </si>
  <si>
    <t>Recursos humanos - Gestión de trabajo temporal</t>
  </si>
  <si>
    <t>Recursos humanos - Prestaciones sociales</t>
  </si>
  <si>
    <t>Recursos humanos - Prevención de riesgos laborales</t>
  </si>
  <si>
    <t>Recursos humanos - Promoción y gestión de empleo</t>
  </si>
  <si>
    <t>Recursos humanos - Promoción y selección de personal</t>
  </si>
  <si>
    <t>Salud</t>
  </si>
  <si>
    <t>Sanidad - Gestión de Sisbén</t>
  </si>
  <si>
    <t>Sanidad - Gestión y control sanitario</t>
  </si>
  <si>
    <t>Sanidad - Investigación epidemiológica y actividades análogas</t>
  </si>
  <si>
    <t>Seguridad - Investigaciones privadas a personas</t>
  </si>
  <si>
    <t>Seguridad - Seguridad</t>
  </si>
  <si>
    <t>Seguridad - Seguridad y control de acceso a edificios</t>
  </si>
  <si>
    <t>Seguridad pública y defensa - Actuaciones de fuerzas y cuerpos de seguridad con</t>
  </si>
  <si>
    <t>Seguridad pública y defensa - Actuaciones de fuerzas y cuerpos de seguridad con fines administrativos</t>
  </si>
  <si>
    <t>Seguridad pública y defensa - Actuaciones de fuerzas y cuerpos de seguridad con fines policiales</t>
  </si>
  <si>
    <t>Seguridad pública y defensa - Gestión y control de centros e instituciones penitenciarias</t>
  </si>
  <si>
    <t>Seguridad pública y defensa - Protección civil</t>
  </si>
  <si>
    <t>Seguridad pública y defensa - Seguridad vial</t>
  </si>
  <si>
    <t>Seguridad pública y defensa - Solicitudes de visado/residencia</t>
  </si>
  <si>
    <t>Seguridad pública y defensa - Trámites de servicio militar</t>
  </si>
  <si>
    <t>Servicio de telecomunicaciones - Comercio electrónico</t>
  </si>
  <si>
    <t>Servicio de telecomunicaciones - Guías/catálogos de servicios de telecomunicaciones</t>
  </si>
  <si>
    <t>Servicio de telecomunicaciones - Medidas de control de hurto de celulares</t>
  </si>
  <si>
    <t>Servicio de telecomunicaciones - Prestación de servicios de telecomunicaciones</t>
  </si>
  <si>
    <t>Servicios de salud – Gestión autorizaciones servicios de salud</t>
  </si>
  <si>
    <t>Servicios de salud – Gestión de órdenes médicas y medicamentos</t>
  </si>
  <si>
    <t>Servicios de salud - Historial Clínico</t>
  </si>
  <si>
    <t>Servicios de salud - Programas de promoción y prevención</t>
  </si>
  <si>
    <t>Servicios de salud - Registro de citas médicas u odontológicas</t>
  </si>
  <si>
    <t>Servicios de salud - Registro de Donantes</t>
  </si>
  <si>
    <t>Servicios de salud - Registro de imágenes y exámenes diagnósticos</t>
  </si>
  <si>
    <t>Servicios de salud - Salud mental</t>
  </si>
  <si>
    <t>Servicios de salud - Salud Sexual y reproductiva</t>
  </si>
  <si>
    <t>Servicios económico-financieros y seguros - actividades encaminadas a la</t>
  </si>
  <si>
    <t>Servicios económico-financieros y seguros - actividades encaminadas a la gestión integral del seguro contratado</t>
  </si>
  <si>
    <t xml:space="preserve">Servicios económico-financieros y seguros - actividades encaminadas a la gestión integral del seguro contratado </t>
  </si>
  <si>
    <t>Servicios económico-financieros y seguros - actividades encaminadas a la verificación de requisitos del seguro contratado (Diferente a lo relacionado con estados de salud de las personas)</t>
  </si>
  <si>
    <t xml:space="preserve">Servicios económico-financieros y seguros - actividades encaminadas a la verificación de requisitos del seguro contratado (Diferente a lo relacionado con estados de salud de las personas) </t>
  </si>
  <si>
    <t>Servicios económico-financieros y seguros - actividades encaminadas a la verificación de requisitos del seguro contratado (relacionados con estados de salud de las personas)</t>
  </si>
  <si>
    <t>Servicios económico-financieros y seguros - Cuenta de crédito</t>
  </si>
  <si>
    <t>Servicios económico-financieros y seguros - Cuenta de depósito</t>
  </si>
  <si>
    <t>Servicios económico-financieros y seguros - Cumplimiento/incumplimiento de obligaciones financieras</t>
  </si>
  <si>
    <t>Servicios económico-financieros y seguros - Gestión de fondos de pensiones</t>
  </si>
  <si>
    <t>Servicios económico-financieros y seguros - Gestión de patrimonios</t>
  </si>
  <si>
    <t>Servicios económico-financieros y seguros - Gestión de tarjetas de crédito y similares</t>
  </si>
  <si>
    <t>Servicios económico-financieros y seguros - Prestación de servicios de solvencia patrimonial y crédito</t>
  </si>
  <si>
    <t>Servicios económico-financieros y seguros - Registro de acciones y obligaciones</t>
  </si>
  <si>
    <t>Servicios económico-financieros y seguros - Seguros de vida y salud</t>
  </si>
  <si>
    <t>Servicios económico-financieros y seguros - Seguros Generales</t>
  </si>
  <si>
    <t>Servicios económico-financieros y seguros - Servicios en soporte técnico a la industria aseguradora</t>
  </si>
  <si>
    <t>Servicios económico-financieros y seguros – Trámite de pago, reembolso, cancelación y/o revocación de seguros</t>
  </si>
  <si>
    <t>Trabajo y bienestar social - Acción a favor de inmigrantes</t>
  </si>
  <si>
    <t>Trabajo y bienestar social - Ayudas para el acceso a vivienda</t>
  </si>
  <si>
    <t>Trabajo y bienestar social - Declaración y pago de aportes de seguridad social</t>
  </si>
  <si>
    <t>Trabajo y bienestar social - Formación profesional ocupacional</t>
  </si>
  <si>
    <t>Trabajo y bienestar social - Inspección y control de seguridad y protección social</t>
  </si>
  <si>
    <t>Trabajo y bienestar social - Pensiones, subsidios y otras prestaciones económicas</t>
  </si>
  <si>
    <t>Trabajo y bienestar social - Prestaciones a desempleados</t>
  </si>
  <si>
    <t>Trabajo y bienestar social - Prestaciones de asistencia social</t>
  </si>
  <si>
    <t>Trabajo y bienestar social - Prestaciones de garantía salarial</t>
  </si>
  <si>
    <t>Trabajo y bienestar social - Promoción social a la juventud</t>
  </si>
  <si>
    <t>Trabajo y bienestar social - Promoción social a la mujer</t>
  </si>
  <si>
    <t>Trabajo y bienestar social - Protección del menor</t>
  </si>
  <si>
    <t>Trabajo y bienestar social - Relaciones laborales y condiciones de trabajo</t>
  </si>
  <si>
    <t>Trabajo y bienestar social - Servicios a favor de toxicómanos</t>
  </si>
  <si>
    <t>Trabajo y bienestar social - Servicios sociales a la tercera edad</t>
  </si>
  <si>
    <t>Trabajo y bienestar social - Servicios sociales a personas en situación de discapacidad</t>
  </si>
  <si>
    <t>SI</t>
  </si>
  <si>
    <t>NO</t>
  </si>
  <si>
    <t>Datos Básicos del Activo</t>
  </si>
  <si>
    <t>Proceso - Responsables donde se identifica el Activo de Información</t>
  </si>
  <si>
    <t>CONTENEDOR</t>
  </si>
  <si>
    <t>Clasificación LEY 1712 de 2014</t>
  </si>
  <si>
    <t>Clasificación LEY 1581 de 2012</t>
  </si>
  <si>
    <t>Secreto Industrial</t>
  </si>
  <si>
    <t>Confidencialidad</t>
  </si>
  <si>
    <t>Integridad</t>
  </si>
  <si>
    <t>Disponibilidad</t>
  </si>
  <si>
    <t>Infraestructura Critica (activos o contenedores)</t>
  </si>
  <si>
    <t>COD Activo</t>
  </si>
  <si>
    <t>Id Activo</t>
  </si>
  <si>
    <t xml:space="preserve">Fecha de Generación de la Información </t>
  </si>
  <si>
    <t>Nombre o Título de la Categoría de la Información</t>
  </si>
  <si>
    <t>Nombre o Título del activo de  Información</t>
  </si>
  <si>
    <t>Descripción</t>
  </si>
  <si>
    <t>Idioma</t>
  </si>
  <si>
    <t>Medio de Conservación y/o Soporte</t>
  </si>
  <si>
    <t>Formato</t>
  </si>
  <si>
    <t>Proceso o Dependencia</t>
  </si>
  <si>
    <t xml:space="preserve">Dependencia Responsable de Generar la Información </t>
  </si>
  <si>
    <t>Cargo Responsable de la Custodia de la Información</t>
  </si>
  <si>
    <t>Usuarios</t>
  </si>
  <si>
    <t>Lugar de  Consulta / Información Publicada o Disponible</t>
  </si>
  <si>
    <t>La información tiene CLASIFICACIÓN o RESERVA?</t>
  </si>
  <si>
    <t>¿La Información es?</t>
  </si>
  <si>
    <t>¿Los datos son?</t>
  </si>
  <si>
    <t>¿Es secreto Industrial?</t>
  </si>
  <si>
    <t>Nivel</t>
  </si>
  <si>
    <t>Impacto Social</t>
  </si>
  <si>
    <t xml:space="preserve">Impacto Legal </t>
  </si>
  <si>
    <t xml:space="preserve">Impacto Reputacional </t>
  </si>
  <si>
    <t>Impacto Total</t>
  </si>
  <si>
    <t>Afectación de la población
mas 250.000 personas</t>
  </si>
  <si>
    <t>Económico
mas $464.619.736</t>
  </si>
  <si>
    <t>Ambiental
mas 3 años de recuperación</t>
  </si>
  <si>
    <t>TIC - 001</t>
  </si>
  <si>
    <t>0001</t>
  </si>
  <si>
    <t>Informes</t>
  </si>
  <si>
    <t>Informes de Gestión</t>
  </si>
  <si>
    <t>Informes de Gestión de la Oficina de Tecnologías de Información y Comunicaciones
*Informe de gestión
*PETIC
*PESI
*Acuerdos de gestión
*Plan de tratamiento de riesgos</t>
  </si>
  <si>
    <t>Español</t>
  </si>
  <si>
    <t>Físico/Electrónico</t>
  </si>
  <si>
    <t>Tecnologías de Información y Comunicaciones</t>
  </si>
  <si>
    <t>Oficina de Tecnologías de Información y Comunicaciones</t>
  </si>
  <si>
    <t>Jefe OTIC</t>
  </si>
  <si>
    <t>Planeación</t>
  </si>
  <si>
    <t>Archivo de Gestión Oficina de Tecnologías de Información y Comunicaciones</t>
  </si>
  <si>
    <t>Publica: Es toda información que un sujeto obligado genere, obtenga, adquiera, o controle en su calidad de tal</t>
  </si>
  <si>
    <t>No contiene datos personales</t>
  </si>
  <si>
    <t>Insignificante</t>
  </si>
  <si>
    <t>Moderado</t>
  </si>
  <si>
    <t>Menor</t>
  </si>
  <si>
    <t>TIC - 002</t>
  </si>
  <si>
    <t>Bases de datos</t>
  </si>
  <si>
    <t>Area IT</t>
  </si>
  <si>
    <t>DBA</t>
  </si>
  <si>
    <t>Analista de Base de Datos</t>
  </si>
  <si>
    <t>servidores BD</t>
  </si>
  <si>
    <t>Privada: Sujeta a un nivel de confidencialidad y seguridad en la custodia.</t>
  </si>
  <si>
    <t>Personales, privados</t>
  </si>
  <si>
    <t>Mayor</t>
  </si>
  <si>
    <t>Catastrófico</t>
  </si>
  <si>
    <t>TIC - 003</t>
  </si>
  <si>
    <t>Equipos de computo</t>
  </si>
  <si>
    <t>Soporte Tecnico</t>
  </si>
  <si>
    <t>Jefe Soporte Tecnico</t>
  </si>
  <si>
    <t>Desarrolladores, administracion</t>
  </si>
  <si>
    <t>Area de soporte</t>
  </si>
  <si>
    <t>TIC - 004</t>
  </si>
  <si>
    <t>TIC - 005</t>
  </si>
  <si>
    <t>Visual Studio
GitHub</t>
  </si>
  <si>
    <t>Area TI</t>
  </si>
  <si>
    <t>Tecnico en sistemas</t>
  </si>
  <si>
    <t> </t>
  </si>
  <si>
    <t>Privada: El código fuentes diseñados es estas herramientas son propios de la compañía</t>
  </si>
  <si>
    <t>TIC - 006</t>
  </si>
  <si>
    <t>Lista de clientes</t>
  </si>
  <si>
    <t>Base de datos de clientes
Excel</t>
  </si>
  <si>
    <t>Departamento IT</t>
  </si>
  <si>
    <t>Jefe de IT</t>
  </si>
  <si>
    <t>TIC - 007</t>
  </si>
  <si>
    <t>Servidores</t>
  </si>
  <si>
    <t>TIC - 008</t>
  </si>
  <si>
    <t>TIC - 009</t>
  </si>
  <si>
    <t>TIC - 010</t>
  </si>
  <si>
    <t>SAP</t>
  </si>
  <si>
    <t>TIC - 011</t>
  </si>
  <si>
    <t>Servidores BD</t>
  </si>
  <si>
    <t xml:space="preserve">Fecha de Generación de la Información
dd/mm/aaaa </t>
  </si>
  <si>
    <t>Nombre o Título de la Base de Datos Personales</t>
  </si>
  <si>
    <t>Cargo Responsable de  dela Base de Datos Personales</t>
  </si>
  <si>
    <t>Dependencia Responsable de recolectar la Base de Datos Personales</t>
  </si>
  <si>
    <t>Datos  Personales de Mayores de Edad
Si/No</t>
  </si>
  <si>
    <t>Datos Personales de menores de Edad
Si/No</t>
  </si>
  <si>
    <t>Tiene Autorización para el tratamiento de la Base de Datos Personales
Si/No</t>
  </si>
  <si>
    <t>Cantidad de Titulares</t>
  </si>
  <si>
    <t>Categoría finalidad de la SIC para el tratamiento de Datos Personales</t>
  </si>
  <si>
    <t>Descripción de finalidad INS</t>
  </si>
  <si>
    <t>Transferencia Nacional/ Internacional de base de datos personales</t>
  </si>
  <si>
    <t>Transmisión  Nacional / Internacional de base de datos personales</t>
  </si>
  <si>
    <t>Tiene Acuerdos especiales?</t>
  </si>
  <si>
    <t>Controles para la protección de datos personales</t>
  </si>
  <si>
    <t>PQRSD</t>
  </si>
  <si>
    <t>Coordinador del área de atención al ciudadano</t>
  </si>
  <si>
    <t>Grupo de Atención al ciudadano y correspondencia</t>
  </si>
  <si>
    <t xml:space="preserve">Respuesta oportuna a las peticiones.
</t>
  </si>
  <si>
    <t>Sensibles</t>
  </si>
  <si>
    <t>Automatizadas/Físicas</t>
  </si>
  <si>
    <t xml:space="preserve">Roles y perfiles asignados en el sistema
copias de seguridad </t>
  </si>
  <si>
    <t>Id</t>
  </si>
  <si>
    <t>Nombre Contenedor</t>
  </si>
  <si>
    <t>Tipo de Contenedor</t>
  </si>
  <si>
    <t>Contenencia</t>
  </si>
  <si>
    <t>Componentes</t>
  </si>
  <si>
    <t xml:space="preserve">Impacto total Confidencialidad </t>
  </si>
  <si>
    <t xml:space="preserve">Impacto total Integridad </t>
  </si>
  <si>
    <t xml:space="preserve">Impacto total Disponibilidad </t>
  </si>
  <si>
    <t>COLOR</t>
  </si>
  <si>
    <t>CONT001</t>
  </si>
  <si>
    <t>Archivo Central Gestión Documental</t>
  </si>
  <si>
    <t>Archivo Físico de Gestión</t>
  </si>
  <si>
    <t>ISP - 024
GD - 009
GD - 010
GD - 011
GD - 012</t>
  </si>
  <si>
    <t xml:space="preserve">Archivo Físico de Gestión </t>
  </si>
  <si>
    <t>AZUL</t>
  </si>
  <si>
    <t>CONT002</t>
  </si>
  <si>
    <t>Servidor de Base de datos</t>
  </si>
  <si>
    <t>Base de datos</t>
  </si>
  <si>
    <t>CONT003</t>
  </si>
  <si>
    <t>CONT004</t>
  </si>
  <si>
    <t>CONT005</t>
  </si>
  <si>
    <t>CONT006</t>
  </si>
  <si>
    <t>CONT007</t>
  </si>
  <si>
    <t>CONT008</t>
  </si>
  <si>
    <t>CONT009</t>
  </si>
  <si>
    <t>CONT010</t>
  </si>
  <si>
    <t>CONT011</t>
  </si>
  <si>
    <t>Datos Basicos</t>
  </si>
  <si>
    <t>Analisis</t>
  </si>
  <si>
    <t>Responsable</t>
  </si>
  <si>
    <t>Impacto total</t>
  </si>
  <si>
    <t>Riesgo Inherente</t>
  </si>
  <si>
    <t>Efectividad del control</t>
  </si>
  <si>
    <t>Riesgo Residual</t>
  </si>
  <si>
    <t>Efectividad de los planes de accion</t>
  </si>
  <si>
    <t>Riesgo Deseado</t>
  </si>
  <si>
    <t>Id del riesgo</t>
  </si>
  <si>
    <t>Descripción del Riesgo</t>
  </si>
  <si>
    <t>Fuente de Amenaza</t>
  </si>
  <si>
    <t>Amenazas</t>
  </si>
  <si>
    <t>Vulnerabilidad</t>
  </si>
  <si>
    <t>Consecuencia</t>
  </si>
  <si>
    <t>Criterio afectado</t>
  </si>
  <si>
    <t>Probabilidad</t>
  </si>
  <si>
    <t>ID CONTENEDOR</t>
  </si>
  <si>
    <t>NOMBRE CONTENEDOR</t>
  </si>
  <si>
    <t>Fecha de Evaluación</t>
  </si>
  <si>
    <t>Impacto Según Criterio</t>
  </si>
  <si>
    <t>Nivel de Riesgo Inherente</t>
  </si>
  <si>
    <t>Afectacion probabilidad</t>
  </si>
  <si>
    <t>Afectacion del Impacto</t>
  </si>
  <si>
    <t>Impacto</t>
  </si>
  <si>
    <t>Nivel de Riesgo Residual</t>
  </si>
  <si>
    <t>Nivel de Riesgo Deseado</t>
  </si>
  <si>
    <t>R001</t>
  </si>
  <si>
    <t>Atacante Externo</t>
  </si>
  <si>
    <t>Acceso no autorizado a datos</t>
  </si>
  <si>
    <t xml:space="preserve">Configuración de seguridad incorrectos </t>
  </si>
  <si>
    <t>Fuga de información sensible o del proceso</t>
  </si>
  <si>
    <t>Posible</t>
  </si>
  <si>
    <t>R002</t>
  </si>
  <si>
    <t>Probable</t>
  </si>
  <si>
    <t>R003</t>
  </si>
  <si>
    <t>R004</t>
  </si>
  <si>
    <t>R005</t>
  </si>
  <si>
    <t>Extremo</t>
  </si>
  <si>
    <t>Improbable</t>
  </si>
  <si>
    <t>Rara vez</t>
  </si>
  <si>
    <t>Bajo</t>
  </si>
  <si>
    <t>R006</t>
  </si>
  <si>
    <t>R007</t>
  </si>
  <si>
    <t>R008</t>
  </si>
  <si>
    <t>R009</t>
  </si>
  <si>
    <t>R010</t>
  </si>
  <si>
    <t>R011</t>
  </si>
  <si>
    <t>Accesos no controlados</t>
  </si>
  <si>
    <t>Los usuarios con el acceso roben la infomación</t>
  </si>
  <si>
    <t>Poca seguridad al generar los backup</t>
  </si>
  <si>
    <t>Perdida y robo de información</t>
  </si>
  <si>
    <t>RSI0053</t>
  </si>
  <si>
    <t>CONT172</t>
  </si>
  <si>
    <t>Sistema de información de Comercialización en línea</t>
  </si>
  <si>
    <t>Aplicación</t>
  </si>
  <si>
    <t>P - 003
DP - 001
DP - 002
DP - 003
DP - 004
DP - 005</t>
  </si>
  <si>
    <t xml:space="preserve">Dirección de Producción </t>
  </si>
  <si>
    <t>Comercialización</t>
  </si>
  <si>
    <t>RSI0054</t>
  </si>
  <si>
    <t>Intrusión a aplicaciones y web</t>
  </si>
  <si>
    <t xml:space="preserve">Ausencia de solucion de detección de intrusos </t>
  </si>
  <si>
    <t xml:space="preserve">Alteracion a sistemas de informacion  </t>
  </si>
  <si>
    <t>RSI0055</t>
  </si>
  <si>
    <t>Modificación no autorizada de datos</t>
  </si>
  <si>
    <t>Vulnerabilidades técnicas no remediadas</t>
  </si>
  <si>
    <t xml:space="preserve">Alteracion de información sensible o del proceso </t>
  </si>
  <si>
    <t>RSI0056</t>
  </si>
  <si>
    <t>RSI0057</t>
  </si>
  <si>
    <t>Usuario TI (Malintencionado)</t>
  </si>
  <si>
    <t>RSI0058</t>
  </si>
  <si>
    <t>Vulnerabilidades de día cero no gestionadas</t>
  </si>
  <si>
    <t xml:space="preserve">Daño de información sensible o del proceso </t>
  </si>
  <si>
    <t>RSI0059</t>
  </si>
  <si>
    <t>RSI0060</t>
  </si>
  <si>
    <t>Inyección de código</t>
  </si>
  <si>
    <t>Fallas conocidas en el sistema</t>
  </si>
  <si>
    <t>RSI0061</t>
  </si>
  <si>
    <t>Cross-Site Scripting (XSS)</t>
  </si>
  <si>
    <t>RSI0062</t>
  </si>
  <si>
    <t>RSI0063</t>
  </si>
  <si>
    <t xml:space="preserve">Comunicaciones sin cifrado </t>
  </si>
  <si>
    <t>RSI0064</t>
  </si>
  <si>
    <t xml:space="preserve">Saturacion del sistema </t>
  </si>
  <si>
    <t>Falta de soluciones contra ataques de Denegación de Servicio (DDoS)</t>
  </si>
  <si>
    <t>Indisponibilidad del sistema</t>
  </si>
  <si>
    <t>RSI0065</t>
  </si>
  <si>
    <t>Falta de logs de auditoría y monitoreo</t>
  </si>
  <si>
    <t>RSI0066</t>
  </si>
  <si>
    <t>RSI0067</t>
  </si>
  <si>
    <t>CONT187</t>
  </si>
  <si>
    <t>Sistema de información de administración de muestras- Enterprise</t>
  </si>
  <si>
    <t>RSP - 037</t>
  </si>
  <si>
    <t>Redes en Salud Pública</t>
  </si>
  <si>
    <t>Subdirección Laboratorio Nacional de Referencia
Despacho</t>
  </si>
  <si>
    <t>RSI0068</t>
  </si>
  <si>
    <t>RSI0069</t>
  </si>
  <si>
    <t>RSI0070</t>
  </si>
  <si>
    <t>RSI0071</t>
  </si>
  <si>
    <t>RSI0072</t>
  </si>
  <si>
    <t>RSI0073</t>
  </si>
  <si>
    <t>RSI0074</t>
  </si>
  <si>
    <t>RSI0075</t>
  </si>
  <si>
    <t>RSI0076</t>
  </si>
  <si>
    <t>RSI0077</t>
  </si>
  <si>
    <t>RSI0078</t>
  </si>
  <si>
    <t>RSI0079</t>
  </si>
  <si>
    <t>CONT157</t>
  </si>
  <si>
    <t>Intranet</t>
  </si>
  <si>
    <t>AC - 004
EL - 004
GH - 014
GH - 015
GD - 001
GD - 002
PI - 012
PI - 013</t>
  </si>
  <si>
    <t>RSI0080</t>
  </si>
  <si>
    <t>RSI0081</t>
  </si>
  <si>
    <t>RSI0082</t>
  </si>
  <si>
    <t>Acceso no autorizado</t>
  </si>
  <si>
    <t>RSI0083</t>
  </si>
  <si>
    <t>RSI0084</t>
  </si>
  <si>
    <t>RSI0085</t>
  </si>
  <si>
    <t>RSI0086</t>
  </si>
  <si>
    <t>RSI0087</t>
  </si>
  <si>
    <t>RSI0088</t>
  </si>
  <si>
    <t>RSI0089</t>
  </si>
  <si>
    <t>RSI0090</t>
  </si>
  <si>
    <t>RSI0091</t>
  </si>
  <si>
    <t>RSI0092</t>
  </si>
  <si>
    <t>RSI0093</t>
  </si>
  <si>
    <t>CONT170</t>
  </si>
  <si>
    <t>Sistema Administrador de PQRS</t>
  </si>
  <si>
    <t>AC - 004
ISP - 004</t>
  </si>
  <si>
    <t>Atención al Ciudadano</t>
  </si>
  <si>
    <t>RSI0094</t>
  </si>
  <si>
    <t>RSI0095</t>
  </si>
  <si>
    <t>RSI0096</t>
  </si>
  <si>
    <t>RSI0097</t>
  </si>
  <si>
    <t>RSI0098</t>
  </si>
  <si>
    <t>RSI0099</t>
  </si>
  <si>
    <t>RSI0100</t>
  </si>
  <si>
    <t>RSI0101</t>
  </si>
  <si>
    <t>RSI0102</t>
  </si>
  <si>
    <t>RSI0103</t>
  </si>
  <si>
    <t>RSI0104</t>
  </si>
  <si>
    <t>RSI0105</t>
  </si>
  <si>
    <t>RSI0106</t>
  </si>
  <si>
    <t>RSI0107</t>
  </si>
  <si>
    <t>CONT185</t>
  </si>
  <si>
    <t>Sistema de vigilancia entomológica SIVIEN</t>
  </si>
  <si>
    <t>RSP - 036</t>
  </si>
  <si>
    <t>Subdirección Laboratorio Nacional de Referencia
Grupo Entomología</t>
  </si>
  <si>
    <t>RSI0108</t>
  </si>
  <si>
    <t>RSI0109</t>
  </si>
  <si>
    <t>RSI0110</t>
  </si>
  <si>
    <t>RSI0111</t>
  </si>
  <si>
    <t>RSI0112</t>
  </si>
  <si>
    <t>RSI0113</t>
  </si>
  <si>
    <t>RSI0114</t>
  </si>
  <si>
    <t>RSI0115</t>
  </si>
  <si>
    <t>RSI0116</t>
  </si>
  <si>
    <t>RSI0117</t>
  </si>
  <si>
    <t>RSI0118</t>
  </si>
  <si>
    <t>RSI0119</t>
  </si>
  <si>
    <t>RSI0120</t>
  </si>
  <si>
    <t>RSI0121</t>
  </si>
  <si>
    <t>CONT060</t>
  </si>
  <si>
    <t>Aula virtual - INS</t>
  </si>
  <si>
    <t>VARSP - 019
VARSP - 022
VARSP - 024
VARSP - 025
VARSP - 026</t>
  </si>
  <si>
    <t>RSI0122</t>
  </si>
  <si>
    <t>VARSP - 019
VARSP - 022
VARSP - 024
VARSP - 025
VARSP - 027</t>
  </si>
  <si>
    <t>RSI0123</t>
  </si>
  <si>
    <t>Usuario interno (Malintencionado)</t>
  </si>
  <si>
    <t>VARSP - 019
VARSP - 022
VARSP - 024
VARSP - 025
VARSP - 028</t>
  </si>
  <si>
    <t>RSI0124</t>
  </si>
  <si>
    <t>VARSP - 019
VARSP - 022
VARSP - 024
VARSP - 025
VARSP - 029</t>
  </si>
  <si>
    <t>RSI0125</t>
  </si>
  <si>
    <t>VARSP - 019
VARSP - 022
VARSP - 024
VARSP - 025
VARSP - 030</t>
  </si>
  <si>
    <t>RSI0126</t>
  </si>
  <si>
    <t>VARSP - 019
VARSP - 022
VARSP - 024
VARSP - 025
VARSP - 031</t>
  </si>
  <si>
    <t>RSI0127</t>
  </si>
  <si>
    <t>VARSP - 019
VARSP - 022
VARSP - 024
VARSP - 025
VARSP - 032</t>
  </si>
  <si>
    <t>RSI0128</t>
  </si>
  <si>
    <t>VARSP - 019
VARSP - 022
VARSP - 024
VARSP - 025
VARSP - 033</t>
  </si>
  <si>
    <t>RSI0129</t>
  </si>
  <si>
    <t>VARSP - 019
VARSP - 022
VARSP - 024
VARSP - 025
VARSP - 034</t>
  </si>
  <si>
    <t>RSI0130</t>
  </si>
  <si>
    <t>VARSP - 019
VARSP - 022
VARSP - 024
VARSP - 025
VARSP - 035</t>
  </si>
  <si>
    <t>RSI0131</t>
  </si>
  <si>
    <t>CONT061</t>
  </si>
  <si>
    <t>BMS (Building mangement system)</t>
  </si>
  <si>
    <t>P - 037</t>
  </si>
  <si>
    <t>Producción</t>
  </si>
  <si>
    <t>Grupo de Animales de laboratorio - Bioterio</t>
  </si>
  <si>
    <t>RSI0132</t>
  </si>
  <si>
    <t>RSI0133</t>
  </si>
  <si>
    <t>RSI0134</t>
  </si>
  <si>
    <t>RSI0135</t>
  </si>
  <si>
    <t>RSI0136</t>
  </si>
  <si>
    <t>RSI0137</t>
  </si>
  <si>
    <t>RSI0138</t>
  </si>
  <si>
    <t>RSI0139</t>
  </si>
  <si>
    <t>CONT158</t>
  </si>
  <si>
    <t>Micrositio de ONS Redes</t>
  </si>
  <si>
    <t>ONS - 019</t>
  </si>
  <si>
    <t>Observatorio Nacional de Salud</t>
  </si>
  <si>
    <t>Grupo de Análisis y Divulgación</t>
  </si>
  <si>
    <t>RSI0140</t>
  </si>
  <si>
    <t>RSI0141</t>
  </si>
  <si>
    <t>RSI0142</t>
  </si>
  <si>
    <t>RSI0143</t>
  </si>
  <si>
    <t>RSI0144</t>
  </si>
  <si>
    <t>RSI0145</t>
  </si>
  <si>
    <t>RSI0146</t>
  </si>
  <si>
    <t>RSI0147</t>
  </si>
  <si>
    <t>RSI0148</t>
  </si>
  <si>
    <t>RSI0149</t>
  </si>
  <si>
    <t>RSI0150</t>
  </si>
  <si>
    <t>RSI0151</t>
  </si>
  <si>
    <t>CONT161</t>
  </si>
  <si>
    <t>Plataforma de certificación de personas en línea - INS</t>
  </si>
  <si>
    <t>VARSP - 026</t>
  </si>
  <si>
    <t>Vigilancia y Análisis del Riesgo en Salud Pública</t>
  </si>
  <si>
    <t>Grupo Formación de Talento Humano en Salud Pública</t>
  </si>
  <si>
    <t>RSI0152</t>
  </si>
  <si>
    <t>RSI0153</t>
  </si>
  <si>
    <t>RSI0154</t>
  </si>
  <si>
    <t>RSI0155</t>
  </si>
  <si>
    <t>RSI0156</t>
  </si>
  <si>
    <t>RSI0157</t>
  </si>
  <si>
    <t>RSI0158</t>
  </si>
  <si>
    <t>RSI0159</t>
  </si>
  <si>
    <t>RSI0160</t>
  </si>
  <si>
    <t>RSI0161</t>
  </si>
  <si>
    <t>CONT162</t>
  </si>
  <si>
    <t>Sistema de información Plataforma PCC para los PEED</t>
  </si>
  <si>
    <t>RSP - 005</t>
  </si>
  <si>
    <t>Subdirección Laboratorio Nacional de Referencia</t>
  </si>
  <si>
    <t>RSI0162</t>
  </si>
  <si>
    <t>RSI0163</t>
  </si>
  <si>
    <t>RSI0164</t>
  </si>
  <si>
    <t>RSI0165</t>
  </si>
  <si>
    <t>RSI0166</t>
  </si>
  <si>
    <t>RSI0167</t>
  </si>
  <si>
    <t>RSI0168</t>
  </si>
  <si>
    <t>RSI0169</t>
  </si>
  <si>
    <t>RSI0170</t>
  </si>
  <si>
    <t>RSI0171</t>
  </si>
  <si>
    <t>RSI0172</t>
  </si>
  <si>
    <t>RSI0173</t>
  </si>
  <si>
    <t>CONT164</t>
  </si>
  <si>
    <t>Revista BIOMEDICA INS</t>
  </si>
  <si>
    <t>ISP - 003</t>
  </si>
  <si>
    <t>Investigación en Salud Pública</t>
  </si>
  <si>
    <t>Subdirección de Investigación Científica y Tecnológica</t>
  </si>
  <si>
    <t>RSI0174</t>
  </si>
  <si>
    <t>RSI0175</t>
  </si>
  <si>
    <t>RSI0176</t>
  </si>
  <si>
    <t>RSI0177</t>
  </si>
  <si>
    <t>RSI0178</t>
  </si>
  <si>
    <t>RSI0179</t>
  </si>
  <si>
    <t>RSI0180</t>
  </si>
  <si>
    <t>RSI0181</t>
  </si>
  <si>
    <t>RSI0182</t>
  </si>
  <si>
    <t>RSI0183</t>
  </si>
  <si>
    <t>RSI0184</t>
  </si>
  <si>
    <t>RSI0185</t>
  </si>
  <si>
    <t>CONT165</t>
  </si>
  <si>
    <t>Service Manager</t>
  </si>
  <si>
    <t>AC - 006
RF - 003
RF - 006
RF - 016</t>
  </si>
  <si>
    <t>RSI0186</t>
  </si>
  <si>
    <t>RSI0187</t>
  </si>
  <si>
    <t>RSI0188</t>
  </si>
  <si>
    <t>RSI0189</t>
  </si>
  <si>
    <t>RSI0190</t>
  </si>
  <si>
    <t>RSI0191</t>
  </si>
  <si>
    <t>RSI0192</t>
  </si>
  <si>
    <t>RSI0193</t>
  </si>
  <si>
    <t>CONT166</t>
  </si>
  <si>
    <t>Sistema Inteligente de Almacén e Inventarios - SIAI</t>
  </si>
  <si>
    <t>P - 003
P - 031
RF - 007
RF - 008
RF - 009
RF - 010
RF - 011
RF - 012
RF - 013
RF - 014
RF - 015</t>
  </si>
  <si>
    <t>Recursos Físicos</t>
  </si>
  <si>
    <t>Área de Almacén e Inventarios</t>
  </si>
  <si>
    <t>RSI0194</t>
  </si>
  <si>
    <t>RSI0195</t>
  </si>
  <si>
    <t>RSI0196</t>
  </si>
  <si>
    <t>RSI0197</t>
  </si>
  <si>
    <t>RSI0198</t>
  </si>
  <si>
    <t>RSI0199</t>
  </si>
  <si>
    <t>RSI0200</t>
  </si>
  <si>
    <t>RSI0201</t>
  </si>
  <si>
    <t>RSI0202</t>
  </si>
  <si>
    <t>RSI0203</t>
  </si>
  <si>
    <t>CONT167</t>
  </si>
  <si>
    <t>Sistema de gestión para la mejora mejora SIGEM</t>
  </si>
  <si>
    <t>TIC - 009
RSP - 003
GD - 004</t>
  </si>
  <si>
    <t>Planeación Institucional</t>
  </si>
  <si>
    <t>Oficina Asesora de Planeación - Calidad</t>
  </si>
  <si>
    <t>RSI0204</t>
  </si>
  <si>
    <t>RSI0205</t>
  </si>
  <si>
    <t>RSI0206</t>
  </si>
  <si>
    <t>RSI0207</t>
  </si>
  <si>
    <t>RSI0208</t>
  </si>
  <si>
    <t>RSI0209</t>
  </si>
  <si>
    <t>RSI0210</t>
  </si>
  <si>
    <t>RSI0211</t>
  </si>
  <si>
    <t>RSI0212</t>
  </si>
  <si>
    <t>RSI0213</t>
  </si>
  <si>
    <t>CONT169</t>
  </si>
  <si>
    <t>Sistema de información de correspondencia - SISDOC</t>
  </si>
  <si>
    <t>GJ - 004
RSP - 004
GJ - 011
GJ - 016
VARSP - 001
VARSP - 002
VARSP - 003
VARSP - 010
VARSP - 011
RSP - 007
AC - 001
AC - 002
AC - 007
GA - 004
GA - 005
GA - 006
GA - 007
GA - 008
GA - 009
GA - 010
GA - 011
GA - 012
ISP - 016
RSP - 010
ONS - 007
ONS - 008
GH - 006
GH - 007
RF - 012
GD - 002
GD - 003
GD - 005
GD - 007
GD - 008</t>
  </si>
  <si>
    <t>Gestión Documental</t>
  </si>
  <si>
    <t>RSI0214</t>
  </si>
  <si>
    <t>RSI0215</t>
  </si>
  <si>
    <t>RSI0216</t>
  </si>
  <si>
    <t>RSI0217</t>
  </si>
  <si>
    <t>RSI0218</t>
  </si>
  <si>
    <t>RSI0219</t>
  </si>
  <si>
    <t>RSI0220</t>
  </si>
  <si>
    <t>RSI0221</t>
  </si>
  <si>
    <t>RSI0222</t>
  </si>
  <si>
    <t>RSI0223</t>
  </si>
  <si>
    <t>RSI0224</t>
  </si>
  <si>
    <t>CONT174</t>
  </si>
  <si>
    <t xml:space="preserve">Sistema de Información HUMANO </t>
  </si>
  <si>
    <t>GH - 016</t>
  </si>
  <si>
    <t>Gestión Humana</t>
  </si>
  <si>
    <t>Grupo de Talento Humano</t>
  </si>
  <si>
    <t>RSI0225</t>
  </si>
  <si>
    <t>RSI0226</t>
  </si>
  <si>
    <t>RSI0227</t>
  </si>
  <si>
    <t>RSI0228</t>
  </si>
  <si>
    <t>RSI0229</t>
  </si>
  <si>
    <t>RSI0230</t>
  </si>
  <si>
    <t>RSI0231</t>
  </si>
  <si>
    <t>RSI0232</t>
  </si>
  <si>
    <t>RSI0233</t>
  </si>
  <si>
    <t>RSI0234</t>
  </si>
  <si>
    <t>RSI0235</t>
  </si>
  <si>
    <t>RSI0236</t>
  </si>
  <si>
    <t>CONT175</t>
  </si>
  <si>
    <t>Sistemas de información de Planeación - SIP</t>
  </si>
  <si>
    <t>TIC - 006
TIC - 007
RSP - 007</t>
  </si>
  <si>
    <t>Oficina Asesora de Planeación</t>
  </si>
  <si>
    <t>RSI0237</t>
  </si>
  <si>
    <t>RSI0238</t>
  </si>
  <si>
    <t>RSI0239</t>
  </si>
  <si>
    <t>RSI0240</t>
  </si>
  <si>
    <t>RSI0241</t>
  </si>
  <si>
    <t>RSI0242</t>
  </si>
  <si>
    <t>RSI0243</t>
  </si>
  <si>
    <t>RSI0244</t>
  </si>
  <si>
    <t>RSI0245</t>
  </si>
  <si>
    <t>RSI0246</t>
  </si>
  <si>
    <t>CONT177</t>
  </si>
  <si>
    <t>Software Administrativo y Financiero de Producción MERLIN</t>
  </si>
  <si>
    <t>P - 029</t>
  </si>
  <si>
    <t>Área de Medios de Cultivo</t>
  </si>
  <si>
    <t>RSI0247</t>
  </si>
  <si>
    <t>RSI0248</t>
  </si>
  <si>
    <t>RSI0249</t>
  </si>
  <si>
    <t>RSI0250</t>
  </si>
  <si>
    <t>RSI0251</t>
  </si>
  <si>
    <t>RSI0252</t>
  </si>
  <si>
    <t>RSI0253</t>
  </si>
  <si>
    <t>RSI0254</t>
  </si>
  <si>
    <t>RSI0255</t>
  </si>
  <si>
    <t>RSI0256</t>
  </si>
  <si>
    <t>RSI0257</t>
  </si>
  <si>
    <t>RSI0258</t>
  </si>
  <si>
    <t>CONT179</t>
  </si>
  <si>
    <t>TFS Almacenamiento de Código OTIC</t>
  </si>
  <si>
    <t>TIC - 016</t>
  </si>
  <si>
    <t>RSI0259</t>
  </si>
  <si>
    <t>RSI0260</t>
  </si>
  <si>
    <t>RSI0261</t>
  </si>
  <si>
    <t>RSI0262</t>
  </si>
  <si>
    <t>RSI0263</t>
  </si>
  <si>
    <t>RSI0264</t>
  </si>
  <si>
    <t>RSI0265</t>
  </si>
  <si>
    <t>CONT184</t>
  </si>
  <si>
    <t>WeTransfer</t>
  </si>
  <si>
    <t>GA - 003</t>
  </si>
  <si>
    <t>Gestión Ambiental</t>
  </si>
  <si>
    <t>Área de Gestión Ambiental</t>
  </si>
  <si>
    <t>RSI0266</t>
  </si>
  <si>
    <t>RSI0267</t>
  </si>
  <si>
    <t>RSI0268</t>
  </si>
  <si>
    <t>RSI0269</t>
  </si>
  <si>
    <t>RSI0270</t>
  </si>
  <si>
    <t>RSI0271</t>
  </si>
  <si>
    <t>RSI0272</t>
  </si>
  <si>
    <t>RSI0273</t>
  </si>
  <si>
    <t>CONT186</t>
  </si>
  <si>
    <t>Sistema SIVICAP</t>
  </si>
  <si>
    <t>Redes en Salud Pública
Despacho</t>
  </si>
  <si>
    <t>RSI0274</t>
  </si>
  <si>
    <t>RSI0275</t>
  </si>
  <si>
    <t>RSI0276</t>
  </si>
  <si>
    <t>RSI0277</t>
  </si>
  <si>
    <t>RSI0278</t>
  </si>
  <si>
    <t>RSI0279</t>
  </si>
  <si>
    <t>RSI0280</t>
  </si>
  <si>
    <t>RSI0281</t>
  </si>
  <si>
    <t>RSI0282</t>
  </si>
  <si>
    <t>RSI0283</t>
  </si>
  <si>
    <t>RSI0284</t>
  </si>
  <si>
    <t>RSI0285</t>
  </si>
  <si>
    <t>ID spoofing</t>
  </si>
  <si>
    <t>Falta de controles de identificación y autenticación</t>
  </si>
  <si>
    <t>CONT088
CONT089
CONT090
CONT091
CONT092
CONT113
CONT114
CONT116
CONT117
CONT118
CONT119
CONT121
CONT122
CONT124
CONT125
CONT129
CONT136
CONT138
CONT139</t>
  </si>
  <si>
    <t>Computadores - Impactos Catastroficos</t>
  </si>
  <si>
    <t>Computadores</t>
  </si>
  <si>
    <t>RSP - 054
ISP - 017
ISP - 018
ISP - 019
RSP - 042
ISP - 009
ISP - 010
ISP - 011
ISP - 059
RSP - 043
RSP - 044
RSP - 050
RSP - 051
ISP - 004
ISP - 005
ISP - 006
ISP - 007
ISP - 008
RSP - 052
RSP - 053
RSP - 041
VARSP - 038
VARSP - 041
ISP - 041
ISP - 042
ISP - 043
ISP - 044
VARSP - 028
VARSP - 030
VARSP - 032
VARSP - 034
ISP - 017
ISP - 018
ISP - 019
RSP - 042
ISP - 009
ISP - 010
ISP - 059
RSP - 043
RSP - 044
ISP - 060
ISP - 061
ISP - 062
ISP - 072
ISP - 073
ISP - 074
ISP - 004
ISP - 005
ISP - 006
ISP - 007
ISP - 008
RSP - 052
RSP - 008
RSP - 032
ISP - 032
ISP - 033
ISP - 034
ISP - 035
ISP - 067
ISP - 001
ISP - 002
ISP - 003
ISP - 049
VARSP - 001
VARSP - 002
VARSP - 003
VARSP - 004
VARSP - 005
VARSP - 009
VARSP - 010
VARSP - 011
VARSP - 012
ISP - 068
ISP - 069
ISP - 071
RSP - 055
ISP - 020
ISP - 021
ISP - 022
ISP - 023
RSP - 039
RSP - 040</t>
  </si>
  <si>
    <t>INS</t>
  </si>
  <si>
    <t>Computador Coordinador Subdirección Laboratorio Nacional de Referencia / Grupo Genética
Computador Coordinador Subdirección Laboratorio Nacional de Referencia / Grupo Micobacterias 
Computador Coordinador Subdirección Laboratorio Nacional de Referencia / Grupo Microbiología
Computador Coordinador Subdirección Laboratorio Nacional de Referencia / Grupo Parasitología
Computador Coordinador Subdirección Laboratorio Nacional de Referencia / Grupo Patología
Computador(es) de los Integrantes Grupo de ERIA y Plaguicidas
Computador(es) de los Integrantes Grupo de Fisiología Molecular
Computador(es) de los Integrantes Grupo de Gestión del Riesgo, Respuesta Inmediata y Comunicación del Riesgo
Computador(es) de los Integrantes Grupo de Micobacterias
Computador(es) de los Integrantes Grupo de Microbiología
Computador(es) de los Integrantes Grupo de Morfología Celular
Computador(es) de los Integrantes Grupo de Parasitología
Computador(es) de los Integrantes Grupo de Red de Donación y Trasplantes de Órganos y Tejidos
Computador(es) de los Integrantes Grupo de Salud Ambiental y Laboral
Computador(es) de los Integrantes Grupo de Salud Materna y Perinatal
Computador(es) de los Integrantes Grupos de la Dirección de Vigilancia y Análisis del Riesgo en Salud Pública / Transmisibles
Computador(es) de los Integrantes Subdirección de Innovación en Salud Pública (SISP)
Computador(es) de los Integrantes Subdirección Laboratorio Nacional de Referencia / Despacho
Computador(es) de los Integrantes Subdirección Laboratorio Nacional de Referencia / Grupo de Entomología</t>
  </si>
  <si>
    <t>RSI0286</t>
  </si>
  <si>
    <t>Passwords no protegidos (lógica o físicamente)</t>
  </si>
  <si>
    <t>RSI0287</t>
  </si>
  <si>
    <t>Robo y Fraude</t>
  </si>
  <si>
    <t>Información en texto claro</t>
  </si>
  <si>
    <t>RSI0288</t>
  </si>
  <si>
    <t>RSI0289</t>
  </si>
  <si>
    <t>Alteracion de informacion sensible o del proceso</t>
  </si>
  <si>
    <t>RSI0290</t>
  </si>
  <si>
    <t>RSI0291</t>
  </si>
  <si>
    <t>RSI0292</t>
  </si>
  <si>
    <t>Ausencia de cifrado de datos sensibles (portátiles)</t>
  </si>
  <si>
    <t>RSI0293</t>
  </si>
  <si>
    <t>RSI0294</t>
  </si>
  <si>
    <t xml:space="preserve">Ausencia de controles de acceso físico </t>
  </si>
  <si>
    <t>Perdida de información sensible o del proceso</t>
  </si>
  <si>
    <t>RSI0295</t>
  </si>
  <si>
    <t>RSI0296</t>
  </si>
  <si>
    <t>Infeccion por malware</t>
  </si>
  <si>
    <t>Descarga no controlada de software</t>
  </si>
  <si>
    <t>RSI0297</t>
  </si>
  <si>
    <t>Usuario interno (Sin intencion)</t>
  </si>
  <si>
    <t>RSI0298</t>
  </si>
  <si>
    <t>Fuga de información</t>
  </si>
  <si>
    <t>Ausencia de un DLP</t>
  </si>
  <si>
    <t>RSI0299</t>
  </si>
  <si>
    <t>Error en uso</t>
  </si>
  <si>
    <t>No se cuenta con copia de respaldo de la información y/o configuración</t>
  </si>
  <si>
    <t>RSI0300</t>
  </si>
  <si>
    <t>Robo de documentos</t>
  </si>
  <si>
    <t xml:space="preserve">Falta de seguridad física </t>
  </si>
  <si>
    <t>CONT001
CONT008
CONT021
CONT024
CONT026
CONT030
CONT031
CONT032
CONT033
CONT035
CONT036
CONT037
CONT038
CONT039
CONT043
CONT044
CONT047
CONT051
CONT052
CONT054
CONT055
CONT056
CONT058</t>
  </si>
  <si>
    <t>Archivo Físico de Gestión - Impactos Catastroficos</t>
  </si>
  <si>
    <t xml:space="preserve">ISP - 024
ISP - 070
VARSP - 041
GF - 004
GD - 001
GD - 002
GD - 003
GD - 004
GD - 005
GD - 006
GD - 007
GD - 008
GD - 009
GD - 010
GD - 011
GD - 012
AC - 001
AC - 002
AC - 004
ISP - 041
ISP - 042
ISP - 044
P - 041
P - 042
P - 043
P - 044
P - 001
P - 002
P - 003
P - 038
VARSP - 037
VARSP - 038
VARSP - 039
VARSP - 040
VARSP - 041
VARSP - 018
VARSP - 028
VARSP - 030
VARSP - 031
VARSP - 032
VARSP - 034
RSP - 016
RSP - 024
RSP - 025
RSP - 028
RSP - 029
RSP - 031
RSP - 009
RSP - 011
RSP - 012
RSP - 014
RSP - 015
RSP - 021
RSP - 023
RSP - 026
RSP - 033
VARSP - 001
VARSP - 002
VARSP - 003
VARSP - 005
VARSP - 010
VARSP - 011
RSP - 039
RSP - 040
RSP - 045
RSP - 047
RSP - 048
RSP - 049
RSP - 056
ISP - 017
ISP - 019
ISP - 009
ISP - 010
ISP - 011
ISP - 059
ISP - 061
ISP - 062
ISP - 072
ISP - 073
ISP - 074
VARSP - 037
VARSP - 038
VARSP - 039
VARSP - 040
VARSP - 041
VARSP - 037
VARSP - 038
VARSP - 039
VARSP - 040
VARSP - 041
GJ - 001
GJ - 002
GJ - 003
GJ - 004
GJ - 005
GJ - 006
GJ - 007
GJ - 008
GJ - 009
GJ - 010
GJ - 011
GJ - 012
GJ - 013
GJ - 014
GJ - 015
GJ - 016
GJ - 017
ISP - 004
ISP - 005
ISP - 006
ISP - 007
RSP - 052
ISP - 032
ISP - 034
ISP - 067
ISP - 001
ISP - 002
ISP - 003
ISP - 049
RSP - 054
RSP - 053
ISP - 070
ISP - 071
RSP - 001
RSP - 002
RSP - 003
RSP - 004
RSP - 006
RSP - 007
</t>
  </si>
  <si>
    <t>Archivo Central Gestión Documental
Archivo Físico de Gestión Atención al Ciudadano
Archivo Físico de Gestión Fisiología Molecular
Archivo Físico de Gestión Grupo Aseguramiento de la Calidad
Archivo Físico de Gestión Grupo de Animales de laboratorio - Bioterio
Archivo Físico de Gestión Grupo ERIA
Archivo Físico de Gestión Grupo Gestión del Riesgo
Archivo Físico de Gestión Grupo Red Bancos de Sangre y Servicios de Transfusión
Archivo Físico de Gestión Grupo Red de Donación y Trasplantes
Archivo Físico de Gestión Grupos de la Dirección de Vigilancia y Análisis del Riesgo en Salud Pública/ Transmisibles
Archivo Físico de Gestión Grupos de la Subdirección Laboratorio Nacional de Referencia
Archivo Físico de Gestión Micobacterias
Archivo Físico de Gestión Microbiología
Archivo Físico de Gestión Morfología Celular
Archivo Físico de Gestión Grupo ERIA y Plaguicidas 
Archivo Físico de Gestión Oficina Asesora Jurídica
Archivo Físico de Gestión Parasitología 
Archivo Físico de Gestión Salud Ambiental y Laboral
Archivo Físico de Gestión Salud Materna y Perinatal
Archivo Físico de Gestión SLNR Grupo Genética
Archivo Físico de Gestión SLNR Grupo Patología
Archivo Físico de Gestión Subdirección de Innovación en Salud Pública (SISP)
Archivo Físico de Gestión Subdirección Gestión de la Calidad de los LSP</t>
  </si>
  <si>
    <t>RSI0301</t>
  </si>
  <si>
    <t>RSI0302</t>
  </si>
  <si>
    <t>Factor ambiental</t>
  </si>
  <si>
    <t>Deterioro de documentos</t>
  </si>
  <si>
    <t>Ausencia de controles ambientales</t>
  </si>
  <si>
    <t>RSI0303</t>
  </si>
  <si>
    <t>Alteración de información sensible o del proceso</t>
  </si>
  <si>
    <t>RSI0304</t>
  </si>
  <si>
    <t>Incendio</t>
  </si>
  <si>
    <t>Ausencia de sistemas o mecanismos de detección de fuego</t>
  </si>
  <si>
    <t>RSI0305</t>
  </si>
  <si>
    <t>Inundación</t>
  </si>
  <si>
    <t xml:space="preserve">Infraestructura que carece de controles y es susceptible a estas condiciones </t>
  </si>
  <si>
    <t>RSI0306</t>
  </si>
  <si>
    <t>Protestas</t>
  </si>
  <si>
    <t>Localización en áreas susceptibles a manifestaciones (CAN, Universidad)</t>
  </si>
  <si>
    <t>Indisponibilidad de información sensible o del proceso</t>
  </si>
  <si>
    <t>RSI0307</t>
  </si>
  <si>
    <t>CONT188</t>
  </si>
  <si>
    <t>mapana -sisdoc</t>
  </si>
  <si>
    <t>Servidor de aplicación</t>
  </si>
  <si>
    <t>RSI0308</t>
  </si>
  <si>
    <t xml:space="preserve">Alteración de información sensible o del proceso </t>
  </si>
  <si>
    <t>RSI0309</t>
  </si>
  <si>
    <t>RSI0310</t>
  </si>
  <si>
    <t xml:space="preserve">Falta de software de detección de intrusos </t>
  </si>
  <si>
    <t>RSI0311</t>
  </si>
  <si>
    <t>Explotación de vulnerabilidades de seguridad del sistema operativo por desactualizaciones</t>
  </si>
  <si>
    <t>RSI0312</t>
  </si>
  <si>
    <t>RSI0313</t>
  </si>
  <si>
    <t>Configuración o mantenimiento de seguridad del sistema operativo incorrectos (hardening)</t>
  </si>
  <si>
    <t>RSI0314</t>
  </si>
  <si>
    <t>Usuario TI (mal entrenado)</t>
  </si>
  <si>
    <t>Fallas técnicas</t>
  </si>
  <si>
    <t xml:space="preserve">Falta de procedimientos de planeación de la capacidad del hardware </t>
  </si>
  <si>
    <t>Indisponibilidad del servidor</t>
  </si>
  <si>
    <t>RSI0315</t>
  </si>
  <si>
    <t>Factor técnico - ambiental</t>
  </si>
  <si>
    <t xml:space="preserve">Falta de mantenimiento de equipos e instalaciones </t>
  </si>
  <si>
    <t>RSI0316</t>
  </si>
  <si>
    <t>Ausencia de soluciones antimalware</t>
  </si>
  <si>
    <t>RSI0317</t>
  </si>
  <si>
    <t>RSI0318</t>
  </si>
  <si>
    <t xml:space="preserve">Saturación del sistema </t>
  </si>
  <si>
    <t>RSI0319</t>
  </si>
  <si>
    <t>Falla en suministro eléctrico</t>
  </si>
  <si>
    <t xml:space="preserve">Ausencia de un plan de continuidad </t>
  </si>
  <si>
    <t>RSI0320</t>
  </si>
  <si>
    <t>CONT189</t>
  </si>
  <si>
    <t>Yarara-v1</t>
  </si>
  <si>
    <t>RSI0321</t>
  </si>
  <si>
    <t>RSI0322</t>
  </si>
  <si>
    <t>RSI0323</t>
  </si>
  <si>
    <t>RSI0324</t>
  </si>
  <si>
    <t>RSI0325</t>
  </si>
  <si>
    <t>RSI0326</t>
  </si>
  <si>
    <t>RSI0327</t>
  </si>
  <si>
    <t>RSI0328</t>
  </si>
  <si>
    <t>RSI0329</t>
  </si>
  <si>
    <t>RSI0330</t>
  </si>
  <si>
    <t>RSI0331</t>
  </si>
  <si>
    <t>RSI0332</t>
  </si>
  <si>
    <t>RSI0333</t>
  </si>
  <si>
    <t>RSI0334</t>
  </si>
  <si>
    <t>RSI0335</t>
  </si>
  <si>
    <t>RSI0336</t>
  </si>
  <si>
    <t>RSI0337</t>
  </si>
  <si>
    <t>RSI0338</t>
  </si>
  <si>
    <t>RSI0339</t>
  </si>
  <si>
    <t>RSI0340</t>
  </si>
  <si>
    <t>RSI0341</t>
  </si>
  <si>
    <t>RSI0342</t>
  </si>
  <si>
    <t>RSI0343</t>
  </si>
  <si>
    <t>RSI0344</t>
  </si>
  <si>
    <t>RSI0345</t>
  </si>
  <si>
    <t>RSI0346</t>
  </si>
  <si>
    <t>RSI0347</t>
  </si>
  <si>
    <t>RSI0348</t>
  </si>
  <si>
    <t>RSI0349</t>
  </si>
  <si>
    <t>RSI0350</t>
  </si>
  <si>
    <t>RSI0351</t>
  </si>
  <si>
    <t>RSI0352</t>
  </si>
  <si>
    <t>RSI0353</t>
  </si>
  <si>
    <t>RSI0354</t>
  </si>
  <si>
    <t>RSI0355</t>
  </si>
  <si>
    <t>RSI0356</t>
  </si>
  <si>
    <t>RSI0357</t>
  </si>
  <si>
    <t>RSI0358</t>
  </si>
  <si>
    <t>RSI0359</t>
  </si>
  <si>
    <t>RSI0360</t>
  </si>
  <si>
    <t>RSI0361</t>
  </si>
  <si>
    <t>RSI0362</t>
  </si>
  <si>
    <t>RSI0363</t>
  </si>
  <si>
    <t>RSI0364</t>
  </si>
  <si>
    <t>RSI0365</t>
  </si>
  <si>
    <t>RSI0366</t>
  </si>
  <si>
    <t>RSI0367</t>
  </si>
  <si>
    <t>RSI0368</t>
  </si>
  <si>
    <t>RSI0369</t>
  </si>
  <si>
    <t>RSI0370</t>
  </si>
  <si>
    <t>RSI0371</t>
  </si>
  <si>
    <t>RSI0372</t>
  </si>
  <si>
    <t>ID/Nombre</t>
  </si>
  <si>
    <t>Descripción del control</t>
  </si>
  <si>
    <t>Calificación individual del control</t>
  </si>
  <si>
    <t>Peso evaluación del control</t>
  </si>
  <si>
    <t>1.1. Asignación de responsable</t>
  </si>
  <si>
    <t>1.2. Segregación y autoridad del responsable</t>
  </si>
  <si>
    <t>2. Periodicidad</t>
  </si>
  <si>
    <t>3. Propósito</t>
  </si>
  <si>
    <t>4. Como se realiza la actividad del control</t>
  </si>
  <si>
    <t>5. Que pasa con las observaciones o desviaciones</t>
  </si>
  <si>
    <t>6. Evidencia de la ejecución del control</t>
  </si>
  <si>
    <t>Criterio de evaluacion</t>
  </si>
  <si>
    <t>Respuesta</t>
  </si>
  <si>
    <t>Peso</t>
  </si>
  <si>
    <t>CTRL001</t>
  </si>
  <si>
    <t>Existen politicas de seguridad de la información aprobadas mediante resolución 1463 de 2017</t>
  </si>
  <si>
    <t>Asignado</t>
  </si>
  <si>
    <t>Adecuado</t>
  </si>
  <si>
    <t>Oportuna</t>
  </si>
  <si>
    <t>Preventivo</t>
  </si>
  <si>
    <t>Confiable</t>
  </si>
  <si>
    <t>Se investigan y resuelven oportunamente</t>
  </si>
  <si>
    <t>Completa</t>
  </si>
  <si>
    <t>1.1. Asignacion de responsable</t>
  </si>
  <si>
    <t>CTRL002</t>
  </si>
  <si>
    <t>Existen politicas de seguridad de administracion y acceso a base de datos</t>
  </si>
  <si>
    <t>No asignado</t>
  </si>
  <si>
    <t>CTRL003</t>
  </si>
  <si>
    <t>Existen politicas de seguridad y de acceso.</t>
  </si>
  <si>
    <t>1.2. Segregacion y autoridad del responsable</t>
  </si>
  <si>
    <t>CTRL004</t>
  </si>
  <si>
    <t>Inadecuado</t>
  </si>
  <si>
    <t>CTRL005</t>
  </si>
  <si>
    <t>Fuerte</t>
  </si>
  <si>
    <t>CTRL006</t>
  </si>
  <si>
    <t>Inoportuna</t>
  </si>
  <si>
    <t>CTRL007</t>
  </si>
  <si>
    <t>CTRL008</t>
  </si>
  <si>
    <t>3. Proposito</t>
  </si>
  <si>
    <t>CTRL009</t>
  </si>
  <si>
    <t>Detectivo</t>
  </si>
  <si>
    <t>CTRL010</t>
  </si>
  <si>
    <t>Correctivo</t>
  </si>
  <si>
    <t>CTRL011</t>
  </si>
  <si>
    <t>Capacitación de las personas para el manejo privado de la información</t>
  </si>
  <si>
    <t>Debil</t>
  </si>
  <si>
    <t>No es un control</t>
  </si>
  <si>
    <t>No confiable</t>
  </si>
  <si>
    <t>No se investigan ni resuelven oportunamente</t>
  </si>
  <si>
    <t>6. Evidencia de la ejecucion del control</t>
  </si>
  <si>
    <t>Incompleta</t>
  </si>
  <si>
    <t>No existe</t>
  </si>
  <si>
    <t>La Oficina de las Tecnologías de la Información se encuentra inscrita en foros de Ciberseguridad de entidades como MIN Defensa, MINTIC, MINSALUD, Policía Nacional y CSIRT.</t>
  </si>
  <si>
    <t>Se realiza verificacion a los dispositivos moviles en los cuales se va a configurar el correo electrónico para que cuenten con aplicaciones seguras</t>
  </si>
  <si>
    <t>Se cuenta con un procedimiento de vinculación de personal.</t>
  </si>
  <si>
    <t>Se verifica para la vinculacion de personal los antecedentes mínimos exigidos por ley y según la ley de antitramites como: antecedentes de fiscalía, de contraloría, de policía, y de procuraduría.</t>
  </si>
  <si>
    <t>Se tienen clausulas de confidencialidad tanto para funcionarios como para contratistas.</t>
  </si>
  <si>
    <t>Se cuenta con un proceso disciplinario</t>
  </si>
  <si>
    <t>Talento Humano entrega las funciones que debe desempeñar el funcionario nuevo, mediante oficio y realiza una inducción institucional.</t>
  </si>
  <si>
    <t>Talento humano notifica cuando un funcionario sale a vacaciones, o de licencia, a la OTIC para que se bloqueen los accesos durante dicho periodo. Cuando se retira también se notifica a la OTIC.</t>
  </si>
  <si>
    <t xml:space="preserve">Se cuenta con un Inventario de activos de información, el cual esta valorado de acuerdo a la ley de transparencia y la ley protección de datos personales. </t>
  </si>
  <si>
    <t>Existe un procedimiento para reglas de uso de dispositivos informaticos</t>
  </si>
  <si>
    <t>CTRL012</t>
  </si>
  <si>
    <t>Existe procedimiento de almacén para la devolución de activos por parte de funcionarios, luego de lo cual emiten un paz y salvo.</t>
  </si>
  <si>
    <t>CTRL013</t>
  </si>
  <si>
    <t xml:space="preserve">Se realiza la creacion de perfiles basicos de dominio y de internet para los usuarios, los permisos adicionales deben ser solicitados por los jefes inmediatos </t>
  </si>
  <si>
    <t>CTRL014</t>
  </si>
  <si>
    <t>La OTIC gestiona los accesos de los usuarios al dominio, a la red y el acceso a internet.</t>
  </si>
  <si>
    <t>CTRL015</t>
  </si>
  <si>
    <t>Se asigna una contraseña temporal diferente por persona que debe cambiarse después del primer inicio de sesión.</t>
  </si>
  <si>
    <t>CTRL016</t>
  </si>
  <si>
    <t>Cada direccion realiza la administracion de los sistemas de informacion pertenecientes a su area</t>
  </si>
  <si>
    <t>CTRL017</t>
  </si>
  <si>
    <t>Se realiza la revision de las cuentas de usuario inactivas cada año</t>
  </si>
  <si>
    <t>CTRL018</t>
  </si>
  <si>
    <t>Existe un formato del sistema integrado de gestión para el registro del monitoreo y acceso a las plataformas, en el que se registra: usuarios y perfiles, periodo de validez, usuario de consulta, tipo de permiso (lectura y escritura).</t>
  </si>
  <si>
    <t>CTRL019</t>
  </si>
  <si>
    <t>Las cuentas de usuario para los contratistas se encuentran configuradas para ser bloqueadas automaticamente en el dominio una vez se cumpla la fecha de vencimiento del contrato</t>
  </si>
  <si>
    <t>CTRL020</t>
  </si>
  <si>
    <t>Las contraseñas para las cuentas de usuario y administrador expiran cada 3 meses, es alfanumérica de 10 o mas dígitos</t>
  </si>
  <si>
    <t>CTRL021</t>
  </si>
  <si>
    <t>Algunos sistemas como Enterprise, SISDOC, planes de mejoramiento, PQRSD, Intranet y certificaciones laborales en línea se encuentran unidos al dominio.</t>
  </si>
  <si>
    <t>CTRL022</t>
  </si>
  <si>
    <t xml:space="preserve">A excepcion de los usuarios administradores los equipos unidos al dominio con cuentas de usuario no cuentan con permisos para instalar software </t>
  </si>
  <si>
    <t>CTRL023</t>
  </si>
  <si>
    <t>Los códigos fuente se encuentran en repositorios independientes, con control de acceso.</t>
  </si>
  <si>
    <t>CTRL024</t>
  </si>
  <si>
    <t xml:space="preserve">Se cuenta con inventario de los certificados </t>
  </si>
  <si>
    <t>CTRL025</t>
  </si>
  <si>
    <t>Se tiene un perímetro de seguridad externo y se tienen definidas áreas seguras internas, como: DataCenter, Bioterio, planta de sueros, laboratorios en general,  COE Centro operativo de emergencias, Tesorería y almacén los cuales cuentan con controles de acceso específicos gestionados por cada área.</t>
  </si>
  <si>
    <t>CTRL026</t>
  </si>
  <si>
    <t>Se cuenta con un servicio vigilancia privada, que consta de 8 guardas en sede principal, 1 en la hacienda, 1 en armero (finca), 1 en chapinero.</t>
  </si>
  <si>
    <t>CTRL027</t>
  </si>
  <si>
    <t>Se cuenta con circuito cerrado de televisión, que consta de 78 cámaras, administrado por un tercero custodian los backups, y el software de registro de acceso.</t>
  </si>
  <si>
    <t>CTRL028</t>
  </si>
  <si>
    <t>En la entrada principal se cuenta con talanqueras que son del instituto, para acceso de funcionarios</t>
  </si>
  <si>
    <t>CTRL029</t>
  </si>
  <si>
    <t>El INS cuenta con plantas(No incluye datacenter); y UPS que entran en funcionamiento ante la ausencia de energía eléctrica.</t>
  </si>
  <si>
    <t>CTRL030</t>
  </si>
  <si>
    <t>El INS cuenta con planes de emergencia, así como con un programa de calidad de vertimientos, uso de agua, gestión de residuos, uso racional de energía, aire limpia, protección fauna y flora, control de plagas.</t>
  </si>
  <si>
    <t>CTRL031</t>
  </si>
  <si>
    <t>Los servidores se encuentran ubicados en el DataCenter, el cual se identifica como area segura y cuenta con control de acceso</t>
  </si>
  <si>
    <t>CTRL032</t>
  </si>
  <si>
    <t xml:space="preserve">Se realizan mantenimientos preventivos una o dos veces al año </t>
  </si>
  <si>
    <t>CTRL033</t>
  </si>
  <si>
    <t xml:space="preserve">Se realizan mantenimientos correctivos una o dos veces al año </t>
  </si>
  <si>
    <t>CTRL034</t>
  </si>
  <si>
    <t>Todos los equipos que se van a retirar de la entidad requieren autorización del jefe directo y del supervisor de vigilancia.</t>
  </si>
  <si>
    <t>CTRL035</t>
  </si>
  <si>
    <t>Se cuenta politica de bloqueo de pantalla la cual se activa luego de 10 minutos de inactividad</t>
  </si>
  <si>
    <t>CTRL036</t>
  </si>
  <si>
    <t xml:space="preserve">Se cuenta con politica de escritorio limpio la cual es aplicada a travez de dominio </t>
  </si>
  <si>
    <t>CTRL037</t>
  </si>
  <si>
    <t>Se cuenta con firewall perimetral en alta disponibilidad.</t>
  </si>
  <si>
    <t>CTRL038</t>
  </si>
  <si>
    <t>En los equipos de escritorio se cuenta con antivirus Kaspersky que tiene módulos de (aplicación, mail, file server)</t>
  </si>
  <si>
    <t>CTRL039</t>
  </si>
  <si>
    <t>Se cuenta con antispam marca Sofos, el cual permite la administración de listas blancas y listas negras, así como el análisis de adjuntos</t>
  </si>
  <si>
    <t>CTRL040</t>
  </si>
  <si>
    <t>Todos los logs de adutoria estan habilitados y se cuenta con logs de eventos para sistema y aplicación, se conservan por seis meses</t>
  </si>
  <si>
    <t>CTRL041</t>
  </si>
  <si>
    <t>Solo el administrador del dominio puede borrar registros</t>
  </si>
  <si>
    <t>CTRL042</t>
  </si>
  <si>
    <t>Se cuenta con la herramienta NetTime para la sincronización de la hora legal colombiana en todos los servidores.</t>
  </si>
  <si>
    <t>CTRL043</t>
  </si>
  <si>
    <t>Se realizan analisis de vulnerabilides por medio de contratos con terceros</t>
  </si>
  <si>
    <t>CTRL044</t>
  </si>
  <si>
    <t xml:space="preserve"> La red se encuentra segmentada por: DMZ, usuarios y proveedores</t>
  </si>
  <si>
    <t>CTRL045</t>
  </si>
  <si>
    <t>Se cuenta con redes WIFI con acceso según el perfil de los funcionarios. (Snake Red, Dirección General, Dirección COE, Outgrot, Invitados, Internet wifi para la gente)</t>
  </si>
  <si>
    <t>CTRL046</t>
  </si>
  <si>
    <t>Se puede monitorear las paginas a las que acceden los funcionarios</t>
  </si>
  <si>
    <t>CTRL047</t>
  </si>
  <si>
    <t>Se cuenta con bloqueos para el envio de correos masivos.</t>
  </si>
  <si>
    <t>CTRL048</t>
  </si>
  <si>
    <t xml:space="preserve">La Direccion de Vigilancia cuenta con servidores FTP internos y externos </t>
  </si>
  <si>
    <t>CTRL049</t>
  </si>
  <si>
    <t>Se cuenta con Sitios de colaboración en SharePoint (publicar eventos, informes de gestión)</t>
  </si>
  <si>
    <t>CTRL050</t>
  </si>
  <si>
    <t>Se cuenta con red de area de almacenamiento SAN</t>
  </si>
  <si>
    <t>CTRL051</t>
  </si>
  <si>
    <t>Se cuenta con una solución para el monitoreo de la red Operation Manager.</t>
  </si>
  <si>
    <t>CTRL052</t>
  </si>
  <si>
    <t>Se cuenta con comité de propiedad intelectual en el cual se tratan temas de intercambio de información entre convenios, acuerdos, procedimientos, y aprobaciones en materia de propiedad intelectual.</t>
  </si>
  <si>
    <t>CTRL053</t>
  </si>
  <si>
    <t>La informacíon relacionada a convenios se transfiere mediate protocolo FTP (DANE, MINSALUD, Superintendencia de Servicios Públicos Domiciliarios)</t>
  </si>
  <si>
    <t>CTRL054</t>
  </si>
  <si>
    <t xml:space="preserve">Se cuenta con acuerdos de confidencialidad con funcionarios y contratistas </t>
  </si>
  <si>
    <t>CTRL055</t>
  </si>
  <si>
    <t>Se cuenta con certificados electronicos en las paginas web publicas.</t>
  </si>
  <si>
    <t>CTRL056</t>
  </si>
  <si>
    <t>Se cuenta con un procedimiento que detalla los pasos para la realizacion de desarrollo interno y externo, el cual cuenta con formatos desde el inicio, ejecucion y entrega. (incluye tambien los ambientes de pruebas)</t>
  </si>
  <si>
    <t>CTRL057</t>
  </si>
  <si>
    <t>Se cuenta con procedimiento de gestion de cambios sobre los sistemas de información, el cual incluye las pruebas por parte de los usuarios tecnicos de los sistemas</t>
  </si>
  <si>
    <t>CTRL058</t>
  </si>
  <si>
    <t xml:space="preserve">Se cuenta con ambientes de desarrollo, de pruebas y de producción se encuentran separados fisicamente mediante maquinas separadas para cada ambiente. </t>
  </si>
  <si>
    <t>CTRL059</t>
  </si>
  <si>
    <t>Se utiliza formato spring y UTFS para las pruebas de seguridad de los sistemas</t>
  </si>
  <si>
    <t>CTRL060</t>
  </si>
  <si>
    <t>Se realiza analisis de riesgos en los estudios previos de los contratos</t>
  </si>
  <si>
    <t>CTRL061</t>
  </si>
  <si>
    <t>La infraestructura crítica del DataCenter cuenta con acuerdos de niveles de servicio.</t>
  </si>
  <si>
    <t>CTRL062</t>
  </si>
  <si>
    <t>Se cuenta con un servicio en la nube (Azure) para disponer de algunos servidores (RedData, SIHEVI) que son criticos para la entidad, así como: backups</t>
  </si>
  <si>
    <t>CTRL063</t>
  </si>
  <si>
    <t>Se tiene alta disponibilidad de las plataformas y las soluciones mas criticas, como:
- Se tiene el servicio SQL server en clúster
- Se tiene el servicio de Exchange DAC alta disponibilidad (configuración manual)
- Directorio activo en alta disponibilidad
- Firewall en alta disponibilidad
- Se tiene un Switch Core con fuente redundante
- Se tienen 2 switches de SAN en alta disponibilidad</t>
  </si>
  <si>
    <t>CTRL064</t>
  </si>
  <si>
    <t>Se hacen pruebas a las plantas eléctricas y UPS para garantizar la continuidad de la energía eléctrica.</t>
  </si>
  <si>
    <t>CTRL065</t>
  </si>
  <si>
    <t>La OTIC cuenta con acuerdos de propiedad intelectual para desarrolladores.</t>
  </si>
  <si>
    <t>CTRL066</t>
  </si>
  <si>
    <t>Se cuenta con una politica y formatos de autorizacion de manejo y protección de datos personales</t>
  </si>
  <si>
    <t xml:space="preserve">Asociacion de Controles </t>
  </si>
  <si>
    <t>ID Asociacion</t>
  </si>
  <si>
    <t>Riesgo</t>
  </si>
  <si>
    <t>Descripcion del Riesgo</t>
  </si>
  <si>
    <t>Control</t>
  </si>
  <si>
    <t>Proposito</t>
  </si>
  <si>
    <t>00001</t>
  </si>
  <si>
    <t>RSI0015</t>
  </si>
  <si>
    <t>Se produce Acceso no autorizado a datos debido a Configuración de seguridad incorrectos  causado por un Atacante Externo, que ocaciona Fuga de información sensible o del proceso</t>
  </si>
  <si>
    <t>00002</t>
  </si>
  <si>
    <t>00003</t>
  </si>
  <si>
    <t>00004</t>
  </si>
  <si>
    <t>00005</t>
  </si>
  <si>
    <t>RSI0016</t>
  </si>
  <si>
    <t xml:space="preserve">Se produce Intrusión a aplicaciones y web debido a Ausencia de solucion de detección de intrusos  causado por un Atacante Externo, que ocaciona Alteracion a sistemas de informacion  </t>
  </si>
  <si>
    <t>00006</t>
  </si>
  <si>
    <t>00007</t>
  </si>
  <si>
    <t>00008</t>
  </si>
  <si>
    <t>00009</t>
  </si>
  <si>
    <t>00010</t>
  </si>
  <si>
    <t>00011</t>
  </si>
  <si>
    <t>RSI0017</t>
  </si>
  <si>
    <t xml:space="preserve">Se produce Modificación no autorizada de datos debido a Vulnerabilidades técnicas no remediadas causado por un Atacante Externo, que ocaciona Alteracion de información sensible o del proceso </t>
  </si>
  <si>
    <t>00012</t>
  </si>
  <si>
    <t>00013</t>
  </si>
  <si>
    <t>00014</t>
  </si>
  <si>
    <t>00015</t>
  </si>
  <si>
    <t>00016</t>
  </si>
  <si>
    <t>00017</t>
  </si>
  <si>
    <t>RSI0018</t>
  </si>
  <si>
    <t>Se produce Acceso no autorizado a datos debido a Vulnerabilidades técnicas no remediadas causado por un Atacante Externo, que ocaciona Fuga de información sensible o del proceso</t>
  </si>
  <si>
    <t>00018</t>
  </si>
  <si>
    <t>00019</t>
  </si>
  <si>
    <t>00020</t>
  </si>
  <si>
    <t>00021</t>
  </si>
  <si>
    <t>00022</t>
  </si>
  <si>
    <t>RSI0019</t>
  </si>
  <si>
    <t>Se produce Acceso no autorizado a datos debido a Vulnerabilidades técnicas no remediadas causado por un Usuario TI (Malintencionado), que ocaciona Fuga de información sensible o del proceso</t>
  </si>
  <si>
    <t>00023</t>
  </si>
  <si>
    <t>00024</t>
  </si>
  <si>
    <t>00025</t>
  </si>
  <si>
    <t>00026</t>
  </si>
  <si>
    <t>00027</t>
  </si>
  <si>
    <t>RSI0020</t>
  </si>
  <si>
    <t xml:space="preserve">Se produce Modificación no autorizada de datos debido a Vulnerabilidades de día cero no gestionadas causado por un Atacante Externo, que ocaciona Daño de información sensible o del proceso </t>
  </si>
  <si>
    <t>00028</t>
  </si>
  <si>
    <t>00029</t>
  </si>
  <si>
    <t>00030</t>
  </si>
  <si>
    <t>00031</t>
  </si>
  <si>
    <t>00032</t>
  </si>
  <si>
    <t>00033</t>
  </si>
  <si>
    <t>RSI0021</t>
  </si>
  <si>
    <t xml:space="preserve">Se produce Modificación no autorizada de datos debido a Vulnerabilidades de día cero no gestionadas causado por un Usuario TI (Malintencionado), que ocaciona Daño de información sensible o del proceso </t>
  </si>
  <si>
    <t>00034</t>
  </si>
  <si>
    <t>00035</t>
  </si>
  <si>
    <t>00036</t>
  </si>
  <si>
    <t>00037</t>
  </si>
  <si>
    <t>00038</t>
  </si>
  <si>
    <t>00039</t>
  </si>
  <si>
    <t>RSI0022</t>
  </si>
  <si>
    <t>Se produce Inyección de código debido a Fallas conocidas en el sistema causado por un Atacante Externo, que ocaciona Fuga de información sensible o del proceso</t>
  </si>
  <si>
    <t>00040</t>
  </si>
  <si>
    <t>00041</t>
  </si>
  <si>
    <t>00042</t>
  </si>
  <si>
    <t>00043</t>
  </si>
  <si>
    <t>00044</t>
  </si>
  <si>
    <t>RSI0023</t>
  </si>
  <si>
    <t>Se produce Acceso no autorizado a datos debido a Comunicaciones sin cifrado  causado por un Atacante Externo, que ocaciona Fuga de información sensible o del proceso</t>
  </si>
  <si>
    <t>00045</t>
  </si>
  <si>
    <t>00046</t>
  </si>
  <si>
    <t>00047</t>
  </si>
  <si>
    <t>00048</t>
  </si>
  <si>
    <t>00049</t>
  </si>
  <si>
    <t>RSI0024</t>
  </si>
  <si>
    <t>Se produce Saturacion del sistema  debido a Falta de soluciones contra ataques de Denegación de Servicio (DDoS) causado por un Atacante Externo, que ocaciona Indisponibilidad del sistema</t>
  </si>
  <si>
    <t>00050</t>
  </si>
  <si>
    <t>00051</t>
  </si>
  <si>
    <t>00052</t>
  </si>
  <si>
    <t>00053</t>
  </si>
  <si>
    <t>00054</t>
  </si>
  <si>
    <t>00055</t>
  </si>
  <si>
    <t>00056</t>
  </si>
  <si>
    <t>RSI0025</t>
  </si>
  <si>
    <t xml:space="preserve">Se produce Modificación no autorizada de datos debido a Falta de logs de auditoría y monitoreo causado por un Atacante Externo, que ocaciona Alteracion de información sensible o del proceso </t>
  </si>
  <si>
    <t>00057</t>
  </si>
  <si>
    <t>00058</t>
  </si>
  <si>
    <t>00059</t>
  </si>
  <si>
    <t>00060</t>
  </si>
  <si>
    <t>00061</t>
  </si>
  <si>
    <t>00062</t>
  </si>
  <si>
    <t>00063</t>
  </si>
  <si>
    <t>RSI0026</t>
  </si>
  <si>
    <t xml:space="preserve">Se produce Modificación no autorizada de datos debido a Falta de logs de auditoría y monitoreo causado por un Usuario TI (Malintencionado), que ocaciona Alteracion de información sensible o del proceso </t>
  </si>
  <si>
    <t>00064</t>
  </si>
  <si>
    <t>00065</t>
  </si>
  <si>
    <t>00066</t>
  </si>
  <si>
    <t>00067</t>
  </si>
  <si>
    <t>00068</t>
  </si>
  <si>
    <t>00069</t>
  </si>
  <si>
    <t>00070</t>
  </si>
  <si>
    <t>RSI0027</t>
  </si>
  <si>
    <t>00071</t>
  </si>
  <si>
    <t>00072</t>
  </si>
  <si>
    <t>00073</t>
  </si>
  <si>
    <t>00074</t>
  </si>
  <si>
    <t>RSI0028</t>
  </si>
  <si>
    <t>00075</t>
  </si>
  <si>
    <t>00076</t>
  </si>
  <si>
    <t>00077</t>
  </si>
  <si>
    <t>00078</t>
  </si>
  <si>
    <t>00079</t>
  </si>
  <si>
    <t>00080</t>
  </si>
  <si>
    <t>RSI0029</t>
  </si>
  <si>
    <t>00081</t>
  </si>
  <si>
    <t>00082</t>
  </si>
  <si>
    <t>00083</t>
  </si>
  <si>
    <t>00084</t>
  </si>
  <si>
    <t>00085</t>
  </si>
  <si>
    <t>00086</t>
  </si>
  <si>
    <t>RSI0030</t>
  </si>
  <si>
    <t>00087</t>
  </si>
  <si>
    <t>00088</t>
  </si>
  <si>
    <t>00089</t>
  </si>
  <si>
    <t>00090</t>
  </si>
  <si>
    <t>00091</t>
  </si>
  <si>
    <t>RSI0031</t>
  </si>
  <si>
    <t>00092</t>
  </si>
  <si>
    <t>00093</t>
  </si>
  <si>
    <t>00094</t>
  </si>
  <si>
    <t>00095</t>
  </si>
  <si>
    <t>00096</t>
  </si>
  <si>
    <t>RSI0032</t>
  </si>
  <si>
    <t>00097</t>
  </si>
  <si>
    <t>00098</t>
  </si>
  <si>
    <t>00099</t>
  </si>
  <si>
    <t>00100</t>
  </si>
  <si>
    <t>00101</t>
  </si>
  <si>
    <t>00102</t>
  </si>
  <si>
    <t>RSI0033</t>
  </si>
  <si>
    <t>00103</t>
  </si>
  <si>
    <t>00104</t>
  </si>
  <si>
    <t>00105</t>
  </si>
  <si>
    <t>00106</t>
  </si>
  <si>
    <t>00107</t>
  </si>
  <si>
    <t>00108</t>
  </si>
  <si>
    <t>RSI0034</t>
  </si>
  <si>
    <t>00109</t>
  </si>
  <si>
    <t>00110</t>
  </si>
  <si>
    <t>00111</t>
  </si>
  <si>
    <t>00112</t>
  </si>
  <si>
    <t>00113</t>
  </si>
  <si>
    <t>RSI0035</t>
  </si>
  <si>
    <t>00114</t>
  </si>
  <si>
    <t>00115</t>
  </si>
  <si>
    <t>00116</t>
  </si>
  <si>
    <t>00117</t>
  </si>
  <si>
    <t>00118</t>
  </si>
  <si>
    <t>RSI0036</t>
  </si>
  <si>
    <t>00119</t>
  </si>
  <si>
    <t>00120</t>
  </si>
  <si>
    <t>00121</t>
  </si>
  <si>
    <t>00122</t>
  </si>
  <si>
    <t>00123</t>
  </si>
  <si>
    <t>00124</t>
  </si>
  <si>
    <t>00125</t>
  </si>
  <si>
    <t>RSI0037</t>
  </si>
  <si>
    <t>00126</t>
  </si>
  <si>
    <t>00127</t>
  </si>
  <si>
    <t>00128</t>
  </si>
  <si>
    <t>00129</t>
  </si>
  <si>
    <t>00130</t>
  </si>
  <si>
    <t>00131</t>
  </si>
  <si>
    <t>00132</t>
  </si>
  <si>
    <t>RSI0038</t>
  </si>
  <si>
    <t>00133</t>
  </si>
  <si>
    <t>00134</t>
  </si>
  <si>
    <t>00135</t>
  </si>
  <si>
    <t>00136</t>
  </si>
  <si>
    <t>00137</t>
  </si>
  <si>
    <t>00138</t>
  </si>
  <si>
    <t>00139</t>
  </si>
  <si>
    <t>RSI0001</t>
  </si>
  <si>
    <t>00140</t>
  </si>
  <si>
    <t>00141</t>
  </si>
  <si>
    <t>00142</t>
  </si>
  <si>
    <t>00143</t>
  </si>
  <si>
    <t>RSI0002</t>
  </si>
  <si>
    <t>00144</t>
  </si>
  <si>
    <t>00145</t>
  </si>
  <si>
    <t>00146</t>
  </si>
  <si>
    <t>00147</t>
  </si>
  <si>
    <t>00148</t>
  </si>
  <si>
    <t>00149</t>
  </si>
  <si>
    <t>RSI0003</t>
  </si>
  <si>
    <t>00150</t>
  </si>
  <si>
    <t>00151</t>
  </si>
  <si>
    <t>00152</t>
  </si>
  <si>
    <t>00153</t>
  </si>
  <si>
    <t>00154</t>
  </si>
  <si>
    <t>RSI0004</t>
  </si>
  <si>
    <t>00155</t>
  </si>
  <si>
    <t>00156</t>
  </si>
  <si>
    <t>00157</t>
  </si>
  <si>
    <t>00158</t>
  </si>
  <si>
    <t>00159</t>
  </si>
  <si>
    <t>RSI0005</t>
  </si>
  <si>
    <t>00160</t>
  </si>
  <si>
    <t>00161</t>
  </si>
  <si>
    <t>00162</t>
  </si>
  <si>
    <t>00163</t>
  </si>
  <si>
    <t>00164</t>
  </si>
  <si>
    <t>RSI0006</t>
  </si>
  <si>
    <t>00165</t>
  </si>
  <si>
    <t>00166</t>
  </si>
  <si>
    <t>00167</t>
  </si>
  <si>
    <t>00168</t>
  </si>
  <si>
    <t>00169</t>
  </si>
  <si>
    <t>RSI0007</t>
  </si>
  <si>
    <t>00170</t>
  </si>
  <si>
    <t>00171</t>
  </si>
  <si>
    <t>00172</t>
  </si>
  <si>
    <t>00173</t>
  </si>
  <si>
    <t>00174</t>
  </si>
  <si>
    <t>RSI0008</t>
  </si>
  <si>
    <t>00175</t>
  </si>
  <si>
    <t>00176</t>
  </si>
  <si>
    <t>00177</t>
  </si>
  <si>
    <t>00178</t>
  </si>
  <si>
    <t>00179</t>
  </si>
  <si>
    <t>RSI0009</t>
  </si>
  <si>
    <t>Se produce Cross-Site Scripting (XSS) debido a Fallas conocidas en el sistema causado por un Atacante Externo, que ocaciona Fuga de información sensible o del proceso</t>
  </si>
  <si>
    <t>00180</t>
  </si>
  <si>
    <t>00181</t>
  </si>
  <si>
    <t>00182</t>
  </si>
  <si>
    <t>00183</t>
  </si>
  <si>
    <t>00184</t>
  </si>
  <si>
    <t>RSI0010</t>
  </si>
  <si>
    <t xml:space="preserve">Se produce Cross-Site Scripting (XSS) debido a Fallas conocidas en el sistema causado por un Atacante Externo, que ocaciona Daño de información sensible o del proceso </t>
  </si>
  <si>
    <t>00185</t>
  </si>
  <si>
    <t>00186</t>
  </si>
  <si>
    <t>00187</t>
  </si>
  <si>
    <t>00188</t>
  </si>
  <si>
    <t>00189</t>
  </si>
  <si>
    <t>RSI0011</t>
  </si>
  <si>
    <t>00190</t>
  </si>
  <si>
    <t>00191</t>
  </si>
  <si>
    <t>00192</t>
  </si>
  <si>
    <t>00193</t>
  </si>
  <si>
    <t>00194</t>
  </si>
  <si>
    <t>RSI0012</t>
  </si>
  <si>
    <t>00195</t>
  </si>
  <si>
    <t>00196</t>
  </si>
  <si>
    <t>00197</t>
  </si>
  <si>
    <t>00198</t>
  </si>
  <si>
    <t>00199</t>
  </si>
  <si>
    <t>00200</t>
  </si>
  <si>
    <t>RSI0013</t>
  </si>
  <si>
    <t>00201</t>
  </si>
  <si>
    <t>00202</t>
  </si>
  <si>
    <t>00203</t>
  </si>
  <si>
    <t>00204</t>
  </si>
  <si>
    <t>00205</t>
  </si>
  <si>
    <t>00206</t>
  </si>
  <si>
    <t>RSI0014</t>
  </si>
  <si>
    <t>00207</t>
  </si>
  <si>
    <t>00208</t>
  </si>
  <si>
    <t>00209</t>
  </si>
  <si>
    <t>00210</t>
  </si>
  <si>
    <t>00211</t>
  </si>
  <si>
    <t>00212</t>
  </si>
  <si>
    <t>RSI0039</t>
  </si>
  <si>
    <t>00213</t>
  </si>
  <si>
    <t>00214</t>
  </si>
  <si>
    <t>00215</t>
  </si>
  <si>
    <t>00216</t>
  </si>
  <si>
    <t>RSI0040</t>
  </si>
  <si>
    <t>00217</t>
  </si>
  <si>
    <t>00218</t>
  </si>
  <si>
    <t>00219</t>
  </si>
  <si>
    <t>00220</t>
  </si>
  <si>
    <t>00221</t>
  </si>
  <si>
    <t>00222</t>
  </si>
  <si>
    <t>RSI0041</t>
  </si>
  <si>
    <t>00223</t>
  </si>
  <si>
    <t>00224</t>
  </si>
  <si>
    <t>00225</t>
  </si>
  <si>
    <t>00226</t>
  </si>
  <si>
    <t>00227</t>
  </si>
  <si>
    <t>RSI0042</t>
  </si>
  <si>
    <t>00228</t>
  </si>
  <si>
    <t>00229</t>
  </si>
  <si>
    <t>00230</t>
  </si>
  <si>
    <t>00231</t>
  </si>
  <si>
    <t>00232</t>
  </si>
  <si>
    <t>RSI0043</t>
  </si>
  <si>
    <t>00233</t>
  </si>
  <si>
    <t>00234</t>
  </si>
  <si>
    <t>00235</t>
  </si>
  <si>
    <t>00236</t>
  </si>
  <si>
    <t>00237</t>
  </si>
  <si>
    <t>RSI0044</t>
  </si>
  <si>
    <t>00238</t>
  </si>
  <si>
    <t>00239</t>
  </si>
  <si>
    <t>00240</t>
  </si>
  <si>
    <t>00241</t>
  </si>
  <si>
    <t>00242</t>
  </si>
  <si>
    <t>RSI0045</t>
  </si>
  <si>
    <t>00243</t>
  </si>
  <si>
    <t>00244</t>
  </si>
  <si>
    <t>00245</t>
  </si>
  <si>
    <t>00246</t>
  </si>
  <si>
    <t>00247</t>
  </si>
  <si>
    <t>RSI0046</t>
  </si>
  <si>
    <t>00248</t>
  </si>
  <si>
    <t>00249</t>
  </si>
  <si>
    <t>00250</t>
  </si>
  <si>
    <t>00251</t>
  </si>
  <si>
    <t>00252</t>
  </si>
  <si>
    <t>RSI0047</t>
  </si>
  <si>
    <t>00253</t>
  </si>
  <si>
    <t>00254</t>
  </si>
  <si>
    <t>00255</t>
  </si>
  <si>
    <t>00256</t>
  </si>
  <si>
    <t>00257</t>
  </si>
  <si>
    <t>RSI0048</t>
  </si>
  <si>
    <t>00258</t>
  </si>
  <si>
    <t>00259</t>
  </si>
  <si>
    <t>00260</t>
  </si>
  <si>
    <t>00261</t>
  </si>
  <si>
    <t>00262</t>
  </si>
  <si>
    <t>RSI0049</t>
  </si>
  <si>
    <t>00263</t>
  </si>
  <si>
    <t>00264</t>
  </si>
  <si>
    <t>00265</t>
  </si>
  <si>
    <t>00266</t>
  </si>
  <si>
    <t>00267</t>
  </si>
  <si>
    <t>RSI0050</t>
  </si>
  <si>
    <t>00268</t>
  </si>
  <si>
    <t>00269</t>
  </si>
  <si>
    <t>00270</t>
  </si>
  <si>
    <t>00271</t>
  </si>
  <si>
    <t>00272</t>
  </si>
  <si>
    <t>00273</t>
  </si>
  <si>
    <t>RSI0051</t>
  </si>
  <si>
    <t>00274</t>
  </si>
  <si>
    <t>00275</t>
  </si>
  <si>
    <t>00276</t>
  </si>
  <si>
    <t>00277</t>
  </si>
  <si>
    <t>00278</t>
  </si>
  <si>
    <t>00279</t>
  </si>
  <si>
    <t>RSI0052</t>
  </si>
  <si>
    <t>00280</t>
  </si>
  <si>
    <t>00281</t>
  </si>
  <si>
    <t>00282</t>
  </si>
  <si>
    <t>00283</t>
  </si>
  <si>
    <t>00284</t>
  </si>
  <si>
    <t>00285</t>
  </si>
  <si>
    <t>00286</t>
  </si>
  <si>
    <t>00287</t>
  </si>
  <si>
    <t>00288</t>
  </si>
  <si>
    <t>00289</t>
  </si>
  <si>
    <t>00290</t>
  </si>
  <si>
    <t>00291</t>
  </si>
  <si>
    <t>00292</t>
  </si>
  <si>
    <t>00293</t>
  </si>
  <si>
    <t>00294</t>
  </si>
  <si>
    <t>00295</t>
  </si>
  <si>
    <t>00296</t>
  </si>
  <si>
    <t>00297</t>
  </si>
  <si>
    <t>00298</t>
  </si>
  <si>
    <t>00299</t>
  </si>
  <si>
    <t>00300</t>
  </si>
  <si>
    <t>00301</t>
  </si>
  <si>
    <t>00302</t>
  </si>
  <si>
    <t>00303</t>
  </si>
  <si>
    <t>00304</t>
  </si>
  <si>
    <t>00305</t>
  </si>
  <si>
    <t>00306</t>
  </si>
  <si>
    <t>00307</t>
  </si>
  <si>
    <t>00308</t>
  </si>
  <si>
    <t>00309</t>
  </si>
  <si>
    <t>00310</t>
  </si>
  <si>
    <t>00311</t>
  </si>
  <si>
    <t>00312</t>
  </si>
  <si>
    <t>00313</t>
  </si>
  <si>
    <t>00314</t>
  </si>
  <si>
    <t>00315</t>
  </si>
  <si>
    <t>00316</t>
  </si>
  <si>
    <t>00317</t>
  </si>
  <si>
    <t>00318</t>
  </si>
  <si>
    <t>00319</t>
  </si>
  <si>
    <t>00320</t>
  </si>
  <si>
    <t>00321</t>
  </si>
  <si>
    <t>00322</t>
  </si>
  <si>
    <t>00323</t>
  </si>
  <si>
    <t>00324</t>
  </si>
  <si>
    <t>00325</t>
  </si>
  <si>
    <t>00326</t>
  </si>
  <si>
    <t>00327</t>
  </si>
  <si>
    <t>00328</t>
  </si>
  <si>
    <t>00329</t>
  </si>
  <si>
    <t>00330</t>
  </si>
  <si>
    <t>00331</t>
  </si>
  <si>
    <t>00332</t>
  </si>
  <si>
    <t>00333</t>
  </si>
  <si>
    <t>00334</t>
  </si>
  <si>
    <t>00335</t>
  </si>
  <si>
    <t>00336</t>
  </si>
  <si>
    <t>00337</t>
  </si>
  <si>
    <t>00338</t>
  </si>
  <si>
    <t>00339</t>
  </si>
  <si>
    <t>00340</t>
  </si>
  <si>
    <t>00341</t>
  </si>
  <si>
    <t>00342</t>
  </si>
  <si>
    <t>00343</t>
  </si>
  <si>
    <t>00344</t>
  </si>
  <si>
    <t>00345</t>
  </si>
  <si>
    <t>00346</t>
  </si>
  <si>
    <t>00347</t>
  </si>
  <si>
    <t>00348</t>
  </si>
  <si>
    <t>00349</t>
  </si>
  <si>
    <t>00350</t>
  </si>
  <si>
    <t>00351</t>
  </si>
  <si>
    <t>00352</t>
  </si>
  <si>
    <t>00353</t>
  </si>
  <si>
    <t>00354</t>
  </si>
  <si>
    <t>00355</t>
  </si>
  <si>
    <t>00356</t>
  </si>
  <si>
    <t>00357</t>
  </si>
  <si>
    <t>00358</t>
  </si>
  <si>
    <t>00359</t>
  </si>
  <si>
    <t>00360</t>
  </si>
  <si>
    <t>00361</t>
  </si>
  <si>
    <t>00362</t>
  </si>
  <si>
    <t>00363</t>
  </si>
  <si>
    <t>00364</t>
  </si>
  <si>
    <t>00365</t>
  </si>
  <si>
    <t>00366</t>
  </si>
  <si>
    <t>00367</t>
  </si>
  <si>
    <t>00368</t>
  </si>
  <si>
    <t>00369</t>
  </si>
  <si>
    <t>00370</t>
  </si>
  <si>
    <t>00371</t>
  </si>
  <si>
    <t>00372</t>
  </si>
  <si>
    <t>00373</t>
  </si>
  <si>
    <t>00374</t>
  </si>
  <si>
    <t>00375</t>
  </si>
  <si>
    <t>00376</t>
  </si>
  <si>
    <t>00377</t>
  </si>
  <si>
    <t>00378</t>
  </si>
  <si>
    <t>00379</t>
  </si>
  <si>
    <t>00380</t>
  </si>
  <si>
    <t>00381</t>
  </si>
  <si>
    <t>00382</t>
  </si>
  <si>
    <t>00383</t>
  </si>
  <si>
    <t>00384</t>
  </si>
  <si>
    <t>00385</t>
  </si>
  <si>
    <t>00386</t>
  </si>
  <si>
    <t>00387</t>
  </si>
  <si>
    <t>00388</t>
  </si>
  <si>
    <t>00389</t>
  </si>
  <si>
    <t>00390</t>
  </si>
  <si>
    <t>00391</t>
  </si>
  <si>
    <t>00392</t>
  </si>
  <si>
    <t>00393</t>
  </si>
  <si>
    <t>00394</t>
  </si>
  <si>
    <t>00395</t>
  </si>
  <si>
    <t>00396</t>
  </si>
  <si>
    <t>00397</t>
  </si>
  <si>
    <t>00398</t>
  </si>
  <si>
    <t>00399</t>
  </si>
  <si>
    <t>00400</t>
  </si>
  <si>
    <t>00401</t>
  </si>
  <si>
    <t>00402</t>
  </si>
  <si>
    <t>00403</t>
  </si>
  <si>
    <t>00404</t>
  </si>
  <si>
    <t>00405</t>
  </si>
  <si>
    <t>00406</t>
  </si>
  <si>
    <t>00407</t>
  </si>
  <si>
    <t>00408</t>
  </si>
  <si>
    <t>00409</t>
  </si>
  <si>
    <t>00410</t>
  </si>
  <si>
    <t>00411</t>
  </si>
  <si>
    <t>00412</t>
  </si>
  <si>
    <t>00413</t>
  </si>
  <si>
    <t>00414</t>
  </si>
  <si>
    <t>00415</t>
  </si>
  <si>
    <t>00416</t>
  </si>
  <si>
    <t>00417</t>
  </si>
  <si>
    <t>00418</t>
  </si>
  <si>
    <t>00419</t>
  </si>
  <si>
    <t>00420</t>
  </si>
  <si>
    <t>00421</t>
  </si>
  <si>
    <t>00422</t>
  </si>
  <si>
    <t>00423</t>
  </si>
  <si>
    <t>00424</t>
  </si>
  <si>
    <t>00425</t>
  </si>
  <si>
    <t>00426</t>
  </si>
  <si>
    <t>00427</t>
  </si>
  <si>
    <t>00428</t>
  </si>
  <si>
    <t>00429</t>
  </si>
  <si>
    <t>00430</t>
  </si>
  <si>
    <t>00431</t>
  </si>
  <si>
    <t>00432</t>
  </si>
  <si>
    <t>00433</t>
  </si>
  <si>
    <t>00434</t>
  </si>
  <si>
    <t>00435</t>
  </si>
  <si>
    <t>00436</t>
  </si>
  <si>
    <t>00437</t>
  </si>
  <si>
    <t>00438</t>
  </si>
  <si>
    <t>00439</t>
  </si>
  <si>
    <t>00440</t>
  </si>
  <si>
    <t>00441</t>
  </si>
  <si>
    <t>00442</t>
  </si>
  <si>
    <t>00443</t>
  </si>
  <si>
    <t>00444</t>
  </si>
  <si>
    <t>00445</t>
  </si>
  <si>
    <t>00446</t>
  </si>
  <si>
    <t>00447</t>
  </si>
  <si>
    <t>00448</t>
  </si>
  <si>
    <t>00449</t>
  </si>
  <si>
    <t>00450</t>
  </si>
  <si>
    <t>00451</t>
  </si>
  <si>
    <t>00452</t>
  </si>
  <si>
    <t>00453</t>
  </si>
  <si>
    <t>00454</t>
  </si>
  <si>
    <t>00455</t>
  </si>
  <si>
    <t>00456</t>
  </si>
  <si>
    <t>00457</t>
  </si>
  <si>
    <t>00458</t>
  </si>
  <si>
    <t>00459</t>
  </si>
  <si>
    <t>00460</t>
  </si>
  <si>
    <t>00461</t>
  </si>
  <si>
    <t>00462</t>
  </si>
  <si>
    <t>00463</t>
  </si>
  <si>
    <t>00464</t>
  </si>
  <si>
    <t>00465</t>
  </si>
  <si>
    <t>00466</t>
  </si>
  <si>
    <t>00467</t>
  </si>
  <si>
    <t>00468</t>
  </si>
  <si>
    <t>00469</t>
  </si>
  <si>
    <t>00470</t>
  </si>
  <si>
    <t>00471</t>
  </si>
  <si>
    <t>00472</t>
  </si>
  <si>
    <t>00473</t>
  </si>
  <si>
    <t>00474</t>
  </si>
  <si>
    <t>00475</t>
  </si>
  <si>
    <t>00476</t>
  </si>
  <si>
    <t>00477</t>
  </si>
  <si>
    <t>00478</t>
  </si>
  <si>
    <t>00479</t>
  </si>
  <si>
    <t>00480</t>
  </si>
  <si>
    <t>00481</t>
  </si>
  <si>
    <t>00482</t>
  </si>
  <si>
    <t>00483</t>
  </si>
  <si>
    <t>00484</t>
  </si>
  <si>
    <t>00485</t>
  </si>
  <si>
    <t>00486</t>
  </si>
  <si>
    <t>00487</t>
  </si>
  <si>
    <t>00488</t>
  </si>
  <si>
    <t>00489</t>
  </si>
  <si>
    <t>00490</t>
  </si>
  <si>
    <t>00491</t>
  </si>
  <si>
    <t>00492</t>
  </si>
  <si>
    <t>00493</t>
  </si>
  <si>
    <t>00494</t>
  </si>
  <si>
    <t>00495</t>
  </si>
  <si>
    <t>00496</t>
  </si>
  <si>
    <t>00497</t>
  </si>
  <si>
    <t>00498</t>
  </si>
  <si>
    <t>00499</t>
  </si>
  <si>
    <t>00500</t>
  </si>
  <si>
    <t>00501</t>
  </si>
  <si>
    <t>00502</t>
  </si>
  <si>
    <t>00503</t>
  </si>
  <si>
    <t>00504</t>
  </si>
  <si>
    <t>00505</t>
  </si>
  <si>
    <t>00506</t>
  </si>
  <si>
    <t>00507</t>
  </si>
  <si>
    <t>00508</t>
  </si>
  <si>
    <t>00509</t>
  </si>
  <si>
    <t>00510</t>
  </si>
  <si>
    <t>00511</t>
  </si>
  <si>
    <t>00512</t>
  </si>
  <si>
    <t>00513</t>
  </si>
  <si>
    <t>00514</t>
  </si>
  <si>
    <t>00515</t>
  </si>
  <si>
    <t>00516</t>
  </si>
  <si>
    <t>00517</t>
  </si>
  <si>
    <t>00518</t>
  </si>
  <si>
    <t>00519</t>
  </si>
  <si>
    <t>00520</t>
  </si>
  <si>
    <t>00521</t>
  </si>
  <si>
    <t>00522</t>
  </si>
  <si>
    <t>00523</t>
  </si>
  <si>
    <t>00524</t>
  </si>
  <si>
    <t>00525</t>
  </si>
  <si>
    <t>00526</t>
  </si>
  <si>
    <t>00527</t>
  </si>
  <si>
    <t>00528</t>
  </si>
  <si>
    <t>00529</t>
  </si>
  <si>
    <t>00530</t>
  </si>
  <si>
    <t>00531</t>
  </si>
  <si>
    <t>00532</t>
  </si>
  <si>
    <t>00533</t>
  </si>
  <si>
    <t>00534</t>
  </si>
  <si>
    <t>00535</t>
  </si>
  <si>
    <t>00536</t>
  </si>
  <si>
    <t>00537</t>
  </si>
  <si>
    <t>00538</t>
  </si>
  <si>
    <t>00539</t>
  </si>
  <si>
    <t>00540</t>
  </si>
  <si>
    <t>00541</t>
  </si>
  <si>
    <t>00542</t>
  </si>
  <si>
    <t>00543</t>
  </si>
  <si>
    <t>00544</t>
  </si>
  <si>
    <t>00545</t>
  </si>
  <si>
    <t>00546</t>
  </si>
  <si>
    <t>00547</t>
  </si>
  <si>
    <t>00548</t>
  </si>
  <si>
    <t>00549</t>
  </si>
  <si>
    <t>00550</t>
  </si>
  <si>
    <t>00551</t>
  </si>
  <si>
    <t>00552</t>
  </si>
  <si>
    <t>00553</t>
  </si>
  <si>
    <t>00554</t>
  </si>
  <si>
    <t>00555</t>
  </si>
  <si>
    <t>00556</t>
  </si>
  <si>
    <t>00557</t>
  </si>
  <si>
    <t>00558</t>
  </si>
  <si>
    <t>00559</t>
  </si>
  <si>
    <t>00560</t>
  </si>
  <si>
    <t>00561</t>
  </si>
  <si>
    <t>00562</t>
  </si>
  <si>
    <t>00563</t>
  </si>
  <si>
    <t>00564</t>
  </si>
  <si>
    <t>00565</t>
  </si>
  <si>
    <t>00566</t>
  </si>
  <si>
    <t>00567</t>
  </si>
  <si>
    <t>00568</t>
  </si>
  <si>
    <t>00569</t>
  </si>
  <si>
    <t>00570</t>
  </si>
  <si>
    <t>00571</t>
  </si>
  <si>
    <t>00572</t>
  </si>
  <si>
    <t>00573</t>
  </si>
  <si>
    <t>00574</t>
  </si>
  <si>
    <t>00575</t>
  </si>
  <si>
    <t>00576</t>
  </si>
  <si>
    <t>00577</t>
  </si>
  <si>
    <t>00578</t>
  </si>
  <si>
    <t>00579</t>
  </si>
  <si>
    <t>00580</t>
  </si>
  <si>
    <t>00581</t>
  </si>
  <si>
    <t>00582</t>
  </si>
  <si>
    <t>00583</t>
  </si>
  <si>
    <t>00584</t>
  </si>
  <si>
    <t>00585</t>
  </si>
  <si>
    <t>00586</t>
  </si>
  <si>
    <t>00587</t>
  </si>
  <si>
    <t>00588</t>
  </si>
  <si>
    <t>00589</t>
  </si>
  <si>
    <t>00590</t>
  </si>
  <si>
    <t>00591</t>
  </si>
  <si>
    <t>00592</t>
  </si>
  <si>
    <t>00593</t>
  </si>
  <si>
    <t>00594</t>
  </si>
  <si>
    <t>00595</t>
  </si>
  <si>
    <t>00596</t>
  </si>
  <si>
    <t>00597</t>
  </si>
  <si>
    <t>00598</t>
  </si>
  <si>
    <t>00599</t>
  </si>
  <si>
    <t>00600</t>
  </si>
  <si>
    <t>00601</t>
  </si>
  <si>
    <t>00602</t>
  </si>
  <si>
    <t>00603</t>
  </si>
  <si>
    <t>00604</t>
  </si>
  <si>
    <t>00605</t>
  </si>
  <si>
    <t>00606</t>
  </si>
  <si>
    <t>00607</t>
  </si>
  <si>
    <t>00608</t>
  </si>
  <si>
    <t>00609</t>
  </si>
  <si>
    <t>00610</t>
  </si>
  <si>
    <t>00611</t>
  </si>
  <si>
    <t>00612</t>
  </si>
  <si>
    <t>00613</t>
  </si>
  <si>
    <t>00614</t>
  </si>
  <si>
    <t>00615</t>
  </si>
  <si>
    <t>00616</t>
  </si>
  <si>
    <t>00617</t>
  </si>
  <si>
    <t>00618</t>
  </si>
  <si>
    <t>00619</t>
  </si>
  <si>
    <t>00620</t>
  </si>
  <si>
    <t>00621</t>
  </si>
  <si>
    <t>00622</t>
  </si>
  <si>
    <t>00623</t>
  </si>
  <si>
    <t>00624</t>
  </si>
  <si>
    <t>00625</t>
  </si>
  <si>
    <t>00626</t>
  </si>
  <si>
    <t>00627</t>
  </si>
  <si>
    <t>00628</t>
  </si>
  <si>
    <t>00629</t>
  </si>
  <si>
    <t>00630</t>
  </si>
  <si>
    <t>00631</t>
  </si>
  <si>
    <t>00632</t>
  </si>
  <si>
    <t>00633</t>
  </si>
  <si>
    <t>00634</t>
  </si>
  <si>
    <t>00635</t>
  </si>
  <si>
    <t>00636</t>
  </si>
  <si>
    <t>00637</t>
  </si>
  <si>
    <t>00638</t>
  </si>
  <si>
    <t>00639</t>
  </si>
  <si>
    <t>00640</t>
  </si>
  <si>
    <t>00641</t>
  </si>
  <si>
    <t>00642</t>
  </si>
  <si>
    <t>00643</t>
  </si>
  <si>
    <t>00644</t>
  </si>
  <si>
    <t>00645</t>
  </si>
  <si>
    <t>00646</t>
  </si>
  <si>
    <t>00647</t>
  </si>
  <si>
    <t>00648</t>
  </si>
  <si>
    <t>00649</t>
  </si>
  <si>
    <t>00650</t>
  </si>
  <si>
    <t>00651</t>
  </si>
  <si>
    <t>00652</t>
  </si>
  <si>
    <t>00653</t>
  </si>
  <si>
    <t>00654</t>
  </si>
  <si>
    <t>00655</t>
  </si>
  <si>
    <t>00656</t>
  </si>
  <si>
    <t>00657</t>
  </si>
  <si>
    <t>00658</t>
  </si>
  <si>
    <t>00659</t>
  </si>
  <si>
    <t>00660</t>
  </si>
  <si>
    <t>00661</t>
  </si>
  <si>
    <t>00662</t>
  </si>
  <si>
    <t>00663</t>
  </si>
  <si>
    <t>00664</t>
  </si>
  <si>
    <t>00665</t>
  </si>
  <si>
    <t>00666</t>
  </si>
  <si>
    <t>00667</t>
  </si>
  <si>
    <t>00668</t>
  </si>
  <si>
    <t>00669</t>
  </si>
  <si>
    <t>00670</t>
  </si>
  <si>
    <t>00671</t>
  </si>
  <si>
    <t>00672</t>
  </si>
  <si>
    <t>00673</t>
  </si>
  <si>
    <t>00674</t>
  </si>
  <si>
    <t>00675</t>
  </si>
  <si>
    <t>00676</t>
  </si>
  <si>
    <t>00677</t>
  </si>
  <si>
    <t>00678</t>
  </si>
  <si>
    <t>00679</t>
  </si>
  <si>
    <t>00680</t>
  </si>
  <si>
    <t>00681</t>
  </si>
  <si>
    <t>00682</t>
  </si>
  <si>
    <t>00683</t>
  </si>
  <si>
    <t>00684</t>
  </si>
  <si>
    <t>00685</t>
  </si>
  <si>
    <t>00686</t>
  </si>
  <si>
    <t>00687</t>
  </si>
  <si>
    <t>00688</t>
  </si>
  <si>
    <t>00689</t>
  </si>
  <si>
    <t>00690</t>
  </si>
  <si>
    <t>00691</t>
  </si>
  <si>
    <t>00692</t>
  </si>
  <si>
    <t>00693</t>
  </si>
  <si>
    <t>00694</t>
  </si>
  <si>
    <t>00695</t>
  </si>
  <si>
    <t>00696</t>
  </si>
  <si>
    <t>00697</t>
  </si>
  <si>
    <t>00698</t>
  </si>
  <si>
    <t>00699</t>
  </si>
  <si>
    <t>00700</t>
  </si>
  <si>
    <t>00701</t>
  </si>
  <si>
    <t>00702</t>
  </si>
  <si>
    <t>00703</t>
  </si>
  <si>
    <t>00704</t>
  </si>
  <si>
    <t>00705</t>
  </si>
  <si>
    <t>00706</t>
  </si>
  <si>
    <t>00707</t>
  </si>
  <si>
    <t>00708</t>
  </si>
  <si>
    <t>00709</t>
  </si>
  <si>
    <t>00710</t>
  </si>
  <si>
    <t>00711</t>
  </si>
  <si>
    <t>00712</t>
  </si>
  <si>
    <t>00713</t>
  </si>
  <si>
    <t>00714</t>
  </si>
  <si>
    <t>00715</t>
  </si>
  <si>
    <t>00716</t>
  </si>
  <si>
    <t>00717</t>
  </si>
  <si>
    <t>00718</t>
  </si>
  <si>
    <t>00719</t>
  </si>
  <si>
    <t>00720</t>
  </si>
  <si>
    <t>00721</t>
  </si>
  <si>
    <t>00722</t>
  </si>
  <si>
    <t>00723</t>
  </si>
  <si>
    <t>00724</t>
  </si>
  <si>
    <t>00725</t>
  </si>
  <si>
    <t>00726</t>
  </si>
  <si>
    <t>00727</t>
  </si>
  <si>
    <t>00728</t>
  </si>
  <si>
    <t>00729</t>
  </si>
  <si>
    <t>00730</t>
  </si>
  <si>
    <t>00731</t>
  </si>
  <si>
    <t>00732</t>
  </si>
  <si>
    <t>00733</t>
  </si>
  <si>
    <t>00734</t>
  </si>
  <si>
    <t>00735</t>
  </si>
  <si>
    <t>00736</t>
  </si>
  <si>
    <t>00737</t>
  </si>
  <si>
    <t>00738</t>
  </si>
  <si>
    <t>00739</t>
  </si>
  <si>
    <t>00740</t>
  </si>
  <si>
    <t>00741</t>
  </si>
  <si>
    <t>00742</t>
  </si>
  <si>
    <t>00743</t>
  </si>
  <si>
    <t>00744</t>
  </si>
  <si>
    <t>00745</t>
  </si>
  <si>
    <t>00746</t>
  </si>
  <si>
    <t>00747</t>
  </si>
  <si>
    <t>00748</t>
  </si>
  <si>
    <t>00749</t>
  </si>
  <si>
    <t>00750</t>
  </si>
  <si>
    <t>00751</t>
  </si>
  <si>
    <t>00752</t>
  </si>
  <si>
    <t>00753</t>
  </si>
  <si>
    <t>00754</t>
  </si>
  <si>
    <t>00755</t>
  </si>
  <si>
    <t>00756</t>
  </si>
  <si>
    <t>00757</t>
  </si>
  <si>
    <t>00758</t>
  </si>
  <si>
    <t>00759</t>
  </si>
  <si>
    <t>00760</t>
  </si>
  <si>
    <t>00761</t>
  </si>
  <si>
    <t>00762</t>
  </si>
  <si>
    <t>00763</t>
  </si>
  <si>
    <t>00764</t>
  </si>
  <si>
    <t>00765</t>
  </si>
  <si>
    <t>00766</t>
  </si>
  <si>
    <t>00767</t>
  </si>
  <si>
    <t>00768</t>
  </si>
  <si>
    <t>00769</t>
  </si>
  <si>
    <t>00770</t>
  </si>
  <si>
    <t>00771</t>
  </si>
  <si>
    <t>00772</t>
  </si>
  <si>
    <t>00773</t>
  </si>
  <si>
    <t>00774</t>
  </si>
  <si>
    <t>00775</t>
  </si>
  <si>
    <t>00776</t>
  </si>
  <si>
    <t>00777</t>
  </si>
  <si>
    <t>00778</t>
  </si>
  <si>
    <t>00779</t>
  </si>
  <si>
    <t>00780</t>
  </si>
  <si>
    <t>00781</t>
  </si>
  <si>
    <t>00782</t>
  </si>
  <si>
    <t>00783</t>
  </si>
  <si>
    <t>00784</t>
  </si>
  <si>
    <t>00785</t>
  </si>
  <si>
    <t>00786</t>
  </si>
  <si>
    <t>00787</t>
  </si>
  <si>
    <t>00788</t>
  </si>
  <si>
    <t>00789</t>
  </si>
  <si>
    <t>00790</t>
  </si>
  <si>
    <t>00791</t>
  </si>
  <si>
    <t>00792</t>
  </si>
  <si>
    <t>00793</t>
  </si>
  <si>
    <t>00794</t>
  </si>
  <si>
    <t>00795</t>
  </si>
  <si>
    <t>00796</t>
  </si>
  <si>
    <t>00797</t>
  </si>
  <si>
    <t>00798</t>
  </si>
  <si>
    <t>00799</t>
  </si>
  <si>
    <t>00800</t>
  </si>
  <si>
    <t>00801</t>
  </si>
  <si>
    <t>00802</t>
  </si>
  <si>
    <t>00803</t>
  </si>
  <si>
    <t>ID</t>
  </si>
  <si>
    <t>Planes de tratameinto</t>
  </si>
  <si>
    <t>Tipo de plan de accion</t>
  </si>
  <si>
    <t>Peso de evaluacion del plan de accion</t>
  </si>
  <si>
    <t>Efectividad del plan de accion</t>
  </si>
  <si>
    <t>Plazo</t>
  </si>
  <si>
    <t>Estado</t>
  </si>
  <si>
    <t>Alto</t>
  </si>
  <si>
    <t>Prioridad</t>
  </si>
  <si>
    <t>PT001</t>
  </si>
  <si>
    <t>Crear una lista blanca de las extensiones permitidas para descarga en el INS, garantizando que se bloqueen archivos con extensiones de tipo ejecutables, librerías, imágenes ISO, en el firewall, con el fin de prevenir la descarga de malware en equipos del INS.</t>
  </si>
  <si>
    <t>Corto plazo</t>
  </si>
  <si>
    <t>No planeado</t>
  </si>
  <si>
    <t>PT002</t>
  </si>
  <si>
    <t>Creacion controlada de usuarios según los perfiles admitidos.</t>
  </si>
  <si>
    <t>Planeado</t>
  </si>
  <si>
    <t>PT003</t>
  </si>
  <si>
    <t>Mantenimiento, actualizacion y prevencion de computadores</t>
  </si>
  <si>
    <t>PT004</t>
  </si>
  <si>
    <t>PT005</t>
  </si>
  <si>
    <t>PT006</t>
  </si>
  <si>
    <t>PT007</t>
  </si>
  <si>
    <t>PT008</t>
  </si>
  <si>
    <t>PT009</t>
  </si>
  <si>
    <t>PT010</t>
  </si>
  <si>
    <t>PT011</t>
  </si>
  <si>
    <t xml:space="preserve">Se deben establecer las responsabilidades y procedimientos de gestión
para asegurar una respuesta rápida, eficaz y ordenada a los incidentes de
seguridad de la información. </t>
  </si>
  <si>
    <t>Casi seguro</t>
  </si>
  <si>
    <t xml:space="preserve">Asociacion de Planes de Tratamiento </t>
  </si>
  <si>
    <t>Nivel del Riesgo Residual</t>
  </si>
  <si>
    <t>Plan de Tratamiento</t>
  </si>
  <si>
    <t>Descripción del Plan de Tratamiento</t>
  </si>
  <si>
    <t>Tipo de Plan de Tratamiento</t>
  </si>
  <si>
    <t>Contratar una consultoría para el diseño y acompañamiento en la  implementación de una metodología de desarrollo seguro basado en los principios y buenas practicas definidas por el Open Web Aplicación Security Project (OWASP)</t>
  </si>
  <si>
    <t>Contratar un tercero para hacer el aseguramiento y remediación de la vulnerabilidades identificadas en los análisis trimestrales.</t>
  </si>
  <si>
    <t>Contratar un tercero para efectuar Ethical hacking semestral a los sistemas de información y las aplicaciones mas criticas del INS</t>
  </si>
  <si>
    <t>Contratar un tercero para la adquisición, configuración e implementación de una solución que permita monitorear y prevenir ataques hacia las aplicaciones web criticas que tiene el INS.</t>
  </si>
  <si>
    <t>PT047</t>
  </si>
  <si>
    <t>Adquirir una solución de IDS/IPS para la detección y prevención oportuna de intrusos a la plataforma tecnológica del INS.</t>
  </si>
  <si>
    <t>Adquirir una solución de File Integrity Monitoring (FIM) o contratarlo como servicio, que  permita el monitoreo de cualquier modificación no autorizada en activos de información críticos.</t>
  </si>
  <si>
    <t>PT050</t>
  </si>
  <si>
    <t xml:space="preserve">Contratar un servicio de alertas tempranas o vulnerabilidades de dia cero que permita identificar y gestionar las vulnerabilidades más recientes </t>
  </si>
  <si>
    <t>PT043</t>
  </si>
  <si>
    <t>Cifrar los canales de comunicación a través de los cuales se intercambia información con entidades que se tengan convenios, de manera que se cumpla con las políticas definidas en el manual de políticas de seguridad de la información para el intercambio seguro de información</t>
  </si>
  <si>
    <t>PT035</t>
  </si>
  <si>
    <t>Contratar un análisis para calcular la tasa de crecimiento de la información en los sistemas e información misionales y diseñar e implementar un plan de gestión de la capacidad para evitar fallas por ausencia de capacidad de almacenamiento, procesamiento o transmisión de información</t>
  </si>
  <si>
    <t>pp</t>
  </si>
  <si>
    <t>TIPO CONTENEDOR</t>
  </si>
  <si>
    <t>N</t>
  </si>
  <si>
    <t xml:space="preserve"> Amenaza</t>
  </si>
  <si>
    <t xml:space="preserve">Vulnerabilidad </t>
  </si>
  <si>
    <t>C</t>
  </si>
  <si>
    <t>Enterprise</t>
  </si>
  <si>
    <t>comercializacion</t>
  </si>
  <si>
    <t>Pagina INS</t>
  </si>
  <si>
    <t>SIHEVI</t>
  </si>
  <si>
    <t>Trasplantes</t>
  </si>
  <si>
    <t>Sivigila</t>
  </si>
  <si>
    <t>BMS</t>
  </si>
  <si>
    <t>ONS</t>
  </si>
  <si>
    <t>SIAI</t>
  </si>
  <si>
    <t>SIGEM</t>
  </si>
  <si>
    <t>SISDOC</t>
  </si>
  <si>
    <t>HUMANO</t>
  </si>
  <si>
    <t>TFS</t>
  </si>
  <si>
    <t>Wetransfer</t>
  </si>
  <si>
    <t>mapana-sisdoc</t>
  </si>
  <si>
    <t>Acceso remoto no autorizado a la red</t>
  </si>
  <si>
    <t xml:space="preserve">Falta de restricciones para acceso remoto </t>
  </si>
  <si>
    <t xml:space="preserve"> Acceso no autorizado a datos</t>
  </si>
  <si>
    <t>Usuario interno (Sin intención)</t>
  </si>
  <si>
    <t xml:space="preserve">Daño o alteración de información sensible o del proceso </t>
  </si>
  <si>
    <t>Bases de Datos</t>
  </si>
  <si>
    <t xml:space="preserve">Configuración de seguridad de motor de base de datos incorrectos </t>
  </si>
  <si>
    <t xml:space="preserve"> Destrucción de información</t>
  </si>
  <si>
    <t xml:space="preserve">Ausencia de solucion para la detección de intrusos </t>
  </si>
  <si>
    <t>Falta de monitoreo de integridad de archivos (FIM)</t>
  </si>
  <si>
    <t>Servicios</t>
  </si>
  <si>
    <t>Hacker externo
Hacker interno
Usuario interno malintencionado</t>
  </si>
  <si>
    <t>Moderada</t>
  </si>
  <si>
    <t>Hacker externo</t>
  </si>
  <si>
    <t xml:space="preserve"> Acceso remoto no autorizado</t>
  </si>
  <si>
    <t>Baja</t>
  </si>
  <si>
    <t xml:space="preserve">Despliegue de información que pueda facilitar una conexión remota no autorizada </t>
  </si>
  <si>
    <t>Usuario interno bienintencionado
Usuario TI mal entrenado</t>
  </si>
  <si>
    <t xml:space="preserve"> Negación de servicio</t>
  </si>
  <si>
    <t xml:space="preserve">Explotación de debilidades de seguridad del sistema operativo por no tener la última versión o  actualización </t>
  </si>
  <si>
    <t xml:space="preserve"> Uso de software pirata</t>
  </si>
  <si>
    <t xml:space="preserve">Falta de auditoría a la instalación de software en los equipos de la organización </t>
  </si>
  <si>
    <t xml:space="preserve"> Intrusión a aplicaciones y web</t>
  </si>
  <si>
    <t>Falla Técnica
Usuario TI mal entrenado
Contaminación</t>
  </si>
  <si>
    <t>Indisponibilidad del servicio</t>
  </si>
  <si>
    <t>Ausencia de un plan de recuperación de desastres</t>
  </si>
  <si>
    <t>Ausencia de un plan de continuidad del servicio</t>
  </si>
  <si>
    <t>Ausencia de una adecuada gestión de riesgos de seguridad de la información y ciberseguridad</t>
  </si>
  <si>
    <t>Alta</t>
  </si>
  <si>
    <t>Modifiación no autorizada de datos</t>
  </si>
  <si>
    <t>Eliminación de datos</t>
  </si>
  <si>
    <t>Proveedor mal entrenado</t>
  </si>
  <si>
    <t>Incumplimiento de contrato</t>
  </si>
  <si>
    <t>Ausencia de SLA de servicios</t>
  </si>
  <si>
    <t>Carpetas compartidas</t>
  </si>
  <si>
    <t xml:space="preserve">Atacante Externo
Usuario TI (Malintencionado)
Usuario TI (Mal entrenado)
Usuario interno (Sin intencion)
Usuario interno (Malintencionado)
Ambiental </t>
  </si>
  <si>
    <t xml:space="preserve"> ID spoofing</t>
  </si>
  <si>
    <t xml:space="preserve">Falta de controles de identificación y autenticación </t>
  </si>
  <si>
    <t xml:space="preserve">Passwords no protegidos (lógica o físicamente) </t>
  </si>
  <si>
    <t xml:space="preserve"> Sabotaje</t>
  </si>
  <si>
    <t xml:space="preserve">Falta de un procedimiento de administración de privilegios de acceso </t>
  </si>
  <si>
    <t xml:space="preserve"> Robo y Fraude</t>
  </si>
  <si>
    <t xml:space="preserve">Falta de mecanismos de identificación o  autenticación confiables </t>
  </si>
  <si>
    <t>Falla técnica</t>
  </si>
  <si>
    <t xml:space="preserve"> Destrucción de instalaciones, datos y equipos</t>
  </si>
  <si>
    <t>Usuario mal entrenado
Hacker externo
Hacker interno
Usuario malintencionado</t>
  </si>
  <si>
    <t>Indisponibilidad</t>
  </si>
  <si>
    <t>Archivo Fisico</t>
  </si>
  <si>
    <t>Fuente ambiental</t>
  </si>
  <si>
    <t xml:space="preserve">Correo </t>
  </si>
  <si>
    <t>Hacker externo
Hacker interno
Cracker externo
Cracker interno
Usuario interno malintencionado
Usuario interno bienintencionado
Usuario TI mal entrenado</t>
  </si>
  <si>
    <t xml:space="preserve">Configuración o mantenimiento de seguridad del software de correo incorrectos </t>
  </si>
  <si>
    <t>Terrorista
Falla técnica
Cracker externo
Cracker interno
Usuario interno malintencionado</t>
  </si>
  <si>
    <t>Cracker externo
Cracker interno
Usuario interno malintencionado</t>
  </si>
  <si>
    <t>Cracker externo
Cracker interno
Usuario interno malintencionado
Terrorista</t>
  </si>
  <si>
    <t>Hacker externo
Hacker interno
Cracker externo
Cracker interno
Usuario interno malintencionado</t>
  </si>
  <si>
    <t>Usuario TI mal entrenado
Indisponibilidad de información relacionada</t>
  </si>
  <si>
    <t>Ausencia de una solución antispam</t>
  </si>
  <si>
    <t>Ausencia de configuraciones antiphishing (DMARK, DKIM, SPF)</t>
  </si>
  <si>
    <t>Ausencia de soluciones antimalware para correo</t>
  </si>
  <si>
    <t>Amenaza Persistente Avanzada</t>
  </si>
  <si>
    <t>Usuario TI mal entrenado
Problemas de conectividad</t>
  </si>
  <si>
    <t>Desactualización de firmas</t>
  </si>
  <si>
    <t>Soluciones antimalware para correo poco efectivas</t>
  </si>
  <si>
    <t>Medios</t>
  </si>
  <si>
    <t>Hacker externo
Hacker interno
Usuario interno malintencionado
Terrorista</t>
  </si>
  <si>
    <t>Personas</t>
  </si>
  <si>
    <t>Ingeniería Social</t>
  </si>
  <si>
    <t>Personal sin una adecuada sensibilización</t>
  </si>
  <si>
    <t>Phishing</t>
  </si>
  <si>
    <t>Smishing</t>
  </si>
  <si>
    <t>Extorsión</t>
  </si>
  <si>
    <t>Usuario interno malintencionado
Usuario interno bienintencionado</t>
  </si>
  <si>
    <t>Ausencia de acuerdos de confidencialidad firmados</t>
  </si>
  <si>
    <t>Usuario interno descontento
Sabotaje</t>
  </si>
  <si>
    <t>Venta de información</t>
  </si>
  <si>
    <t>Ausencia de condiciones laborales adecuadas</t>
  </si>
  <si>
    <t>Borrado de información</t>
  </si>
  <si>
    <t>Ausencia de copias de respaldo de información</t>
  </si>
  <si>
    <t>ISP - 024
ISP - 070
VARSP - 041
GF - 004
GD - 001
GD - 002
GD - 003
GD - 004
GD - 005
GD - 006
GD - 007
GD - 008
GD - 009
GD - 010
GD - 011
GD - 012</t>
  </si>
  <si>
    <t>Archivo Físico de Gestión Administrativa</t>
  </si>
  <si>
    <t>RF - 005
RF - 006
RF - 007
RF - 008
RF - 009
RF - 010
RF - 011
RF - 012
RF - 013
RF - 014
RF - 015
RF - 016
RF - 021</t>
  </si>
  <si>
    <t>Archivo Histórico Gestión Documental</t>
  </si>
  <si>
    <t>Archivo Físico de Gestión Área de Contratación</t>
  </si>
  <si>
    <t>ABS - 001
ABS - 002
ABS - 003
ABS - 004
ABS - 005
ABS - 006
ABS - 007
ABS - 008
ABS - 009</t>
  </si>
  <si>
    <t>Archivo Físico de Gestión Área de Gestión Ambiental</t>
  </si>
  <si>
    <t>GA - 001
GA - 002
GA - 004
GA - 005
GA - 006
GA - 007
GA - 008
GA - 009
GA - 010
GA - 011
GA - 012</t>
  </si>
  <si>
    <t>Archivo Físico de Gestión Área de Hacienda Galindo y Serpentario</t>
  </si>
  <si>
    <t>P - 004
P - 005
P - 006
P - 007
P - 008
P - 009
P - 010
P - 011
P - 012
P - 013
P - 014
P - 015
P - 016
P - 017</t>
  </si>
  <si>
    <t>Archivo Físico de Gestión Área de medios de cultivo</t>
  </si>
  <si>
    <t>P - 020
P - 023
P - 024
P - 025
P - 026
P - 027
P - 028</t>
  </si>
  <si>
    <t>Archivo Físico de Gestión Área de Producción de Biológicos</t>
  </si>
  <si>
    <t>P - 018
P - 019
P - 032</t>
  </si>
  <si>
    <t>Archivo Físico de Gestión Atención al Ciudadano</t>
  </si>
  <si>
    <t>AC - 001
AC - 002
AC - 004</t>
  </si>
  <si>
    <t>Archivo Físico de Gestión Banco de Proyectos</t>
  </si>
  <si>
    <t>ISP - 025
ISP - 026</t>
  </si>
  <si>
    <t>Archivo Físico de Gestión Biblioteca</t>
  </si>
  <si>
    <t>ISP - 013
ISP - 014
ISP - 015</t>
  </si>
  <si>
    <t>Archivo Físico de Gestión Central de Cuentas</t>
  </si>
  <si>
    <t>GF - 004</t>
  </si>
  <si>
    <t>CONT012</t>
  </si>
  <si>
    <t>Archivo Físico de Gestión Comunicación Institucional</t>
  </si>
  <si>
    <t>DG - 013</t>
  </si>
  <si>
    <t>CONT013</t>
  </si>
  <si>
    <t>Archivo Físico de Gestión Contabilidad</t>
  </si>
  <si>
    <t>GF - 005
GF - 006
GF - 008
GF - 009
GF - 011
GF - 016
GF - 024</t>
  </si>
  <si>
    <t>CONT014</t>
  </si>
  <si>
    <t>Archivo Físico de Gestión Contractual</t>
  </si>
  <si>
    <t>CONT015</t>
  </si>
  <si>
    <t>Archivo Físico de Gestión Costos</t>
  </si>
  <si>
    <t>GF - 019
GF - 020</t>
  </si>
  <si>
    <t>CONT016</t>
  </si>
  <si>
    <t>Archivo Físico de Gestión Despacho de la Dirección de Investigación en Salud Pública</t>
  </si>
  <si>
    <t>ISP - 065</t>
  </si>
  <si>
    <t>CONT017</t>
  </si>
  <si>
    <t>Archivo Físico de Gestión Dirección General -  Despacho</t>
  </si>
  <si>
    <t>DG - 002
DG - 003
DG - 005
DG - 007</t>
  </si>
  <si>
    <t>CONT018</t>
  </si>
  <si>
    <t>Archivo Físico de Gestión Dirección Vigilancia y Análisis de Riesgo en Salud Pública</t>
  </si>
  <si>
    <t>VARSP - 001
VARSP - 002
VARSP - 003
VARSP - 005
VARSP - 013</t>
  </si>
  <si>
    <t>CONT019</t>
  </si>
  <si>
    <t>Archivo Físico de Gestión Facturación y Cartera</t>
  </si>
  <si>
    <t>GF - 012
GF - 013
GF - 023</t>
  </si>
  <si>
    <t>CONT020</t>
  </si>
  <si>
    <t>Archivo Físico de Gestión Financiera</t>
  </si>
  <si>
    <t>GF - 021
GF - 022
GF - 025</t>
  </si>
  <si>
    <t>CONT021</t>
  </si>
  <si>
    <t>Archivo Físico de Gestión Fisiología Molecular</t>
  </si>
  <si>
    <t>ISP - 041
ISP - 042
ISP - 044</t>
  </si>
  <si>
    <t>CONT022</t>
  </si>
  <si>
    <t>Archivo Físico de Gestión Gestión Administrativa - Soporte</t>
  </si>
  <si>
    <t>RF - 016</t>
  </si>
  <si>
    <t>CONT023</t>
  </si>
  <si>
    <t xml:space="preserve">Archivo Físico de Gestión Gestión Documental </t>
  </si>
  <si>
    <t>GD - 001
GD - 002
GD - 003
GD - 004
GD - 005
GD - 006
GD - 007
GD - 008
GD - 009
GD - 010
GD - 011
GD - 012</t>
  </si>
  <si>
    <t>CONT024</t>
  </si>
  <si>
    <t>Archivo Físico de Gestión Grupo Aseguramiento de la Calidad</t>
  </si>
  <si>
    <t>P - 041
P - 042
P - 043
P - 044</t>
  </si>
  <si>
    <t>CONT025</t>
  </si>
  <si>
    <t>Archivo Físico de Gestión Grupo de Análisis y Divulgación</t>
  </si>
  <si>
    <t>ONS - 003
ONS - 004
ONS - 005
ONS - 007
ONS - 008
ONS - 011
ONS - 012
ONS - 013
ONS - 014
ONS - 015
ONS - 016
ONS - 017</t>
  </si>
  <si>
    <t>CONT026</t>
  </si>
  <si>
    <t>Archivo Físico de Gestión Grupo de Animales de laboratorio - Bioterio</t>
  </si>
  <si>
    <t>P - 001
P - 002
P - 003
P - 038</t>
  </si>
  <si>
    <t>CONT027</t>
  </si>
  <si>
    <t>Archivo Físico de Gestión Grupo de Equipos de Laboratorio</t>
  </si>
  <si>
    <t>EL - 003</t>
  </si>
  <si>
    <t>CONT028</t>
  </si>
  <si>
    <t>Archivo Físico de Gestión Grupo Formación de Talento Humano en Salud Pública</t>
  </si>
  <si>
    <t>VARSP - 019
VARSP - 022
VARSP - 023
VARSP - 024
VARSP - 025
VARSP - 026</t>
  </si>
  <si>
    <t>CONT029</t>
  </si>
  <si>
    <t>Archivo Físico de Gestión Grupo de Talento Humano</t>
  </si>
  <si>
    <t>GH - 001
GH - 003
GH - 004
GH - 005
GH - 006
GH - 007
GH - 008
GH - 009
GH - 011
GH - 012
GH - 013
GH - 014
GH - 015
GH - 016
GH - 017
GH - 018</t>
  </si>
  <si>
    <t>CONT030</t>
  </si>
  <si>
    <t>Archivo Físico de Gestión Grupo ERIA</t>
  </si>
  <si>
    <t>VARSP - 037
VARSP - 038
VARSP - 039
VARSP - 040
VARSP - 041</t>
  </si>
  <si>
    <t>CONT031</t>
  </si>
  <si>
    <t>Archivo Físico de Gestión Grupo Gestión del Riesgo</t>
  </si>
  <si>
    <t>VARSP - 018
VARSP - 028
VARSP - 030
VARSP - 031
VARSP - 032
VARSP - 034</t>
  </si>
  <si>
    <t>CONT032</t>
  </si>
  <si>
    <t>Archivo Físico de Gestión Grupo Red Bancos de Sangre y Servicios de Transfusión</t>
  </si>
  <si>
    <t>RSP - 016
RSP - 024
RSP - 025
RSP - 028
RSP - 029
RSP - 031</t>
  </si>
  <si>
    <t>CONT033</t>
  </si>
  <si>
    <t>Archivo Físico de Gestión Grupo Red de Donación y Trasplantes</t>
  </si>
  <si>
    <t>RSP - 009
RSP - 011
RSP - 012
RSP - 014
RSP - 015
RSP - 021
RSP - 023
RSP - 026
RSP - 033</t>
  </si>
  <si>
    <t>CONT034</t>
  </si>
  <si>
    <t>Archivo Físico de Gestión Grupos de la Dirección de Vigilancia y Análisis del Riesgo en Salud Pública/ No Transmisibles</t>
  </si>
  <si>
    <t>VARSP - 014
VARSP - 015</t>
  </si>
  <si>
    <t>CONT035</t>
  </si>
  <si>
    <t>Archivo Físico de Gestión Grupos de la Dirección de Vigilancia y Análisis del Riesgo en Salud Pública/ Transmisibles</t>
  </si>
  <si>
    <t>VARSP - 001
VARSP - 002
VARSP - 003
VARSP - 005
VARSP - 010
VARSP - 011</t>
  </si>
  <si>
    <t>CONT036</t>
  </si>
  <si>
    <t>Archivo Físico de Gestión Grupos de la Subdirección Laboratorio Nacional de Referencia</t>
  </si>
  <si>
    <t>RSP - 039
RSP - 040
RSP - 045
RSP - 047
RSP - 048
RSP - 049
RSP - 056</t>
  </si>
  <si>
    <t>CONT037</t>
  </si>
  <si>
    <t>Archivo Físico de Gestión Micobacterias</t>
  </si>
  <si>
    <t>ISP - 017
ISP - 019</t>
  </si>
  <si>
    <t>CONT038</t>
  </si>
  <si>
    <t>Archivo Físico de Gestión Microbiología</t>
  </si>
  <si>
    <t>ISP - 009
ISP - 010
ISP - 011
ISP - 059</t>
  </si>
  <si>
    <t>CONT039</t>
  </si>
  <si>
    <t>Archivo Físico de Gestión Morfología Celular</t>
  </si>
  <si>
    <t>ISP - 061
ISP - 062
ISP - 072
ISP - 073
ISP - 074</t>
  </si>
  <si>
    <t>CONT040</t>
  </si>
  <si>
    <t>Archivo Físico de Gestión Nutrición</t>
  </si>
  <si>
    <t xml:space="preserve">ISP - 030
ISP - 031
</t>
  </si>
  <si>
    <t>CONT041</t>
  </si>
  <si>
    <t>Archivo Físico de Gestión Oficina Asesora de Planeación</t>
  </si>
  <si>
    <t>PI - 010</t>
  </si>
  <si>
    <t>CONT042</t>
  </si>
  <si>
    <t>Archivo Físico de Gestión Oficina Asesora de Planeación - Calidad</t>
  </si>
  <si>
    <t>PI - 001
PI - 002
PI - 003
PI - 004
PI - 005
PI - 013</t>
  </si>
  <si>
    <t xml:space="preserve">Menor </t>
  </si>
  <si>
    <t>CONT043</t>
  </si>
  <si>
    <t xml:space="preserve">Archivo Físico de Gestión Grupo ERIA y Plaguicidas </t>
  </si>
  <si>
    <t>CONT044</t>
  </si>
  <si>
    <t>Archivo Físico de Gestión Oficina Asesora Jurídica</t>
  </si>
  <si>
    <t>VARSP - 037
VARSP - 038
VARSP - 039
VARSP - 040
VARSP - 041
GJ - 001
GJ - 002
GJ - 003
GJ - 004
GJ - 005
GJ - 006
GJ - 007
GJ - 008
GJ - 009
GJ - 010
GJ - 011
GJ - 012
GJ - 013
GJ - 014
GJ - 015
GJ - 016
GJ - 017</t>
  </si>
  <si>
    <t>CONT045</t>
  </si>
  <si>
    <t xml:space="preserve">Archivo Físico de Gestión Oficina de Control Interno </t>
  </si>
  <si>
    <t>CI - 001
CI - 002
CI - 003
CI - 004
CI - 005
CI - 006
CI - 007
CI - 008
CI - 009
CI - 010</t>
  </si>
  <si>
    <t>CONT046</t>
  </si>
  <si>
    <t>Archivo Físico de Gestión Oficina de Tecnologías de Información y Comunicaciones</t>
  </si>
  <si>
    <t>TIC - 001
TIC - 009
TIC - 014
TIC - 015
TIC - 017</t>
  </si>
  <si>
    <t>CONT047</t>
  </si>
  <si>
    <t xml:space="preserve">Archivo Físico de Gestión Parasitología </t>
  </si>
  <si>
    <t>ISP - 004
ISP - 005
ISP - 006
ISP - 007
RSP - 052</t>
  </si>
  <si>
    <t>CONT048</t>
  </si>
  <si>
    <t>Archivo Físico de Gestión Portería</t>
  </si>
  <si>
    <t>RF - 019</t>
  </si>
  <si>
    <t>CONT049</t>
  </si>
  <si>
    <t>Archivo Físico de Gestión Presupuesto</t>
  </si>
  <si>
    <t>GF - 014
GF - 015
GF - 017
GF - 018</t>
  </si>
  <si>
    <t>CONT050</t>
  </si>
  <si>
    <t>Archivo Físico de Gestión Redes en Salud Pública Despacho</t>
  </si>
  <si>
    <t>RSP - 034
RSP - 035</t>
  </si>
  <si>
    <t>CONT051</t>
  </si>
  <si>
    <t>Archivo Físico de Gestión Salud Ambiental y Laboral</t>
  </si>
  <si>
    <t>ISP - 032
ISP - 034
ISP - 067</t>
  </si>
  <si>
    <t>CONT052</t>
  </si>
  <si>
    <t>Archivo Físico de Gestión Salud Materna y Perinatal</t>
  </si>
  <si>
    <t xml:space="preserve">ISP - 001
ISP - 002
ISP - 003
ISP - 049
</t>
  </si>
  <si>
    <t>CONT053</t>
  </si>
  <si>
    <t>Archivo Físico de Gestión Área de Almacén e Inventarios</t>
  </si>
  <si>
    <t>RF - 007
RF - 008
RF - 009
RF - 010
RF - 011
RF - 012
RF - 013
RF - 014
RF - 015</t>
  </si>
  <si>
    <t>CONT054</t>
  </si>
  <si>
    <t>Archivo Físico de Gestión SLNR Grupo Genética</t>
  </si>
  <si>
    <t>RSP - 054</t>
  </si>
  <si>
    <t>CONT055</t>
  </si>
  <si>
    <t>Archivo Físico de Gestión SLNR Grupo Patología</t>
  </si>
  <si>
    <t>RSP - 053</t>
  </si>
  <si>
    <t>CONT056</t>
  </si>
  <si>
    <t>Archivo Físico de Gestión Subdirección de Innovación en Salud Pública (SISP)</t>
  </si>
  <si>
    <t>ISP - 070
ISP - 071</t>
  </si>
  <si>
    <t>CONT057</t>
  </si>
  <si>
    <t>Archivo Físico de Gestión Subdirección de Investigación Científica y Tecnológica</t>
  </si>
  <si>
    <t>ISP - 065
ISP - 066</t>
  </si>
  <si>
    <t>CONT058</t>
  </si>
  <si>
    <t>Archivo Físico de Gestión Subdirección Gestión de la Calidad de los LSP</t>
  </si>
  <si>
    <t>RSP - 001
RSP - 002
RSP - 003
RSP - 004
RSP - 006
RSP - 007</t>
  </si>
  <si>
    <t>CONT059</t>
  </si>
  <si>
    <t>Archivo Físico de Gestión Tesorería</t>
  </si>
  <si>
    <t>GF - 001
GF - 007</t>
  </si>
  <si>
    <t xml:space="preserve">Yarara-v3
Servidor de produccion - Internet Information Server </t>
  </si>
  <si>
    <t>http://aulavirtual.ins.gov.co/</t>
  </si>
  <si>
    <t>Nodo 1 Clúster SQL Server 2012
Servidor de base de datos
Nodo 2 Clúster SQL Server 2012
Servidor de base de datos</t>
  </si>
  <si>
    <t>BIOTERIO DE BARRERA Y LABORATORIO DE CONTENCIÓN BIOLÓGICA CON NIVEL DE BIOSEGURIDAD 2 (ABSL-2/BSL2) 
Controles diferenciales de presurización, Humedad Relativa y Temperatura en cada área con sistema de alarma y comunicación al Building Management Sistem ( BMS).</t>
  </si>
  <si>
    <t>CONT062</t>
  </si>
  <si>
    <t>Carpeta compartida Área de Producción de Biológicos</t>
  </si>
  <si>
    <t>Carpeta Compartida</t>
  </si>
  <si>
    <t>P - 033
P - 034
P - 035</t>
  </si>
  <si>
    <t>Carpeta compartida local, en equipo del área</t>
  </si>
  <si>
    <t>CONT063</t>
  </si>
  <si>
    <t>Carpeta compartida Dirección de Investigación en Salud Pública</t>
  </si>
  <si>
    <t>ISP - 064</t>
  </si>
  <si>
    <t>CONT064</t>
  </si>
  <si>
    <t>Carpeta compartida Equipo de Administrador documental Oficina Asesora de Planeación - Calidad</t>
  </si>
  <si>
    <t>PI - 001
PI - 004
PI - 005</t>
  </si>
  <si>
    <t>CONT065</t>
  </si>
  <si>
    <t>Carpeta compartida Equipo del Área de Medios de Cultivo</t>
  </si>
  <si>
    <t>P - 021
P - 022
P - 029
P - 030</t>
  </si>
  <si>
    <t>CONT066</t>
  </si>
  <si>
    <t>Carpeta compartida Gestión Contractual</t>
  </si>
  <si>
    <t>ABS - 010
ABS - 011</t>
  </si>
  <si>
    <t>CONT067</t>
  </si>
  <si>
    <t>Carpeta compartida Grupo Aseguramiento de la Calidad</t>
  </si>
  <si>
    <t>P - 041
P - 042
P - 045</t>
  </si>
  <si>
    <t>CONT068</t>
  </si>
  <si>
    <t>Carpeta compartida Grupo Red de Donación y Trasplantes</t>
  </si>
  <si>
    <t>RSP - 032</t>
  </si>
  <si>
    <t>CONT069</t>
  </si>
  <si>
    <t>Carpeta compartida Oficina de Control Interno</t>
  </si>
  <si>
    <t>CONT070</t>
  </si>
  <si>
    <t>Carpeta compartida Salud Ambiental y Laboral</t>
  </si>
  <si>
    <t>ISP - 032</t>
  </si>
  <si>
    <t>CONT071</t>
  </si>
  <si>
    <t>Carpeta compartida Secretaria Ejecutiva DEL CEMIN</t>
  </si>
  <si>
    <t>ISP - 063</t>
  </si>
  <si>
    <t>CONT072</t>
  </si>
  <si>
    <t>Carpeta compartida Subdirección de Investigación Científica y Tecnológica / Despacho</t>
  </si>
  <si>
    <t>CONT073</t>
  </si>
  <si>
    <t>Carpetas compartidas Área de Gestión Ambiental</t>
  </si>
  <si>
    <t>GA - 001
GA - 002
GA - 003</t>
  </si>
  <si>
    <t>CONT074</t>
  </si>
  <si>
    <t xml:space="preserve">Carpetas compartidas Grupo ERIA </t>
  </si>
  <si>
    <t>VARSP - 041</t>
  </si>
  <si>
    <t>Carpetas compartidas Grupo ERIA y Plaguicidas Oficina Asesora Jurídica</t>
  </si>
  <si>
    <t>CONT075</t>
  </si>
  <si>
    <t xml:space="preserve">Carpetas compartidas Locales Oficina Asesora Jurídica </t>
  </si>
  <si>
    <t>GJ - 005</t>
  </si>
  <si>
    <t>CONT076</t>
  </si>
  <si>
    <t>CD - DVD Banco de Proyectos</t>
  </si>
  <si>
    <t>ISP - 025
ISP - 026
ISP - 027
ISP - 028</t>
  </si>
  <si>
    <t>CD - DVD</t>
  </si>
  <si>
    <t>CONT077</t>
  </si>
  <si>
    <t>CD - DVD Contabilidad</t>
  </si>
  <si>
    <t>GF - 003
GF - 008
GF - 009
GF - 011</t>
  </si>
  <si>
    <t>CONT078</t>
  </si>
  <si>
    <t>CD - DVD Dirección Vigilancia y Análisis del Riesgo en Salud Publica</t>
  </si>
  <si>
    <t>VARSP - 012
VARSP - 036</t>
  </si>
  <si>
    <t>CONT079</t>
  </si>
  <si>
    <t>CD - DVD Facturación y Cartera</t>
  </si>
  <si>
    <t>GF - 012</t>
  </si>
  <si>
    <t>CONT080</t>
  </si>
  <si>
    <t>CD - DVD Gestión Documental</t>
  </si>
  <si>
    <t>GD - 003</t>
  </si>
  <si>
    <t>CONT081</t>
  </si>
  <si>
    <t>CD - DVD Grupo de Equipos de Laboratorio</t>
  </si>
  <si>
    <t>EL - 002</t>
  </si>
  <si>
    <t>CONT082</t>
  </si>
  <si>
    <t>CD - DVD Grupo ERIA y Plaguicidas</t>
  </si>
  <si>
    <t>VARSP - 038</t>
  </si>
  <si>
    <t>CONT083</t>
  </si>
  <si>
    <t xml:space="preserve">CD - DVD Investigación en Salud Pública / Microbiología </t>
  </si>
  <si>
    <t xml:space="preserve">ISP - 009
ISP - 010
ISP - 011
</t>
  </si>
  <si>
    <t>CONT084</t>
  </si>
  <si>
    <t>CD - DVD Nutrición</t>
  </si>
  <si>
    <t>ISP - 029
ISP - 031</t>
  </si>
  <si>
    <t>CONT085</t>
  </si>
  <si>
    <t xml:space="preserve">CD - DVD Oficina de Control Interno </t>
  </si>
  <si>
    <t>ISP - 031</t>
  </si>
  <si>
    <t>CONT086</t>
  </si>
  <si>
    <t>CD - DVD Subdirección Gestión de la Calidad de los Laboratorios de Salud Publica</t>
  </si>
  <si>
    <t>RSP - 001
RSP - 002
RSP - 004
RSP - 007</t>
  </si>
  <si>
    <t>CONT087</t>
  </si>
  <si>
    <t>CD - DVD Tesorería</t>
  </si>
  <si>
    <t>CONT088</t>
  </si>
  <si>
    <t>Computador Coordinador Subdirección Laboratorio Nacional de Referencia / Grupo Genética</t>
  </si>
  <si>
    <t>CONT089</t>
  </si>
  <si>
    <t xml:space="preserve">Computador Coordinador Subdirección Laboratorio Nacional de Referencia / Grupo Micobacterias </t>
  </si>
  <si>
    <t>ISP - 017
ISP - 018
ISP - 019
RSP - 042</t>
  </si>
  <si>
    <t>CONT090</t>
  </si>
  <si>
    <t>Computador Coordinador Subdirección Laboratorio Nacional de Referencia / Grupo Microbiología</t>
  </si>
  <si>
    <t>ISP - 009
ISP - 010
ISP - 011
ISP - 059
RSP - 043
RSP - 044
RSP - 050
RSP - 051</t>
  </si>
  <si>
    <t>CONT091</t>
  </si>
  <si>
    <t>Computador Coordinador Subdirección Laboratorio Nacional de Referencia / Grupo Parasitología</t>
  </si>
  <si>
    <t>ISP - 004
ISP - 005
ISP - 006
ISP - 007
ISP - 008
RSP - 052</t>
  </si>
  <si>
    <t>CONT092</t>
  </si>
  <si>
    <t>Computador Coordinador Subdirección Laboratorio Nacional de Referencia / Grupo Patología</t>
  </si>
  <si>
    <t>RSP - 053
RSP - 041</t>
  </si>
  <si>
    <t>CONT093</t>
  </si>
  <si>
    <t>Computador Responsable Dirección general</t>
  </si>
  <si>
    <t>DG - 003
DG - 006
DG - 007</t>
  </si>
  <si>
    <t>CONT094</t>
  </si>
  <si>
    <t>Computador Responsable Oficina de Tecnologías de Información y Comunicaciones</t>
  </si>
  <si>
    <t>TIC - 004
TIC - 010
TIC - 011
TIC - 012
TIC - 015
TIC - 016
TIC - 017</t>
  </si>
  <si>
    <t>CONT095</t>
  </si>
  <si>
    <t>Computador(es) de los Integrantes Área Contabilidad</t>
  </si>
  <si>
    <t>GF - 003
GF - 008
GF - 009
GF - 011
GF - 016</t>
  </si>
  <si>
    <t>CONT096</t>
  </si>
  <si>
    <t>Computador(es) de los Integrantes área Gestión Contractual</t>
  </si>
  <si>
    <t>ABS - 001
ABS - 008
ABS - 010
ABS - 011</t>
  </si>
  <si>
    <t>CONT097</t>
  </si>
  <si>
    <t>Computador(es) de los Integrantes Atención al Ciudadano</t>
  </si>
  <si>
    <t>AC - 001
AC - 002
AC - 003
AC - 005</t>
  </si>
  <si>
    <t>CONT098</t>
  </si>
  <si>
    <t>Computador(es) de los Integrantes Banco de Proyectos</t>
  </si>
  <si>
    <t>CONT099</t>
  </si>
  <si>
    <t>Computador(es) de los Integrantes Biblioteca</t>
  </si>
  <si>
    <t>ISP - 013
ISP - 016</t>
  </si>
  <si>
    <t>CONT100</t>
  </si>
  <si>
    <t>Computador(es) de los Integrantes Comercialización</t>
  </si>
  <si>
    <t>DP - 001
DP - 002
DP - 003
DP - 004</t>
  </si>
  <si>
    <t>CONT101</t>
  </si>
  <si>
    <t>Computador(es) de los Integrantes Contabilidad</t>
  </si>
  <si>
    <t>CONT102</t>
  </si>
  <si>
    <t>Computador(es) de los Integrantes Control interno</t>
  </si>
  <si>
    <t>CONT103</t>
  </si>
  <si>
    <t xml:space="preserve">Computador(es) de los Integrantes Coordinador Gestión Administrativa </t>
  </si>
  <si>
    <t>RF - 004
RF - 005
RF - 017
RF - 018</t>
  </si>
  <si>
    <t>CONT104</t>
  </si>
  <si>
    <t>Computador(es) de los Integrantes del Grupo de Equipos de Laboratorio</t>
  </si>
  <si>
    <t>EL - 001
EL - 002
EL - 003
EL - 004
EL - 005</t>
  </si>
  <si>
    <t>CONT105</t>
  </si>
  <si>
    <t>Computador(es) de los Integrantes Facturación y Cartera</t>
  </si>
  <si>
    <t>CONT106</t>
  </si>
  <si>
    <t>Computador(es) de los Integrantes Gestión Contractual</t>
  </si>
  <si>
    <t>CONT107</t>
  </si>
  <si>
    <t>Computador(es) de los Integrantes Gestión Documental</t>
  </si>
  <si>
    <t>GD - 001
GD - 002
GD - 003
GD - 004
GD - 010
GD - 013</t>
  </si>
  <si>
    <t>CONT108</t>
  </si>
  <si>
    <t>Computador(es) de los Integrantes Grupo de Análisis y Divulgación</t>
  </si>
  <si>
    <t>ONS - 001
ONS - 003
ONS - 006
ONS - 007
ONS - 008
ONS - 018</t>
  </si>
  <si>
    <t>CONT109</t>
  </si>
  <si>
    <t>Computador(es) de los Integrantes Grupo de Animales de laboratorio / Bioterio</t>
  </si>
  <si>
    <t>P - 002
P - 036</t>
  </si>
  <si>
    <t>CONT110</t>
  </si>
  <si>
    <t>Computador(es) de los Integrantes Grupo de Aseguramiento de la Calidad</t>
  </si>
  <si>
    <t>P - 040
P - 041
P - 042
P - 045</t>
  </si>
  <si>
    <t>CONT111</t>
  </si>
  <si>
    <t>Computador(es) de los Integrantes Grupo de Comercialización</t>
  </si>
  <si>
    <t>CONT112</t>
  </si>
  <si>
    <t>Computador(es) de los Integrantes Grupo de Comunicación Institucional</t>
  </si>
  <si>
    <t>DG - 008
DG - 010</t>
  </si>
  <si>
    <t>CONT113</t>
  </si>
  <si>
    <t>Computador(es) de los Integrantes Grupo de ERIA y Plaguicidas</t>
  </si>
  <si>
    <t>VARSP - 038
VARSP - 041</t>
  </si>
  <si>
    <t>CONT114</t>
  </si>
  <si>
    <t>Computador(es) de los Integrantes Grupo de Fisiología Molecular</t>
  </si>
  <si>
    <t>ISP - 041
ISP - 042
ISP - 043
ISP - 044</t>
  </si>
  <si>
    <t>CONT115</t>
  </si>
  <si>
    <t>Computador(es) de los Integrantes Grupo de Formación de Talento Humano en Salud Pública</t>
  </si>
  <si>
    <t>VARSP - 020
VARSP - 021
VARSP - 023
VARSP - 027</t>
  </si>
  <si>
    <t>CONT116</t>
  </si>
  <si>
    <t>Computador(es) de los Integrantes Grupo de Gestión del Riesgo, Respuesta Inmediata y Comunicación del Riesgo</t>
  </si>
  <si>
    <t>VARSP - 028
VARSP - 030
VARSP - 032
VARSP - 034</t>
  </si>
  <si>
    <t>CONT117</t>
  </si>
  <si>
    <t>Computador(es) de los Integrantes Grupo de Micobacterias</t>
  </si>
  <si>
    <t>CONT118</t>
  </si>
  <si>
    <t>Computador(es) de los Integrantes Grupo de Microbiología</t>
  </si>
  <si>
    <t>ISP - 009
ISP - 010
ISP - 059
RSP - 043
RSP - 044</t>
  </si>
  <si>
    <t>CONT119</t>
  </si>
  <si>
    <t>Computador(es) de los Integrantes Grupo de Morfología Celular</t>
  </si>
  <si>
    <t>ISP - 060
ISP - 061
ISP - 062
ISP - 072
ISP - 073
ISP - 074</t>
  </si>
  <si>
    <t>CONT120</t>
  </si>
  <si>
    <t>Computador(es) de los Integrantes Grupo de Nutrición</t>
  </si>
  <si>
    <t xml:space="preserve">ISP - 029
ISP - 030
ISP - 031
</t>
  </si>
  <si>
    <t>CONT121</t>
  </si>
  <si>
    <t>Computador(es) de los Integrantes Grupo de Parasitología</t>
  </si>
  <si>
    <t>CONT122</t>
  </si>
  <si>
    <t>Computador(es) de los Integrantes Grupo de Red de Donación y Trasplantes de Órganos y Tejidos</t>
  </si>
  <si>
    <t>RSP - 008
RSP - 032</t>
  </si>
  <si>
    <t>CONT123</t>
  </si>
  <si>
    <t>Computador(es) de los Integrantes Grupo de Red Nacional Bancos de Sangre y Servicios de Transfusión</t>
  </si>
  <si>
    <t>RSP - 016
RSP - 018
RSP - 020
RSP - 022</t>
  </si>
  <si>
    <t>CONT124</t>
  </si>
  <si>
    <t>Computador(es) de los Integrantes Grupo de Salud Ambiental y Laboral</t>
  </si>
  <si>
    <t>ISP - 032
ISP - 033
ISP - 034
ISP - 035
ISP - 067</t>
  </si>
  <si>
    <t>CONT125</t>
  </si>
  <si>
    <t>Computador(es) de los Integrantes Grupo de Salud Materna y Perinatal</t>
  </si>
  <si>
    <t>CONT126</t>
  </si>
  <si>
    <t>Computador(es) de los Integrantes Grupo de Talento Humano</t>
  </si>
  <si>
    <t>GH - 010</t>
  </si>
  <si>
    <t>CONT127</t>
  </si>
  <si>
    <t>Computador(es) de los Integrantes Grupos de la Dirección de Vigilancia y Análisis del Riesgo en Salud Pública / No Transmisibles</t>
  </si>
  <si>
    <t>VARSP - 013
VARSP - 014
VARSP - 015
VARSP - 016
VARSP - 017</t>
  </si>
  <si>
    <t>CONT128</t>
  </si>
  <si>
    <t>Computador(es) de los Integrantes Grupos de la Dirección de Vigilancia y Análisis del Riesgo en Salud Pública / Salud Mental y Lesiones de Causa Externa</t>
  </si>
  <si>
    <t>VARSP - 007</t>
  </si>
  <si>
    <t>CONT129</t>
  </si>
  <si>
    <t>Computador(es) de los Integrantes Grupos de la Dirección de Vigilancia y Análisis del Riesgo en Salud Pública / Transmisibles</t>
  </si>
  <si>
    <t>VARSP - 001
VARSP - 002
VARSP - 003
VARSP - 004
VARSP - 005
VARSP - 009
VARSP - 010
VARSP - 011
VARSP - 012</t>
  </si>
  <si>
    <t>CONT130</t>
  </si>
  <si>
    <t>Computador(es) de los Integrantes Observatorio Grupo de Análisis y Divulgación</t>
  </si>
  <si>
    <t>CONT131</t>
  </si>
  <si>
    <t>Computador(es) de los Integrantes Oficina Asesora de Planeación</t>
  </si>
  <si>
    <t>PI - 006
PI - 007
PI - 008
PI - 009
PI - 010
PI - 011
PI - 014
PI - 015
PI - 016</t>
  </si>
  <si>
    <t>CONT132</t>
  </si>
  <si>
    <t>Computador(es) de los Integrantes Oficina Asesora Jurídica</t>
  </si>
  <si>
    <t>GJ - 001
GJ - 004
GJ - 009
GJ - 010
GJ - 011
GJ - 012
GJ - 014
GJ - 015
GJ - 016
GJ - 017</t>
  </si>
  <si>
    <t>CONT133</t>
  </si>
  <si>
    <t xml:space="preserve">Computador(es) de los Integrantes Oficina de Control Interno </t>
  </si>
  <si>
    <t>CONT134</t>
  </si>
  <si>
    <t>Computador(es) de los Integrantes Redes en Salud Pública / Despacho</t>
  </si>
  <si>
    <t>RSP - 034
RSP - 035
RSP - 038</t>
  </si>
  <si>
    <t>CONT135</t>
  </si>
  <si>
    <t>Computador(es) de los Integrantes SIVIGILA</t>
  </si>
  <si>
    <t>VARSP - 036
VARSP - 043
VARSP - 044</t>
  </si>
  <si>
    <t>CONT136</t>
  </si>
  <si>
    <t>Computador(es) de los Integrantes Subdirección de Innovación en Salud Pública (SISP)</t>
  </si>
  <si>
    <t>ISP - 068
ISP - 069
ISP - 071</t>
  </si>
  <si>
    <t>CONT137</t>
  </si>
  <si>
    <t>Computador(es) de los Integrantes Subdirección Gestión de la Calidad de los Laboratorios de Salud Pública</t>
  </si>
  <si>
    <t>CONT138</t>
  </si>
  <si>
    <t>Computador(es) de los Integrantes Subdirección Laboratorio Nacional de Referencia / Despacho</t>
  </si>
  <si>
    <t>RSP - 055</t>
  </si>
  <si>
    <t>CONT139</t>
  </si>
  <si>
    <t>Computador(es) de los Integrantes Subdirección Laboratorio Nacional de Referencia / Grupo de Entomología</t>
  </si>
  <si>
    <t>ISP - 020
ISP - 021
ISP - 022
ISP - 023
RSP - 039
RSP - 040</t>
  </si>
  <si>
    <t>CONT140</t>
  </si>
  <si>
    <t xml:space="preserve">Computador(es) de los Integrantes Subdirección Laboratorio Nacional de Referencia / Química Toxicología y Virología </t>
  </si>
  <si>
    <t>RSP - 058
RSP - 059</t>
  </si>
  <si>
    <t>CONT141</t>
  </si>
  <si>
    <t>Computador(es) de los Integrantes Tesorería</t>
  </si>
  <si>
    <t>CONT142</t>
  </si>
  <si>
    <t>Computador(es) del los Integrantes Área de Gestión Ambiental</t>
  </si>
  <si>
    <t>GA - 001
GA - 002
GA - 003
GA - 004
GA - 005
GA - 006
GA - 007
GA - 008
GA - 009
GA - 010
GA - 011
GA - 012</t>
  </si>
  <si>
    <t>CONT143</t>
  </si>
  <si>
    <t>Correo electrónico</t>
  </si>
  <si>
    <t>TIC - 002
TIC - 003
TIC - 004
TIC - 005
TIC - 018
GJ - 001
GJ - 004
GJ - 005
GJ - 009
RSP - 001
RSP - 002
RSP - 004
GJ - 010
GJ - 011
GJ - 012
GJ - 013
GJ - 014
GJ - 016
GJ - 017
VARSP - 001
VARSP - 002
VARSP - 003
VARSP - 004
VARSP - 006
VARSP - 007
VARSP - 008
VARSP - 009
VARSP - 010
VARSP - 011
VARSP - 012
VARSP - 013
VARSP - 014
VARSP - 015
VARSP - 016
VARSP - 018
VARSP - 019
VARSP - 020
VARSP - 021
VARSP - 022
VARSP - 023
VARSP - 024
VARSP - 025
VARSP - 026
VARSP - 027
VARSP - 028
RSP - 006
RSP - 007
VARSP - 029
VARSP - 030
AC - 003
AC - 004
AC - 006
EL - 001
EL - 002
GA - 003
GA - 004
GA - 005
GA - 006
GA - 007
GA - 008
GA - 009
GA - 010
GA - 011
GA - 012
CI - 001
CI - 002
CI - 003
CI - 004
CI - 005
CI - 006
CI - 007
CI - 008
CI - 009
CI - 010
ISP - 001
ISP - 002
ISP - 003
ISP - 004
ISP - 005
ISP - 006
ISP - 007
ISP - 009
ISP - 010
ISP - 011
ISP - 013
ISP - 016
ISP - 025
ISP - 026
ISP - 027
ISP - 028
DG - 009
DG - 001
ISP - 068
ISP - 069
ISP - 071
DG - 003
DG - 004
VARSP - 031
VARSP - 032
VARSP - 033
VARSP - 034
GD - 002
GD - 004
GD - 005
VARSP - 041
PI - 006
PI - 007
PI - 009
PI - 010
P - 039
GD - 007
GD - 008
GD - 009
GD - 010
GD - 012
GD - 013
PI - 014
PI - 015
DG - 006
DG - 007</t>
  </si>
  <si>
    <t>TITYUS-3
Exchange 2013 - Nodo 1 DAG
Servidor de app y BD
TITYUS-2
Exchange 2013 - Nodo 2 DAG
Servidor de app y BD</t>
  </si>
  <si>
    <t>CONT144</t>
  </si>
  <si>
    <t>Disco duro Despacho de Redes en Salud Pública</t>
  </si>
  <si>
    <t>RSP - 001
RSP - 002
RSP - 003
RSP - 004
RSP - 007
RSP - 044</t>
  </si>
  <si>
    <t>Disco duro portable</t>
  </si>
  <si>
    <t>CONT145</t>
  </si>
  <si>
    <t>Disco duro Grupo administrativo Dirección de Vigilancia y Análisis del Riesgo en Salud Pública</t>
  </si>
  <si>
    <t>VARSP - 009</t>
  </si>
  <si>
    <t>CONT146</t>
  </si>
  <si>
    <t>Disco duro Grupo de Talento Humano</t>
  </si>
  <si>
    <t>GH - 008</t>
  </si>
  <si>
    <t>CONT147</t>
  </si>
  <si>
    <t>Disco duro Grupo ERIA y Plaguicidas</t>
  </si>
  <si>
    <t>CONT148</t>
  </si>
  <si>
    <t>Disco duro Grupo Gestión del Riesgo</t>
  </si>
  <si>
    <t>CONT149</t>
  </si>
  <si>
    <t>Disco duro Nutrición</t>
  </si>
  <si>
    <t>CONT150</t>
  </si>
  <si>
    <t>Disco duro Oficina de Control Interno</t>
  </si>
  <si>
    <t>CONT151</t>
  </si>
  <si>
    <t>Disco duro personal del Coordinador de Gestión de Contractual</t>
  </si>
  <si>
    <t>Disco duro portable Personal</t>
  </si>
  <si>
    <t>CONT152</t>
  </si>
  <si>
    <t xml:space="preserve">Disco duro personal del Coordinador Parasitología </t>
  </si>
  <si>
    <t>ISP - 004
ISP - 005
ISP - 006
ISP - 007</t>
  </si>
  <si>
    <t>CONT153</t>
  </si>
  <si>
    <t xml:space="preserve">Disco duro personal Grupo de Microbiología </t>
  </si>
  <si>
    <t>RSP - 044</t>
  </si>
  <si>
    <t>CONT154</t>
  </si>
  <si>
    <t>Disco duro Salud Materna y Perinatal</t>
  </si>
  <si>
    <t>ISP - 001</t>
  </si>
  <si>
    <t>CONT155</t>
  </si>
  <si>
    <t xml:space="preserve">Dropbox </t>
  </si>
  <si>
    <t>ONS - 006
VARSP - 041</t>
  </si>
  <si>
    <t>Almacenamiento en la Nube</t>
  </si>
  <si>
    <t>CONT156</t>
  </si>
  <si>
    <t>Google Drive</t>
  </si>
  <si>
    <t>EL - 004
RF - 020</t>
  </si>
  <si>
    <t>constrictor-v1
SharePoint Server 2010 - Portal Institucional del INS
servidor aplicación</t>
  </si>
  <si>
    <t>micrositio de ONS Redes</t>
  </si>
  <si>
    <t>boa-app1
Servidor miembro granja SharePoint Server 2013- Aplicación
servidor de aplicación
boa-FRONTEND1
Servidor miembro granja SharePoint Server 2013- Front End
servidor front end
boa-owa
Servidor miembro granja SharePoint Server 2013- Owa
servidor owa
mamba3
Nodo 1 Clúster SQL Server 2012 - Granja SharePoint
servidor bd</t>
  </si>
  <si>
    <t>http://web.observatorio.co/publicaciones/ons/</t>
  </si>
  <si>
    <t>CONT159</t>
  </si>
  <si>
    <t>OneDrive</t>
  </si>
  <si>
    <t>TIC - 011
VARSP - 009
VARSP - 010
VARSP - 011
VARSP - 018
VARSP - 028
VARSP - 029
VARSP - 030
ISP - 025
ISP - 026
ISP - 027
ISP - 028
VARSP - 031
VARSP - 032
VARSP - 033
VARSP - 034</t>
  </si>
  <si>
    <t>CONT160</t>
  </si>
  <si>
    <t>Pagina Web del INS</t>
  </si>
  <si>
    <t>TIC - 008
RSP - 046
VARSP - 003
VARSP - 027
AC - 003
AC - 006
DG - 011
EL - 005
ISP - 001
RSP - 017
RSP - 022
RSP - 046
ONS - 002
DG - 008
RSP - 057
RSP - 013
RSP - 060
RSP - 037
RSP - 046
RSP - 049
RSP - 051
GH - 002
GH - 011
GH - 012
GH - 013
RSP - 034
RSP - 035
GF - 003
GF - 009
PI - 007
PI - 008
PI - 009
PI - 010
PI - 011
PI - 016
DP - 005</t>
  </si>
  <si>
    <t>https://www.ins.gov.co/Paginas/Inicio.aspx</t>
  </si>
  <si>
    <t>Yarara-v3
Servidor de producción - Internet Information Server 
servidor de aplicación
MAMBA1SQL2K12
Nodo 1 Clúster SQL Server 2012
Servidor de base de datos
MAMBA2SQL2K12
Nodo 2 Clúster SQL Server 2012
Servidor de base de datos</t>
  </si>
  <si>
    <t>Es una aplicación que permite la generación en línea de las certificaciones laborales de los funcionarios de planta y contrato.</t>
  </si>
  <si>
    <t xml:space="preserve">Sistema de información desarrollado para la evaluación externa del desempeño; el cual contiene un módulo para la inscripción a los programas de Evaluación Externa del Desempeño (PEED) y la evaluación para los programas de Química Clínica y Hematología y para el Programa de control de calidad del agua potable PICCAP. 
</t>
  </si>
  <si>
    <t>CONT163</t>
  </si>
  <si>
    <t>Redes sociales</t>
  </si>
  <si>
    <t>ISP - 008
DG - 012</t>
  </si>
  <si>
    <t>* https://www.facebook.com/INSColombia/
* https://twitter.com/INSColombia
* https://www.youtube.com/user/INSColombia
* https://www.linkedin.com/company/instituto-nacional-de-salud-de-colombia/</t>
  </si>
  <si>
    <t>https://www.revistabiomedica.org/index.php/biomedica</t>
  </si>
  <si>
    <t>natrix2-V1
Portal Web Service Manager - SharePoint Foundation2010</t>
  </si>
  <si>
    <t>El Sistema de Administración de Almacén e Inventarios - SIAL es una aplicación Web desarrollada por el equipo de desarrolladores de software de la Oficina TIC, la cual puede ser accedida desde cualquier navegador de internet. El Sistema SIAL permite realizar una gestión integrada de los bienes de propiedad, planta y equipo del Instituto Nacional de Salud con lo que se optimizan todos los procesos que tienen que ver con el movimiento de dicho inventario proporcionando información actualizada a las áreas que demanden de esta la cual servirá de insumo para la alimentación de sus procesos internos.
Dentro de sus principales funcionalidades están las siguientes:
- Registro de entrada-salida de consumibles y devolutivos.
- Solicitud de consumibles y devolutivos desde las áreas.
- Traslados, devoluciones y dada de baja de inventario.
- Registro información de proveedores.
- Generación de reportes y exportación a Excel.</t>
  </si>
  <si>
    <t>CONT168</t>
  </si>
  <si>
    <t xml:space="preserve">Sistema de Información de la Red Nacional de Bancos de sangre y Servicios de Transfusión SIHEVI  </t>
  </si>
  <si>
    <t>RSP - 027</t>
  </si>
  <si>
    <t>SIHEVI INS Este aplicativo es un desarrollo del Instituto Nacional de Salud (INS) que tiene como objetivo fortalecer el Sistema de Información de la Red Nacional de Bancos de sangre y Servicios de Transfusión. Por ello, podrá ser usado por los bancos de sangre existentes en el país (con Código Nacional otorgado por el INS y en funcionamiento de acuerdo a concepto de “Cumple” emitido por el INVIMA), servicios de transfusión registrados en la base de habilitación del Ministerio de Salud, así como las autoridades del orden departamental, distrito capital y nacional. Consolida la información brindada por os bancos y genera el listado de diferidos a nivel nacional. (fase en Piloto)</t>
  </si>
  <si>
    <t>mañana -sisdoc
Aplicativo de Correspondencia Sisdoc-Ambiente de Producción
servidor de aplicación
MAMBA1SQL2K12
Nodo 1 Clúster SQL Server 2012
Servidor de base de datos
MAMBA2SQL2K12
Nodo 2 Clúster SQL Server 2012
Servidor de base de datos</t>
  </si>
  <si>
    <t>Sistema de administración y tramite de correspondencia en línea</t>
  </si>
  <si>
    <t>Sistema que permite registrar todas las incidencias reportadas por los ciudadanos y así mismo permite realizar la gestión y seguimiento de dichas solicitudes por parte del área.</t>
  </si>
  <si>
    <t>CONT171</t>
  </si>
  <si>
    <t>Sistema de control de acceso - Bioterio</t>
  </si>
  <si>
    <t>P - 001
P - 002
P - 003
P - 036
P - 037</t>
  </si>
  <si>
    <t>MAMBA1SQL2K12
Nodo 1 Clúster SQL Server 2012
Servidor de base de datos
MAMBA2SQL2K12
Nodo 2 Clúster SQL Server 2012
Servidor de base de datos</t>
  </si>
  <si>
    <t>Sistema que permite realizar el
Aplicación Web desarrollada por el equipo de fabrica de software de la Oficina TIC. El sistema permite gestionar de manera ágil y oportuna la gestión en línea de cotizaciones y la comercialización de animales de laboratorio y suero antiofídico, generando una respuesta inmediata a las solicitudes de los clientes con el objetivo de reducir y optimizar el tiempo de atención.
Dentro de sus principales funcionalidades tenemos las siguientes:
-Registro de clientes del Instituto Nacional de Salud.
-Solicitud de Animales de laboratorio.
-Aprobación de la disponibilidad de animales de laboratorio.
-Cotización inmediata de los productos solicitados.
-Gestión del proceso de pago en línea para los clientes externos del INS que compran animales de laboratorio y suero antiofídico para el paso a producción.</t>
  </si>
  <si>
    <t>CONT173</t>
  </si>
  <si>
    <t>Sistema de Información de la Red de Donación y Trasplantes – RedData</t>
  </si>
  <si>
    <t>RSP - 030
RSP - 032</t>
  </si>
  <si>
    <t xml:space="preserve">El sistema RedData permite realizar registros de la actividad de donación y trasplantes para lo caul cuenta con los siguientes módulos:
-Inscripción a la Red de Donación y Trasplantes.
-Manejo de listas de espera para órganos y córneas. 
-Manejo de información de donantes </t>
  </si>
  <si>
    <t>Aplicación Talento Humano - Nomina - Oracle 9 -PCT Enterprise
servidor aplicación y base de datos</t>
  </si>
  <si>
    <t>El Sistema de Información HUMANO soporta la gestión integral de los procesos de Recursos Humanos.</t>
  </si>
  <si>
    <t>Anaconda
Hyper-V  /FTP/Aplicación Plan de Compras
servidor de aplicación
MAMBA1SQL2K12
Nodo 1 Clúster SQL Server 2012
Servidor de base de datos
MAMBA2SQL2K12
Nodo 2 Clúster SQL Server 2012
Servidor de base de datos</t>
  </si>
  <si>
    <t xml:space="preserve">Sistema de administración de la información  de planeación institucional </t>
  </si>
  <si>
    <t>CONT176</t>
  </si>
  <si>
    <t>Portal de carga Masiva SIVIGILA</t>
  </si>
  <si>
    <t>VARSP - 035
VARSP - 042
VARSP - 043
VARSP - 044
VARSP - 014</t>
  </si>
  <si>
    <t>anaconda-V2
Servidor Sivigila Web - XAMPP 3.2.1
servidor de aplicación y base de datos</t>
  </si>
  <si>
    <t xml:space="preserve">Desarrollado para consolidar archivos planos  cargados desde los departamentos al INS como nivel central  de SIVIGILA  </t>
  </si>
  <si>
    <t>Anaconda
Hyper-V  /FTP/Aplicación Plan de Compras
servidor de aplicación</t>
  </si>
  <si>
    <t xml:space="preserve">herramienta de gestión de inventarios y generación de informes de costos de producción, </t>
  </si>
  <si>
    <t>CONT178</t>
  </si>
  <si>
    <t>Subsitios colaboración SharePoint</t>
  </si>
  <si>
    <t>Servidor</t>
  </si>
  <si>
    <t>TIC - 009
TIC - 012
TIC - 013
TIC - 015
TIC - 017</t>
  </si>
  <si>
    <t>Yarara-v2
Team Foundation Server</t>
  </si>
  <si>
    <t>CONT180</t>
  </si>
  <si>
    <t>USB Área de Gestión Ambiental</t>
  </si>
  <si>
    <t>Memorias USB</t>
  </si>
  <si>
    <t>CONT181</t>
  </si>
  <si>
    <t>USB Gestión Documental</t>
  </si>
  <si>
    <t>GD - 001
GD - 002
GD - 009
GD - 010
GD - 012</t>
  </si>
  <si>
    <t>CONT182</t>
  </si>
  <si>
    <t>USB Grupo Aseguramiento de la Calidad</t>
  </si>
  <si>
    <t>CONT183</t>
  </si>
  <si>
    <t>USB Grupos de la Dirección de  Vigilancia y Análisis del Riesgo en Salud Pública/ Transmisibles</t>
  </si>
  <si>
    <t xml:space="preserve">Dirección de Redes en Salud Pública del  INS debe realizar la vigilancia y control de las especies de insectos que transmiten estas enfermedades al hombre, para ello se ha identificado la necesidad de crear un sistema de información encargado de gestionar toda la información relacionada, atendiendo a la normatividad vigente,  responsabilidad al INS y al MSPS en asocio con los Laboratorios Departamentales de Salud Pública y específicamente con la unidades de entomología; a este sistema se ha denominado SIVIEN, y con él se permite que las entidades involucradas puedan compartir recursos, intercambiar información, realizar procesos y actividades conjuntas y servicios en línea para la toma de decisiones que conlleven al control de las especies de mosquitos vectores de las enfermedades de interés en salud pública (ETVs) y facilitar el acceso de todos los ciudadanos de la información básica de la vigilancia entomológica en Colombia </t>
  </si>
  <si>
    <t>Yarara-v1
Servidor de pruebas - Internet Information Server 
Servidor aplicación de producción en servidor de pruebas
Mamba1
Clúster de base de datos SQL Server 2008 -3 Instancias Vigentes
Servidor BD SQL 2008</t>
  </si>
  <si>
    <t>El aplicativo "Subsistema de Información de la Vigilancia de la Calidad del Agua para Consumo Humano - SIVICAP", desarrolla el cumplimiento del Decreto 1575 de 2007 y sus resoluciones reglamentarias, por las que se establece el Sistema de Protección y Control del Agua para Consumo Humano con la finalidad de que las Autoridades Sanitarias departamentales y del distrito capital puedan reportar los datos de la vigilancia de la calidad del agua, en función de sus actividades de Inspección, Vigilancia y Control en el país.</t>
  </si>
  <si>
    <t>La DRSP dispone del sistema de administración de muestras en plataforma WEB denominado ENTERPRISE SP, el cual se utiliza para   realizar el ingreso de todas las muestras remitidas al INS, esta herramienta está diseñada para registrar las solicitudes de ensayo, verificar dicha información y  generar de forma automática reportes e informes. Adicionalmente permite la generación de estadísticas de los eventos de interés en salud pública y es una herramienta de consulta para SIVIGILA.</t>
  </si>
  <si>
    <t>Aplicativo de Correspondencia Sisdoc-Ambiente de Producción</t>
  </si>
  <si>
    <t>Subsistema de Información de la Vigilancia de la Calidad del Agua para Consumo Humano - SIVICAP</t>
  </si>
  <si>
    <t xml:space="preserve">Servidor de pruebas - Internet Information Server </t>
  </si>
  <si>
    <t>CONT190</t>
  </si>
  <si>
    <t>Yarara-v2</t>
  </si>
  <si>
    <t>Versionamiento de codigo fuente</t>
  </si>
  <si>
    <t>Team Foundation Server</t>
  </si>
  <si>
    <t>CONT191</t>
  </si>
  <si>
    <t>TITYUS-3</t>
  </si>
  <si>
    <t>Servidor de aplicación y Base de datos</t>
  </si>
  <si>
    <t>Servicio de correo</t>
  </si>
  <si>
    <t>Exchange 2013 - Nodo 1 DAG</t>
  </si>
  <si>
    <t>CONT192</t>
  </si>
  <si>
    <t>TITYUS-2</t>
  </si>
  <si>
    <t>Exchange 2013 - Nodo 2 DAG</t>
  </si>
  <si>
    <t>CONT193</t>
  </si>
  <si>
    <t xml:space="preserve">Thamnophis-v1  </t>
  </si>
  <si>
    <t>AC - 004</t>
  </si>
  <si>
    <t>Planta telefónica (call center)</t>
  </si>
  <si>
    <t xml:space="preserve">Software  Solidus eCare </t>
  </si>
  <si>
    <t>CONT194</t>
  </si>
  <si>
    <t>anaconda-V2</t>
  </si>
  <si>
    <t>Servidor Sivigila Web - XAMPP 3.2.1</t>
  </si>
  <si>
    <t>CONT195</t>
  </si>
  <si>
    <t>boa-app1</t>
  </si>
  <si>
    <t>ONS - 019
GH - 008
VARSP - 037
VARSP - 038
VARSP - 039
GJ - 010
GJ - 012</t>
  </si>
  <si>
    <t xml:space="preserve">Conceptos Toxicológicos
Historias Laborales
Información en micrositio de ONS Redes
</t>
  </si>
  <si>
    <t>Servidor miembro granja SharePoint Server 2013- Aplicación</t>
  </si>
  <si>
    <t>CONT196</t>
  </si>
  <si>
    <t>boa-FRONTEND1</t>
  </si>
  <si>
    <t>Conceptos Toxicológicos
Historias Laborales
Información en micrositio de ONS Redes</t>
  </si>
  <si>
    <t>Servidor miembro granja SharePoint Server 2013- Front End</t>
  </si>
  <si>
    <t>CONT197</t>
  </si>
  <si>
    <t>boa-owa</t>
  </si>
  <si>
    <t>Servidor miembro granja SharePoint Server 2013- Owa</t>
  </si>
  <si>
    <t>CONT198</t>
  </si>
  <si>
    <t>constrictor-v1</t>
  </si>
  <si>
    <t>AC - 004
EL - 004
GH - 014
GH - 015
GD - 001
GD - 002
PI - 012
PI - 013
TIC - 008
VARSP - 003
VARSP - 027
AC - 003
AC - 006
EL - 005
ISP - 001
RSP - 017
RSP - 022
DG - 008
GH - 002
GH - 011
GH - 012
GH - 013
RSP - 034
RSP - 035
GF - 003
GF - 009
PI - 007
PI - 008
PI - 009
PI - 010
PI - 011
PI - 016
DP - 005</t>
  </si>
  <si>
    <t>SharePoint Server 2010 - Portal Institucional del INS</t>
  </si>
  <si>
    <t>CONT199</t>
  </si>
  <si>
    <t>Yarara-v3</t>
  </si>
  <si>
    <t>VARSP - 026
RSP - 005
P - 003
P - 031
RF - 007
RF - 008
RF - 009
RF - 010
RF - 011
RF - 012
RF - 013
RF - 014
RF - 015
RSP - 027
AC - 004
ISP - 004
P - 003
DP - 001
DP - 002
DP - 003
DP - 004
RSP - 030
TIC - 006
TIC - 007
RSP - 007
RSP - 037</t>
  </si>
  <si>
    <r>
      <rPr>
        <sz val="10"/>
        <color rgb="FFFF0000"/>
        <rFont val="Calibri  "/>
      </rPr>
      <t>Sistema de Nomina INS</t>
    </r>
    <r>
      <rPr>
        <sz val="10"/>
        <color rgb="FF000000"/>
        <rFont val="Calibri  "/>
      </rPr>
      <t xml:space="preserve">
Sistema de PQRSD
</t>
    </r>
    <r>
      <rPr>
        <sz val="10"/>
        <color rgb="FFFF0000"/>
        <rFont val="Calibri  "/>
      </rPr>
      <t>Sistema Inteligente de Almacén e Inventarios - SIAI</t>
    </r>
    <r>
      <rPr>
        <sz val="10"/>
        <color rgb="FF000000"/>
        <rFont val="Calibri  "/>
      </rPr>
      <t xml:space="preserve">
</t>
    </r>
    <r>
      <rPr>
        <sz val="10"/>
        <color rgb="FFFF0000"/>
        <rFont val="Calibri  "/>
      </rPr>
      <t>Sistema Planes de Mejoramiento</t>
    </r>
    <r>
      <rPr>
        <sz val="10"/>
        <color rgb="FF000000"/>
        <rFont val="Calibri  "/>
      </rPr>
      <t xml:space="preserve">
Sistema de Comercialización en Línea
Sistema de Información de la Red de Donación y Trasplantes – RedData
Sistema de Información de la Red Nacional de Bancos de sangre y Servicios de Transfusión SIHEVI INS 
Certificaciones en línea
programas de Evaluación Externa del Desempeño (PEED)
Sistema de Costos Inteligente - SICI
Sistema de información de administración de muestras- Enterprise
Sistema Mortalidad Materna Basada en WEB
Plataforma de certificación de personas</t>
    </r>
  </si>
  <si>
    <t xml:space="preserve">Servidor de producción - Internet Information Server </t>
  </si>
  <si>
    <t>CONT200</t>
  </si>
  <si>
    <t>Anaconda</t>
  </si>
  <si>
    <t>Sistemas de información de Planeación - SIP
Software Administrativo y Financiero de Producción MERLIN
FTP (no seguro)</t>
  </si>
  <si>
    <t>Hyper-V  /FTP/Aplicación Plan de Compras</t>
  </si>
  <si>
    <t>CONT201</t>
  </si>
  <si>
    <t>natrix2-V1</t>
  </si>
  <si>
    <t>Portal Web Service Manager - SharePoint Foundation2009</t>
  </si>
  <si>
    <t>Portal Web Service Manager - SharePoint Foundation2010</t>
  </si>
  <si>
    <t>CONT202</t>
  </si>
  <si>
    <t>MAMBA1SQL2K12</t>
  </si>
  <si>
    <t xml:space="preserve">VARSP - 026
RSP - 005
P - 001
P - 002
P - 003
P - 036
P - 037
P - 003
DP - 001
DP - 002
DP - 003
DP - 004
P - 003
P - 031
RF - 007
RF - 008
RF - 009
RF - 010
RF - 011
RF - 012
RF - 013
RF - 014
RF - 015
TIC - 006
TIC - 007
RSP - 007
AC - 004
ISP - 004
RSP - 030
P - 037
RSP - 037
GJ - 004
RSP - 004
GJ - 011
GJ - 016
VARSP - 001
VARSP - 002
VARSP - 003
VARSP - 010
VARSP - 011
RSP - 007
AC - 001
AC - 002
AC - 007
GA - 004
GA - 005
GA - 006
GA - 007
GA - 008
GA - 009
GA - 010
GA - 011
GA - 012
ISP - 016
RSP - 010
ONS - 007
ONS - 008
GH - 006
GH - 007
RF - 012
GD - 002
GD - 003
GD - 005
GD - 007
GD - 008
RSP - 027
</t>
  </si>
  <si>
    <t>Sistema de Nomina INS
Sistema de PQRSD
Sistema Inteligente de Almacén e Inventarios - SIAI
Sistema Planes de Mejoramiento
Sistemas de información de Planeación - SIP
Sistema de Comercialización en Línea
Sistema de Información de la Red de Donación y Trasplantes – RedData
Sistema de Información de la Red Nacional de Bancos de sangre y Servicios de Transfusión SIHEVI INS 
Certificaciones en línea
programas de Evaluación Externa del Desempeño (PEED)
Sistema Carné de Donante
Sistema de Costos Inteligente - SICI
Sistema de información de administración de muestras- Enterprise
Sistema de información de correspondencia - SISDOC
Sistema Mortalidad Materna Basada en WEB
Total control - Bioterio
Plataforma de certificación de personas</t>
  </si>
  <si>
    <t>Nodo 1 Clúster SQL Server 2012</t>
  </si>
  <si>
    <t>CONT203</t>
  </si>
  <si>
    <t>MAMBA2SQL2K12</t>
  </si>
  <si>
    <t xml:space="preserve">VARSP - 026
RSP - 005
P - 001
P - 002
P - 003
P - 036
P - 037
P - 003
DP - 001
DP - 002
DP - 003
DP - 004
P - 003
P - 031
RF - 007
RF - 008
RF - 009
RF - 010
RF - 011
RF - 012
RF - 013
RF - 014
RF - 015
TIC - 006
TIC - 007
RSP - 007
AC - 004
ISP - 004
RSP - 030
RSP - 037
P - 037
GJ - 004
RSP - 004
GJ - 011
GJ - 016
VARSP - 001
VARSP - 002
VARSP - 003
VARSP - 010
VARSP - 011
RSP - 007
AC - 001
AC - 002
AC - 007
GA - 004
GA - 005
GA - 006
GA - 007
GA - 008
GA - 009
GA - 010
GA - 011
GA - 012
ISP - 016
RSP - 010
ONS - 007
ONS - 008
GH - 006
GH - 007
RF - 012
GD - 002
GD - 003
GD - 005
GD - 007
GD - 008
RSP - 027
</t>
  </si>
  <si>
    <t>Nodo 2 Clúster SQL Server 2012</t>
  </si>
  <si>
    <t>CONT204</t>
  </si>
  <si>
    <t>Mamba1</t>
  </si>
  <si>
    <t>RSP - 036
AC - 004
EL - 004
GH - 014
GH - 015
GD - 001
GD - 002
PI - 012
PI - 013</t>
  </si>
  <si>
    <t>Subsistema de Información de la Vigilancia de la Calidad del Agua para Consumo Humano - SIVICAP
Intranet</t>
  </si>
  <si>
    <t>Clúster de base de datos SQL Server 2008 -3 Instancias Vigentes</t>
  </si>
  <si>
    <t>CONT205</t>
  </si>
  <si>
    <t>Servidor aplicación y Base de datos</t>
  </si>
  <si>
    <t>Aplicación Talento Humano - Nomina - Oracle 9 -PCT Enterprise</t>
  </si>
  <si>
    <t>CONT206</t>
  </si>
  <si>
    <t>mamba3</t>
  </si>
  <si>
    <t>Nodo 1 Clúster SQL Server 2012 - Granja SharePoint</t>
  </si>
  <si>
    <t>CONT207</t>
  </si>
  <si>
    <t>SRVBIOMETRICOS</t>
  </si>
  <si>
    <t>RF - 018</t>
  </si>
  <si>
    <t>Talanqueras de la entrada</t>
  </si>
  <si>
    <t>Servidor Biométricos</t>
  </si>
  <si>
    <t>CONT208</t>
  </si>
  <si>
    <t>Servidor contingencia Aplicación y Base de datos
ASURE</t>
  </si>
  <si>
    <t>RSP - 030</t>
  </si>
  <si>
    <t>CONT209</t>
  </si>
  <si>
    <t>Datacenter</t>
  </si>
  <si>
    <t>CONT210</t>
  </si>
  <si>
    <t>Personal del INS</t>
  </si>
  <si>
    <t>Publica</t>
  </si>
  <si>
    <t>0002</t>
  </si>
  <si>
    <t>Informe</t>
  </si>
  <si>
    <t>SIRECI</t>
  </si>
  <si>
    <t xml:space="preserve">Información sobre contratos </t>
  </si>
  <si>
    <t>Electrónico</t>
  </si>
  <si>
    <t>Excel</t>
  </si>
  <si>
    <t>Contractual</t>
  </si>
  <si>
    <t>0003</t>
  </si>
  <si>
    <t>Licenciamiento de derechos de autor</t>
  </si>
  <si>
    <t>Control interno disciplinario</t>
  </si>
  <si>
    <t>0004</t>
  </si>
  <si>
    <t>Ficha</t>
  </si>
  <si>
    <t>Ficha EBI</t>
  </si>
  <si>
    <t>Formato DAFP, objetivos país, objetivos planeación estratégica.</t>
  </si>
  <si>
    <t xml:space="preserve"> computador del responsable Oficina de Tecnologías de Información y Comunicaciones</t>
  </si>
  <si>
    <t>0005</t>
  </si>
  <si>
    <t xml:space="preserve">Documentación </t>
  </si>
  <si>
    <t>Documentación de la Operación</t>
  </si>
  <si>
    <t>*Procedimientos
*Instructivos
*Formatos: Reporte de actividades de backup</t>
  </si>
  <si>
    <t>Formatos</t>
  </si>
  <si>
    <t>Calidad</t>
  </si>
  <si>
    <t xml:space="preserve"> Sistema integrado de calidad</t>
  </si>
  <si>
    <t>0006</t>
  </si>
  <si>
    <t>Planes</t>
  </si>
  <si>
    <t xml:space="preserve">Plan de Acción </t>
  </si>
  <si>
    <t>Formato en Excel que envía planeación</t>
  </si>
  <si>
    <t>Sistema integrado de planeación</t>
  </si>
  <si>
    <t>0007</t>
  </si>
  <si>
    <t>Plan Operativo Anual POA</t>
  </si>
  <si>
    <t>0008</t>
  </si>
  <si>
    <t>Plan anual de adquisición</t>
  </si>
  <si>
    <t>Se discriminan las contrataciones a realizar</t>
  </si>
  <si>
    <t>SECOP</t>
  </si>
  <si>
    <t xml:space="preserve">  pagina web</t>
  </si>
  <si>
    <t>0009</t>
  </si>
  <si>
    <t>Planes de Mejoramiento</t>
  </si>
  <si>
    <t>Planes de Mejoramiento, evidencias</t>
  </si>
  <si>
    <t>SIGEM (administra Calidad)</t>
  </si>
  <si>
    <t xml:space="preserve"> SharePoint</t>
  </si>
  <si>
    <t xml:space="preserve"> Archivo de Gestión Oficina de Tecnologías de Información y Comunicaciones</t>
  </si>
  <si>
    <t>0010</t>
  </si>
  <si>
    <t>inventarios</t>
  </si>
  <si>
    <t>Inventario de infraestructura tecnológica</t>
  </si>
  <si>
    <t xml:space="preserve">Contiene listado de servidores, listado de equipos de red  usuarios y claves, Registros DNS públicos con correspondiente direccionamiento publico, inventario de certificados digitales, inventario de usuarios de BD con aplicación (Usuarios root), claves de Office 365 , azure con claves, sistemas de control de acceso con claves (Accesos al área Puertas y datacenter), URL usuario y clave Peer, estado de Update por actualización de BD aplicativos, Servidores FTP con claves 
</t>
  </si>
  <si>
    <t>Jefe y profesional de infraestructura OTIC</t>
  </si>
  <si>
    <t>Computador de profesional de infraestructura Oficina de Tecnologías de Información y Comunicaciones</t>
  </si>
  <si>
    <t>Clasificada: Información que estando en poder o custodia de un sujeto obligado en su calidad de tal, pertenece al ámbito propio, particular y privado o semiprivado de una persona natural o jurídica por lo que su acceso podrá ser negado o exceptuado, siempre</t>
  </si>
  <si>
    <t>0011</t>
  </si>
  <si>
    <t>Inventario de Configuraciones Azure</t>
  </si>
  <si>
    <t xml:space="preserve">Hash por servidor </t>
  </si>
  <si>
    <t xml:space="preserve"> OneDrive Corporativo</t>
  </si>
  <si>
    <t>0012</t>
  </si>
  <si>
    <t>Documentación con configuración técnica</t>
  </si>
  <si>
    <t>Reseña técnica de Sistemas operativos, puertos, servicios, versión de aplicaciones, detalle de la implementación criticidades, manuales</t>
  </si>
  <si>
    <t>Equipo de infraestructura</t>
  </si>
  <si>
    <t xml:space="preserve"> Sitio colaboración SharePoint</t>
  </si>
  <si>
    <t>0013</t>
  </si>
  <si>
    <t>Informe de análisis de Seguridad</t>
  </si>
  <si>
    <t>Diagnostico y estudio de vulnerabilidades, ética Hacking, análisis de código</t>
  </si>
  <si>
    <t xml:space="preserve">Dueños de Sistemas de información </t>
  </si>
  <si>
    <t>Sitio colaboración SharePoint</t>
  </si>
  <si>
    <t>0014</t>
  </si>
  <si>
    <t>Matriz</t>
  </si>
  <si>
    <t>Información de Proyectos</t>
  </si>
  <si>
    <t>Diagnostico, informes técnicos, contratos a los proveedores y sistemas de información</t>
  </si>
  <si>
    <t>Documento de Texto</t>
  </si>
  <si>
    <t>Supervisora, Profesionales OTIC</t>
  </si>
  <si>
    <t>Contractual SECOP</t>
  </si>
  <si>
    <t>0015</t>
  </si>
  <si>
    <t>Historias</t>
  </si>
  <si>
    <t>Historias de usuario</t>
  </si>
  <si>
    <t>Solicitudes del usuario con lo que necesitan para un cambio significativo</t>
  </si>
  <si>
    <t xml:space="preserve">Formato </t>
  </si>
  <si>
    <t>Usuario final INS</t>
  </si>
  <si>
    <t xml:space="preserve"> Carpeta compartida SharePoint sub sitio</t>
  </si>
  <si>
    <t xml:space="preserve"> copia en los computadores de los desarrolladores Oficina de Tecnologías de Información y Comunicaciones</t>
  </si>
  <si>
    <t>0016</t>
  </si>
  <si>
    <t>Código Fuente</t>
  </si>
  <si>
    <t>Código fuente</t>
  </si>
  <si>
    <t>Código fuente 
Versionamiento del código - aplicativos</t>
  </si>
  <si>
    <t>Español/Ingles</t>
  </si>
  <si>
    <t>Desarrollador</t>
  </si>
  <si>
    <t xml:space="preserve"> Equipos de los responsables Oficina de Tecnologías de Información y Comunicaciones</t>
  </si>
  <si>
    <t>0017</t>
  </si>
  <si>
    <t>Formatos Sprint diligenciado</t>
  </si>
  <si>
    <t>Descripción de las tareas y lo que se va  tratar en el sprint y el siguiente sprint</t>
  </si>
  <si>
    <t>Desarrollador, cliente interno</t>
  </si>
  <si>
    <t>0018</t>
  </si>
  <si>
    <t>Información de control de cambios</t>
  </si>
  <si>
    <t>Información relacionada de cambios a la plataforma tecnológica</t>
  </si>
  <si>
    <t>formato</t>
  </si>
  <si>
    <t>Profesionales de la OTIC</t>
  </si>
  <si>
    <t>0019</t>
  </si>
  <si>
    <t>Actas</t>
  </si>
  <si>
    <t xml:space="preserve">Actas del Comité de Conciliación
</t>
  </si>
  <si>
    <t>Documento mediante el cual la Oficina Asesora Jurídica somete ante Comité de Conciliación  diferentes temas de relevancia jurídica, en donde consta a decisión tomada por el mismo.</t>
  </si>
  <si>
    <t>Documento de texto</t>
  </si>
  <si>
    <t>Gestión Jurídica</t>
  </si>
  <si>
    <t>Oficina Asesora Jurídica</t>
  </si>
  <si>
    <t>Secretaria Grado 12</t>
  </si>
  <si>
    <t>Miembros del Comité, Juez, procuraduría (entes de control) Rama judicial</t>
  </si>
  <si>
    <t>Archivo de Gestión Oficina Asesora Jurídica</t>
  </si>
  <si>
    <t>Reservada: Información que estando en poder o custodia de un sujeto obligado en su calidad de tal, es exceptuada de acceso a la ciudadanía por daño a intereses públicos y bajo cumplimiento de la totalidad de los requisitos consagrados en el art. 19 de la Ley 1712/2014</t>
  </si>
  <si>
    <t xml:space="preserve"> computadores de los abogados (2) Oficina Asesora Jurídica</t>
  </si>
  <si>
    <t xml:space="preserve"> Correo electrónico</t>
  </si>
  <si>
    <t>0020</t>
  </si>
  <si>
    <t xml:space="preserve">Informes </t>
  </si>
  <si>
    <t>Informes a Entidades del Estado
Informes al comité de conciliación</t>
  </si>
  <si>
    <t xml:space="preserve">Las Entidades del Estado tales como la Contraloría, y la Agencia Nacional de defensa jurídica del estado, requieren diferentes informes del estado de tramites llevados a cabo en el INS, la primera entidad solicita el informe SIRECI y la segunda el Informe de comité de conciliación. 
Para este caso, relacionamos la fecha del primero informe de conciliación remitido en el año 2013 a la Agencia Nacional de defensa jurídica del Estado. </t>
  </si>
  <si>
    <t xml:space="preserve">Oficina Asesora Jurídica </t>
  </si>
  <si>
    <t>Entidades del estado, miembros del comité de conciliación</t>
  </si>
  <si>
    <t>0021</t>
  </si>
  <si>
    <t xml:space="preserve">Actas </t>
  </si>
  <si>
    <t>Acta Comité de Propiedad Intelectual</t>
  </si>
  <si>
    <t xml:space="preserve">El Comité de Propiedad Intelectual del Instituto tiene dentro de sus funciones velar por la protección de los derechos de los creadores y los titulares de productos, bienes y servicios en cumplimiento de funciones del INS, así como realizar el registro de una marca o un lema, entre otras, por tanto los miembros del comité aprueban las acciones a tomar por parte del comité frente a cada tema, lo cual consta en las actas que se archivan por la secretaria técnica del comité, es decir, por la Oficina Asesora Jurídica. </t>
  </si>
  <si>
    <t>Físico</t>
  </si>
  <si>
    <t>Miembros del Comité intelectual, terceros relacionados al caso.</t>
  </si>
  <si>
    <t>0022</t>
  </si>
  <si>
    <t xml:space="preserve">Comunicaciones </t>
  </si>
  <si>
    <t xml:space="preserve">Comunicaciones Externas </t>
  </si>
  <si>
    <t>Comunicaciones externas corresponden a todos los pronunciamientos emitidos por esta Entidad a los requerimiento de las diferentes personas naturales o jurídicas, dentro de dichas comunicaciones se encuentran las respuestas emitidas a los derechos de petición presentados ante esta entidad. 
La fecha que se incluye es la de las comunicaciones externas emitidas para derechos de petición año 2013.</t>
  </si>
  <si>
    <t xml:space="preserve">Secretaria Grado 12 </t>
  </si>
  <si>
    <t>Publico en General</t>
  </si>
  <si>
    <t>Datos Personales Sensibles</t>
  </si>
  <si>
    <t xml:space="preserve"> SISDOC</t>
  </si>
  <si>
    <t xml:space="preserve"> Computadores de lo integrantes del grupo Oficina Asesora Jurídica.</t>
  </si>
  <si>
    <t>0023</t>
  </si>
  <si>
    <t xml:space="preserve">Convenios </t>
  </si>
  <si>
    <t>Convenios de Apoyo Tecnológico</t>
  </si>
  <si>
    <t>Los Convenios de Apoyo son suscritos entre el INS y entidades publicas o universidades para el cumplimiento de un objeto en común, dentro de los convenios de apoyo que maneja esta entidad se encuentran los de cooperación científica y tecnológica. 
La fecha incluida corresponde al primer convenio suscrito de cooperación científica y tecnológica en el año 2012.</t>
  </si>
  <si>
    <t>Secretaria Grado 012</t>
  </si>
  <si>
    <t>Usuarios externos con quien se suscriben , e internos áreas técnicas</t>
  </si>
  <si>
    <t>Datos Personales Públicos</t>
  </si>
  <si>
    <t xml:space="preserve"> Carpetas compartidas Oficina Asesora Jurídica </t>
  </si>
  <si>
    <t xml:space="preserve"> correo electrónico </t>
  </si>
  <si>
    <t>0024</t>
  </si>
  <si>
    <t xml:space="preserve">Convenios de Comodato </t>
  </si>
  <si>
    <t>Siempre que exista autorización legal para suscribir convenio de comodato, el artículo 38 de la Ley 9 de 1989 impone a las entidades públicas la obligación de celebrar convenios de comodato sobre inmuebles de su propiedad únicamente con ciertas entidades y personas, por tanto, esta entidad haciendo uso de dicha facultad suscribe convenios de esta índole.</t>
  </si>
  <si>
    <t>Entidades externas</t>
  </si>
  <si>
    <t xml:space="preserve"> SIRECI</t>
  </si>
  <si>
    <t>0025</t>
  </si>
  <si>
    <t>Convenio de Contraprestación</t>
  </si>
  <si>
    <t xml:space="preserve"> Son los actos jurídicos suscritos por la Entidad derivados de las comisiones de estudios en el Exterior otorgadas a sus funcionarios.
</t>
  </si>
  <si>
    <t>0026</t>
  </si>
  <si>
    <t xml:space="preserve">Convenios de Cooperación Científica y Tecnológica </t>
  </si>
  <si>
    <t xml:space="preserve">Convenio mediante el cual se promueve la transferencia de conocimiento científico y tecnológico entre el INS y diferentes entidades nacional e internacionales de esta índole. </t>
  </si>
  <si>
    <t>0027</t>
  </si>
  <si>
    <t xml:space="preserve">Procesos </t>
  </si>
  <si>
    <t>Tramite Administrativo Sancionatorio
Actas Procedimiento Administrativo Sancionatorio</t>
  </si>
  <si>
    <t xml:space="preserve">Documento que contiene el tramite de procesos sancionatorios contra particulares - ya sean personas naturales o jurídicas- orientados a establecer sí la acción u omisión del particular ha infringido la normatividad que la regula y en consecuencia  determinar si es procedente o no imponer las sanciones contempladas para la respectiva infracción.
Documento que contiene el extracto de el desarrollo de una audiencia, (partes mas importantes del desarrollo de la audiencia </t>
  </si>
  <si>
    <t>Contratista, Asegurador del contrato 
Supervisor, Grupo jurídica</t>
  </si>
  <si>
    <t>0028</t>
  </si>
  <si>
    <t>Sistema de Gestión de Calidad para Acreditación de Ensayos de Laboratorios ISO/lEC 17025:2005 y  ISO/lEC 17043:2010</t>
  </si>
  <si>
    <t>Informes de acreditación</t>
  </si>
  <si>
    <t>Informes de consolidación y análisis de resultados para ensayos o programas de ensayos de aptitud enfocados a la acreditación 
Recoge la información relacionada con la gestión tanto técnica como administrativa relacionada con la acreditación de los ensayos en el marco de la norma NTC ISO/IEC 17025 y 17043
Sistema de Calidad - Acreditación  ISO/lEC 17025:2005 y 17043</t>
  </si>
  <si>
    <t>Hoja de cálculo, Documento de texto, imágenes</t>
  </si>
  <si>
    <t>Subdirección  Gestión de la Calidad de los LSP</t>
  </si>
  <si>
    <t>Subdirector</t>
  </si>
  <si>
    <t>Archivo de Gestión Subdirección  Gestión de la Calidad de los LSP</t>
  </si>
  <si>
    <t xml:space="preserve"> Computadores de los responsables Subdirección  Gestión de la Calidad de los LSP</t>
  </si>
  <si>
    <t xml:space="preserve"> CD Subdirección  Gestión de la Calidad de los LSP</t>
  </si>
  <si>
    <t xml:space="preserve"> Disco duro perteneciente al Despacho de Redes en Salud Pública</t>
  </si>
  <si>
    <t>0029</t>
  </si>
  <si>
    <t>Base documental del sistema de acreditación</t>
  </si>
  <si>
    <t>* Políticas
* Procedimientos
* Instructivos
* Formatos
Recoge la información relacionada con la gestión tanto técnica como administrativa relacionada con la acreditación de los ensayos en el marco de la norma NTC ISO/IEC 17025 y 17043
Sistema de Calidad - Acreditación  ISO/lEC 17025:2005 y 17043</t>
  </si>
  <si>
    <t xml:space="preserve">Profesional del Grupo de la subdirección </t>
  </si>
  <si>
    <t>0030</t>
  </si>
  <si>
    <t>Sistema de Calidad - Acreditación de Ensayos de Laboratorios ISO/lEC 17025:2005</t>
  </si>
  <si>
    <t xml:space="preserve">Hace referencia a los planes de mejoramiento propios del proceso de redes en salud pública con sus respectivos seguimientos. </t>
  </si>
  <si>
    <t>Hoja de cálculo, Documento de texto</t>
  </si>
  <si>
    <t>Profesional de la Subdirección  Gestión de la Calidad de los LSP</t>
  </si>
  <si>
    <t>moderado</t>
  </si>
  <si>
    <t xml:space="preserve"> SIGEM (sistema de gestión para la mejora mejora)</t>
  </si>
  <si>
    <t>0031</t>
  </si>
  <si>
    <t>Estándares de Calidad</t>
  </si>
  <si>
    <t>Hace referencia a la documentación generada en el marco de la elaboración (procedimientos, listas de verificación, comunicados, entre otros)  e implementación de los estándares de calidad para las redes especiales, Informes de Asistencias y Asesorías Técnicas</t>
  </si>
  <si>
    <t>Hoja de cálculo, Imagen, Documento de texto</t>
  </si>
  <si>
    <t>Dirección de redes de salud publica, dirección general del INS, Laboratorios de salud publica, secretarias departamentales de salud</t>
  </si>
  <si>
    <t>menor</t>
  </si>
  <si>
    <t>0032</t>
  </si>
  <si>
    <t>Conceptos Toxicológicos</t>
  </si>
  <si>
    <t xml:space="preserve">Conceptos Toxicológicos </t>
  </si>
  <si>
    <t>Conceptos sobre clasificación toxicológica y evaluación del riesgo de toxicidad de plaguicidas que vayan a ser utilizados en el país.</t>
  </si>
  <si>
    <t>Secretaria</t>
  </si>
  <si>
    <t>Solicitante ( Empresas importadoras)</t>
  </si>
  <si>
    <t xml:space="preserve">   Correo electrónico</t>
  </si>
  <si>
    <t xml:space="preserve"> computador secretaria Oficina Asesora Jurídica</t>
  </si>
  <si>
    <t>0033</t>
  </si>
  <si>
    <t>Mesa de Trabajo Prevención del Daño Antijuridico</t>
  </si>
  <si>
    <t xml:space="preserve"> Actas</t>
  </si>
  <si>
    <t xml:space="preserve">En cumplimiento con las obligaciones impuestas por la ANDJE, dispone que la prevención del daño antijurídico implica reducir las condenas impuestas al estado por los organismos judiciales mediante políticas publicas que reduzcan la incidencia del daño antijurídico y estrategias que mejoren las defensa judicial de las entidades,  adoptando una metodología y formatos u actas, según el manual para la elaboración de políticas de prevención del daño antijurídico expedido por la misma agencia. </t>
  </si>
  <si>
    <t xml:space="preserve">  Correo electrónico</t>
  </si>
  <si>
    <t>0034</t>
  </si>
  <si>
    <t xml:space="preserve">Acciones Constitucionales </t>
  </si>
  <si>
    <t xml:space="preserve">Acciones de Tutela </t>
  </si>
  <si>
    <t xml:space="preserve">Acciones presentadas  ante los organismos judiciales, en las que el INS obra como accionado, mediante la cual el accionante pretende la protección  de sus Derechos constitucionales fundamentales alegando la vulneración o amenaza por la acción u omisión de esta entidad. (puede contener información relacionada con historias laborales o con historias clínicas. </t>
  </si>
  <si>
    <t>Auxiliar de Servicios Generales Grado 17</t>
  </si>
  <si>
    <t xml:space="preserve"> computador Oficina Asesora Jurídica</t>
  </si>
  <si>
    <t>0035</t>
  </si>
  <si>
    <t xml:space="preserve">Conceptos </t>
  </si>
  <si>
    <t xml:space="preserve">Conceptos Jurídicos </t>
  </si>
  <si>
    <t xml:space="preserve">Conceptos emitidos por la OAJ relacionados con algún tema especifico de índole normativo,  solicitado por algún área misional o administrativa del INS, con el que se pretende aclarar, definir o guiar la actuación de la administración frente a determinada situación. </t>
  </si>
  <si>
    <t>0036</t>
  </si>
  <si>
    <t xml:space="preserve">Acciones Populares </t>
  </si>
  <si>
    <t xml:space="preserve">Acción judicial por la cual los poderes públicos y, en general, cualquier ciudadano, está legitimado para instar la actuación de la administración de justicia en defensa de intereses colectivos o difusos, se encuentra en el Art. 88 de la CP. </t>
  </si>
  <si>
    <t>Secretaria Grado 12 - Auxiliar Grado 17</t>
  </si>
  <si>
    <t>0037</t>
  </si>
  <si>
    <t xml:space="preserve">Procesos Judiciales </t>
  </si>
  <si>
    <t xml:space="preserve">El proceso judicial es  la exigencia constitucional para el desarrollo rogado de la jurisdicción. El proceso sirve a la satisfacción de los intereses jurídicos socialmente relevantes, siendo el medio constitucionalmente instituido para ello, cualquier persona puede presentar una demanda ante las diferentes jurisdicciones, dependiendo la presunta afectación, en la cual obra como demandando el INS o como demandante. </t>
  </si>
  <si>
    <t>Jueces</t>
  </si>
  <si>
    <t xml:space="preserve"> Computadores de los abogados Oficina Asesora Jurídica</t>
  </si>
  <si>
    <t xml:space="preserve"> eKogy</t>
  </si>
  <si>
    <t>0038</t>
  </si>
  <si>
    <t>Comunicaciones Internas</t>
  </si>
  <si>
    <t xml:space="preserve">Son todos los pronunciamientos o solicitudes que realiza la Oficina jurídica a las diferentes dependencias del INS, incluyendo a Dirección General, por tanto se registra la fecha de la primera comunicación interna remitida a Dirección General del INS. </t>
  </si>
  <si>
    <t xml:space="preserve"> Computadores de lo integrantes del grupo Oficina Asesora Jurídica</t>
  </si>
  <si>
    <t>0039</t>
  </si>
  <si>
    <t xml:space="preserve">Mecanismos Alternativos de Solución de Conflictos  (Procedimiento administrativo sancionatorio) </t>
  </si>
  <si>
    <t xml:space="preserve">Mecanismos mediante los cuales el INS puede evitar un posible litigio y en instancia administrativa solucionar un conflicto jurídico, como MASC tenemos la conciliación extrajudicial, arreglo directo entre otras. </t>
  </si>
  <si>
    <t>0040</t>
  </si>
  <si>
    <t>Informes (Transmisibles 1)</t>
  </si>
  <si>
    <t>Informes a Organismos de Regulación, Vigilancia y Control (Transmisibles)</t>
  </si>
  <si>
    <t>Estos documentos reflejan el seguimiento y la evaluación de la gestión del INS por parte de los organismos de control. Se evalúan aspectos misionales, administrativos, financieros y legales con el fin de contribuir al mejoramiento continuo del instituto, y a la eficiente y efectiva prestación de servicios en beneficio de la ciudadanía.</t>
  </si>
  <si>
    <t>Hoja de cálculo,  Documento de texto</t>
  </si>
  <si>
    <t>Grupos de la Dirección de  Vigilancia y Análisis del Riesgo en Salud Pública / Transmisibles</t>
  </si>
  <si>
    <t>Profesionales</t>
  </si>
  <si>
    <t>Organismos de Regulación, Vigilancia y Control</t>
  </si>
  <si>
    <t>Archivo de Gestión DVARSP</t>
  </si>
  <si>
    <t>computadores de los responsables Grupos de la Dirección de  Vigilancia y Análisis del Riesgo en Salud Pública / Transmisibles</t>
  </si>
  <si>
    <t xml:space="preserve"> correo electrónico</t>
  </si>
  <si>
    <t>0041</t>
  </si>
  <si>
    <t>Informes a Entidades del Estado  (Transmisibles)</t>
  </si>
  <si>
    <t xml:space="preserve"> Documentos que reflejan la gestión del INS, brindar a entidades gubernamentales como minsalud o supersalud entre otras, relacionada con aspecto misionales administrativos financieros y legales </t>
  </si>
  <si>
    <t>Entidades del estado</t>
  </si>
  <si>
    <t>0042</t>
  </si>
  <si>
    <t>Informes de Gestión (Transmisibles)</t>
  </si>
  <si>
    <t>Informe de la gestión realizada por cada uno de los grupos que integran la dirección de Vigilancia y Análisis del Riesgo en Salud Publica.</t>
  </si>
  <si>
    <t>INS, Publico en general</t>
  </si>
  <si>
    <t xml:space="preserve"> Pagina web</t>
  </si>
  <si>
    <t xml:space="preserve"> computadores de los responsables Grupos de la Dirección de  Vigilancia y Análisis del Riesgo en Salud Pública / Transmisibles</t>
  </si>
  <si>
    <t>0043</t>
  </si>
  <si>
    <t>Informes a Sivigila (Transmisibles 1)</t>
  </si>
  <si>
    <t>Informes de Eventos (Transmisibles)</t>
  </si>
  <si>
    <t>Informes por periodo epidemiológico de los eventos de interés en salud pública vigilados, pueden ser infografías o informes detallados.</t>
  </si>
  <si>
    <t>PDF</t>
  </si>
  <si>
    <t>Grupos de la Dirección de Vigilancia y Análisis del Riesgo en Salud Pública / Transmisibles</t>
  </si>
  <si>
    <t>publico en general</t>
  </si>
  <si>
    <t>Portal Web</t>
  </si>
  <si>
    <t xml:space="preserve"> computadores de los responsables Grupos de la Dirección de Vigilancia y Análisis del Riesgo en Salud Pública / Transmisibles</t>
  </si>
  <si>
    <t>0044</t>
  </si>
  <si>
    <t>Informes de Asistencia y Asesoría Técnica (Transmisibles)</t>
  </si>
  <si>
    <t>Informe de las asistencias técnicas realizadas a las diferentes entidades territoriales,  como estrategia de acercamiento de las políticas publicas a las instituciones. Son el conjunto de actividades que permiten transmitir información y conocimientos, así como formar actitudes y desarrollar habilidades en ellos procesos administrativos y técnicos para el mejoramiento continuo de los objetivos y la calidad del Sistema de Seguridad Social en Salud, es decir, "saber cómo" y "saber hacer bien" las cosas.
- Informe
- Agenda
- Seguimiento a compromisos</t>
  </si>
  <si>
    <t>Documento de texto -, con sus anexos (si se requiere) o PDF</t>
  </si>
  <si>
    <t>Archivo de Gestión</t>
  </si>
  <si>
    <t xml:space="preserve"> DVARSP</t>
  </si>
  <si>
    <t>0045</t>
  </si>
  <si>
    <t>Artículos (COE, salud mental y lesiones de causa externa)</t>
  </si>
  <si>
    <t>Artículos</t>
  </si>
  <si>
    <t>Artículos relacionados a los eventos de salud mental y lesiones de causa externa</t>
  </si>
  <si>
    <t>documento en texto</t>
  </si>
  <si>
    <t>Grupos de la Dirección de Vigilancia y Análisis del Riesgo en Salud Pública / salud mental y lesiones de causa externa</t>
  </si>
  <si>
    <t>Profesional</t>
  </si>
  <si>
    <t xml:space="preserve"> portal web</t>
  </si>
  <si>
    <t>0046</t>
  </si>
  <si>
    <t>Boletines Subdirección análisis de riesgo (COE, salud mental y lesiones de causa externa)</t>
  </si>
  <si>
    <t>Boletín Epidemiológico Semanal - BES</t>
  </si>
  <si>
    <t>El Boletín Epidemiológico Semanal (BES) es una publicación de la DVARSP, mediante la cual se divulga de manera semanal, el comportamiento de la notificación de los eventos de interés en salud pública de la semana inmediatamente anterior,  por lo cual está sujeta a cambios debido a los ajustes en la notificación.</t>
  </si>
  <si>
    <t xml:space="preserve"> computadores de los responsables Grupos de la Dirección de Vigilancia y Análisis del Riesgo en Salud Pública / salud mental y lesiones de causa externa</t>
  </si>
  <si>
    <t>0047</t>
  </si>
  <si>
    <t>Boletines (Transmisibles 2)</t>
  </si>
  <si>
    <t>PDF, Documento en Texto</t>
  </si>
  <si>
    <t>Grupos de la Dirección de  Vigilancia y Análisis del Riesgo en Salud Pública/ Transmisibles</t>
  </si>
  <si>
    <t>0048</t>
  </si>
  <si>
    <t>Bases de datos de eventos / Transmisibles (Transmisibles 2)</t>
  </si>
  <si>
    <t>Bases de datos de eventos / Transmisibles</t>
  </si>
  <si>
    <t>Bases de datos de enfermedades transmisibles</t>
  </si>
  <si>
    <t xml:space="preserve">Matriz </t>
  </si>
  <si>
    <t>Computadores de los responsables Grupos de la Dirección de  Vigilancia y Análisis del Riesgo en Salud Pública/ Transmisibles</t>
  </si>
  <si>
    <t xml:space="preserve"> OneDrive (Institucional)</t>
  </si>
  <si>
    <t xml:space="preserve"> USB Grupos de la Dirección de  Vigilancia y Análisis del Riesgo en Salud Pública/ Transmisibles</t>
  </si>
  <si>
    <t xml:space="preserve"> Disco duro (Backup) Grupo administrativo Dirección de  Vigilancia y Análisis del Riesgo en Salud Pública</t>
  </si>
  <si>
    <t>0049</t>
  </si>
  <si>
    <t>Respuestas a PQRS (Transmisibles 2)</t>
  </si>
  <si>
    <t>Respuestas a PQRS</t>
  </si>
  <si>
    <t>Respuestas a PQRS A eventos en general</t>
  </si>
  <si>
    <t>Documento de texto, Anexos técnicos</t>
  </si>
  <si>
    <t xml:space="preserve">Solicitante </t>
  </si>
  <si>
    <t>Archivo de Gestión del grupo Grupos de la Dirección de  Vigilancia y Análisis del Riesgo en Salud Pública/ Transmisibles</t>
  </si>
  <si>
    <t xml:space="preserve"> Computadores de los responsables Grupos de la Dirección de  Vigilancia y Análisis del Riesgo en Salud Pública/ Transmisibles</t>
  </si>
  <si>
    <t xml:space="preserve"> OneDrive</t>
  </si>
  <si>
    <t>0050</t>
  </si>
  <si>
    <t>Proyectos (Transmisibles 2)</t>
  </si>
  <si>
    <t>Proyectos de Prevención Vigilancia y Control en Salud Pública</t>
  </si>
  <si>
    <t>Proyectos que pueden generarse para fortalecer la prevención, vigilancia y control de los eventos de interés en salud pública vigilados o de eventos nuevos.</t>
  </si>
  <si>
    <t>Hoja de cálculo, Documento de texto y anexos</t>
  </si>
  <si>
    <t>Colciencias, Universidades, Entidades territoriales, convenios externos interinstitucionales, OPS OMS</t>
  </si>
  <si>
    <t>Archivo de Gestión Grupos de la Dirección de  Vigilancia y Análisis del Riesgo en Salud Pública/ Transmisibles</t>
  </si>
  <si>
    <t>0051</t>
  </si>
  <si>
    <t>Planes (Transmisibles 1)</t>
  </si>
  <si>
    <t>Plan de Acción de Prevención Vigilancia y Control en Salud Pública</t>
  </si>
  <si>
    <t>Plan que prioriza las iniciativas más importantes para cumplir con ciertos objetivos y metas, en una vigencia, con asignación de presupuesto.
- Ficha EBI ( Estadística básica de inversión)
- Formulación POA
- Seguimiento POA</t>
  </si>
  <si>
    <t>Hoja de cálculo con soportes y Sistema de Información de Planeación - SIP</t>
  </si>
  <si>
    <t>Grupos de la Dirección de Vigilancia y Análisis del Riesgo en Salud Pública /Transmisibles</t>
  </si>
  <si>
    <t>Computadores del responsable Grupos de la Dirección de Vigilancia y Análisis del Riesgo en Salud Pública /Transmisibles</t>
  </si>
  <si>
    <t xml:space="preserve"> CD Grupos de la Dirección de Vigilancia y Análisis del Riesgo en Salud Pública /Transmisibles</t>
  </si>
  <si>
    <t>0052</t>
  </si>
  <si>
    <t>Bases de datos (No Transmisibles)</t>
  </si>
  <si>
    <t>Bases de datos a Entidades del Estado</t>
  </si>
  <si>
    <t>Bases de datos sobre desnutrición en menores de 5 años y enfermedades huérfanas - semanal al MINSALUD, SUPERSALUD
Bases de datos sobre enfermedades huérfanas - semanal a ADRESS (Administradora de los recursos del sistema general en salud)</t>
  </si>
  <si>
    <t>Hoja de cálculo</t>
  </si>
  <si>
    <t>Grupos de la Dirección de Vigilancia y Análisis del Riesgo en Salud Pública /No Transmisibles</t>
  </si>
  <si>
    <t xml:space="preserve">Profesionales Equipo vigilancia nutricional, del Grupo de enfermedades crónicas </t>
  </si>
  <si>
    <t xml:space="preserve"> computadores de los responsables Grupos de la Dirección de Vigilancia y Análisis del Riesgo en Salud Pública /No Transmisibles</t>
  </si>
  <si>
    <t xml:space="preserve"> Servidores FTP (Huérfanas</t>
  </si>
  <si>
    <t xml:space="preserve"> SUPERSALUD) </t>
  </si>
  <si>
    <t>0053</t>
  </si>
  <si>
    <t>Informes a Sivigila (No Transmisibles)</t>
  </si>
  <si>
    <t>Informes de Eventos</t>
  </si>
  <si>
    <t xml:space="preserve"> SIVIGILA</t>
  </si>
  <si>
    <t>0054</t>
  </si>
  <si>
    <t>Artículos (No Transmisibles)</t>
  </si>
  <si>
    <t>Artículos relacionados a los eventos de enfermedades crónicas</t>
  </si>
  <si>
    <t>0055</t>
  </si>
  <si>
    <t>El Boletín Epidemiológico semanal (BES) es una publicación de la DVARSP, mediante la cual se divulga de manera semanal, el comportamiento de la notificación de los eventos de interés en salud pública de la semana inmediatamente anterior,  por lo cual está sujeta a cambios debido a los ajustes en la notificación.</t>
  </si>
  <si>
    <t>0056</t>
  </si>
  <si>
    <t>Informes  Formación (No Transmisibles)</t>
  </si>
  <si>
    <t>Informe Quincenal Epidemiológico Nacional</t>
  </si>
  <si>
    <t>El Informe Quincenal Epidemiológico Nacional (IQEN) es una publicación del Instituto Nacional de Salud de Colombia cuyo fin primordial es difundir trabajos que contribuyen a ampliar los conocimientos en epidemiología y salud pública.</t>
  </si>
  <si>
    <t xml:space="preserve"> Computadores de los responsables Grupos de la Dirección de Vigilancia y Análisis del Riesgo en Salud Pública /No Transmisibles</t>
  </si>
  <si>
    <t xml:space="preserve"> Computador del editor del IQEN</t>
  </si>
  <si>
    <t>0057</t>
  </si>
  <si>
    <t>Actas Subdirección análisis de riesgo Grupo Gestión del Riesgo, Respuesta Inmediata y Comunicación del Riesgo</t>
  </si>
  <si>
    <t xml:space="preserve">Acta Comité Operativo de Vigilancia Epidemiológica  </t>
  </si>
  <si>
    <t xml:space="preserve">Allí quedan consignadas la conclusiones y actividades a desarrollar después de analizar los eventos en salud publica prioritarios a nivel nacional durante la semana epidemiológica.  </t>
  </si>
  <si>
    <t>FORMATO APROBADO: Documento de texto -Hoja de cálculo, Imagen</t>
  </si>
  <si>
    <t>Grupo Gestión del Riesgo, Respuesta Inmediata y Comunicación del Riesgo</t>
  </si>
  <si>
    <t>Dirección de Vigilancia y Análisis del Riesgo en Salud Pública, Dirección de Red Nacional de Laboratorios, Dirección General</t>
  </si>
  <si>
    <t>Archivo de Gestión Grupo Gestión del Riesgo</t>
  </si>
  <si>
    <t>mayor</t>
  </si>
  <si>
    <t xml:space="preserve"> Respuesta Inmediata y Comunicación del Riesgo</t>
  </si>
  <si>
    <t xml:space="preserve"> OneDrive del Grupo</t>
  </si>
  <si>
    <t xml:space="preserve"> Correo Electrónico</t>
  </si>
  <si>
    <t>0058</t>
  </si>
  <si>
    <t>Programa</t>
  </si>
  <si>
    <t>Programas de Capacitación</t>
  </si>
  <si>
    <t>Capacitaciones de temas particulares en salud publica presentadas a las entidades territoriales que lo soliciten y disponibles a nivel nacional.
* Inscripción
*Asistencia
*Notas
*Diseño y desarrollo curricular</t>
  </si>
  <si>
    <t>Tutores,  Coordinador GFTHVSP</t>
  </si>
  <si>
    <t>Archivo de Gestión Grupo Formación de Talento Humano en Salud Pública</t>
  </si>
  <si>
    <t>Datos Personales Privados</t>
  </si>
  <si>
    <t xml:space="preserve"> Aula virtual del INS</t>
  </si>
  <si>
    <t>0059</t>
  </si>
  <si>
    <t>Informes de gestión del Grupo de Formación de Talento Humano en Salud Publica</t>
  </si>
  <si>
    <t>Coordinador GFTHVSP</t>
  </si>
  <si>
    <t>Área administrativa  y dirección de Vigilancia en Salud Publica</t>
  </si>
  <si>
    <t xml:space="preserve"> Computadores de los responsables Grupo Formación de Talento Humano en Salud Pública</t>
  </si>
  <si>
    <t>0060</t>
  </si>
  <si>
    <t>Informes Estadísticos</t>
  </si>
  <si>
    <t>Informes relacionados a comportamiento de instrumentos de evaluación</t>
  </si>
  <si>
    <t>0061</t>
  </si>
  <si>
    <t>Programas de Entrenamiento en Epidemiología de Campo FETP</t>
  </si>
  <si>
    <t>Formación avanzada de talento humano como FETP, persona entrenada como epidemiólogo de campo con el respaldo del CDC de Atlanta.  
*Inscripción
*Seguimiento a productos
*Listado de Tutores
*Carta de intención
*Formulario de entrevista
*Asistencia y sesión de derechos
*Actos administrativos de ingreso y retiro
*Evaluación de tutores</t>
  </si>
  <si>
    <t>Tutores,  Coordinador GFTH</t>
  </si>
  <si>
    <t>Epidemiólogos o Magister en Salud Publica, o personas que hayan realizado el nivel básico e intermedio</t>
  </si>
  <si>
    <t>0062</t>
  </si>
  <si>
    <t>Programas de Formación en epidemiología de primera línea Frontline</t>
  </si>
  <si>
    <t>Formación de primera línea en epidemiologia de campo a nivel nacional de talento humano con el respaldo del CDC de Atlanta.  *</t>
  </si>
  <si>
    <t>Tutores,  Coordinador del GFTH</t>
  </si>
  <si>
    <t>Técnicos y tecnólogos, profesionales que trabajen en salud publica</t>
  </si>
  <si>
    <t xml:space="preserve"> computadores de los responsables Grupo Formación de Talento Humano en Salud Pública</t>
  </si>
  <si>
    <t>0063</t>
  </si>
  <si>
    <t>Programas de Formación Básica en Epidemiología de Campo</t>
  </si>
  <si>
    <t xml:space="preserve">Formación básica de talento humano como FETP, persona entrenada como epidemiología con el respaldo del CDC de Atlanta.  </t>
  </si>
  <si>
    <t>Tutores,  Coordinador del  GFTH</t>
  </si>
  <si>
    <t>0064</t>
  </si>
  <si>
    <t>Programas de Formación Intermedia en Epidemiología de Campo</t>
  </si>
  <si>
    <t xml:space="preserve">Formación intermedia de talento humano como FETP, persona entrenada en epidemiología con el respaldo del CDC de Atlanta. </t>
  </si>
  <si>
    <t xml:space="preserve">Epidemiólogos o Magister en Salud Publica, o personas que hayan realizado el nivel básico </t>
  </si>
  <si>
    <t>0065</t>
  </si>
  <si>
    <t>Programas de Certificación de Competencias Laborales</t>
  </si>
  <si>
    <t xml:space="preserve">Certificación de competencias laborales de personas que laboran en salud pública y que desean certificaste en este campo. </t>
  </si>
  <si>
    <t>Líder de certificación de personas, Coordinador del GFTH</t>
  </si>
  <si>
    <t>Técnicos,  tecnólogos, y profesionales que trabajen en salud publica</t>
  </si>
  <si>
    <t xml:space="preserve"> plataforma de certificación de personas (INS)</t>
  </si>
  <si>
    <t>0066</t>
  </si>
  <si>
    <t>Boletines</t>
  </si>
  <si>
    <t>IQEN ( Informe quincenal epidemiológico nacional)</t>
  </si>
  <si>
    <t>Documento en texto, Imágenes, tablas, graficas, mapas</t>
  </si>
  <si>
    <t>Grupo Formación de Talento Humano en Salud Pública, Grupo de comunicaciones, Grupo de TIC</t>
  </si>
  <si>
    <t>Coordinador del  GFTH</t>
  </si>
  <si>
    <t>Entidades territoriales, Personas interesadas en salud publica (estudiantes, instituciones)</t>
  </si>
  <si>
    <t>0067</t>
  </si>
  <si>
    <t xml:space="preserve">Investigaciones Grupo Gestión del Riesgo, Respuesta Inmediata y Comunicación del Riesgo </t>
  </si>
  <si>
    <t>Investigaciones de Brotes, Epidemias y Conglomerados</t>
  </si>
  <si>
    <t>Soportes de investigaciones de campo de eventos de interés en salud pública realizadas por los epidemiólogos de la dirección de vigilancia del INS.</t>
  </si>
  <si>
    <t>FORMATO APROBADO: Hoja de cálculo, Documento de texto</t>
  </si>
  <si>
    <t xml:space="preserve"> Computadores de los Responsables Grupo Gestión del Riesgo</t>
  </si>
  <si>
    <t xml:space="preserve"> Disco duro del  Grupo Gestión del Riesgo</t>
  </si>
  <si>
    <t>0068</t>
  </si>
  <si>
    <t xml:space="preserve">03/01/2010
</t>
  </si>
  <si>
    <t>Sistemas de Información Institucionales</t>
  </si>
  <si>
    <t>Información de requerimientos frente a la administración de la plataforma PCC</t>
  </si>
  <si>
    <t>Plataforma PCC Sistema de información para los PEED, que permita a los participantes, que estén interesados en participar, realizar de manera más rápida y accesible,  todas las etapas del proceso del desarrollo de los programas.</t>
  </si>
  <si>
    <t>Módulos usuarios administradores</t>
  </si>
  <si>
    <t xml:space="preserve">Subdirección de Gestión de la Calidad </t>
  </si>
  <si>
    <t xml:space="preserve">Personas jurídicas (Con uso restringido) </t>
  </si>
  <si>
    <t>http://aplicacionesproduccion.ins.gov.co/PCC/frm/seguridad/frmLogin.aspx</t>
  </si>
  <si>
    <t>0069</t>
  </si>
  <si>
    <t>Programas</t>
  </si>
  <si>
    <t xml:space="preserve">Participación Programas de Evaluación Externa del Desempeño </t>
  </si>
  <si>
    <t xml:space="preserve">Información de interés para los participantes relacionada con los programas de Evaluación Externa del Desempeño que ofrece el INS a través de protocolos, instructivos, lineamientos e informes. </t>
  </si>
  <si>
    <t>Portal web/Archivo de Gestión Subdirección  Gestión de la Calidad de los LSP SGCLSP</t>
  </si>
  <si>
    <t>0070</t>
  </si>
  <si>
    <t xml:space="preserve">30/01/2014
</t>
  </si>
  <si>
    <t>Informes de desempeño de actividades SGCLSP</t>
  </si>
  <si>
    <t>Presenta actividades y logros de la SGCLSP</t>
  </si>
  <si>
    <t xml:space="preserve">Subdirectora
Subdirección Gestión de Calidad de los Laboratorios de Salud Pública.
Equipo funcionario 
</t>
  </si>
  <si>
    <t>Dirección de Redes en Salud Pública</t>
  </si>
  <si>
    <t xml:space="preserve"> Sistema integrado de planeación </t>
  </si>
  <si>
    <t>0071</t>
  </si>
  <si>
    <t>Base de datos Grupo Gestión del Riesgo, Respuesta Inmediata y Comunicación del Riesgo</t>
  </si>
  <si>
    <t>Matriz de Brotes Alertas y Situaciones de emergencia
Matriz de sistema de alerta temprana
Información recopilada de entidades del estado sobre pacientes llega por correo electrónico y se diligencia en OneDrive</t>
  </si>
  <si>
    <t>Formulario</t>
  </si>
  <si>
    <t>0072</t>
  </si>
  <si>
    <t xml:space="preserve">Informes Grupo Gestión del Riesgo, Respuesta Inmediata y Comunicación del Riesgo </t>
  </si>
  <si>
    <t>Informes de reportes de situación SITREP</t>
  </si>
  <si>
    <t xml:space="preserve">Allí queda consignado un resumen de las acciones realizadas ante una situación de brote, alerta o emergencia notificado al Grupo de Gestión del Riesgo, Respuesta Inmediata y Comunicación del Riesgo
Planes de Contingencia o de acción a respuesta: que permiten la situación que sucede y las actividades que van ar realizar en pro como dirección, </t>
  </si>
  <si>
    <t>FORMATO APROBADO: Documento de texto</t>
  </si>
  <si>
    <t>Dirección de Vigilancia y Análisis del Riesgo en Salud Pública, Dirección de Red Nacional de Laboratorios, Dirección General, CENTRO NACIONAL DE ENLACE (MINSALUD)</t>
  </si>
  <si>
    <t xml:space="preserve"> Disco duro del Grupo Gestión del Riesgo</t>
  </si>
  <si>
    <t xml:space="preserve"> Respuesta Inmediata y Comunicación del Riesgo </t>
  </si>
  <si>
    <t>0073</t>
  </si>
  <si>
    <t>Controles</t>
  </si>
  <si>
    <t>Controles de entrega de Comunicaciones oficiales Externas</t>
  </si>
  <si>
    <t>Planillas en donde se evidencia  el control de las Comunicaciones oficiales externas</t>
  </si>
  <si>
    <t>Técnico administrativo grado 8</t>
  </si>
  <si>
    <t>Atención al ciudadano</t>
  </si>
  <si>
    <t>Archivo de Gestión Atención al Ciudadano</t>
  </si>
  <si>
    <t xml:space="preserve"> Computador del responsable Atención al Ciudadano</t>
  </si>
  <si>
    <t>0074</t>
  </si>
  <si>
    <t>Control de envió de comunicaciones masivas</t>
  </si>
  <si>
    <t>Planillas de control para verificar  el envió de  las comunicaciones masivas</t>
  </si>
  <si>
    <t>Técnico administrativo grado 08, Operario calificado Grado 13</t>
  </si>
  <si>
    <t>0075</t>
  </si>
  <si>
    <t>25/22/2016</t>
  </si>
  <si>
    <t>Informes al sistema de peticiones, quejas, reclamos y solicitudes</t>
  </si>
  <si>
    <t xml:space="preserve">Informe de cada una de las peticiones, quejas, reclamos y solicitudes que ingresan al INS. </t>
  </si>
  <si>
    <t>Publico en General, secretaria genera, control interno, dirección general</t>
  </si>
  <si>
    <t>Computador del responsable Atención al Ciudadano</t>
  </si>
  <si>
    <t xml:space="preserve"> pagina INS</t>
  </si>
  <si>
    <t>0076</t>
  </si>
  <si>
    <t>Sistema Registro y Control de Peticiones, Quejas, Recursos y Solicitudes</t>
  </si>
  <si>
    <t>Sistemas registro y control de peticiones, quejas, recursos y solicitudes</t>
  </si>
  <si>
    <t>Registro por el cual se evidencia el ingreso y control de cada una de las peticiones, quejas, recursos y solicitudes del INS, correo electrónico (3)</t>
  </si>
  <si>
    <t>hojas de calculo + documento de texto</t>
  </si>
  <si>
    <t>profesional universitario y Secretaria ejecutiva grado 18, auxiliar de servicios generales 11</t>
  </si>
  <si>
    <t xml:space="preserve"> Sistema Administrador de PQRS</t>
  </si>
  <si>
    <t xml:space="preserve"> Chat institucional</t>
  </si>
  <si>
    <t xml:space="preserve"> Call center</t>
  </si>
  <si>
    <t xml:space="preserve"> Repositorio Institucional en la intranet</t>
  </si>
  <si>
    <t>0077</t>
  </si>
  <si>
    <t>Comunicaciones</t>
  </si>
  <si>
    <t>Comunicaciones externas</t>
  </si>
  <si>
    <t>Documento que refleja las comunicaciones externas del INS
Documento en Excel</t>
  </si>
  <si>
    <t xml:space="preserve">Hoja de Calculo  </t>
  </si>
  <si>
    <t>Auxiliar administrativo Gado 8</t>
  </si>
  <si>
    <t>Datos Personales Semi-Privados</t>
  </si>
  <si>
    <t>0078</t>
  </si>
  <si>
    <t xml:space="preserve">Informe </t>
  </si>
  <si>
    <t>Informe de satisfacción</t>
  </si>
  <si>
    <t>Informe de las encuestas recopiladas de las diferentes dependencias y eventos del INS</t>
  </si>
  <si>
    <t>Auxiliar de servicios generales grado 11</t>
  </si>
  <si>
    <t>Coordinador del Grupo de Atención al ciudadano
Publico en general</t>
  </si>
  <si>
    <t xml:space="preserve"> Service Manager</t>
  </si>
  <si>
    <t>0079</t>
  </si>
  <si>
    <t>Documentos que reflejan las comunicaciones internas del INS (Memorandos)</t>
  </si>
  <si>
    <t>técnico administrativo grado 8</t>
  </si>
  <si>
    <t>0080</t>
  </si>
  <si>
    <t>Documento en el cual se registran las actividades del Grupo de Equipos de Laboratorio en un determinado periodo de ejecución</t>
  </si>
  <si>
    <t>Equipos de Laboratorios</t>
  </si>
  <si>
    <t>Grupo de Equipos de Laboratorio</t>
  </si>
  <si>
    <t>Coordinador</t>
  </si>
  <si>
    <t>Oficina de planeación, secretaria general</t>
  </si>
  <si>
    <t>Computador de los responsables del Grupo de Equipos de Laboratorio</t>
  </si>
  <si>
    <t>0081</t>
  </si>
  <si>
    <t>*Informe de Mantenimiento de Equipos
*Informes de calibración y calificación
En esta información se registra todas las operaciones de confirmación metrológica realizadas a los equipos de laboratorio y apoyo crítico de las dependencias del INS con sus soportes correspondientes.</t>
  </si>
  <si>
    <t>Documento de texto, imágenes, cd (externos) etiquetas</t>
  </si>
  <si>
    <t>Personal técnico contratado</t>
  </si>
  <si>
    <t>Laboratorios del INS</t>
  </si>
  <si>
    <t>Historia de Equipos</t>
  </si>
  <si>
    <t xml:space="preserve"> CD Grupo de Equipos de Laboratorio</t>
  </si>
  <si>
    <t xml:space="preserve"> Computadores del personal técnico Grupo de Equipos de Laboratorio</t>
  </si>
  <si>
    <t>0082</t>
  </si>
  <si>
    <t>En esta información se registra la trazabilidad del equipos con respecto a sus intervenciones de confirmación metrológica y disposición 
*Ficha técnica
*Hoja de vida
*Documentos de apoyo (registro de magnitud, de uso *cronológico de limpieza)</t>
  </si>
  <si>
    <t>Responsable del proceso GEL</t>
  </si>
  <si>
    <t>Archivo de Gestión Grupo de Equipos de Laboratorio</t>
  </si>
  <si>
    <t xml:space="preserve"> computadores de los responsables del proceso Grupo de Equipos de Laboratorio</t>
  </si>
  <si>
    <t>0083</t>
  </si>
  <si>
    <t>Solicitudes soporte</t>
  </si>
  <si>
    <t>Solicitudes soporte de equipos de laboratorio</t>
  </si>
  <si>
    <t>Solicitud por medio de formalizo en googledocs, que almacena información relacionada al mantenimiento de equipos (INTRANET - SOPORTE TECNICO)</t>
  </si>
  <si>
    <t>Formulario googledocs, base de datos generada en Excel</t>
  </si>
  <si>
    <t>Responsable del proceso GEL (grupo equipos de laboratorio y producción)</t>
  </si>
  <si>
    <t xml:space="preserve"> computador del responsable Grupo de Equipos de Laboratorio</t>
  </si>
  <si>
    <t xml:space="preserve"> googledocs</t>
  </si>
  <si>
    <t>0084</t>
  </si>
  <si>
    <t>Inventario de Equipos de Laboratorio y Apoyo Crítico</t>
  </si>
  <si>
    <t xml:space="preserve">Plan de Aseguramiento Metrológico (PAME) </t>
  </si>
  <si>
    <t>Información que contiene de manera detallada la descripción, características, marca, modelo , serial, inventario, ubicación, responsable, costos de mantenimientos correctivos y apoyo crítico, datos del proveedor que realiza los servicios, numero de informe, frecuencias, fechas del servicio ( programado y ejecutado)</t>
  </si>
  <si>
    <t>Hoja de cálculo (4) (Por dirección)</t>
  </si>
  <si>
    <t>RAM responsable de aseguramiento metrológico</t>
  </si>
  <si>
    <t>Grupo de equipos de laboratorio, laboratorios INS</t>
  </si>
  <si>
    <t>Computadores de los integrantes del Grupo de Equipos de Laboratorio
Computadores de cada dirección del INS (RAM)</t>
  </si>
  <si>
    <t>0085</t>
  </si>
  <si>
    <t>Sistema de Administración Ambiental</t>
  </si>
  <si>
    <t>Cumplimiento Sistema de Administración Ambiental</t>
  </si>
  <si>
    <t>*Identificación y evaluación de aspectos ambientales significativos, (Electrónico, Hoja calculo)
*Identificación y evaluación de cumplimiento de requisitos legales, (Electrónico, Hoja Calculo)
*Soportes de actividades. (Físico, Word)</t>
  </si>
  <si>
    <t>Profesional Universitario</t>
  </si>
  <si>
    <t>Archivo de Gestión Área de Gestión Ambiental</t>
  </si>
  <si>
    <t xml:space="preserve">
Computador del Responsable (3) Área de Gestión Ambiental</t>
  </si>
  <si>
    <t xml:space="preserve">
Carpetas compartidas Área de Gestión Ambiental</t>
  </si>
  <si>
    <t>0086</t>
  </si>
  <si>
    <t>Permisos Sistema de Administración Ambiental</t>
  </si>
  <si>
    <t>*Permisos, registro,  y autorizaciones ambientales (Físico, pdf)</t>
  </si>
  <si>
    <t>Proceso Gestión Ambiental
Permisos y autorizaciones (INS, Autoridades ambientales)</t>
  </si>
  <si>
    <t xml:space="preserve">
Computador del Responsable (3) Área de Gestión Ambiental</t>
  </si>
  <si>
    <t xml:space="preserve">
Carpetas compartidas Área de Gestión Ambiental</t>
  </si>
  <si>
    <t>0087</t>
  </si>
  <si>
    <t xml:space="preserve">Informes sobre la gestión suministrados a dependencias internas. </t>
  </si>
  <si>
    <t xml:space="preserve"> computadores de los responsables Área de Gestión Ambiental</t>
  </si>
  <si>
    <t xml:space="preserve"> USB (soportes por el peso) Área de Gestión Ambiental</t>
  </si>
  <si>
    <t xml:space="preserve">
WeTransfer</t>
  </si>
  <si>
    <t>0088</t>
  </si>
  <si>
    <t>Informes a Organismos de Regulación, Vigilancia y Control</t>
  </si>
  <si>
    <t>Informes presentados a la Secretaría Distrital de Ambiente, Ministerio de Ambiente, Contraloría y demás entes de control.</t>
  </si>
  <si>
    <t xml:space="preserve"> Computadores de los responsables Área de Gestión Ambiental</t>
  </si>
  <si>
    <t>0089</t>
  </si>
  <si>
    <t>Programa calidad de vertimientos</t>
  </si>
  <si>
    <t>Gestión realizada en el programa ambiental, cronograma de actividades, formatos, resultados de caracterización de aguas residuales y comunicaciones.</t>
  </si>
  <si>
    <t>INS, Organismos de Regulación, Vigilancia y Control</t>
  </si>
  <si>
    <t>0090</t>
  </si>
  <si>
    <t>Programa de ahorro y uso eficiente de agua</t>
  </si>
  <si>
    <t>Gestión realizada en el programa ambiental, cronograma de actividades, formatos de control de consumo y fugas de agua y comunicaciones.</t>
  </si>
  <si>
    <t>0091</t>
  </si>
  <si>
    <t>Programa de Gestión integral de residuos</t>
  </si>
  <si>
    <t>Gestión realizada en el programa ambiental, cronograma de actividades, formatos de control operacional y comunicaciones.</t>
  </si>
  <si>
    <t>INS,Organismos de Regulación, Vigilancia y Control</t>
  </si>
  <si>
    <t>0092</t>
  </si>
  <si>
    <t>Programa de ahorro y uso eficiente de energía</t>
  </si>
  <si>
    <t>Gestión realizada en el programa ambiental, cronograma de actividades y comunicaciones.</t>
  </si>
  <si>
    <t>0093</t>
  </si>
  <si>
    <t>Programa de aire limpio</t>
  </si>
  <si>
    <t>Gestión realizada en el programa ambiental, cronograma de actividades, certificados de emisiones contaminantes y comunicaciones.</t>
  </si>
  <si>
    <t>0094</t>
  </si>
  <si>
    <t>Programa de protección de fauna y flora</t>
  </si>
  <si>
    <t>Gestión realizada en el programa ambiental, cronograma de actividades, formatos de verificación de manejo silvicultural y comunicaciones.</t>
  </si>
  <si>
    <t>0095</t>
  </si>
  <si>
    <t>Programa de control de plagas</t>
  </si>
  <si>
    <t>Gestión realizada en el programa ambiental, cronograma de actividades, formato de fumigación y desratización y comunicaciones.</t>
  </si>
  <si>
    <t>0096</t>
  </si>
  <si>
    <t>Transferencia de conocimiento</t>
  </si>
  <si>
    <t xml:space="preserve">Información relacionada con capacitaciones, cronogramas de actividades, medios publicitarios, listados de asistencia y comunicaciones. </t>
  </si>
  <si>
    <t>Hoja de cálculo, Imagen, Documento de texto, formato de asistencia</t>
  </si>
  <si>
    <t>INS, y contratistas, proveedores</t>
  </si>
  <si>
    <t>0097</t>
  </si>
  <si>
    <t>Auditorias</t>
  </si>
  <si>
    <t>Auditorias Externas</t>
  </si>
  <si>
    <t>Informe  de seguimiento con los hallazgos a atender generados en las auditorias de Entes de Control.</t>
  </si>
  <si>
    <t>Hoja de cálculo, Documento de texto
PDF</t>
  </si>
  <si>
    <t>Control Institucional</t>
  </si>
  <si>
    <t xml:space="preserve">Oficina de Control Interno </t>
  </si>
  <si>
    <t>Secretaria OCI</t>
  </si>
  <si>
    <t>Entes externos de control, alta dirección INS, responsables procesos involucrados</t>
  </si>
  <si>
    <t xml:space="preserve">Archivo de Gestión Oficina de Control Interno </t>
  </si>
  <si>
    <t xml:space="preserve"> portal web INS</t>
  </si>
  <si>
    <t xml:space="preserve"> Computadores de los responsables Oficina de Control Interno </t>
  </si>
  <si>
    <t xml:space="preserve"> carpeta compartida Oficina de Control Interno</t>
  </si>
  <si>
    <t xml:space="preserve"> Backup DVD</t>
  </si>
  <si>
    <t xml:space="preserve"> Discos duros Oficina de Control Interno</t>
  </si>
  <si>
    <t xml:space="preserve">  SIRECI</t>
  </si>
  <si>
    <t xml:space="preserve"> CHIP</t>
  </si>
  <si>
    <t xml:space="preserve"> eKogui</t>
  </si>
  <si>
    <t>0098</t>
  </si>
  <si>
    <t>Auditorias Internas SIG</t>
  </si>
  <si>
    <t>Informe con los resultados de las Auditorias Internas realizadas.</t>
  </si>
  <si>
    <t>Lideres de procesos y Alta dirección INS</t>
  </si>
  <si>
    <t>0099</t>
  </si>
  <si>
    <t>Informes o reportes a organismos de regulación, vigilancia y control: son aquellos que se emiten a los órganos como Contralorías, Procuraduría, Contaduría y Fiscalía. De obligatorio cumplimiento y de incidencia legal para el INS.</t>
  </si>
  <si>
    <t>Oficina de Control Interno</t>
  </si>
  <si>
    <t>0100</t>
  </si>
  <si>
    <t>Informes a otras Entidades del Estado</t>
  </si>
  <si>
    <t xml:space="preserve">Informes a otras entidades del estado: son informes que contienen reportes dirigidos a Entes como son entre otros, el DAFP, Ministerios,  Presidencia y el Congreso de la República, en cumplimiento a las obligaciones establecidas en la normatividad vigente. </t>
  </si>
  <si>
    <t>0101</t>
  </si>
  <si>
    <t>Informe de seguimiento a la Gestión</t>
  </si>
  <si>
    <t>Informes que contienen los resultados de los seguimientos que realiza la OCI, para verificar los controles asociados en diferentes procesos y actividades, planes, proyectos, programas y metas de la entidad, PQRS</t>
  </si>
  <si>
    <t xml:space="preserve"> Discos duros Oficina de Control Interno </t>
  </si>
  <si>
    <t>0102</t>
  </si>
  <si>
    <t>Informes de seguimiento gestión de riesgos</t>
  </si>
  <si>
    <t xml:space="preserve">Es el informe que contiene el seguimiento a la gestión de los riesgo de los procesos del INS, presentando la evaluación del resultado de la efectividad del manejo de los riesgos. </t>
  </si>
  <si>
    <t>0103</t>
  </si>
  <si>
    <t>Informes de seguimiento planes de mejoramiento Auditorias Entes de Control</t>
  </si>
  <si>
    <t>Es el informe que contiene el seguimiento y medición al cumplimiento de las acciones realizadas por los procesos del INS, para atender los compromisos de mejora definidos e incluidos en los diferentes planes de mejoramiento, atendiendo los hallazgos generados de las auditorias de Entes de Control.</t>
  </si>
  <si>
    <t>Hoja de cálculo, 
PDF</t>
  </si>
  <si>
    <t>0104</t>
  </si>
  <si>
    <t>Informes de seguimiento planes de mejoramiento a Auditorias Internas, evaluaciones independientes, Auditorias Externas Calidad, Autoevaluación o Autocontrol</t>
  </si>
  <si>
    <t>Es el informe que contiene el seguimiento y medición al cumplimiento de las acciones realizadas por los procesos del INS, para atender los compromisos de mejora definidos e incluidos en los diferentes planes de mejoramiento, atendiendo los hallazgos generados de las auditorias internas de calidad, externas de calidad, evaluaciones independientes, autoevaluación o autocontrol.</t>
  </si>
  <si>
    <t>0105</t>
  </si>
  <si>
    <t>Informes de seguimiento planes de mejoramiento Auditorias de entes externos de Control CGR</t>
  </si>
  <si>
    <t>Es el informe que contiene el seguimiento y medición al cumplimiento de las acciones realizadas por los procesos del INS, para atender los compromisos de mejora definidos e incluidos en los diferentes planes de mejoramiento, atendiendo los hallazgos generados de las auditorias externa del Ente de Control CGR</t>
  </si>
  <si>
    <t>0106</t>
  </si>
  <si>
    <t>Informes de seguimiento planes de mejoramiento Auditorias AGN</t>
  </si>
  <si>
    <t>Es el informe que contiene el seguimiento y medición al cumplimiento de las acciones realizadas por los procesos del INS, para atender los compromisos de mejora definidos e incluidos en los diferentes planes de mejoramiento, atendiendo los hallazgos generados de las auditorias externa del Ente Archivo General de la Nación AGN.</t>
  </si>
  <si>
    <t>0107</t>
  </si>
  <si>
    <t xml:space="preserve">Informes de Asistencias y/o Asesoría técnica </t>
  </si>
  <si>
    <t>Documentación relacionada con salidas de campo, participación en congresos, asesorías internas y externos del INS</t>
  </si>
  <si>
    <t>Salud Materna y Perinatal</t>
  </si>
  <si>
    <t xml:space="preserve">INS, CDC ( Centro de control de enfermedades ) </t>
  </si>
  <si>
    <t>Archivo de Gestión Salud Materna y Perinatal</t>
  </si>
  <si>
    <t xml:space="preserve"> Computares de los responsables Salud Materna y Perinatal</t>
  </si>
  <si>
    <t xml:space="preserve"> Disco duro del INS Salud Materna y Perinatal</t>
  </si>
  <si>
    <t>0108</t>
  </si>
  <si>
    <t>Informe de gestión</t>
  </si>
  <si>
    <t xml:space="preserve">Contiene información de proyectos de investigación, muestras y resultados originales con potencial en salud publica. </t>
  </si>
  <si>
    <t>Dirección de Investigación en Salud Publica</t>
  </si>
  <si>
    <t xml:space="preserve"> Computador de los responsables Salud Materna y Perinatal</t>
  </si>
  <si>
    <t>0109</t>
  </si>
  <si>
    <t xml:space="preserve">Proyectos </t>
  </si>
  <si>
    <t xml:space="preserve">Proyectos de Investigación </t>
  </si>
  <si>
    <t xml:space="preserve">Documentación relacionada a proyectos de investigación con importancia en salud publica, publicaciones, avales, informes científico técnicos entre otros. </t>
  </si>
  <si>
    <t xml:space="preserve"> Computadores de los responsables Salud Materna y Perinatal</t>
  </si>
  <si>
    <t xml:space="preserve"> Revista BIOMEDICA INS</t>
  </si>
  <si>
    <t xml:space="preserve"> (Externos - Revistas indexadas</t>
  </si>
  <si>
    <t xml:space="preserve"> publicaciones participaciones a congreso</t>
  </si>
  <si>
    <t xml:space="preserve"> divulgaciones por diferentes medios)</t>
  </si>
  <si>
    <t>0110</t>
  </si>
  <si>
    <t>Informes de Asistencias y Asesoría Técnica</t>
  </si>
  <si>
    <t>Documentación relacionada con las salidas de campo, todo tipo de  asesorías, capacitaciones y eventos.</t>
  </si>
  <si>
    <t>Formato Institucional</t>
  </si>
  <si>
    <t xml:space="preserve">Parasitología </t>
  </si>
  <si>
    <t xml:space="preserve">Grupo Parasitología </t>
  </si>
  <si>
    <t>Publico en general</t>
  </si>
  <si>
    <t xml:space="preserve">Archivo de Gestión Parasitología </t>
  </si>
  <si>
    <t>(Depende de la normativa Institucional)</t>
  </si>
  <si>
    <t xml:space="preserve"> Computadores de los responsables Parasitología </t>
  </si>
  <si>
    <t xml:space="preserve"> PQRSD</t>
  </si>
  <si>
    <t xml:space="preserve"> disco duro propiedad del coordinador  Parasitología</t>
  </si>
  <si>
    <t>0111</t>
  </si>
  <si>
    <t>Informes de Formación de investigadores
Formación de talento humano en salud publica</t>
  </si>
  <si>
    <t>Documentación relacionada con las hojas de vida de los investigadores, investigaciones relacionadas a la salud publica y demás documentos relacionados.
Formato institucional</t>
  </si>
  <si>
    <t>Dirección de Investigación en Salud Publica, Entidades nacionales e internacionales (Financian de proyectos), Universidades, entre otros.</t>
  </si>
  <si>
    <t xml:space="preserve"> ( Depende de la normativa Institucional)</t>
  </si>
  <si>
    <t xml:space="preserve">  disco duro propiedad del coordinador Parasitología </t>
  </si>
  <si>
    <t>0112</t>
  </si>
  <si>
    <t xml:space="preserve">Informes de Gestión </t>
  </si>
  <si>
    <t>Documentación relacionada al proceso  Trimestrales y anuales</t>
  </si>
  <si>
    <t>Parasitología</t>
  </si>
  <si>
    <t>0113</t>
  </si>
  <si>
    <t>Proyectos</t>
  </si>
  <si>
    <t>Proyectos de Investigación 
Programas en salud Publica
Pruebas conceptos e innovación</t>
  </si>
  <si>
    <t>Documentación relacionada con los proyectos y programa de importancia  en salud publica</t>
  </si>
  <si>
    <t>Español/Inglés</t>
  </si>
  <si>
    <t>Documento de texto, Excel, PDF, Imágenes, power point</t>
  </si>
  <si>
    <t>Dependiendo de la información contenida en los proyectos y programas</t>
  </si>
  <si>
    <t>0114</t>
  </si>
  <si>
    <t>Productos de divulgación</t>
  </si>
  <si>
    <t>Infografías</t>
  </si>
  <si>
    <t>Es una representación de la información sobre enfermedades parasitarias de interés en salud pública. (Chagas y Malaria)</t>
  </si>
  <si>
    <t>Imagen</t>
  </si>
  <si>
    <t xml:space="preserve"> redes sociales</t>
  </si>
  <si>
    <t>0115</t>
  </si>
  <si>
    <t xml:space="preserve">Informes de Asistencias y Asesoría Técnica </t>
  </si>
  <si>
    <t>Documentación relacionada con salidas de campo. eventos, capacitaciones, actividades de investigación y demás relacionadas</t>
  </si>
  <si>
    <t>Microbiología</t>
  </si>
  <si>
    <t>Capacitador del Grupo</t>
  </si>
  <si>
    <t>Comunidad científica, Subdirección, entidad financiadora</t>
  </si>
  <si>
    <t>Archivo de Gestión Microbiología</t>
  </si>
  <si>
    <t xml:space="preserve"> Computador del responsable y Coordinador Microbiología</t>
  </si>
  <si>
    <t xml:space="preserve">  DVD</t>
  </si>
  <si>
    <t>0116</t>
  </si>
  <si>
    <t>Informes de Formación de Investigadores</t>
  </si>
  <si>
    <t>Documentación relacionada con las hojas de vida de los investigadores del grupo, trabajos y publicaciones de los mismos.</t>
  </si>
  <si>
    <t xml:space="preserve">Microbiología </t>
  </si>
  <si>
    <t>Coordinador, Profesional responsable</t>
  </si>
  <si>
    <t>Comunidad científica, entidades financiadoras</t>
  </si>
  <si>
    <t xml:space="preserve"> Computador del responsable Microbiología</t>
  </si>
  <si>
    <t xml:space="preserve"> DVD</t>
  </si>
  <si>
    <t>0117</t>
  </si>
  <si>
    <t>Informe de Gestión</t>
  </si>
  <si>
    <t>Documentación relacionada a las actividades del proceso</t>
  </si>
  <si>
    <t>Subdirección de Investigación en Salud Publica</t>
  </si>
  <si>
    <t>0118</t>
  </si>
  <si>
    <t>Documentación relacionada con los proyectos con importancia en salud publica</t>
  </si>
  <si>
    <t>0119</t>
  </si>
  <si>
    <t>Adquisiciones canje y donaciones de material bibliográfico</t>
  </si>
  <si>
    <t>Listado de Material Bibliográfico</t>
  </si>
  <si>
    <t>Matriz Excel</t>
  </si>
  <si>
    <t>Biblioteca</t>
  </si>
  <si>
    <t>Archivo de gestión Biblioteca</t>
  </si>
  <si>
    <t xml:space="preserve"> Computador del responsable Biblioteca</t>
  </si>
  <si>
    <t>0120</t>
  </si>
  <si>
    <t xml:space="preserve">Estadísticas </t>
  </si>
  <si>
    <t xml:space="preserve">Estadísticas Bibliográficas de los Servicios: Estadísticas de visitas, consultas y prestamos de material bibliográfico 
</t>
  </si>
  <si>
    <t>Documento texto, formatos</t>
  </si>
  <si>
    <t>Profesional y técnico</t>
  </si>
  <si>
    <t>Biblioteca, Dirección de Investigación</t>
  </si>
  <si>
    <t>0121</t>
  </si>
  <si>
    <t>Fichas</t>
  </si>
  <si>
    <t>Fichas de solicitud y prestamos de libros y revistas, fichas de identificación de usuario</t>
  </si>
  <si>
    <t>Formato definido</t>
  </si>
  <si>
    <t>Técnico y Auxiliar</t>
  </si>
  <si>
    <t>0122</t>
  </si>
  <si>
    <t>Informes de gestión con sus respectivos anexos</t>
  </si>
  <si>
    <t>Documento en texto, Anexos</t>
  </si>
  <si>
    <t>Dirección de Investigación</t>
  </si>
  <si>
    <t xml:space="preserve"> computadores de los responsables Biblioteca</t>
  </si>
  <si>
    <t>0123</t>
  </si>
  <si>
    <t>Informes de formación de investigadores</t>
  </si>
  <si>
    <t>Informes de actividades de investigación desarrolladas por el personal en formación como investigador, en las diversas modalidades en las que se vinculan al grupo.</t>
  </si>
  <si>
    <t>Micobacterias</t>
  </si>
  <si>
    <t xml:space="preserve">el grupo e instituciones educativas </t>
  </si>
  <si>
    <t>Archivo de Gestión Micobacterias</t>
  </si>
  <si>
    <t xml:space="preserve"> Computadores del grupo Micobacterias</t>
  </si>
  <si>
    <t>0124</t>
  </si>
  <si>
    <t>Informe de Gestión: Informe de actividades realizadas  de acuerdo a una planeación establecida previamente.</t>
  </si>
  <si>
    <t>Director del área</t>
  </si>
  <si>
    <t>En equipos del grupo Micobacterias</t>
  </si>
  <si>
    <t>0125</t>
  </si>
  <si>
    <t>Proyectos de Investigación</t>
  </si>
  <si>
    <t xml:space="preserve">Coordinador </t>
  </si>
  <si>
    <t>el grupo</t>
  </si>
  <si>
    <t>0126</t>
  </si>
  <si>
    <t>Informes de Asistencias y/o Asesorías Técnicas</t>
  </si>
  <si>
    <t>Entomología</t>
  </si>
  <si>
    <t>Archivo de Gestión Entomología</t>
  </si>
  <si>
    <t xml:space="preserve"> Computadores del grupo Entomología</t>
  </si>
  <si>
    <t>0127</t>
  </si>
  <si>
    <t>0128</t>
  </si>
  <si>
    <t xml:space="preserve">Entomología </t>
  </si>
  <si>
    <t xml:space="preserve">En equipos del grupo Entomología </t>
  </si>
  <si>
    <t>0129</t>
  </si>
  <si>
    <t xml:space="preserve">
Computadores del grupo Entomología</t>
  </si>
  <si>
    <t>0130</t>
  </si>
  <si>
    <t xml:space="preserve">Inventario de colección y colonias de organismos con importancia en salud publica </t>
  </si>
  <si>
    <t xml:space="preserve">Colección entomológica </t>
  </si>
  <si>
    <t xml:space="preserve">información relacionada con los insectos con importancia en salud publica </t>
  </si>
  <si>
    <t>Coordinador de entomología</t>
  </si>
  <si>
    <t>Grupo de entomología</t>
  </si>
  <si>
    <t>Archivo Central</t>
  </si>
  <si>
    <t>0131</t>
  </si>
  <si>
    <t>2610/2018</t>
  </si>
  <si>
    <t>Banco de Proyectos</t>
  </si>
  <si>
    <t>Profesionales del Grupo</t>
  </si>
  <si>
    <t>Director de Investigación</t>
  </si>
  <si>
    <t>Archivo de Gestión Banco de Proyectos</t>
  </si>
  <si>
    <t xml:space="preserve"> Computadores de los responsables Banco de Proyectos</t>
  </si>
  <si>
    <t xml:space="preserve"> CD Banco de Proyectos</t>
  </si>
  <si>
    <t>0132</t>
  </si>
  <si>
    <t xml:space="preserve">Proyectos y Programas de Investigación </t>
  </si>
  <si>
    <t>Documentación relacionada con los proyectos y programa de importancia  en salud publica, Ficha de entrega del proyecto, avales, consentimientos, formatos, asentimientos, documentos de diseño y desarrollo
- Bases de datos especificas para cada proyecto anonimizadas
- Programas en salud Publica
- Pruebas conceptos e innovación, depende de la temática del proyecto
- Artículos de investigación
- Presentaciones en eventos
- Soportes de formación</t>
  </si>
  <si>
    <t>Documento de texto, Excel, PDF, Imágenes, power point, formatos establecidos</t>
  </si>
  <si>
    <t>Comité de ética y metodologías en investigación CEMIN, Comunidad académica, Entidades regulatorias y financiadoras, universidades</t>
  </si>
  <si>
    <t>0133</t>
  </si>
  <si>
    <t>Listado</t>
  </si>
  <si>
    <t xml:space="preserve">Listado de convocatorias </t>
  </si>
  <si>
    <t>Listado de convocatorias para atraer recursos al INS</t>
  </si>
  <si>
    <t>Matriz Excel, presentación PowerPoint</t>
  </si>
  <si>
    <t>Director de Investigación (Se redirige a todo el INS en dado caso)</t>
  </si>
  <si>
    <t>Computadores de los responsables Banco de Proyectos</t>
  </si>
  <si>
    <t>0134</t>
  </si>
  <si>
    <t xml:space="preserve">Fichas convocatorias </t>
  </si>
  <si>
    <t>Fichas especificas a las convocatorias para los recursos al INS</t>
  </si>
  <si>
    <t>0135</t>
  </si>
  <si>
    <t xml:space="preserve">Boletín técnico interactivo </t>
  </si>
  <si>
    <t xml:space="preserve">Boletín Técnico </t>
  </si>
  <si>
    <t>Informa a la comunidad sobre los avances en análisis de la situación en salud que realiza el Observatorio Nacional de Salud</t>
  </si>
  <si>
    <t>Prof., Especializado, Grado19</t>
  </si>
  <si>
    <t>Entidades territoriales
MinisteriodeSaludYprotecciónSocial
DireccionesdelINS
ProfesionalesenSaludYáreasafines
Otrosactoresdelsistema
Población</t>
  </si>
  <si>
    <t xml:space="preserve"> equipo de profesional especializado Grupo de Análisis y Divulgación</t>
  </si>
  <si>
    <t>0136</t>
  </si>
  <si>
    <t xml:space="preserve">A través de imágenes y diseño atractivos el Observatorio Nacional de Salud, brinda a la comunidad información sobre los análisis que realiza.  </t>
  </si>
  <si>
    <t>0137</t>
  </si>
  <si>
    <t>Certificaciones</t>
  </si>
  <si>
    <t>Base de datos de existencia o inexistencia de componentes anatómicos a extranjeros no residentes en Colombia</t>
  </si>
  <si>
    <t>Regular la gestión del Centro Regulador de Trasplantes en el procedimiento para certificación de trasplante de órganos a receptores extranjeros no residentes en territorio nacional, de acuerdo a los lineamientos establecidos en el Decreto 2493 de 2004 y demás normas que lo modifiquen, adicionen o sustituyan.</t>
  </si>
  <si>
    <t>Grupo Red de Donación y Trasplantes</t>
  </si>
  <si>
    <t>Secretario Grado 12</t>
  </si>
  <si>
    <t>Funcionarios del grupo</t>
  </si>
  <si>
    <t>Archivo de Gestión Grupo Red de Donación y Trasplantes</t>
  </si>
  <si>
    <t xml:space="preserve"> computador del secretario grado 12 Grupo Red de Donación y Trasplantes</t>
  </si>
  <si>
    <t>0138</t>
  </si>
  <si>
    <t xml:space="preserve">Certificaciones de entrada de componentes Anatómicos </t>
  </si>
  <si>
    <t>Regular la gestión del Centro Regulador de Trasplantes en el procedimiento para certificación de  salida de componentes anatómicos  acuerdo  a los lineamientos establecidos en el Decreto 2493 de 2004 y demás normas que lo modifiquen, adicionen o sustituyan.</t>
  </si>
  <si>
    <t>Funcionarios del grupo, funcionarios del INVIMA</t>
  </si>
  <si>
    <t>0139</t>
  </si>
  <si>
    <t>Comunicaciones Externas de la Red de Donación y Trasplantes.</t>
  </si>
  <si>
    <t>Comunicaciones con entes externos de la Red de Donación y trasplantes en las que se involucran derechos a la intimidad de las personas que hacen parte de la Red</t>
  </si>
  <si>
    <t>Funcionarios del grupo, entidades receptoras de información</t>
  </si>
  <si>
    <t xml:space="preserve">
SISDOC</t>
  </si>
  <si>
    <t>0140</t>
  </si>
  <si>
    <t>Conceptos</t>
  </si>
  <si>
    <t xml:space="preserve">Conceptos de necesidad terapéutica para componentes anatómicos </t>
  </si>
  <si>
    <t>Regular la gestión del Centro Regulador de Trasplantes en la generación de  Conceptos de Necesidad  Terapéutica para componentes anatómicos  de acuerdo  a los lineamientos establecidos en el Decreto 2493 de 2004 y demás normas que lo modifiquen, adicionen o sustituyan.</t>
  </si>
  <si>
    <t>0141</t>
  </si>
  <si>
    <t xml:space="preserve">Informes de asistencia y asesoría técnica </t>
  </si>
  <si>
    <t>Documentos soportes de las visitas y asesorías técnicas realizadas a los actores de la  red de donación y trasplantes 
* Formato de asistencia</t>
  </si>
  <si>
    <t>Subdirección Red Nacional de Trasplantes y Bancos de  Sangre</t>
  </si>
  <si>
    <t>funcionarios del INS, coordinaciones regionales</t>
  </si>
  <si>
    <t>Archivo de Gestión Subdirección Red Nacional de Trasplantes y Bancos de  Sangre</t>
  </si>
  <si>
    <t>0142</t>
  </si>
  <si>
    <t>Informes Nacionales emitidos por la red de donación y trasplantes, dando cumplimiento al decreto Decreto 2493 del 2004</t>
  </si>
  <si>
    <t>Actores de la red donación y trasplante</t>
  </si>
  <si>
    <t>0143</t>
  </si>
  <si>
    <t xml:space="preserve">Programa de promoción de Donación </t>
  </si>
  <si>
    <t xml:space="preserve">Contiene todos los documentos relacionados con la organización, evaluación y seguimiento de actividades de promoción </t>
  </si>
  <si>
    <t>0144</t>
  </si>
  <si>
    <t xml:space="preserve">Programa de Biovigilancia </t>
  </si>
  <si>
    <t xml:space="preserve">Contiene todos los documentos relacionados con el programa de Biovigilancia en el país </t>
  </si>
  <si>
    <t>Funcionarios del grupo, funcionarios específicos de la red</t>
  </si>
  <si>
    <t>0145</t>
  </si>
  <si>
    <t>Informes Asistencia Técnica y Asesoría Técnica</t>
  </si>
  <si>
    <t>Contiene los informes de cada una de las visitas de asistencia técnica realizadas tanto a bancos de sangre como a los servicios de transfusión</t>
  </si>
  <si>
    <t>Grupo Red Bancos de Sangre y Servicios de Transfusión</t>
  </si>
  <si>
    <t>Coordinador Grupo Red Bancos de Sangre y Servicios de Transfusión</t>
  </si>
  <si>
    <t>Archivo de Gestión Grupo Red Bancos de Sangre y Servicios de Transfusión</t>
  </si>
  <si>
    <t xml:space="preserve">
Computadores del área Grupo Red Bancos de Sangre y Servicios de Transfusión</t>
  </si>
  <si>
    <t>0146</t>
  </si>
  <si>
    <t>Contiene los informes relacionados con la Gestión de la Red Nacional de Bancos de Sangre y Servicios de Transfusión
Incluye estadísticas.</t>
  </si>
  <si>
    <t>Pagina web</t>
  </si>
  <si>
    <t>0147</t>
  </si>
  <si>
    <t>Contiene toda la información de seguimiento de cada uno de los proyectos de investigación en los cuales participa la Red Nacional de Bancos de Sangre y Servicios de Transfusión, desde el preproyecto hasta la participación de resultados de los mismos</t>
  </si>
  <si>
    <t>Personal del Grupo Red Bancos de Sangre y Servicios de Transfusión</t>
  </si>
  <si>
    <t>Computadores del personal del Grupo Red Bancos de Sangre y Servicios de Transfusión</t>
  </si>
  <si>
    <t>0148</t>
  </si>
  <si>
    <t>Programas de Evaluación Externa del Desempeño en Inmunoserología</t>
  </si>
  <si>
    <t>Contiene las comunicaciones y registros del Programa de Evaluación Externa del Desempeño en Inmunoserología para bancos de sangre</t>
  </si>
  <si>
    <t>Ciudadanía en general</t>
  </si>
  <si>
    <t>Computadores del personal del grupo de evaluación externa</t>
  </si>
  <si>
    <t>0149</t>
  </si>
  <si>
    <t>Programa Nacional de Auditorias a la Red de Donación y Trasplantes por Regional</t>
  </si>
  <si>
    <t xml:space="preserve">Contiene todos los soportes de los programas de auditoría que se realizan  a los actores de la red </t>
  </si>
  <si>
    <t>Funcionarios del grupo, actores específicos de la red</t>
  </si>
  <si>
    <t>0150</t>
  </si>
  <si>
    <t>Programas de Evaluación Externa del Desempeño en Inmunohematología</t>
  </si>
  <si>
    <t>Contiene las comunicaciones y registros concernientes al Programa de Evaluación Externa del Desempeño en Inmunohematología para bancos de sangre y servicios de transfusión</t>
  </si>
  <si>
    <t>Computadores del  Grupo Red Bancos de Sangre y Servicios de Transfusión</t>
  </si>
  <si>
    <t xml:space="preserve">
Pagina web</t>
  </si>
  <si>
    <t>0151</t>
  </si>
  <si>
    <t xml:space="preserve">Programa inmunogénica en trasplantes </t>
  </si>
  <si>
    <t xml:space="preserve">Contiene resultados y evaluaciones hechas en el marco del programa de la evaluación externa del desempeño inscritos en la red de donación y trasplantes </t>
  </si>
  <si>
    <t>Funcionarios del grupo, laboratorios de inmunología del país</t>
  </si>
  <si>
    <t>0152</t>
  </si>
  <si>
    <t>Programa de Promoción de la Donación Voluntaria y Habitual de Sangre</t>
  </si>
  <si>
    <t>Contiene las comunicaciones correspondientes al Programa Nacional de Promoción de la Donación Voluntaria y Habitual de Sangre</t>
  </si>
  <si>
    <t>0153</t>
  </si>
  <si>
    <t xml:space="preserve">Programa Hemovigilancia </t>
  </si>
  <si>
    <t>Contiene la documentación correspondiente a las Reacciones Adversas a la donación y a la transfusión</t>
  </si>
  <si>
    <t>Grupo de bancos de sangre, entidades de control</t>
  </si>
  <si>
    <t>0154</t>
  </si>
  <si>
    <t>Reuniones Tecnocientíficas</t>
  </si>
  <si>
    <t>Contiene todos los soporte, actas y documentos relacionados con las reuniones tecnocientíficas realizadas con los actores de la red de Donación y Trasplantes 
* Formato de asistencia</t>
  </si>
  <si>
    <t>Funcionarios del grupo, actores de la red</t>
  </si>
  <si>
    <t>Archivo de Gestión trasplantes</t>
  </si>
  <si>
    <t>0155</t>
  </si>
  <si>
    <t>Información de donantes y receptores de sangre</t>
  </si>
  <si>
    <t>datos sensibles de donantes y receptores</t>
  </si>
  <si>
    <t>personas de bancos de sangre, servicios de transfusión, profesionales del grupo de bancos de sangre</t>
  </si>
  <si>
    <t>0156</t>
  </si>
  <si>
    <t>Inscripciones de profesionales de Bancos de Sangre</t>
  </si>
  <si>
    <t>Contiene las solicitudes y repuestas de inscripción de profesionales en bancos de sangre, esto de acuerdo a la revisión de soportes de hojas de vida.</t>
  </si>
  <si>
    <t>personas del grupo</t>
  </si>
  <si>
    <t>0157</t>
  </si>
  <si>
    <t>Transferencia de Conocimiento</t>
  </si>
  <si>
    <t>Contiene todos los soportes de cursos de formación y capacitación realizados por la Red  de Donación y Trasplantes 
Formatos de asistencia de personas internas y externas FOR A01 0000-006</t>
  </si>
  <si>
    <t>0158</t>
  </si>
  <si>
    <t>Sistema de Información</t>
  </si>
  <si>
    <t>Información de donantes y receptores de órganos y tejidos</t>
  </si>
  <si>
    <t>Es el centro de referencia nacional para la regulación de la actividad de gestión operativa de la Donación, trasplantes e implementación del sistema de información en Donación y trasplantes en Colombia según Decreto 2493 de 2004</t>
  </si>
  <si>
    <t>Actores de la red inscritos ante la red nacional de donación y trasplantes</t>
  </si>
  <si>
    <t>* Funcionarios del grupo
* Actores de la red donación y trasplante</t>
  </si>
  <si>
    <t>Sistema de información RED DATA INS</t>
  </si>
  <si>
    <t>0159</t>
  </si>
  <si>
    <t>Reuniones Técnicas</t>
  </si>
  <si>
    <t>Contiene la documentación y actas de cada una de las reuniones de tipo técnico en las que participa la Coordinación Red Nacional de Bancos de Sangre y Servicios de Transfusión</t>
  </si>
  <si>
    <t>0160</t>
  </si>
  <si>
    <t>Estudios</t>
  </si>
  <si>
    <t>Estudios de Trabajo Experimental</t>
  </si>
  <si>
    <t>Hojas de trabajo experimental, ficha de experimentación, ficha de eutanasia en animales.</t>
  </si>
  <si>
    <t>Coordinador de Grupo</t>
  </si>
  <si>
    <t>Personal de grupo, usuarios del Bioterio internos y externos</t>
  </si>
  <si>
    <t>Archivo de Gestión Grupo de Animales de laboratorio - Bioterio</t>
  </si>
  <si>
    <t>BIOTERIO (20000.000000)</t>
  </si>
  <si>
    <t>0161</t>
  </si>
  <si>
    <t>Informe semestral y anual de las actividades misionales que realiza el Observatorio Nacional de Salud y sus perspectivas a futuro</t>
  </si>
  <si>
    <t>Técnico y profesionales especializados</t>
  </si>
  <si>
    <t>Oficina de planeación, control interno, dirección general, Personal del observatorio</t>
  </si>
  <si>
    <t>Archivo de Gestión Grupo de Análisis y Divulgación</t>
  </si>
  <si>
    <t xml:space="preserve"> Computadores de técnicos y profesionales especializados Grupo de Análisis y Divulgación</t>
  </si>
  <si>
    <t>0162</t>
  </si>
  <si>
    <t>Informe redes de conocimiento</t>
  </si>
  <si>
    <t xml:space="preserve">Reporte de avances de las redes de conocimiento científico en salud pública </t>
  </si>
  <si>
    <t>0163</t>
  </si>
  <si>
    <t>Informes de Asistencia</t>
  </si>
  <si>
    <t>Informes de visitas y asesorías que realiza el Observatorio Nacional de Salud</t>
  </si>
  <si>
    <t>Técnico</t>
  </si>
  <si>
    <t>Personal del observatorio, tesorería</t>
  </si>
  <si>
    <t>0164</t>
  </si>
  <si>
    <t>Informes de Salud Pública</t>
  </si>
  <si>
    <t>Evidencia producto del análisis para apoyar la toma de decisiones en salud del país.</t>
  </si>
  <si>
    <t>Director del observatorio</t>
  </si>
  <si>
    <t>Entidades territoriales
MinisteriodeSaludYprotecciónSocial
DireccionesdelINS
ProfesionalesenSaludYáreasafines
Otrosactoresdelsistema
Población, comisiones séptima de senado y cámara</t>
  </si>
  <si>
    <t xml:space="preserve"> computadores del personal del observatorio Grupo de Análisis y Divulgación</t>
  </si>
  <si>
    <t xml:space="preserve"> carpeta compartida en Dropbox Grupo de Análisis y Divulgación</t>
  </si>
  <si>
    <t>0165</t>
  </si>
  <si>
    <t>Todos los envíos de información que se realizan para los integrantes de la red de conocimiento científico</t>
  </si>
  <si>
    <t>Profesional Especializado</t>
  </si>
  <si>
    <t xml:space="preserve"> computadores del área Grupo de Análisis y Divulgación</t>
  </si>
  <si>
    <t>0166</t>
  </si>
  <si>
    <t>Comunicaciones internas (correos)</t>
  </si>
  <si>
    <t>Todas las comunicaciones que circulen entre los miembros del Observatorio Nacional de Salud</t>
  </si>
  <si>
    <t>Personal del observatorio</t>
  </si>
  <si>
    <t>0167</t>
  </si>
  <si>
    <t xml:space="preserve">Procesamiento de sistemas de información </t>
  </si>
  <si>
    <t>DANE (BD Consulta)</t>
  </si>
  <si>
    <t>Estadísticas vitales</t>
  </si>
  <si>
    <t>Aplicativo DANE</t>
  </si>
  <si>
    <t>0168</t>
  </si>
  <si>
    <t>Procesamiento de sistemas de información</t>
  </si>
  <si>
    <t>Proyecciones de población</t>
  </si>
  <si>
    <t>0169</t>
  </si>
  <si>
    <t>ENSIN 2010 (BD Consulta)</t>
  </si>
  <si>
    <t>Análisis de datos de la encuesta nacional de salud y nutrición del 2010</t>
  </si>
  <si>
    <t>0170</t>
  </si>
  <si>
    <t>ENDS (BD Consulta)</t>
  </si>
  <si>
    <t>Análisis de datos de la Encuesta Nacional en Demografía y Salud del 2010</t>
  </si>
  <si>
    <t>0171</t>
  </si>
  <si>
    <t>RIPS (BD Consulta)</t>
  </si>
  <si>
    <t xml:space="preserve">Análisis del Registro Individual de Prestación de Servicios </t>
  </si>
  <si>
    <t>0172</t>
  </si>
  <si>
    <t>Análisis sobre Necesidades Básicas Insatisfechas</t>
  </si>
  <si>
    <t>0173</t>
  </si>
  <si>
    <t>DNP (BD Consulta)</t>
  </si>
  <si>
    <t>Análisis de datos sobre pobreza multidimensional</t>
  </si>
  <si>
    <t>0174</t>
  </si>
  <si>
    <t>Ministerio de Salud (BD Consulta)</t>
  </si>
  <si>
    <t>Análisis de datos sobre cobertura en salud</t>
  </si>
  <si>
    <t>0175</t>
  </si>
  <si>
    <t>Análisis coeficiente de Gini</t>
  </si>
  <si>
    <t>0176</t>
  </si>
  <si>
    <t>Informes de Gestión-Producción de animales de laboratorio para investigación y experimentación.</t>
  </si>
  <si>
    <t>Coordinador del grupo, la dirección, dirección general, entes de control</t>
  </si>
  <si>
    <t xml:space="preserve"> Computador del coordinador Grupo de Animales de laboratorio - Bioterio</t>
  </si>
  <si>
    <t>0177</t>
  </si>
  <si>
    <t>Inventarios de Producción de Animales</t>
  </si>
  <si>
    <t>Solicitud de Animales, Inventario de Animales</t>
  </si>
  <si>
    <t>Coordinador del grupo, veterinario y  técnicos asistenciales de la zona de  barrera, entes de control</t>
  </si>
  <si>
    <t xml:space="preserve">
Sistema de información de Comercialización en línea</t>
  </si>
  <si>
    <t xml:space="preserve">
SIAI (Sistema de información de almacén inteligente)</t>
  </si>
  <si>
    <t>0178</t>
  </si>
  <si>
    <t>Comunicaciones Externas</t>
  </si>
  <si>
    <t>Incluye la comunicación oficial enviada y recibida del proceso de Comunicación Institucional. 
Infografías, invitaciones, boletín informativo, productos externos, material de identidad visual</t>
  </si>
  <si>
    <t>Dirección General - Comunicación Institucional</t>
  </si>
  <si>
    <t>Comunicación Institucional</t>
  </si>
  <si>
    <t>Profesional especializado</t>
  </si>
  <si>
    <t>Grupos de interés (Ver listado de grupos de interés)</t>
  </si>
  <si>
    <t>Computador profesional especializado Comunicación Institucional</t>
  </si>
  <si>
    <t>0179</t>
  </si>
  <si>
    <t>Incluye la comunicación interna oficial (enviada y recibida) de Comunicación Institucional. 
Boletín lo ultimo, productos internos</t>
  </si>
  <si>
    <t>Funcionarios del INS</t>
  </si>
  <si>
    <t>0180</t>
  </si>
  <si>
    <t>Incluye los informes de gestión y anexos que prepara el proceso de Comunicación Institucional.</t>
  </si>
  <si>
    <t>Profesional especializado grado 19</t>
  </si>
  <si>
    <t>Dirección General, control interno, planeación</t>
  </si>
  <si>
    <t>0181</t>
  </si>
  <si>
    <t>Comunicación organizacional</t>
  </si>
  <si>
    <t>Comunicados de prensa</t>
  </si>
  <si>
    <t>Incluye los comunicados de prensa publicados, anuncios institucionales externos y anexos.</t>
  </si>
  <si>
    <t>Documento PDF</t>
  </si>
  <si>
    <t>Prensa, medios de comunicación, ciudadanía en general</t>
  </si>
  <si>
    <t>0182</t>
  </si>
  <si>
    <t>Mensajes institucionales en cuentas institucionales en redes sociales</t>
  </si>
  <si>
    <t>Incluye información de carácter informativo y de opción y técnico de los eventos en los que organiza y participa y promueve el INS</t>
  </si>
  <si>
    <t>Pagina Web</t>
  </si>
  <si>
    <t>0183</t>
  </si>
  <si>
    <t>Relaciones interinstitucionales</t>
  </si>
  <si>
    <t>Relaciones y cooperación interinstitucionales</t>
  </si>
  <si>
    <t>Informativo DG, correos de aproximación política técnica</t>
  </si>
  <si>
    <t>Español / Ingles</t>
  </si>
  <si>
    <t xml:space="preserve">Dirección General </t>
  </si>
  <si>
    <t>Dirección General - Despacho</t>
  </si>
  <si>
    <t>Asesores dirección general</t>
  </si>
  <si>
    <t>Personal INS, entidades nacionales e internacionales</t>
  </si>
  <si>
    <t>0184</t>
  </si>
  <si>
    <t>7/10/1968</t>
  </si>
  <si>
    <t>Evaluaciones de Desempeño Laboral</t>
  </si>
  <si>
    <t>Evaluación de Desempeño Laboral</t>
  </si>
  <si>
    <t>Documento en el cual se plasma la revisión periódica del trabajo del servidor público el cual se hace conjuntamente entre este y su superior jerárquico</t>
  </si>
  <si>
    <t>Directores, Subdirectores, Jefes  y Coordinadores</t>
  </si>
  <si>
    <t>Profesional Especializado
Auxiliar de servicios generales</t>
  </si>
  <si>
    <t>Todos los funcionarios de carrera y provisionales</t>
  </si>
  <si>
    <t>Archivo de historias laborales</t>
  </si>
  <si>
    <t>0185</t>
  </si>
  <si>
    <t>Reporte consolidado de desempeño laboral</t>
  </si>
  <si>
    <t>Consolidado por funcionario</t>
  </si>
  <si>
    <t>Todos los funcionarios de carrera y provisionales, ciudadanía en general</t>
  </si>
  <si>
    <t xml:space="preserve"> modulo de transparencia</t>
  </si>
  <si>
    <t>0186</t>
  </si>
  <si>
    <t>Actas del Comité de Comisión de Personal</t>
  </si>
  <si>
    <t xml:space="preserve">Documentos que tienen los temas y debates adelantados al interior de la Comisión de Personal, se conservan totalmente por considerarse parte de la memoria institucional. </t>
  </si>
  <si>
    <t>Talento Humano</t>
  </si>
  <si>
    <t>Secretario Técnico del Comité de Comisión de Personal</t>
  </si>
  <si>
    <t>Miembros de la comisión de personal</t>
  </si>
  <si>
    <t>Archivo de Gestión del Grupo de Gestión Talento Humano</t>
  </si>
  <si>
    <t>0187</t>
  </si>
  <si>
    <t>Actas de Comité de Bienestar e incentivos</t>
  </si>
  <si>
    <t>Documentos que contienen los temas relacionados con los programas y decisiones de los Comités.</t>
  </si>
  <si>
    <t>Profesional Universitario, Grado 7, Área de Bienestar</t>
  </si>
  <si>
    <t>Comité de bienestar</t>
  </si>
  <si>
    <t>Archivo de Gestión Grupo de Talento Humano</t>
  </si>
  <si>
    <t>0188</t>
  </si>
  <si>
    <t xml:space="preserve">Actas de Comité de Capacitación </t>
  </si>
  <si>
    <t>Documentos en los cuales se plasman las actividades que los miembros del Comité de Capacitación, tales como proyectos de Aprendizaje en Equipo, el Plan Institucional de Capacitación de cada vigencia, capacitaciones en los programas de educación formal, no formal, informal y entrenamiento en el puesto de trabajo.</t>
  </si>
  <si>
    <t>Profesional Universitario, Grado 7</t>
  </si>
  <si>
    <t>Comité de capacitación</t>
  </si>
  <si>
    <t>0189</t>
  </si>
  <si>
    <t>Comunicaciones externas para dar respuesta a solicitudes de información de entes de control, entre otras</t>
  </si>
  <si>
    <t>Se recopila la información allegada a la entidad, que se le da trámite y se conserva en el archivo de gestión</t>
  </si>
  <si>
    <t>PDF/ Radicado en Físico</t>
  </si>
  <si>
    <t xml:space="preserve">Funcionario Grupo de Gestión del Talento Humano a quien corresponda el  tramite. </t>
  </si>
  <si>
    <t>Entidades estatales y ciudadanía en general</t>
  </si>
  <si>
    <t>0190</t>
  </si>
  <si>
    <t>Comunicaciones internas</t>
  </si>
  <si>
    <t>Se reciben documentos internos para trámites correspondientes y se archivan.</t>
  </si>
  <si>
    <t>Funcionarios</t>
  </si>
  <si>
    <t>0191</t>
  </si>
  <si>
    <t>7/8/1968</t>
  </si>
  <si>
    <t>Historias Laborales</t>
  </si>
  <si>
    <t xml:space="preserve">Historias Laborales </t>
  </si>
  <si>
    <t>Son expedientes y/o series documentales de acceso reservado, que contienen toda la información que se produzca sobre la vinculación y trayectoria laboral de los servidores públicos que establezca la ley en desarrollo de una relación laboral, legal y reglamentaria o contractual. se organiza de manera cronológica.</t>
  </si>
  <si>
    <t>Auxiliar de Servicios Generales</t>
  </si>
  <si>
    <t xml:space="preserve">
Discos duros externos (2) Grupo de Talento Humano</t>
  </si>
  <si>
    <t>0192</t>
  </si>
  <si>
    <t xml:space="preserve">Informe de Investigación de Incidentes y accidentes laborales </t>
  </si>
  <si>
    <t>Documento para determinar las causas básicas de los accidentes e incidentes laborales así como, el establecimiento de controles con el fin de eliminar o sustituir los riesgos</t>
  </si>
  <si>
    <t>Funcionario / Contratista</t>
  </si>
  <si>
    <t>Miembros del COPASST</t>
  </si>
  <si>
    <t>0193</t>
  </si>
  <si>
    <t>Documento donde se plasman las actividades del Proceso de Gestión de Talento Humano y procedimientos. (Semestral)</t>
  </si>
  <si>
    <t>Oficina de Planeación
Talento humano</t>
  </si>
  <si>
    <t>Equipo Profesional Grado 7 Grupo de Talento Humano</t>
  </si>
  <si>
    <t>0194</t>
  </si>
  <si>
    <t>Plan de Bienestar Social e incentivos</t>
  </si>
  <si>
    <t>Documento avalado por el Comité de Bienestar en el que se programan las actividades que se han de realizar en la correspondiente vigencia.  Soportes de la ejecución del Plan.</t>
  </si>
  <si>
    <t xml:space="preserve">
Pagina Web Modulo de Transparencia</t>
  </si>
  <si>
    <t>0195</t>
  </si>
  <si>
    <t xml:space="preserve">Plan Institucional  de Capacitación </t>
  </si>
  <si>
    <t>Se realiza el plan con la relación normativa y marco referencial para establecer las actividades a realizar en los programas de capacitación contempladas por el DAFP y la ESAP. Soportes de la ejecución del PIC.</t>
  </si>
  <si>
    <t>0196</t>
  </si>
  <si>
    <t>Plan Anual de Seguridad y Salud en el trabajo</t>
  </si>
  <si>
    <t>Contiene los objetivos anuales en materia de seguridad y salud en el trabajo, y las actividades requeridas para su consecución.</t>
  </si>
  <si>
    <t>Funcionarios y contratistas</t>
  </si>
  <si>
    <t>0197</t>
  </si>
  <si>
    <t>Programas de Prevención de Riesgos Laborales</t>
  </si>
  <si>
    <t>Información necesaria para prevenir accidentes laborales y enfermedades laborales</t>
  </si>
  <si>
    <t xml:space="preserve">
Intranet</t>
  </si>
  <si>
    <t>0198</t>
  </si>
  <si>
    <t xml:space="preserve">Programas de Inducción </t>
  </si>
  <si>
    <t>En el programa de inducción se relacionan las actividades que requiere de manera individual los funcionarios que entran por primera vez a la entidad para desempeñar las laborales en el puesto de trabajo, así como la información estratégica que permitan integrar a la cultura organizacional</t>
  </si>
  <si>
    <t>0199</t>
  </si>
  <si>
    <t>Nómina</t>
  </si>
  <si>
    <t>Nómina liquidada y Novedades</t>
  </si>
  <si>
    <t>Nómina: es el documento que contiene la liquidación de los salarios deducciones legales, voluntarias, judiciales y pago a terceros.
Novedades: se denominan como tales el registro de las vinculaciones, encargos, retiros, horas extras, incapacidades, licencias no remuneradas, libranzas, vacaciones o cualquier otras situación administrativa.</t>
  </si>
  <si>
    <t>Documento de texto, Documento Físico</t>
  </si>
  <si>
    <t>Profesional de Nómina</t>
  </si>
  <si>
    <t>Funcionarios y terceros (entidades financieras, juzgados, cooperativas, aseguradoras)</t>
  </si>
  <si>
    <t xml:space="preserve">
Humano (servidor sistemas 3)</t>
  </si>
  <si>
    <t>0200</t>
  </si>
  <si>
    <t>Actas de Comité Paritario de Seguridad y Salud en el trabajo</t>
  </si>
  <si>
    <t xml:space="preserve">Seguimiento a la implementación del Sistema de Gestión de seguridad y salud en el trabajo, seguimiento de accidentalidad laboral y enfermedad laboral </t>
  </si>
  <si>
    <t>Secretario Técnico del COPASST</t>
  </si>
  <si>
    <t>Comité Paritario de Seguridad y Salud en el trabajo</t>
  </si>
  <si>
    <t>0201</t>
  </si>
  <si>
    <t>Nutrición</t>
  </si>
  <si>
    <t>En equipos del grupo Nutrición</t>
  </si>
  <si>
    <t>Banco de ceparios</t>
  </si>
  <si>
    <t>0202</t>
  </si>
  <si>
    <t>Informes Formación Investigadores</t>
  </si>
  <si>
    <t>Archivo de Gestión Nutrición</t>
  </si>
  <si>
    <t>Banco colección entomológica</t>
  </si>
  <si>
    <t xml:space="preserve">
Computadores del grupo Nutrición</t>
  </si>
  <si>
    <t>0203</t>
  </si>
  <si>
    <t>Hoja de cálculo, Imagen, Audio, Video, Documento de texto</t>
  </si>
  <si>
    <t>Banco células</t>
  </si>
  <si>
    <t>0204</t>
  </si>
  <si>
    <t>Hoja de cálculo, Documento de texto, PDF</t>
  </si>
  <si>
    <t>Salud Ambiental y Laboral</t>
  </si>
  <si>
    <t>Coordinador del grupo</t>
  </si>
  <si>
    <t>Profesionales del grupo</t>
  </si>
  <si>
    <t>Archivo de Gestión Salud Ambiental y Laboral</t>
  </si>
  <si>
    <t>Banco microorganismos</t>
  </si>
  <si>
    <t xml:space="preserve"> Carpeta compartida Salud Ambiental y Laboral</t>
  </si>
  <si>
    <t xml:space="preserve"> Computadores del grupo Salud Ambiental y Laboral</t>
  </si>
  <si>
    <t>0205</t>
  </si>
  <si>
    <t>Asesorías Técnicas</t>
  </si>
  <si>
    <t>Cliente interno y externo</t>
  </si>
  <si>
    <t>Computadores del grupo Salud Ambiental y Laboral</t>
  </si>
  <si>
    <t>Banco colonia entomológica</t>
  </si>
  <si>
    <t>0206</t>
  </si>
  <si>
    <t>Informe Red de conocimiento en seguridad y salud en el trabajo-SST</t>
  </si>
  <si>
    <t xml:space="preserve">Informe de actividades y gestión realizada  por la Red de conocimiento en SST
</t>
  </si>
  <si>
    <t>Documento de texto
PDF</t>
  </si>
  <si>
    <t>Carpeta compartida en equipos del grupo</t>
  </si>
  <si>
    <t>0207</t>
  </si>
  <si>
    <t>Dirección de investigación en salud publica, planeación, control interno</t>
  </si>
  <si>
    <t>En equipos del grupo Salud Ambiental y Laboral</t>
  </si>
  <si>
    <t>0208</t>
  </si>
  <si>
    <t>0209</t>
  </si>
  <si>
    <t>0210</t>
  </si>
  <si>
    <t>0211</t>
  </si>
  <si>
    <t>0212</t>
  </si>
  <si>
    <t>0213</t>
  </si>
  <si>
    <t>Fisiología Molecular</t>
  </si>
  <si>
    <t>Archivo de Gestión Fisiología Molecular</t>
  </si>
  <si>
    <t xml:space="preserve"> Computadores del grupo Fisiología Molecular</t>
  </si>
  <si>
    <t>0214</t>
  </si>
  <si>
    <t>0215</t>
  </si>
  <si>
    <t>En equipos del grupo Fisiología Molecular</t>
  </si>
  <si>
    <t>0216</t>
  </si>
  <si>
    <t>0217</t>
  </si>
  <si>
    <t>0218</t>
  </si>
  <si>
    <t>0219</t>
  </si>
  <si>
    <t>0220</t>
  </si>
  <si>
    <t xml:space="preserve"> Computadores del grupo Salud Materna y Perinatal</t>
  </si>
  <si>
    <t>0221</t>
  </si>
  <si>
    <t>0222</t>
  </si>
  <si>
    <t>En equipos del grupo Salud Materna y Perinatal</t>
  </si>
  <si>
    <t>0223</t>
  </si>
  <si>
    <t>0224</t>
  </si>
  <si>
    <t xml:space="preserve"> Computadores del grupo Parasitología </t>
  </si>
  <si>
    <t>0225</t>
  </si>
  <si>
    <t>0226</t>
  </si>
  <si>
    <t>En equipos del grupo Parasitología</t>
  </si>
  <si>
    <t>0227</t>
  </si>
  <si>
    <t>0228</t>
  </si>
  <si>
    <t xml:space="preserve"> Computadores del grupo Microbiología</t>
  </si>
  <si>
    <t>0229</t>
  </si>
  <si>
    <t>0230</t>
  </si>
  <si>
    <t xml:space="preserve">En equipos del grupo Microbiología </t>
  </si>
  <si>
    <t>0231</t>
  </si>
  <si>
    <t>0232</t>
  </si>
  <si>
    <t>Morfología Celular</t>
  </si>
  <si>
    <t>Director de investigación en salud publica</t>
  </si>
  <si>
    <t>Equipo del coordinador Morfología Celular</t>
  </si>
  <si>
    <t>0233</t>
  </si>
  <si>
    <t>personal del grupo</t>
  </si>
  <si>
    <t>Archivo de Gestión Morfología Celular</t>
  </si>
  <si>
    <t xml:space="preserve"> Computadores del grupo Morfología Celular</t>
  </si>
  <si>
    <t>0234</t>
  </si>
  <si>
    <t xml:space="preserve">Proyectos y actividades de investigación </t>
  </si>
  <si>
    <t xml:space="preserve">Actividades de investigación </t>
  </si>
  <si>
    <t>Actividades realizadas dentro del grupo con fines diagnósticos.</t>
  </si>
  <si>
    <t>Coordinador, profesional especializado del grupo</t>
  </si>
  <si>
    <t>Clientes externos</t>
  </si>
  <si>
    <t>0235</t>
  </si>
  <si>
    <t>Listado de radicación de proyectos sometidos a evaluación</t>
  </si>
  <si>
    <t>Listado de radicación de proyectos sometidos al CEMIN</t>
  </si>
  <si>
    <t>Listado de proyectos, donde se identifican los títulos de los proyectos radicados por los investigadores del INS para ser evaluados según el POE de gestión de proyectos. Su generación y actualización es periódica.</t>
  </si>
  <si>
    <t>Secretaria Ejecutiva  DEL CEMIN</t>
  </si>
  <si>
    <t>Secretaria Ejecutiva CEMIN</t>
  </si>
  <si>
    <t>CEMIN</t>
  </si>
  <si>
    <t>Carpeta compartida del área Secretaria Ejecutiva  DEL CEMIN</t>
  </si>
  <si>
    <t>0236</t>
  </si>
  <si>
    <t>Dirección de Investigación en Salud Pública</t>
  </si>
  <si>
    <t>Dirección General</t>
  </si>
  <si>
    <t>En carpeta compartida del área Dirección de Investigación en Salud Pública</t>
  </si>
  <si>
    <t>0237</t>
  </si>
  <si>
    <t xml:space="preserve">Actas de Comité de Ética y Metodologías de Investigación (CEMIN) </t>
  </si>
  <si>
    <t xml:space="preserve">Soporte de Comité de Ética y Metodologías de Investigación (CEMIN) </t>
  </si>
  <si>
    <t xml:space="preserve">Secretaría Ejecutiva CEMIN </t>
  </si>
  <si>
    <t xml:space="preserve">Comité de Ética y Metodologías de Investigación (CEMIN)
</t>
  </si>
  <si>
    <t>Archivo de Despacho de la Dirección de Investigación en Salud Pública</t>
  </si>
  <si>
    <t xml:space="preserve">
Carpeta compartida en equipo del despacho Subdirección de Investigación Científica y Tecnológica</t>
  </si>
  <si>
    <t>0238</t>
  </si>
  <si>
    <t>Actas Comité Editorial Revista Biomédica</t>
  </si>
  <si>
    <t>Soporte de actividades Comité Editorial Revista Biomédica</t>
  </si>
  <si>
    <t>Asistente Editorial - Comité Editorial Revista Biomédica</t>
  </si>
  <si>
    <t>Comité Editorial Revista Biomédica</t>
  </si>
  <si>
    <t>Archivo de Gestión Subdirección de Investigación Científica y Tecnológica</t>
  </si>
  <si>
    <t>0239</t>
  </si>
  <si>
    <t>Historia Clínica de Equidos</t>
  </si>
  <si>
    <t>Programa de producción de plasma hiperinmune</t>
  </si>
  <si>
    <t>Registro de protocolo de preparación de inoculo, registro de protocolo de inoculación de équidos, registro del protocolo sangría de producción de équidos, formato resumen de sangría</t>
  </si>
  <si>
    <t>Área de Hacienda Galindo y Serpentario</t>
  </si>
  <si>
    <t>Profesional Responsable del Área de Hacienda y Serpentario</t>
  </si>
  <si>
    <t>Personal del área</t>
  </si>
  <si>
    <t xml:space="preserve">Archivo de Gestión Área de Hacienda Galindo y Serpentario </t>
  </si>
  <si>
    <t>Serpentario</t>
  </si>
  <si>
    <t>0240</t>
  </si>
  <si>
    <t>Producción de especies menores</t>
  </si>
  <si>
    <t>Solicitud de hemoderivados de origen animal</t>
  </si>
  <si>
    <r>
      <t>Formato solicitud de sangre de animales de laboratorio</t>
    </r>
    <r>
      <rPr>
        <u/>
        <sz val="8"/>
        <color theme="1"/>
        <rFont val="Arial Narrow"/>
        <family val="2"/>
      </rPr>
      <t xml:space="preserve"> y  </t>
    </r>
    <r>
      <rPr>
        <sz val="8"/>
        <color theme="1"/>
        <rFont val="Arial Narrow"/>
        <family val="2"/>
      </rPr>
      <t>hacienda galindo</t>
    </r>
  </si>
  <si>
    <t>Personal INS</t>
  </si>
  <si>
    <t>Archivo de Gestión Área de Hacienda Galindo y Serpentario</t>
  </si>
  <si>
    <t>Banco de venenos</t>
  </si>
  <si>
    <t>0241</t>
  </si>
  <si>
    <t>Seguimiento de sangría de especies menores</t>
  </si>
  <si>
    <t>Seguimiento de sangría de especies menoresRegistro de seguimiento sangría especies menores ovinos y gansos</t>
  </si>
  <si>
    <t>0242</t>
  </si>
  <si>
    <t>Historia Clínica de Serpientes</t>
  </si>
  <si>
    <t>Ingresos de Serpientes</t>
  </si>
  <si>
    <t>Formato captura, salvoconductos, actas de reubicación</t>
  </si>
  <si>
    <t>0243</t>
  </si>
  <si>
    <t>Historia Clínica Viperinos</t>
  </si>
  <si>
    <t>Historia clínica, ficha de identificación, resultados de laboratorio</t>
  </si>
  <si>
    <t>0244</t>
  </si>
  <si>
    <t>Historia Clínica Elapidos</t>
  </si>
  <si>
    <t>0245</t>
  </si>
  <si>
    <t>Historia Clínica NO Venenosos</t>
  </si>
  <si>
    <t>0246</t>
  </si>
  <si>
    <t>Inspección Diaria</t>
  </si>
  <si>
    <t>Registro Control de Ingreso al Laboratorio, Registro de Inspección e Inventario Diario</t>
  </si>
  <si>
    <t>0247</t>
  </si>
  <si>
    <t>Alimentación</t>
  </si>
  <si>
    <t>Registro de Alimentación</t>
  </si>
  <si>
    <t>0248</t>
  </si>
  <si>
    <t>Informes para Entidad Reguladora</t>
  </si>
  <si>
    <t>Informes para la Entidad Reguladora: informe de la CAR, informe ministerio del medio ambiente frente a procesos productivos.</t>
  </si>
  <si>
    <t>Personal INS, entidades reguladoras</t>
  </si>
  <si>
    <t>0249</t>
  </si>
  <si>
    <t>Registro de Limpieza y Desinfección</t>
  </si>
  <si>
    <t>0250</t>
  </si>
  <si>
    <t>Permiso de Funcionamiento</t>
  </si>
  <si>
    <t xml:space="preserve">Permiso de funcionamiento </t>
  </si>
  <si>
    <t>INS, entidad reguladora</t>
  </si>
  <si>
    <t>0251</t>
  </si>
  <si>
    <t>Registros de Entrenamiento en el Manejo de Serpientes, de Asistencia a capacitaciones, de Socialización de Instructivos</t>
  </si>
  <si>
    <t>0252</t>
  </si>
  <si>
    <t>Programa de producción de Veneno</t>
  </si>
  <si>
    <t>Programa de Producción de Veneno</t>
  </si>
  <si>
    <t>Registro liofilización del veneno, registro lote de veneno congelado, registro control de veneno liofilizado, registro transporte de veneno, registro control de tanques de hidrogeno, registro protocolo de operación mezcla de venenos para inmunización, registro localidad de veneno congelado, registro identificación veneno liofilizado, solicitud de análisis de veneno y reporte de resultados</t>
  </si>
  <si>
    <t>0253</t>
  </si>
  <si>
    <t>Informes técnicos de la Dirección de Producción que contiene información comercial o productiva.</t>
  </si>
  <si>
    <t>Área de Producción de Biológicos</t>
  </si>
  <si>
    <t>Coordinador de producción y desarrollo tecnológico</t>
  </si>
  <si>
    <t>Profesional de informe de gestión, dirección de producción, control de calidad</t>
  </si>
  <si>
    <t>Archivo de Gestión Área de Producción de Biológicos</t>
  </si>
  <si>
    <t>Planta de producción de sueros hiperinmunes</t>
  </si>
  <si>
    <t>0254</t>
  </si>
  <si>
    <t>Programa de Producción Anual</t>
  </si>
  <si>
    <t>Programa de Producción Anual de Biológicos</t>
  </si>
  <si>
    <t>Cronogramas, Actas/Seguimiento de Actividades</t>
  </si>
  <si>
    <t>Profesional especializado, dirección de producción, control de calidad</t>
  </si>
  <si>
    <t>0255</t>
  </si>
  <si>
    <t>Actas de Comité de Contratación</t>
  </si>
  <si>
    <t>Documento mediante el cual recomiendan temas de contratación.</t>
  </si>
  <si>
    <t>Adquisición de Bienes y Servicios</t>
  </si>
  <si>
    <t>Gestión Contractual</t>
  </si>
  <si>
    <t>Coordinador Gestión Contractual</t>
  </si>
  <si>
    <t>Comité de contratación y Ciudadanía en general</t>
  </si>
  <si>
    <t>Archivo de Gestión del área de Contratación</t>
  </si>
  <si>
    <t xml:space="preserve"> Equipo del coordinador de gestión contractual</t>
  </si>
  <si>
    <t>0256</t>
  </si>
  <si>
    <t>Contratos</t>
  </si>
  <si>
    <t>Contratos por Licitación Pública</t>
  </si>
  <si>
    <t xml:space="preserve">Documentos originados de convocatoria abierta y pública, en igualdad de oportunidades, para que se presenten propuestas y de selección entre ellas  más favorable a las necesidades. </t>
  </si>
  <si>
    <t>* funcionario encargado del archivo Grupo Gestión Contractual
* Colombia compra eficiente</t>
  </si>
  <si>
    <t>Archivo de Gestión del área de contratación</t>
  </si>
  <si>
    <t xml:space="preserve">  SECOPII</t>
  </si>
  <si>
    <t xml:space="preserve"> Colombia compra eficiente.</t>
  </si>
  <si>
    <t>0257</t>
  </si>
  <si>
    <t>Contratos por Selección Abreviada</t>
  </si>
  <si>
    <t>Corresponde a la modalidad de selección objetiva prevista para aquellos casos en que, por las características del objeto a contratar, las circunstancias de la contratación o la cuantía o destinación del bien, obra o servicio, puedan adelantarse procesos simplificados que permitan la eficiencia en la contratación estatal</t>
  </si>
  <si>
    <t xml:space="preserve">
SECOPII</t>
  </si>
  <si>
    <t>0258</t>
  </si>
  <si>
    <t xml:space="preserve">Contratos por Concurso de Méritos </t>
  </si>
  <si>
    <t>Corresponde a la modalidad prevista para la contratación de servicios de consultaría o que se refiere el numeral 2 del artículo 32 de la Ley 80 de 1993.</t>
  </si>
  <si>
    <t xml:space="preserve"> SECOPII</t>
  </si>
  <si>
    <t>0259</t>
  </si>
  <si>
    <t>Contratos por Mínima Cuantía</t>
  </si>
  <si>
    <t>Modalidad de selección para la adquisición de bienes, servicios y obras cuyo valor no exceda el diez por ciento (10%) de la menor cuantía de la Entidad. Las reglas aplicables a la modalidad de selección de mínima cuantía son las consagradas en el numeral 5 del artículo 2 de la Ley 1150 de 2007, que fue modificado por el artículo 94 de la Ley 1474 de 2011, y no es posible agregar requisitos, procedimientos o formalidades adicionales.</t>
  </si>
  <si>
    <t>0260</t>
  </si>
  <si>
    <t xml:space="preserve">Contratos por Contratación directa </t>
  </si>
  <si>
    <t>Documentos generados de selección que no exige el desarrollo de una convocatoria pública y sólo procede de forma taxativa por las causales previstas en la ley. Se justificará mediante acto administrativo en razón a la causal aplicable, salvo las excepciones expresas</t>
  </si>
  <si>
    <t>0261</t>
  </si>
  <si>
    <t>Contrato (Orden de Compra) por Acuerdo Marco de Precios Contrato de Interventoría</t>
  </si>
  <si>
    <t>Contrato celebrado entre uno o más proveedores y Colombia Compra Eficiente, o quien haga sus veces, para la provisión a las Entidades Estatales de Bienes y Servicios de Características Técnicas Uniformes, en la forma, plazo y condiciones establecidas en este. Los compradores se vinculan a un Acuerdo Marco de Precios mediante una manifestación de su compromiso de cumplir con las condiciones del mismo y la colocación de una orden de compra para la adquisición de los bienes o servicios previstos en el acuerdo.</t>
  </si>
  <si>
    <t xml:space="preserve"> Tienda virtual del estado Colombia compra eficiente.</t>
  </si>
  <si>
    <t>0262</t>
  </si>
  <si>
    <t xml:space="preserve">Informes a Entidades del estado
* Informe al congreso (cada 6 meses)
* Informe contraloría general de la republica SIRECI (trimestral)
</t>
  </si>
  <si>
    <t>Estos documentos reflejan el seguimiento y la evaluación de la gestión del Grupo de Gestión Contractual.</t>
  </si>
  <si>
    <t>Control interno, Entidades estatales y ciudadanía en general</t>
  </si>
  <si>
    <t>Archivo de informes
Equipo del responsable de informes del área Gestión Contractual</t>
  </si>
  <si>
    <t xml:space="preserve"> Equipos de control interno</t>
  </si>
  <si>
    <t>0263</t>
  </si>
  <si>
    <t>PROCESOS DE SELECCIÓN</t>
  </si>
  <si>
    <t>Procesos Desiertos</t>
  </si>
  <si>
    <t>Este información contiene toda la relación en cuanto a los procesos que no fueron adjudicados, declarados desiertos.</t>
  </si>
  <si>
    <t>0264</t>
  </si>
  <si>
    <t>Actas de Comité Convivencia</t>
  </si>
  <si>
    <t>Seguimiento a las solicitudes presentadas al comité de convivencia</t>
  </si>
  <si>
    <t>Secretario del Comité de convivencia</t>
  </si>
  <si>
    <t>Miembros del Comité de convivencia</t>
  </si>
  <si>
    <t>0265</t>
  </si>
  <si>
    <t>BD personales</t>
  </si>
  <si>
    <t>Base de legalización de contratos</t>
  </si>
  <si>
    <t>Tiene información de todos los contratos del instituto, numero de contrato, nombre del contratistas, Numero de identificación del contratista, correo electrónica, objeto del contrato, valor, plazo, modificaciones, profesión</t>
  </si>
  <si>
    <t>* Técnico administrativo
* Coordinador gestión contractual</t>
  </si>
  <si>
    <t>Equipo del coordinador de Gestión Contractual</t>
  </si>
  <si>
    <t xml:space="preserve"> Carpeta compartida de consulta Gestión Contractual</t>
  </si>
  <si>
    <t xml:space="preserve"> Disco duro personal del coordinador de gestión de contractual</t>
  </si>
  <si>
    <t>0266</t>
  </si>
  <si>
    <t>Control de radicación</t>
  </si>
  <si>
    <t>Información de los tramites que están en el grupo con la distribución de cargas</t>
  </si>
  <si>
    <t>* Secretaria grupo de gestión contractual
* Coordinador gestión contractual</t>
  </si>
  <si>
    <t>Grupo de gestión contractual</t>
  </si>
  <si>
    <t xml:space="preserve"> Carpeta compartida Gestión Contractual</t>
  </si>
  <si>
    <t>0267</t>
  </si>
  <si>
    <t>0268</t>
  </si>
  <si>
    <t>Informes a la Alta Dirección y dependencias del INS</t>
  </si>
  <si>
    <t>Informes que se entregan a la alta dirección en los cuales se incluye información de gestión de la dependencia</t>
  </si>
  <si>
    <t>Documento de texto, archivos PDF</t>
  </si>
  <si>
    <t>Subdirector de Innovación en Salud Pública (SISP)</t>
  </si>
  <si>
    <t>Subdirector Técnico</t>
  </si>
  <si>
    <t>Grupo subdirección de innovación en salud publica, dirección de investigación en salud publica, y otras áreas</t>
  </si>
  <si>
    <t>Carpeta compartida en computador de escritorio Subdirector de Innovación en Salud Pública (SISP)</t>
  </si>
  <si>
    <t xml:space="preserve"> Correos electrónicos</t>
  </si>
  <si>
    <t>0269</t>
  </si>
  <si>
    <t>Documento Técnico Científico</t>
  </si>
  <si>
    <t xml:space="preserve">Resultados de procesos de Constitución de Redes de Investigación e Innovación  y Gestión de Propiedad Intelectual (Vigilancia Científica y Tecnológica) </t>
  </si>
  <si>
    <t>Informes que se elaboran junto con los investigadores en los cuales se incluye análisis de información y datos sobre el potencial de aplicación de los resultados de investigación en nuevos productos y servicios
Especifico Gestión de Innovación (Actas, videos, foros, visitas, talleres)</t>
  </si>
  <si>
    <t>Subdirector Técnico y Equipo de profesionales SISP</t>
  </si>
  <si>
    <t>Grupo subdirección de innovación en salud publica, dirección de investigación en salud publica, y otras áreas, entidades publicas, privadas, académicas (universidades)</t>
  </si>
  <si>
    <t>0270</t>
  </si>
  <si>
    <t>Proyectos de Innovación y Transferencia de Tecnología</t>
  </si>
  <si>
    <t xml:space="preserve">Información relacionada con los proyectos de innovación de impacto en salud pública que se desarrollan con los grupos de investigación del INS
Información que se comparte con los grupos de la dirección de investigación en salud publica u otras áreas técnicas del INS. </t>
  </si>
  <si>
    <t xml:space="preserve">Investigadores INS, Equipo Directivo INS, </t>
  </si>
  <si>
    <t xml:space="preserve">Archivo Central </t>
  </si>
  <si>
    <t>0271</t>
  </si>
  <si>
    <t>Capacitaciones</t>
  </si>
  <si>
    <t>Listas de asistencia, certificaciones o diplomas de capacitaciones recibidas y listas de asistencias de eventos realizados por la SISP</t>
  </si>
  <si>
    <t>Documento de texto, archivos PDF, Videos</t>
  </si>
  <si>
    <t>Investigadores INS</t>
  </si>
  <si>
    <t>Archivo de Gestión Subdirector de Innovación en Salud Pública (SISP)</t>
  </si>
  <si>
    <t xml:space="preserve"> Computadores de escritorio y portátiles Subdirector de Innovación en Salud Pública (SISP)</t>
  </si>
  <si>
    <t xml:space="preserve"> </t>
  </si>
  <si>
    <t>0272</t>
  </si>
  <si>
    <t>Información de Tejidos</t>
  </si>
  <si>
    <t>* Funcionarios del grupo</t>
  </si>
  <si>
    <t>Equipos del grupo Grupo Red de Donación y Trasplantes</t>
  </si>
  <si>
    <t xml:space="preserve">
Carpeta compartida Grupo Red de Donación y Trasplantes</t>
  </si>
  <si>
    <t>0273</t>
  </si>
  <si>
    <t>Información registrada en formato Solicitud de pedido</t>
  </si>
  <si>
    <t>físico</t>
  </si>
  <si>
    <t>Líder de proceso</t>
  </si>
  <si>
    <t>Archivo de gestión del Área de medios de cultivo</t>
  </si>
  <si>
    <t>Laboratorio de Medios de Cultivo</t>
  </si>
  <si>
    <t>0274</t>
  </si>
  <si>
    <t>Base de datos de formulación</t>
  </si>
  <si>
    <t>Contiene las formulas de todos los productos que se fabrican en el área</t>
  </si>
  <si>
    <t>Técnicos y profesionales del grupo</t>
  </si>
  <si>
    <t>Carpeta compartida en un equipo del Área de Medios de Cultivo</t>
  </si>
  <si>
    <t>0275</t>
  </si>
  <si>
    <t>Base de datos de información de medios de cultivo</t>
  </si>
  <si>
    <t>Información de la producción de lotes, fechas de fabricación, clientes, presentación, cantidad y volumen total</t>
  </si>
  <si>
    <t>0276</t>
  </si>
  <si>
    <t>Información registrada en formato Programación semanal</t>
  </si>
  <si>
    <t>Lotes de producción por semana</t>
  </si>
  <si>
    <t>Auxiliares, técnicos y profesionales del grupo</t>
  </si>
  <si>
    <t>0277</t>
  </si>
  <si>
    <t>Información registrada en Formato producto terminado (Medios de cultivo)</t>
  </si>
  <si>
    <t>Información de cada lote de producto</t>
  </si>
  <si>
    <t>Auxiliares, técnicos y profesionales del grupo, control de calidad</t>
  </si>
  <si>
    <t>0278</t>
  </si>
  <si>
    <t xml:space="preserve">Información registrada en Formato control entrega producto terminado </t>
  </si>
  <si>
    <t>Información de lotes, clientes, fechas de producción, fechas de entrega, envió de certificado a clientes, estado de calidad</t>
  </si>
  <si>
    <t>Auxiliares, técnicos y profesionales del grupo, clientes, control de calidad</t>
  </si>
  <si>
    <t>0279</t>
  </si>
  <si>
    <t>Información registrada en Formato rendimiento de envase</t>
  </si>
  <si>
    <t>Cantidad de unidades producidas por lote</t>
  </si>
  <si>
    <t>0280</t>
  </si>
  <si>
    <t>Información registrada en formato inspección óptica</t>
  </si>
  <si>
    <t>Cantidad de unidades aprobadas y rechazadas internamente</t>
  </si>
  <si>
    <t>0281</t>
  </si>
  <si>
    <t>Informe seguimiento actividades de producción medios de cultivo</t>
  </si>
  <si>
    <t>Seguimiento al proceso</t>
  </si>
  <si>
    <t>0282</t>
  </si>
  <si>
    <t>Base de datos consumo materias primas</t>
  </si>
  <si>
    <t>Control interno de movimientos de materias primas e insumos</t>
  </si>
  <si>
    <t>profesionales del grupo</t>
  </si>
  <si>
    <t xml:space="preserve"> Software Merlín</t>
  </si>
  <si>
    <t>0283</t>
  </si>
  <si>
    <t>Base de datos semaforización</t>
  </si>
  <si>
    <t>Control de fichas de vencimiento de los reactivos</t>
  </si>
  <si>
    <t>0284</t>
  </si>
  <si>
    <t>Solicitud de pedidos de insumos al almacén</t>
  </si>
  <si>
    <t>solicitud de pedidos de consumo y específicos</t>
  </si>
  <si>
    <t>Software</t>
  </si>
  <si>
    <t>0285</t>
  </si>
  <si>
    <t>Bach Récord Producción</t>
  </si>
  <si>
    <t>registro y trazabilidad del lote de producción</t>
  </si>
  <si>
    <t>* Coordinador de producción y desarrollo tecnológico
* Líder de proceso</t>
  </si>
  <si>
    <t>Profesionales del grupo, dirección de producción, control de calidad</t>
  </si>
  <si>
    <t>0286</t>
  </si>
  <si>
    <t>Información de inventarios</t>
  </si>
  <si>
    <t>registro de los inventarios</t>
  </si>
  <si>
    <t>* Coordinador de producción y desarrollo tecnológico
* Profesionales del grupo</t>
  </si>
  <si>
    <t>Carpeta compartida del grupo Área de Producción de Biológicos</t>
  </si>
  <si>
    <t>0287</t>
  </si>
  <si>
    <t>Información de monitoreos ambientales</t>
  </si>
  <si>
    <t>Control de los resultados de monitoreos ambientales</t>
  </si>
  <si>
    <t>0288</t>
  </si>
  <si>
    <t>Información recepción de materiales</t>
  </si>
  <si>
    <t>Control de material y consumo</t>
  </si>
  <si>
    <t>0289</t>
  </si>
  <si>
    <t>INFARRIVA</t>
  </si>
  <si>
    <t xml:space="preserve">archivo que muestra el numero de animales suministrados, pruebas, servicios prestados, </t>
  </si>
  <si>
    <t>Personal del Grupo, dirección de producción, dirección general</t>
  </si>
  <si>
    <t>Equipo de recepción Grupo de Animales de laboratorio - Bioterio</t>
  </si>
  <si>
    <t>0290</t>
  </si>
  <si>
    <t>Base de datos de condiciones ambientales (BMS)</t>
  </si>
  <si>
    <t>Monitoreo de condiciones ambientales</t>
  </si>
  <si>
    <t>Grupo técnico de ingeniería del bioterio</t>
  </si>
  <si>
    <t>BMS (Building mangement system</t>
  </si>
  <si>
    <t>0291</t>
  </si>
  <si>
    <t>Base de datos del sistema de control de acceso</t>
  </si>
  <si>
    <t>huellas dactilares, nombre, correos electrónicos</t>
  </si>
  <si>
    <t>Sistema</t>
  </si>
  <si>
    <t xml:space="preserve">Recursos Físicos </t>
  </si>
  <si>
    <t>Grupo de Gestión Administrativa</t>
  </si>
  <si>
    <t>Coordinador Grupo de Gestión Administrativa</t>
  </si>
  <si>
    <t>sistema de control de acceso</t>
  </si>
  <si>
    <t>0292</t>
  </si>
  <si>
    <t>Base de datos del sistema de control de iluminación</t>
  </si>
  <si>
    <t>modelación de escenarios día noche</t>
  </si>
  <si>
    <t>sistema de control de iluminación</t>
  </si>
  <si>
    <t>0293</t>
  </si>
  <si>
    <t>Hoja de vida de equipos del bioterio</t>
  </si>
  <si>
    <t>información de intervenciones a los equipos de mantenimiento, hoja de vida, históricos</t>
  </si>
  <si>
    <t>Personal del Grupo, Grupo de de gestión de calidad de la dirección y del instituto, y personal del grupo de equipos de laboratorio</t>
  </si>
  <si>
    <t>0294</t>
  </si>
  <si>
    <t>información de entrevistas</t>
  </si>
  <si>
    <t>información de entrevistas Transcripciones y grabaciones</t>
  </si>
  <si>
    <t>equipos del personal del observatorio Grupo de Análisis y Divulgación</t>
  </si>
  <si>
    <t>0295</t>
  </si>
  <si>
    <t>Información en micrositio de ONS Redes</t>
  </si>
  <si>
    <t>Usuarios de ONS Redes</t>
  </si>
  <si>
    <t>0296</t>
  </si>
  <si>
    <t>Información soporte de gestión</t>
  </si>
  <si>
    <t>Actas, formatos físicos, listados asistencia</t>
  </si>
  <si>
    <t>Grupo de comunicaciones</t>
  </si>
  <si>
    <t>Archivo de gestión Comunicación Institucional</t>
  </si>
  <si>
    <t>0297</t>
  </si>
  <si>
    <t>20/11/2018</t>
  </si>
  <si>
    <t>Comisiones al exterior</t>
  </si>
  <si>
    <t>Tramite para conseguir el permiso presidencial para que un funcionario se desplace al exterior en cumplimiento de sus funciones</t>
  </si>
  <si>
    <t>´Profesional especializado grado 11</t>
  </si>
  <si>
    <t>Solicitante de la comisión, la dirección general, ministerio de salud, presidencia de la republica</t>
  </si>
  <si>
    <t>Archivo de gestión de profesional especializado de dirección general</t>
  </si>
  <si>
    <t>0298</t>
  </si>
  <si>
    <t>Evaluación del desempeño</t>
  </si>
  <si>
    <t>Directora General</t>
  </si>
  <si>
    <t>Computador del responsable</t>
  </si>
  <si>
    <t xml:space="preserve"> archivo fisco de gestión</t>
  </si>
  <si>
    <t>0299</t>
  </si>
  <si>
    <t>Pasantías y practicas universitarias en el INS</t>
  </si>
  <si>
    <t>Solicitud y tramite de pasantías de estudiantes en universidades con convenios</t>
  </si>
  <si>
    <t>Universidades, estudiantes y comunidad interna del INS</t>
  </si>
  <si>
    <t>0300</t>
  </si>
  <si>
    <t>Asistencia y asesoría técnica</t>
  </si>
  <si>
    <t>Información de congresos</t>
  </si>
  <si>
    <t>0301</t>
  </si>
  <si>
    <t>Proyectos de investigación no aprobados</t>
  </si>
  <si>
    <t>Documentación relacionada a proyectos de investigación que no se aprueban por el CEMMIN</t>
  </si>
  <si>
    <t>0302</t>
  </si>
  <si>
    <t>Base de datos de pacientes</t>
  </si>
  <si>
    <t>Computador del coordinador y del profesional especializado Morfología Celular</t>
  </si>
  <si>
    <t xml:space="preserve">
Archivo de Gestión Morfología Celular</t>
  </si>
  <si>
    <t>0303</t>
  </si>
  <si>
    <t>0304</t>
  </si>
  <si>
    <t>0305</t>
  </si>
  <si>
    <t>0306</t>
  </si>
  <si>
    <t>0307</t>
  </si>
  <si>
    <t>Herramienta Informática</t>
  </si>
  <si>
    <t>SIVIGILA ESCRITORIO</t>
  </si>
  <si>
    <t>Información de configuraciones y procesos de control de cambios para el versionamiento del Sistema de captura de datos relativos a los eventos objeto de vigilancia considerados como importantes o trascendentes para la salud colectiva por parte del Ministerio de la Protección Social, teniendo en cuenta criterios de frecuencia, gravedad, comportamiento epidemiológico, posibilidades de prevención, costo. Efectividad de las intervenciones, e interés público; que además, requieren ser enfrentados con medidas de salud pública. 
Estos datos parten de un proceso de recolección, consolidación, procesamiento, transferencia, análisis y difusión, de acuerdo a los modelos y protocolos de vigilancia  para la descripción y caracterización de los eventos vigilados.</t>
  </si>
  <si>
    <t xml:space="preserve"> Visual FOXPRO Y BD
DBF</t>
  </si>
  <si>
    <t>Equipo sivigila de la Dirección de  Vigilancia y Análisis del Riesgo en Salud Pública</t>
  </si>
  <si>
    <t>Profesional Especializado
Contratistas</t>
  </si>
  <si>
    <t>Servidores TIC</t>
  </si>
  <si>
    <t>0308</t>
  </si>
  <si>
    <t>Solicitudes de soporte técnico de TIC</t>
  </si>
  <si>
    <t>Solicitudes e Incidentes, y servicios de soporte técnico de TIC</t>
  </si>
  <si>
    <t xml:space="preserve">
Services Manger
BK BD</t>
  </si>
  <si>
    <t>Gestión Administrativa - Soporte</t>
  </si>
  <si>
    <t>Profesional Especializado Grado 15</t>
  </si>
  <si>
    <t xml:space="preserve">
Service Manager
</t>
  </si>
  <si>
    <t>0309</t>
  </si>
  <si>
    <t>Certificaciones de existencia o inexistencia de componentes anatómicos a extranjeros no residentes en Colombia</t>
  </si>
  <si>
    <t>Subdirección Red Nacional de Trasplantes y Bancos de  Sangre
Grupo Red de Donación y Trasplantes</t>
  </si>
  <si>
    <t>INS, Entes nacionales e internacionales</t>
  </si>
  <si>
    <t>Archivo de Gestión Subdirección Red Nacional de Trasplantes y Bancos de  Sangre
Grupo Red de Donación y Trasplantes</t>
  </si>
  <si>
    <t>0310</t>
  </si>
  <si>
    <t>Informes de gestión</t>
  </si>
  <si>
    <t xml:space="preserve">Presenta los resultados de la gestión de la Dirección de Redes a la Alta Dirección del INS.
</t>
  </si>
  <si>
    <t>Redes en Salud Pública Despacho</t>
  </si>
  <si>
    <t>Archivo de Gestión Redes en Salud Pública Despacho</t>
  </si>
  <si>
    <t xml:space="preserve"> equipo PC del DT Redes en Salud Pública Despacho</t>
  </si>
  <si>
    <t xml:space="preserve"> pagina web</t>
  </si>
  <si>
    <t>0311</t>
  </si>
  <si>
    <t xml:space="preserve">Informes a Organismos de Regulación, Vigilancia y Control </t>
  </si>
  <si>
    <t>Documento que refleja la gestión de la Dirección de Redes en temas de  interés a los organismos de Regulación, Vigilancia y Control.</t>
  </si>
  <si>
    <t>Organismos internacionales y nacionales</t>
  </si>
  <si>
    <t>0312</t>
  </si>
  <si>
    <t>Seguros</t>
  </si>
  <si>
    <t>Manejo del Programa de seguros de los bienes muebles e inmuebles del INS.</t>
  </si>
  <si>
    <t xml:space="preserve">Gestión Administrativa </t>
  </si>
  <si>
    <t>Costos
Siniestrados</t>
  </si>
  <si>
    <t>Archivo de Gestión Administrativa</t>
  </si>
  <si>
    <t xml:space="preserve"> Equipo de Computo Coordinador Gestión Administrativa </t>
  </si>
  <si>
    <t>0313</t>
  </si>
  <si>
    <t>Consolidado de las actividades adelantadas en cumplimiento de compromisos en un periodo determinado.</t>
  </si>
  <si>
    <t>Almacén</t>
  </si>
  <si>
    <t>0314</t>
  </si>
  <si>
    <t>Solicitudes</t>
  </si>
  <si>
    <t>Solicitudes de mantenimiento de áreas</t>
  </si>
  <si>
    <t>Documentos donde se evidencia la trazabilidad de mantenimientos, desde la solicitud hasta la ejecución del trabajo realizado.</t>
  </si>
  <si>
    <t>Infraestructura</t>
  </si>
  <si>
    <t xml:space="preserve">Archivo de Gestión Administrativa </t>
  </si>
  <si>
    <t xml:space="preserve">
Services Manager</t>
  </si>
  <si>
    <t>0315</t>
  </si>
  <si>
    <t>Libros</t>
  </si>
  <si>
    <t xml:space="preserve">Libros de control </t>
  </si>
  <si>
    <t>Radicación de Facturas</t>
  </si>
  <si>
    <t>Formato, libro</t>
  </si>
  <si>
    <t>Almacenista</t>
  </si>
  <si>
    <t>Almacén
Central de Cuentas - Gestión Financiera</t>
  </si>
  <si>
    <t>Archivo de Gestión
SIAI - Sistema Integrado de Almacén Inteligente</t>
  </si>
  <si>
    <t>0316</t>
  </si>
  <si>
    <t>Solicitudes de pedido de Almacén</t>
  </si>
  <si>
    <t>Formato que registra las necesidades de elementos de consumo o activos fijos para las diferentes dependencias del INS y que se encuentran en depósito de almacén</t>
  </si>
  <si>
    <t>Formato
BD</t>
  </si>
  <si>
    <t>Todos los Autorizados</t>
  </si>
  <si>
    <t>0317</t>
  </si>
  <si>
    <t>Instrumento de control de traslados</t>
  </si>
  <si>
    <t xml:space="preserve">Formato donde se registra los traslados de Activos fijos de un responsable a otro y las devoluciones de los mismos al Almacén </t>
  </si>
  <si>
    <t xml:space="preserve">Almacén  </t>
  </si>
  <si>
    <t>0318</t>
  </si>
  <si>
    <t>Entrega de Dotación</t>
  </si>
  <si>
    <t>Documento que evidencia la entrega y recibido de la dotación de ley a los funcionarios del INS que tienen ese derecho.</t>
  </si>
  <si>
    <t>0319</t>
  </si>
  <si>
    <t>Actas de Entrega</t>
  </si>
  <si>
    <t>Documentos que registra la entrega y recibo de bienes dentro de procesos de baja de bienes a través de martillo o traspasos definitivos.</t>
  </si>
  <si>
    <t>0320</t>
  </si>
  <si>
    <t>Contiene el resumen consolidado de las actividades del área en un periodo determinado.</t>
  </si>
  <si>
    <t>Almacén 
Contabilidad</t>
  </si>
  <si>
    <t xml:space="preserve"> 
SISDOC</t>
  </si>
  <si>
    <t>0321</t>
  </si>
  <si>
    <t>Inventarios</t>
  </si>
  <si>
    <t>Inventario General de Almacén</t>
  </si>
  <si>
    <t>Documento que se desprende de la revisión física de los bienes de consumo y activos físicos que se encuentran en depósito de almacén.</t>
  </si>
  <si>
    <t>Hoja de cálculo
BD</t>
  </si>
  <si>
    <t>0322</t>
  </si>
  <si>
    <t>Movimientos de Almacén</t>
  </si>
  <si>
    <t>Entradas a Almacén</t>
  </si>
  <si>
    <t>Documento que registra los movimiento de ingreso al INS de elementos de consumo o activos fijos con destino a las diferentes dependencias de la Entidad.</t>
  </si>
  <si>
    <t>0323</t>
  </si>
  <si>
    <t>Salidas de Almacén</t>
  </si>
  <si>
    <t xml:space="preserve">Documento que registra los movimientos de entrega y recibido de bienes de consumo y activos fijos que se encuentran en depósito de almacén, a las diferentes dependencias del INS. </t>
  </si>
  <si>
    <t>0324</t>
  </si>
  <si>
    <t>Sistemas de información Institucionales</t>
  </si>
  <si>
    <t>Sistema de Gestión  de la Red Nacional de Calidad de Agua Potable- SIVICAP</t>
  </si>
  <si>
    <t xml:space="preserve">Herramienta Web, que recoge la información registrada  por las autoridades sanitarias departamentales, distritales y municipales  de los acueductos que suministran  el agua a la población colombiana.
El sistema maneja 4 indicadores: Índice de riego de la calidad de agua IRCA, índice de riesgo para abastecimiento IRABA, buenas prácticas sanitarias BPS y mapas de riesgo MR, con los cuales  se puede expedir  la certificación  de la calidad de agua para acueductos  y para municipios en el país.  </t>
  </si>
  <si>
    <t>Excel, Aces, PDF, mapas</t>
  </si>
  <si>
    <t>Director Técnico Redes</t>
  </si>
  <si>
    <t xml:space="preserve">Ministerios de salud, vivienda, super intendencia de servicios, institutos, entidades territoriales, centros de educación, prensa, bienestar familiar, ONGs, entre otros </t>
  </si>
  <si>
    <t>Portal Web, SIVICAP</t>
  </si>
  <si>
    <t>0325</t>
  </si>
  <si>
    <t>Sistema de Vigilancia Entomológica- SIVIEN</t>
  </si>
  <si>
    <t>Herramienta  web en línea  para gestionar y procesar la información  del sistema de control y vigilancia  de los vectores trasmisores de enfermedades de interés en salud pública.</t>
  </si>
  <si>
    <t>Indicadores, Estadística, tablas, gráficos, mapas.</t>
  </si>
  <si>
    <t xml:space="preserve">Coordinador grupo de entomología </t>
  </si>
  <si>
    <t>Profesionales de laboratorios de entomología en los laboratorios de salud publica</t>
  </si>
  <si>
    <t>0326</t>
  </si>
  <si>
    <t>Sistema Software Enterprise</t>
  </si>
  <si>
    <t>Herramienta  Web para la administración  de las muestras relacionadas con los eventos de interés en salud pública  que ingresan al INS.</t>
  </si>
  <si>
    <t>App Web</t>
  </si>
  <si>
    <t xml:space="preserve">Subdirector Laboratorio Nacional de Referencia </t>
  </si>
  <si>
    <t xml:space="preserve">Profesionales de la Subdirección de la Red Nacional de Laboratorio
Subdirección de Vigilancia y análisis de riesgo </t>
  </si>
  <si>
    <t>Portal Web con clave, Enterprise</t>
  </si>
  <si>
    <t>0327</t>
  </si>
  <si>
    <t>Trasferencia de conocimiento</t>
  </si>
  <si>
    <t>Listas de asistencia, certificaciones o diplomas de capacitaciones recibidas y listas de asistencias de eventos realizados de los diferentes grupos de SLNR.</t>
  </si>
  <si>
    <t>Redes en Salud Pública
Despacho
Grupos SLNR</t>
  </si>
  <si>
    <t>Coordinadores de Grupo SLNR</t>
  </si>
  <si>
    <t>Grupos de la Subdirección SLNR</t>
  </si>
  <si>
    <t>Equipo PC del coordinador Redes en Salud Pública</t>
  </si>
  <si>
    <t xml:space="preserve"> Despacho</t>
  </si>
  <si>
    <t xml:space="preserve"> Grupos SLNR</t>
  </si>
  <si>
    <t>0328</t>
  </si>
  <si>
    <t>Inventario de  colección de colonias de organismos de importancia en salud pública</t>
  </si>
  <si>
    <t>Colonias entomológicas</t>
  </si>
  <si>
    <t>Los archivos de colonias entomológicas se encuentran en físico en registros que hacen parte del SIG, la información es compartida con los profesionales y técnicos del grupo que realizan actividades para este procedimiento.</t>
  </si>
  <si>
    <t xml:space="preserve">Coordinador Grupo Entomología </t>
  </si>
  <si>
    <t>Interno y externos según autorización</t>
  </si>
  <si>
    <t>Archivo de Gestión Subdirección Laboratorio Nacional de Referencia Grupo Entomología</t>
  </si>
  <si>
    <t xml:space="preserve"> equipo PC del coordinador Subdirección Laboratorio Nacional de Referencia
Grupo Entomología</t>
  </si>
  <si>
    <t>0329</t>
  </si>
  <si>
    <t>Colección entomológica</t>
  </si>
  <si>
    <t>Los archivos de colección de referencia se encuentran en medio magnético y físico en Excel, la información contenida es compartida con los profesionales y técnicos del grupo que realizan actividades para este procedimiento.</t>
  </si>
  <si>
    <t>0330</t>
  </si>
  <si>
    <t>La comunicación que se desarrolla hacia el ámbito interno de la institución, se le conoce como comunicación interna y tiene lugar con los públicos internos</t>
  </si>
  <si>
    <t>Documento de texto
Documento de Word, pdf, Hoja de Calculo</t>
  </si>
  <si>
    <t>Coordinador Grupo Gestión Documental</t>
  </si>
  <si>
    <t xml:space="preserve">Archivo de Gestión Gestión Documental </t>
  </si>
  <si>
    <t xml:space="preserve"> Archivo Central</t>
  </si>
  <si>
    <t xml:space="preserve"> Intranet</t>
  </si>
  <si>
    <t xml:space="preserve"> Equipos PC Gestión Documental</t>
  </si>
  <si>
    <t xml:space="preserve"> USB Gestión Documental
 </t>
  </si>
  <si>
    <t>0331</t>
  </si>
  <si>
    <t>entonce</t>
  </si>
  <si>
    <t>Informe detallado de sobre la forma cómo es lleva a cabo su gestión durante el período para el cual fue elegido, y las medidas que recomienda al máximo órgano social para que sean adoptadas por éste</t>
  </si>
  <si>
    <t xml:space="preserve"> Equipos PC - Coordinación Gestión Documental</t>
  </si>
  <si>
    <t xml:space="preserve"> USB Gestión Documental</t>
  </si>
  <si>
    <t>0332</t>
  </si>
  <si>
    <t>Informes de Auditoría</t>
  </si>
  <si>
    <t>Es un documento, emitido por los auditores, sujeto en cuanto al contenido, requisitos y formalidades a la normativa reguladora de la actividad de auditoria</t>
  </si>
  <si>
    <t>Documento pdf.</t>
  </si>
  <si>
    <t>Gestión documental</t>
  </si>
  <si>
    <t xml:space="preserve"> Archivo Histórico</t>
  </si>
  <si>
    <t xml:space="preserve"> Equipo de Computo Gestión Documental</t>
  </si>
  <si>
    <t xml:space="preserve"> backup- CD Gestión Documental</t>
  </si>
  <si>
    <t xml:space="preserve"> Sisdoc</t>
  </si>
  <si>
    <t>0333</t>
  </si>
  <si>
    <t>Planes de Capacitación en Gestión Documental</t>
  </si>
  <si>
    <t>Documentación relacionada a la capacitación impartida en el tema archivístico por el área de Gestión Documental a las demás áreas del Instituto Nacional de Salud.</t>
  </si>
  <si>
    <t>Imagen, Documento de texto, Presentaciones power point</t>
  </si>
  <si>
    <t>Gestión Documental, personal autorizado,</t>
  </si>
  <si>
    <t>Archivo de Gestión Gestión Documental  SIGEM</t>
  </si>
  <si>
    <t xml:space="preserve"> Equipo PC coordinadora Gestión Documental</t>
  </si>
  <si>
    <t>0334</t>
  </si>
  <si>
    <t>Planes Anual de transferencias documentales Primarias</t>
  </si>
  <si>
    <t>Documentos con información acerca  de los planes tendientes a la realización de transferencias Primarias desde el archivo de Gestión..</t>
  </si>
  <si>
    <t>Documento de texto
Hoja de Calculo,  PDF,</t>
  </si>
  <si>
    <t>0335</t>
  </si>
  <si>
    <t>Tablas de Retención Documental</t>
  </si>
  <si>
    <t>Documentación generada y relacionada a los procesos de generación de las Tablas de Retención Documental del Instituto Nacional de salud.</t>
  </si>
  <si>
    <t>0336</t>
  </si>
  <si>
    <t>Portal SIVIGILA</t>
  </si>
  <si>
    <t>Portal  web creado  para recolección en línea de las bases de datos de eventos en salud publica del SIVIGILA</t>
  </si>
  <si>
    <t>Repositorio de bases de datos.
Mariadb/MySQL
php, java, servido win 2008 server (TICS)</t>
  </si>
  <si>
    <t>Director de Vigilancia y Análisis del Riesgo en Salud Publica</t>
  </si>
  <si>
    <t>Profesionales Universitarios
Profesionales Especializados
Contratistas</t>
  </si>
  <si>
    <t xml:space="preserve">
Coordinadores de Vigilancia de Análisis de Riesgo y Salud Publica, Director de la Dirección
Profesionales del equipo SIVIGILA (Previa autorización)
Secretarias de Salud Municipales .</t>
  </si>
  <si>
    <t>Servidores TIC (1)</t>
  </si>
  <si>
    <t xml:space="preserve"> Backup Equipo Profesional Especializado SIVIGILA</t>
  </si>
  <si>
    <t xml:space="preserve"> backup TIC</t>
  </si>
  <si>
    <t xml:space="preserve"> DVD (Dirección)</t>
  </si>
  <si>
    <t>0337</t>
  </si>
  <si>
    <t>Conceptos Técnicos Toxicológicos</t>
  </si>
  <si>
    <t xml:space="preserve">Evaluación de documentación e información suministrada y emisión del concepto toxicológico para plaguicidas. </t>
  </si>
  <si>
    <t>Español
Ingles</t>
  </si>
  <si>
    <t>Hoja de cálculo, Documento de texto.</t>
  </si>
  <si>
    <t>Grupo ERIA y Plaguicidas
Oficina Asesora Jurídica</t>
  </si>
  <si>
    <t>Archivo de Gestión Grupo ERIA y Plaguicidas Oficina Asesora Jurídica</t>
  </si>
  <si>
    <t>0338</t>
  </si>
  <si>
    <t>Dictámenes Técnicos Toxicológicos</t>
  </si>
  <si>
    <t>Evaluaciones de la información suministrada y emisión del dictamen toxicológico</t>
  </si>
  <si>
    <t xml:space="preserve">Hoja de cálculo, pdf, Hoja de Texto. Documento de texto.|
</t>
  </si>
  <si>
    <t>Profesionales Especializados</t>
  </si>
  <si>
    <t>Profesional ERIA y Plaguicidas</t>
  </si>
  <si>
    <t xml:space="preserve"> CD Grupo ERIA y Plaguicidas</t>
  </si>
  <si>
    <t xml:space="preserve"> Bakup - Disco duro Grupo ERIA y Plaguicidas</t>
  </si>
  <si>
    <t xml:space="preserve"> Equipos PC Grupo ERIA y Plaguicidas</t>
  </si>
  <si>
    <t>0339</t>
  </si>
  <si>
    <t>Modificaciones Conceptos y Dictámenes Toxicológicos</t>
  </si>
  <si>
    <t xml:space="preserve">Solicitudes de modificación y documentación de soporte anexa;  y las respuestas dadas sea afirmativa o negativamente. </t>
  </si>
  <si>
    <t>0340</t>
  </si>
  <si>
    <t>Solicitudes de conceptos técnicos</t>
  </si>
  <si>
    <t>Solicitudes y documentación.</t>
  </si>
  <si>
    <t>Profesionales especializados y contratistas</t>
  </si>
  <si>
    <t>0341</t>
  </si>
  <si>
    <t>Documentos Científicos</t>
  </si>
  <si>
    <t>Conceptos científicos en inocuidad de alimentos</t>
  </si>
  <si>
    <t>Documentos científicos respecto a un tema especifico en inocuidad de alimentos.</t>
  </si>
  <si>
    <t xml:space="preserve"> Drobbox Grupo ERIA y Plaguicidas</t>
  </si>
  <si>
    <t xml:space="preserve"> Carpetas compartidas Grupo ERIA y Plaguicidas
Oficina Asesora Jurídica</t>
  </si>
  <si>
    <t xml:space="preserve"> SERVIDOR Ffto</t>
  </si>
  <si>
    <t>0342</t>
  </si>
  <si>
    <t xml:space="preserve">12/31/2006
</t>
  </si>
  <si>
    <t>Bases de datos de los eventos de interés en salud pública</t>
  </si>
  <si>
    <t>Archivos en Excel con  las bases de datos de los diferentes eventos de interés en salud pública</t>
  </si>
  <si>
    <t>SLNR
Grupo Virología</t>
  </si>
  <si>
    <t>Coordinador del grupo de virología</t>
  </si>
  <si>
    <t>Profesionales y Funcionarios de la Subdirección de la Red Nacional de Laboratorio</t>
  </si>
  <si>
    <t xml:space="preserve">Equipo PC Coordinador SLNR
Grupo Patología </t>
  </si>
  <si>
    <t>0343</t>
  </si>
  <si>
    <t>12/31/2001</t>
  </si>
  <si>
    <t xml:space="preserve">Archivos en Excel con  las bases de datos de resultados de pruebas realizadas por la Red de Laboratorios en el tema TB </t>
  </si>
  <si>
    <t>SLNR
Grupo Micobacterias</t>
  </si>
  <si>
    <t>Coordinador del grupo de micobacterias</t>
  </si>
  <si>
    <t xml:space="preserve">Equipo PC Coordinador SLNR Grupo Micobacterias </t>
  </si>
  <si>
    <t>0344</t>
  </si>
  <si>
    <t>12/31/2006</t>
  </si>
  <si>
    <t>Archivos en Excel con  las bases de datos de resultados de pruebas realizadas por cada evento
Tos ferina
SIREVA
Resistencia Antimicrobiana
EDA
Síndrome febril 
Sífilis</t>
  </si>
  <si>
    <t>SLNR
Grupo Microbiología</t>
  </si>
  <si>
    <t>Coordinador del grupo de microbiología</t>
  </si>
  <si>
    <t>Equipo PC Coordinador SLNR Grupo Microbiología</t>
  </si>
  <si>
    <t>0345</t>
  </si>
  <si>
    <t>Publicación periódica de Estadísticas de vigilancia rutinaria, que muestra el número de casos de eventos de interés en salud publica, desagregada por evento, departamento, municipio, semana epidemiológica</t>
  </si>
  <si>
    <t>Todo el País</t>
  </si>
  <si>
    <t>0346</t>
  </si>
  <si>
    <t>Estado de Fondos y Valores</t>
  </si>
  <si>
    <t>Documentos donde se registra el movimiento diario de las transacciones realizadas en la tesorería.</t>
  </si>
  <si>
    <t>hoja de calculo y documentos de texto</t>
  </si>
  <si>
    <t>Gestión Financiera</t>
  </si>
  <si>
    <t>Tesorería</t>
  </si>
  <si>
    <t>Tesorero</t>
  </si>
  <si>
    <t>Contabilidad
Entes de Control Internos y Externos
Coordinación de Gestión Financiera</t>
  </si>
  <si>
    <t>Archivo de Gestión Tesorería</t>
  </si>
  <si>
    <t xml:space="preserve"> Computador Profesional Tesorería</t>
  </si>
  <si>
    <t xml:space="preserve"> Backup CD-RW Tesorería</t>
  </si>
  <si>
    <t>0347</t>
  </si>
  <si>
    <t>Comprobantes</t>
  </si>
  <si>
    <t>Comprobante Contable Automático</t>
  </si>
  <si>
    <t>Documento donde se refleja la afectación contable de los registros automáticos en SIIF</t>
  </si>
  <si>
    <t>SIIF - Sistema Integrado de Información Financiera
Oracle</t>
  </si>
  <si>
    <t>Tesorería
Central de Cuentas 
Facturación</t>
  </si>
  <si>
    <t>Ministerio de Hacienda y Crédito Publico MHCP</t>
  </si>
  <si>
    <t>Gestión Financiera
Entes de Control Internos y Externos</t>
  </si>
  <si>
    <t>SIIF</t>
  </si>
  <si>
    <t>0348</t>
  </si>
  <si>
    <t>Estados Contables</t>
  </si>
  <si>
    <t>Documento mediante el cual se refleja la situación financiera de la Entidad que se evidencia con la generación del Estado de situación Financiera, Estado de Resultados, Estado de Cambios en el Patrimonio,  Notas a los mismos, Variaciones Trimestrales Significativas</t>
  </si>
  <si>
    <t>hoja de cálculo - documentos de texto, pdf|</t>
  </si>
  <si>
    <t>Contabilidad</t>
  </si>
  <si>
    <t>Contador</t>
  </si>
  <si>
    <t>Todos los  Interesados</t>
  </si>
  <si>
    <t xml:space="preserve"> Equipo Contador Área Contabilidad</t>
  </si>
  <si>
    <t xml:space="preserve"> Backup - CD-RW Contabilidad</t>
  </si>
  <si>
    <t>0349</t>
  </si>
  <si>
    <t>Instrumentos de Control</t>
  </si>
  <si>
    <t>Planilla de Control de Obligación Presupuestal</t>
  </si>
  <si>
    <t>Planillas de registro de las radicaciones y las obligaciones realizadas en este área, con las fechas respectivas y datos de relevancia especifica de la subserie.</t>
  </si>
  <si>
    <t>Central de Cuentas</t>
  </si>
  <si>
    <t>Financiera
Entes de Control Interno externo</t>
  </si>
  <si>
    <t>Archivo de Gestión Central de Cuentas</t>
  </si>
  <si>
    <t>0350</t>
  </si>
  <si>
    <t>Certificaciones Externas</t>
  </si>
  <si>
    <t>Documento mediante el cual el Contador con base en soportes, certifica el pago de Aportes Parafiscales, Responsabilidades Tributarias, Saldos Contables, entre otros</t>
  </si>
  <si>
    <t>Equipo de Gestión Financiera
Interesados Internos y Externos</t>
  </si>
  <si>
    <t>Archivo de Gestión Contabilidad</t>
  </si>
  <si>
    <t>0351</t>
  </si>
  <si>
    <t>Actas Comité Técnico de Sostenibilidad del Sistema Contable</t>
  </si>
  <si>
    <t>Documento resumen de las reuniones y temas tratados y decisiones tomadas en CTSSC, con sus soportes</t>
  </si>
  <si>
    <t>Auxiliar Administrativo</t>
  </si>
  <si>
    <t>0352</t>
  </si>
  <si>
    <t>Ordenes de Pagos Presupuestales y No presupuestales</t>
  </si>
  <si>
    <t>Documentos donde se registra todas las erogaciones de recursos del INS con sus respectivos soportes</t>
  </si>
  <si>
    <t>Tesorera</t>
  </si>
  <si>
    <t>0353</t>
  </si>
  <si>
    <t>Conciliaciones Bancarias</t>
  </si>
  <si>
    <t>Documentos donde se encuentra el resultado de la comparación de los saldos en libros con los saldos de los extractos bancarios</t>
  </si>
  <si>
    <t xml:space="preserve"> Computador Profesional Contabilidad</t>
  </si>
  <si>
    <t xml:space="preserve"> Backup CD-RW Contabilidad</t>
  </si>
  <si>
    <t>0354</t>
  </si>
  <si>
    <t>Declaraciones</t>
  </si>
  <si>
    <t>Declaraciones Tributarias</t>
  </si>
  <si>
    <t>Documento mediante el cual se presenta las diferentes Declaraciones de la Entidad ante la DIAN y SHD</t>
  </si>
  <si>
    <t xml:space="preserve"> Pagina WEB DIAN y SHD</t>
  </si>
  <si>
    <t>0355</t>
  </si>
  <si>
    <t>Libros Oficiales</t>
  </si>
  <si>
    <t>Libro Mayor y Balances, Libro Diario generados y conservados en SIIF, cuya copia se guarda en medio magnético en la entidad</t>
  </si>
  <si>
    <t>Disco</t>
  </si>
  <si>
    <t>Electrónica</t>
  </si>
  <si>
    <t>0356</t>
  </si>
  <si>
    <t>Documentos que reflejan el seguimiento y la evaluación de la gestión por parte del INS presentados a las Entidades de Regulación, Vigilancia y Control</t>
  </si>
  <si>
    <t xml:space="preserve"> Backup CD-RWContabilidad</t>
  </si>
  <si>
    <t>0357</t>
  </si>
  <si>
    <t>Ordenes de consignación</t>
  </si>
  <si>
    <t>Orden de consignación 
(Documento SIIF)</t>
  </si>
  <si>
    <t xml:space="preserve">Documento que contiene los precios de bienes y servicios de acuerdo a las solicitudes de los clientes y acorde a la resolución de precios de la vigencia </t>
  </si>
  <si>
    <t xml:space="preserve">SIIF </t>
  </si>
  <si>
    <t>Facturación y Cartera</t>
  </si>
  <si>
    <t>Financiera
Entes de Control Interno externo, publico en general</t>
  </si>
  <si>
    <t>Archivo de Gestión Facturación y Cartera</t>
  </si>
  <si>
    <t xml:space="preserve"> Computador Profesional Facturación y Cartera</t>
  </si>
  <si>
    <t xml:space="preserve"> Backup CD-RW Facturación y Cartera</t>
  </si>
  <si>
    <t>0358</t>
  </si>
  <si>
    <t>Documento de recaudo de contado</t>
  </si>
  <si>
    <t xml:space="preserve">Documento de Recaudo de contado (Documentos SIIF) </t>
  </si>
  <si>
    <t xml:space="preserve">Documento que contiene las ventas de bienes y servicios que presta el INS acorde a la Resolución de Precios de la vigencia </t>
  </si>
  <si>
    <t>0359</t>
  </si>
  <si>
    <t>Certificados</t>
  </si>
  <si>
    <t xml:space="preserve">Certificados de Disponibilidad Presupuestal </t>
  </si>
  <si>
    <t>Documento de gestión financiera y presupuestal que permite dar certeza sobre la existencia de una apropiación disponible y libre de afectación para la asunción de un compromiso</t>
  </si>
  <si>
    <t xml:space="preserve">Presupuesto </t>
  </si>
  <si>
    <t xml:space="preserve">Profesional </t>
  </si>
  <si>
    <t>Archivo de Gestión Presupuesto</t>
  </si>
  <si>
    <t>0360</t>
  </si>
  <si>
    <t xml:space="preserve">Certificados de Disponibilidad Presupuestal Vigencias Futuras </t>
  </si>
  <si>
    <t>Documento de gestión financiera y presupuestal que permite dar certeza sobre la existencia de una apropiación disponible y libre de afectación para la asunción de un compromiso futuro.</t>
  </si>
  <si>
    <t>Presupuesto</t>
  </si>
  <si>
    <t>0361</t>
  </si>
  <si>
    <t>Comprobantes Contables</t>
  </si>
  <si>
    <t>Comprobantes Contables Manuales</t>
  </si>
  <si>
    <t>Documento generado en SIIF de acuerdo a información ingresada por Contabilidad, con base en soportes</t>
  </si>
  <si>
    <t>Hoja de cálculo, PDF</t>
  </si>
  <si>
    <t>0362</t>
  </si>
  <si>
    <t xml:space="preserve">Reportes </t>
  </si>
  <si>
    <t>Reporte de Rezago Presupuestales</t>
  </si>
  <si>
    <t xml:space="preserve">Documento con información de las cuentas por pagar y reservas </t>
  </si>
  <si>
    <t>0363</t>
  </si>
  <si>
    <t>Reportes</t>
  </si>
  <si>
    <t>Reporte de Apertura Presupuestales</t>
  </si>
  <si>
    <t xml:space="preserve">Documentos con información presupuestal para el inicio del año fiscal </t>
  </si>
  <si>
    <t>0364</t>
  </si>
  <si>
    <t>Estudios de Costos</t>
  </si>
  <si>
    <t>Recopilación y Análisis de todos los elementos de los costos Directos o Indirectos para determinación del mismo</t>
  </si>
  <si>
    <t>Costos</t>
  </si>
  <si>
    <t>Archivo de Gestión Costos</t>
  </si>
  <si>
    <t>0365</t>
  </si>
  <si>
    <t>Informes de Costos</t>
  </si>
  <si>
    <t>Recopilación, Análisis de los documentos que soportan la acumulación de costos de producción de bienes y servicios, para el diligenciamiento de los formatos establecidos y posterior cargue en el software de costos, generación del informe que determina los costos mensuales acumulados</t>
  </si>
  <si>
    <t>0366</t>
  </si>
  <si>
    <t>Documentos Despachados y Recibidos de Dependencias Internas del INS relacionados con información Financiera</t>
  </si>
  <si>
    <t>Grupo Financiero</t>
  </si>
  <si>
    <t>Dependencias del Grupo Financiero</t>
  </si>
  <si>
    <t>Archivo de Gestión Grupo Financiero</t>
  </si>
  <si>
    <t>0367</t>
  </si>
  <si>
    <t>Documentos Despachados y Recibidos de Entidades Públicas y Privadas relacionados con información Financiera</t>
  </si>
  <si>
    <t>0368</t>
  </si>
  <si>
    <t>Informes de Gestión DyC</t>
  </si>
  <si>
    <t>Informes generados en facturación y cartera: Diario, Ejecución, Trimestral, Resoluciones</t>
  </si>
  <si>
    <t>0369</t>
  </si>
  <si>
    <t>Actas Comité Sistema Integrado de Gestión</t>
  </si>
  <si>
    <t xml:space="preserve">Son las actas por las cuales se registra las reuniones del Comité del Sistema Integrado de Gestión </t>
  </si>
  <si>
    <t>Documento de texto
pdf</t>
  </si>
  <si>
    <t>Jefe de la Oficina de Planeación</t>
  </si>
  <si>
    <t>OCI
Todos los procesos
Gestión de Calidad</t>
  </si>
  <si>
    <t>Archivo de Gestión Oficina Asesora de Planeación - Calidad</t>
  </si>
  <si>
    <t xml:space="preserve"> Carpeta compartida en Equipo de Administrador documental Oficina Asesora de Planeación - Calidad</t>
  </si>
  <si>
    <t xml:space="preserve"> Gestión de Calidad  - 32806</t>
  </si>
  <si>
    <t>0370</t>
  </si>
  <si>
    <t>Actas Integración de SIG con otros lineamientos</t>
  </si>
  <si>
    <t>Actas por la cual se realiza la integración del SIG con otros lineamientos</t>
  </si>
  <si>
    <t>Todos los procesos</t>
  </si>
  <si>
    <t>0371</t>
  </si>
  <si>
    <t>Sistema Integrado de Gestión</t>
  </si>
  <si>
    <t>Lineamientos SIG por procesos</t>
  </si>
  <si>
    <t>Son los lineamientos SIG por procesos, manuales, instructivo, procedimientos, formatos.</t>
  </si>
  <si>
    <t>Documento de texto
Hoja de Calculo
pdf</t>
  </si>
  <si>
    <t>Todos los procesos
Usuarios Externos Autorizados
Entidades de Certificación y acreditación</t>
  </si>
  <si>
    <t>0372</t>
  </si>
  <si>
    <t>Documentos Obsoletos</t>
  </si>
  <si>
    <t>Son documentos que perdieron su vigencia</t>
  </si>
  <si>
    <t>0373</t>
  </si>
  <si>
    <t>Solicitudes documentales al Sistema Integrado de Gestión SIG</t>
  </si>
  <si>
    <t>Son registros con requerimiento para alguna novedad documental (Modificación o actualización, eliminación, creación, revalidación)</t>
  </si>
  <si>
    <t>0374</t>
  </si>
  <si>
    <t>Informes a Entidades del Estado</t>
  </si>
  <si>
    <t>Estos documentos reflejan el seguimiento y la evaluación de la gestión por parte del ins de las entidades del estado. 
Informe al Congreso SIRESI, Informe de FURAG.</t>
  </si>
  <si>
    <t>Documento de texto
pdf.</t>
  </si>
  <si>
    <t>Jefe Oficina Asesora de Planeación</t>
  </si>
  <si>
    <t>Entidad del Estado Pertinente
Oficina Asesora Jurídica
Control Interno</t>
  </si>
  <si>
    <t>Correo Electrónico</t>
  </si>
  <si>
    <t xml:space="preserve"> Equipo de Profesional Especializado 22 Oficina Asesora de Planeación</t>
  </si>
  <si>
    <t xml:space="preserve"> Backup </t>
  </si>
  <si>
    <t>0375</t>
  </si>
  <si>
    <t>Plan de Acción Operativo Anual por dependencias</t>
  </si>
  <si>
    <t>Plan que define las actividades de las dependencias para el desarrollo a lo largo del año vigente.</t>
  </si>
  <si>
    <t>Todos</t>
  </si>
  <si>
    <t xml:space="preserve"> Backup</t>
  </si>
  <si>
    <t xml:space="preserve"> Pagina Web
</t>
  </si>
  <si>
    <t>0376</t>
  </si>
  <si>
    <t>Plan Anual de Adquisiciones</t>
  </si>
  <si>
    <t>El Plan Anual de adquisiciones el que contiene las necesidades de insumos, bienes, servicios y obras del INS, para un periodo determinado.</t>
  </si>
  <si>
    <t xml:space="preserve"> Equipo Profesional Universitario grado 11 Oficina Asesora de Planeación</t>
  </si>
  <si>
    <t>0377</t>
  </si>
  <si>
    <t>Plan Institucional Estratégico</t>
  </si>
  <si>
    <t>Reflejan cual será la estrategia a seguir por su compañía en el medio plazo</t>
  </si>
  <si>
    <t>0378</t>
  </si>
  <si>
    <t>Proyectos de Inversión</t>
  </si>
  <si>
    <t>Conjunto de actividades con objetivos y trayectorias organizadas para la resolución de problemas con recursos públicos limitados.</t>
  </si>
  <si>
    <t xml:space="preserve">pdf
</t>
  </si>
  <si>
    <t>Archivo de Gestión Oficina Asesora de Planeación</t>
  </si>
  <si>
    <t xml:space="preserve"> Pagina Web</t>
  </si>
  <si>
    <t>0379</t>
  </si>
  <si>
    <t>Indicadores</t>
  </si>
  <si>
    <t>Informe de indicadores de gestión por dependencia y su seguimiento y monitoreo.</t>
  </si>
  <si>
    <t>0380</t>
  </si>
  <si>
    <t>Instrumento usado para dar a conocer los planes de acción son de programación y control de la ejecución anual de los proyectos y actividades que deben llevar a cabo las dependencias para dar cumplimiento a las estrategias y proyectos establecidos en el Plan Estratégico.</t>
  </si>
  <si>
    <t>Coordinadora Grupo Nutrición</t>
  </si>
  <si>
    <t>Despacho de la dirección de Investigación
Grupo de Nutrición.</t>
  </si>
  <si>
    <t xml:space="preserve"> Equipo de Computo Nutrición</t>
  </si>
  <si>
    <t xml:space="preserve"> Backup en Disco Duro # 1 Nutrición</t>
  </si>
  <si>
    <t>0381</t>
  </si>
  <si>
    <t xml:space="preserve">Un  proyecto de investigación es un procedimiento científico destinado a recolectar  información y formular hipótesis sobre un determinado fenómeno social o científico. </t>
  </si>
  <si>
    <t>Hoja de cálculo, pdf, Imagen, Audio, Video, Documento de texto</t>
  </si>
  <si>
    <t>Todo el INS
Entidades Publicas y Privadas de orden Regional, Nacional o Internacional según convenio.</t>
  </si>
  <si>
    <t>Equipo de Computo de Coordinadora Nutrición</t>
  </si>
  <si>
    <t xml:space="preserve"> Disco Duro Nutrición</t>
  </si>
  <si>
    <t xml:space="preserve"> CD - DVD Nutrición</t>
  </si>
  <si>
    <t xml:space="preserve"> Correspondencia</t>
  </si>
  <si>
    <t>0382</t>
  </si>
  <si>
    <t>Conceptos Técnicos en Producción</t>
  </si>
  <si>
    <t>Solicitud, Concepto</t>
  </si>
  <si>
    <t>mal.</t>
  </si>
  <si>
    <t>Grupo Aseguramiento de la Calidad</t>
  </si>
  <si>
    <t>Coordinador de Grupo de Aseguramiento de la Calidad</t>
  </si>
  <si>
    <t xml:space="preserve">Dirección de Producción - Comercialización , Dirección General
</t>
  </si>
  <si>
    <t>Correo Electrónico Backup</t>
  </si>
  <si>
    <t>0383</t>
  </si>
  <si>
    <t>Informes, Anexos, Comunicaciones</t>
  </si>
  <si>
    <t>Documento de texto,
mal</t>
  </si>
  <si>
    <t>INVIMA, MSPS</t>
  </si>
  <si>
    <t>Equipo Coordinador Grupo Aseguramiento de la Calidad</t>
  </si>
  <si>
    <t xml:space="preserve"> Memoria USB Grupo Aseguramiento de la Calidad</t>
  </si>
  <si>
    <t>0384</t>
  </si>
  <si>
    <t>Informes de Resultados</t>
  </si>
  <si>
    <t>Informes de Materias Primas, Informe de Producto en Procesos y Producto Terminado, Informes de Monitoreos Ambientales, Informes de Medios de Cultivo</t>
  </si>
  <si>
    <t xml:space="preserve">pdf, </t>
  </si>
  <si>
    <t>Coordinador de Grupo de Aseguramiento de la Calidad
Profesionales del grupo</t>
  </si>
  <si>
    <t>Dirección de Redes en Salud Publica, Grupos de la Dirección de Producción, INVIMA</t>
  </si>
  <si>
    <t xml:space="preserve"> Equipo Coordinador Grupo Aseguramiento de la Calidad</t>
  </si>
  <si>
    <t xml:space="preserve"> Archivo de Gestión Grupo Aseguramiento de la Calidad</t>
  </si>
  <si>
    <t>0385</t>
  </si>
  <si>
    <t>Programa de Aseguramiento de Calidad</t>
  </si>
  <si>
    <t>Programa Anual de Aseguramiento de la Calidad</t>
  </si>
  <si>
    <t>Cronograma, Informes, Protocolo</t>
  </si>
  <si>
    <t>Todos los grupos de Dirección de Producción</t>
  </si>
  <si>
    <t>0386</t>
  </si>
  <si>
    <t>Documentos Técnicos</t>
  </si>
  <si>
    <t>Bach Récord</t>
  </si>
  <si>
    <t xml:space="preserve">Formato Físico </t>
  </si>
  <si>
    <t>Autorizados Internos 
Grupo de Producción y Desarrollo Tecnológico.
Grupos Externos INVIMA</t>
  </si>
  <si>
    <t>Archivo de Gestión Grupo Aseguramiento de la Calidad</t>
  </si>
  <si>
    <t>0387</t>
  </si>
  <si>
    <t>Registros de Laboratorio</t>
  </si>
  <si>
    <t>Ingreso a Laboratorio del INS, Control de Funcionamiento de Ducha y Lavaojos, Limpieza y Desinfección de Áreas y Superficies de Laboratorios</t>
  </si>
  <si>
    <t>Formato Físico</t>
  </si>
  <si>
    <t>Grupo de aseguramiento de la Calidad
Auditorias Internas / Externas</t>
  </si>
  <si>
    <t>0388</t>
  </si>
  <si>
    <t>Bases de datos whonet</t>
  </si>
  <si>
    <t>Software que permite utilizar la información generada por los equipos automatizados de microbiología en el país para realizar análisis de resistencia bacteriana</t>
  </si>
  <si>
    <t>Formato Whonet (Dbase) DBF</t>
  </si>
  <si>
    <t xml:space="preserve">Grupo de Microbiología </t>
  </si>
  <si>
    <t xml:space="preserve">Coordinador grupo de Microbiología </t>
  </si>
  <si>
    <t xml:space="preserve">Entidades territoriales, Dirección de vigilancia y análisis del riesgo del INS, usuarios externos que tienen los equipos de microbiología </t>
  </si>
  <si>
    <t xml:space="preserve">Computador del referente Grupo de Microbiología </t>
  </si>
  <si>
    <t xml:space="preserve"> back upp disco duro personal Grupo de Microbiología </t>
  </si>
  <si>
    <t>0389</t>
  </si>
  <si>
    <t>Exámenes de referencia</t>
  </si>
  <si>
    <t>Resultados de Exámenes de vigilancia y/o diagnóstico</t>
  </si>
  <si>
    <t>Documento donde se presentan  los reportes de resultados  para el diagnóstico y/o  confirmación de los eventos de interés en Salud Pública  por laboratorio.</t>
  </si>
  <si>
    <t>Documento de texto PDF</t>
  </si>
  <si>
    <t xml:space="preserve">
Grupos de la Subdirección Laboratorio Nacional de Referencia</t>
  </si>
  <si>
    <t>Coordinadores  de los Grupos SLNR (Micobacterias, Microbiología, Entomología, Genética, Parasitología, Patología, Virología y Química y Toxicología)</t>
  </si>
  <si>
    <t>Laboratorios de Salud Pública 
Dirección de vigilancia y análisis del riesgo</t>
  </si>
  <si>
    <t>Archivo de Gestión Grupos de la Subdirección Laboratorio Nacional de Referencia</t>
  </si>
  <si>
    <t>0390</t>
  </si>
  <si>
    <t>Programa de Evaluación Externa de Desempeño Indirecta</t>
  </si>
  <si>
    <t>Documento que contiene el informe de resultados que evalúan el  desempeño de los Laboratorios a través de los resultados emitidos  por los laboratorios participantes. Su objetivo fundamental es buscar la concordancia entre los resultados y así asegurar el diagnóstico para la vigilancia de enfermedades de interés en salud pública. El material a evaluar, son los  remitidos por los Laboratorios de Salud Pública, para su valoración en el Laboratorio Nacional de Referencia..</t>
  </si>
  <si>
    <t>Documento de texto y Hoja de calculo</t>
  </si>
  <si>
    <t>Coordinadores  de los Grupos SLNR</t>
  </si>
  <si>
    <t>Laboratorios de Salud Pública y laboratorios clínicos de la red</t>
  </si>
  <si>
    <t>Portal Web con clave</t>
  </si>
  <si>
    <t>0391</t>
  </si>
  <si>
    <t>Participación Programas de Evaluación Externa del Desempeño Directa</t>
  </si>
  <si>
    <t xml:space="preserve">Documento que contiene el resultado de los Ensayos de Aptitud que  son una herramienta externa de control de calidad que permite a los laboratorios comparar su desempeño con otros , detectar tendencias y tomar decisiones que propendan por la implementación de acciones de mejora que fortalezcan la gestión de calidad.
 </t>
  </si>
  <si>
    <t xml:space="preserve">Español </t>
  </si>
  <si>
    <t>Laboratorios de Salud Pública y laboratorios clínicos o de agua</t>
  </si>
  <si>
    <t>0392</t>
  </si>
  <si>
    <t>Proyectos de investigación</t>
  </si>
  <si>
    <t>Información de cada uno de los proyectos en los cuales participan los diferentes grupos.</t>
  </si>
  <si>
    <t>Subdirección Laboratorio Nacional de Referencia
Grupos</t>
  </si>
  <si>
    <t>Investigadores del proyecto, universidades, organismos financiadores</t>
  </si>
  <si>
    <t>Archivo de Gestión Subdirección Laboratorio Nacional de Referencia
Grupos</t>
  </si>
  <si>
    <t xml:space="preserve"> Equipo PC coordinador Subdirección Laboratorio Nacional de Referencia
Grupos</t>
  </si>
  <si>
    <t>0393</t>
  </si>
  <si>
    <t>Informe epidemiológicos</t>
  </si>
  <si>
    <t>Informes técnicos de  la vigilancia por laboratorio de los eventos de interés en salud pública y de eventos ambientales</t>
  </si>
  <si>
    <t>Entidades territoriales, Dirección de vigilancia y análisis del riesgo del INS, MSPS, universidades, OPS, entidades de control, entre otros</t>
  </si>
  <si>
    <t xml:space="preserve"> Archivo de Gestión Grupos de la Subdirección Laboratorio Nacional de Referencia</t>
  </si>
  <si>
    <t xml:space="preserve"> Equipo PC coordinador 
Grupos de la Subdirección Laboratorio Nacional de Referencia</t>
  </si>
  <si>
    <t>0394</t>
  </si>
  <si>
    <t>Documento que refleja la gestión de los grupos de Microbiología,  Micobacterias y 
Virología en temas de  interés a los organismos de Regulación, Vigilancia y Control.</t>
  </si>
  <si>
    <t>Documento de texto/
Hojas de calculo</t>
  </si>
  <si>
    <t xml:space="preserve">Subdirección Laboratorio Nacional de Referencia
Grupos </t>
  </si>
  <si>
    <t>Coordinador de grupo de 
Virología, Micobacterias, Microbiología</t>
  </si>
  <si>
    <t>Organismos de control o cooperación</t>
  </si>
  <si>
    <t>Equipo PC Coordinador de grupo Subdirección Laboratorio Nacional de Referencia
Grupos</t>
  </si>
  <si>
    <t>0395</t>
  </si>
  <si>
    <t>Concepto Técnicos</t>
  </si>
  <si>
    <t xml:space="preserve">Conceptos Técnicos </t>
  </si>
  <si>
    <t xml:space="preserve">Conceptos técnicos  FFOR-A10.0027 </t>
  </si>
  <si>
    <t xml:space="preserve">Hoja de cálculo
Documento Físico
Services Manger
Correo Electrónico
</t>
  </si>
  <si>
    <t>Solicitante
Soporte
Almacén</t>
  </si>
  <si>
    <t>Archivo de Gestión Gestión Administrativa - Soporte</t>
  </si>
  <si>
    <t xml:space="preserve"> Service Manager
</t>
  </si>
  <si>
    <t>0396</t>
  </si>
  <si>
    <t>Videovigilancia</t>
  </si>
  <si>
    <t>Información de CCTV de las instalaciones de INS, para la seguridad física</t>
  </si>
  <si>
    <t>Video MP4</t>
  </si>
  <si>
    <t>Proveedor 
UT MG 2016  (Encargado)</t>
  </si>
  <si>
    <t>Gestión Administrativa</t>
  </si>
  <si>
    <t>Equipo PC UT MG 2016
DVR - 1TB</t>
  </si>
  <si>
    <t>0397</t>
  </si>
  <si>
    <t xml:space="preserve">Control de Acceso </t>
  </si>
  <si>
    <t>Información de control de acceso a las instalaciones del INS a diferentes personas.</t>
  </si>
  <si>
    <t>Gestión Administrativa
Talento Humano</t>
  </si>
  <si>
    <t>Equipo PC UT MG 2016</t>
  </si>
  <si>
    <t>0398</t>
  </si>
  <si>
    <t>Minuta de Ingreso/Salida de Equipos</t>
  </si>
  <si>
    <t xml:space="preserve">Control de ingreso y salida de equipos personales de personal externo de INS </t>
  </si>
  <si>
    <t>Formato - Libro</t>
  </si>
  <si>
    <t>Portería</t>
  </si>
  <si>
    <t>0399</t>
  </si>
  <si>
    <t>Solicitudes de Transporte</t>
  </si>
  <si>
    <t>Solicitudes para servicios de transporte con el parque automotor del instituto.</t>
  </si>
  <si>
    <t>Formulario de Google Drive
Hoja de Calculo Drive</t>
  </si>
  <si>
    <t>0400</t>
  </si>
  <si>
    <t>Solicitud salida de elementos planta y equipos</t>
  </si>
  <si>
    <t>Formato FOR-A10.0000-032</t>
  </si>
  <si>
    <t>Coordinador Gestión Administrativa</t>
  </si>
  <si>
    <t>Gestión Administrativa
Responsable de área</t>
  </si>
  <si>
    <t>0401</t>
  </si>
  <si>
    <t xml:space="preserve">Exógena </t>
  </si>
  <si>
    <t>Base con Datos Personales</t>
  </si>
  <si>
    <t>0402</t>
  </si>
  <si>
    <t>Contratistas</t>
  </si>
  <si>
    <t>Archivo de Gestión Financiera</t>
  </si>
  <si>
    <t>0403</t>
  </si>
  <si>
    <t>SIGEM - Sistema de Gestión para la Mejora</t>
  </si>
  <si>
    <t>Información en la herramienta relacionada con los planes de mejoramiento y salidas no conformes con sus soportes de anexo.</t>
  </si>
  <si>
    <t xml:space="preserve">Hoja de Calcula
pdf
SQL Server
.NET
</t>
  </si>
  <si>
    <t xml:space="preserve"> Centro de Datos</t>
  </si>
  <si>
    <t>0404</t>
  </si>
  <si>
    <t>Actas de Comité Dirección, revisión por la dirección</t>
  </si>
  <si>
    <t>Información de la evaluación de la eficacia y efectividad del SIG.</t>
  </si>
  <si>
    <t>0405</t>
  </si>
  <si>
    <t>Bases de Datos Clientes, Productos y Servicios.</t>
  </si>
  <si>
    <t>toda la información de los clientes con la finalidad de realizar posteriores encuestas de satisfacción</t>
  </si>
  <si>
    <t xml:space="preserve">Excel </t>
  </si>
  <si>
    <t xml:space="preserve">Profesional Especializado </t>
  </si>
  <si>
    <t>Dirección de Producción</t>
  </si>
  <si>
    <t>0406</t>
  </si>
  <si>
    <t>Base de Datos</t>
  </si>
  <si>
    <t>Bases de Datos SIVIGILA en Producción</t>
  </si>
  <si>
    <t>Repositorio de datos de eventos de interés en salud publica, contiene información de datos personales y aquellos específicos para la patología que se está notificando.</t>
  </si>
  <si>
    <t>MySQL
Hoja de Calculo
SQL Server</t>
  </si>
  <si>
    <t>Profesional Especializado 
Profesional Universitario
Contratistas.</t>
  </si>
  <si>
    <t>Equipo de SIVIGILA
Referentes Técnicos de DVARSP</t>
  </si>
  <si>
    <t>Servidor TIC Anaconda V2)</t>
  </si>
  <si>
    <t xml:space="preserve"> Computador 3863</t>
  </si>
  <si>
    <t xml:space="preserve"> Servidor FTP TICS</t>
  </si>
  <si>
    <t xml:space="preserve"> Backup Equipo</t>
  </si>
  <si>
    <t xml:space="preserve"> Repositorio Baxkup TIC</t>
  </si>
  <si>
    <t>0407</t>
  </si>
  <si>
    <t>Bases de Datos SIVIGILA Históricos</t>
  </si>
  <si>
    <t>Repositorio de datos de eventos de interés en salud publica, contiene información de datos personales y aquellos específicos para la patología que se está notificando que superan el año de operación.</t>
  </si>
  <si>
    <t>SQL Server</t>
  </si>
  <si>
    <t xml:space="preserve">Profesionales Especializados </t>
  </si>
  <si>
    <t xml:space="preserve"> Equipo PC SIVIGILA</t>
  </si>
  <si>
    <t>0408</t>
  </si>
  <si>
    <t>Planes Anual de transferencias documentales Secundarias</t>
  </si>
  <si>
    <t>Documentos con información acerca  de los planes tendientes a la realización de transferencias Primarias desde el archivo de Central</t>
  </si>
  <si>
    <t>Documento de texto
PDF,</t>
  </si>
  <si>
    <t>0409</t>
  </si>
  <si>
    <t>PINAR</t>
  </si>
  <si>
    <t>Programación de recursos, presupuesto, para desarrollar e implementar el programa de gestión documenta</t>
  </si>
  <si>
    <t>personal autorizado INS</t>
  </si>
  <si>
    <t>0410</t>
  </si>
  <si>
    <t>Formato único de inventario documental</t>
  </si>
  <si>
    <t>Información relacionada con la documentación que se conserva en el archivo de gestión y  central e histórico.</t>
  </si>
  <si>
    <t>Hoja de Calculo
Documento Físico</t>
  </si>
  <si>
    <t>0411</t>
  </si>
  <si>
    <t>Cuadro de Clasificación Documental</t>
  </si>
  <si>
    <t>Descripción de series y subseries que se describen con su codificación.</t>
  </si>
  <si>
    <t xml:space="preserve"> Equipo PC Gestión Documental</t>
  </si>
  <si>
    <t>0412</t>
  </si>
  <si>
    <t>Tablas de Valoración Documental</t>
  </si>
  <si>
    <t>Documentación generada y relacionada a los procesos de generación de las Tablas de Valoración documental del Instituto Nacional de salud.</t>
  </si>
  <si>
    <t>Hoja de cálculo, Documento de texto
pdf</t>
  </si>
  <si>
    <t>0413</t>
  </si>
  <si>
    <t>Programa de Gestión Documental</t>
  </si>
  <si>
    <t>Programa para el desarrollo de actividades administrativas y técnicas u operativas para el cumplimiento de la Ley General de Archivos.</t>
  </si>
  <si>
    <t>documento de texto
pdf</t>
  </si>
  <si>
    <t xml:space="preserve"> Internet</t>
  </si>
  <si>
    <t>0414</t>
  </si>
  <si>
    <t>Solicitudes de consulta y prestamos de documentos</t>
  </si>
  <si>
    <t>Documentos mediante el cual se hacen prestamos al archivo central</t>
  </si>
  <si>
    <t>Equipo PC Gestión Documental</t>
  </si>
  <si>
    <t>0415</t>
  </si>
  <si>
    <t>Base de Datos Personal</t>
  </si>
  <si>
    <t>Cubo Estadístico</t>
  </si>
  <si>
    <t>Información demográficos del paciente y la institución y reportes de resultados-</t>
  </si>
  <si>
    <t>Hoja de Calculo
pdf</t>
  </si>
  <si>
    <t>0416</t>
  </si>
  <si>
    <t>Archivos en Excel con  las bases de datos de los diferentes eventos de interés en salud pública de etiología parasitaria.</t>
  </si>
  <si>
    <t>SLNR
Grupo Parasitología</t>
  </si>
  <si>
    <t>Coordinador del grupo de parasitología</t>
  </si>
  <si>
    <t>Equipo PC Coordinador SLNR Grupo Parasitología</t>
  </si>
  <si>
    <t xml:space="preserve"> Archivo de Gestión SLNR Grupo Genética</t>
  </si>
  <si>
    <t>0417</t>
  </si>
  <si>
    <t>Archivos en Excel con  las bases de datos de los diferentes eventos de interés en salud pública.</t>
  </si>
  <si>
    <t>Libros de registro
pdf.
Impreso</t>
  </si>
  <si>
    <t>SLNR
Grupo Patología</t>
  </si>
  <si>
    <t xml:space="preserve">Coordinador del grupo de patología </t>
  </si>
  <si>
    <t>Equipo PC Coordinador SLNR
Grupo Patología</t>
  </si>
  <si>
    <t xml:space="preserve"> Archivo de Gestión SLNR Grupo Patología</t>
  </si>
  <si>
    <t>0418</t>
  </si>
  <si>
    <t>Archivos en Excel con  las bases de datos de los diferentes Procesos del laboratorio de Genética.</t>
  </si>
  <si>
    <t>Libros de registro
pdf.
Impreso
Hojas de Calculo</t>
  </si>
  <si>
    <t>SLNR
Grupo Genética</t>
  </si>
  <si>
    <t>Coordinador del grupo de genética</t>
  </si>
  <si>
    <t>Equipo PC Coordinador SLNR
Grupo Genética</t>
  </si>
  <si>
    <t>0419</t>
  </si>
  <si>
    <t>Sistema Software Entomo software</t>
  </si>
  <si>
    <t>Herramienta  Web para la administración  de las muestras de insectos - transmisores de enfermedades de interés en salud publica, relacionadas con los eventos de interés en salud pública  que ingresan al INS.</t>
  </si>
  <si>
    <t>Coordinador de grupo entomología.</t>
  </si>
  <si>
    <t>Equipos PC Subdirección Laboratorio Nacional de Referencia
Despacho</t>
  </si>
  <si>
    <t xml:space="preserve"> Servidores
</t>
  </si>
  <si>
    <t>0420</t>
  </si>
  <si>
    <t>Inventario de Biobanco</t>
  </si>
  <si>
    <t>Biobanco</t>
  </si>
  <si>
    <t>Los archivos de biobanco se encuentran en medio magnético y físico en Excel, la información contenida es compartida con los profesionales y técnicos del grupo que realizan actividades para este procedimiento.</t>
  </si>
  <si>
    <t>Hoja de cálculo
Físico
pdf</t>
  </si>
  <si>
    <t>0421</t>
  </si>
  <si>
    <t>Plataforma PCC/PEED</t>
  </si>
  <si>
    <t>Información de ensayos interlaboratorios a nivel nacional</t>
  </si>
  <si>
    <t>Español
Ingles 
Portugués</t>
  </si>
  <si>
    <t>App WEB
Hola de Calculo</t>
  </si>
  <si>
    <t>WEB</t>
  </si>
  <si>
    <t xml:space="preserve"> Equipo PC Coordinador Subdirección Laboratorio Nacional de Referencia
Grupos</t>
  </si>
  <si>
    <t>0422</t>
  </si>
  <si>
    <t>Base de Datos Técnicos</t>
  </si>
  <si>
    <t>Norma ISO17025</t>
  </si>
  <si>
    <t>Información de registros acordes a la norma de acreditación ISO/IEC 17025 - Resultados de ensayos fisicoquímicos, datos primarios, cartas de control, trazabilidad, métodos de ensayo.</t>
  </si>
  <si>
    <t>Hoja de Texto
Hoja de Calculo.
Pdf.</t>
  </si>
  <si>
    <t xml:space="preserve">Subdirección Laboratorio Nacional de Referencia
Química y Toxicología y virología </t>
  </si>
  <si>
    <t xml:space="preserve">Grupo Química y Toxicología
virología </t>
  </si>
  <si>
    <t xml:space="preserve">Equipo PC Coordinador de grupo Subdirección Laboratorio Nacional de Referencia
Química y Toxicología y virología </t>
  </si>
  <si>
    <t>0423</t>
  </si>
  <si>
    <t>Norma ISO17043</t>
  </si>
  <si>
    <t>Información de registros acordes a la norma de acreditación ISO/IEC 17043, planificación, informes de hogeneidad, estabilidad y desempeño</t>
  </si>
  <si>
    <t>0424</t>
  </si>
  <si>
    <t>Registro de Muestras</t>
  </si>
  <si>
    <t>Registro de ingreso de muestras para análisis de control de calidad.</t>
  </si>
  <si>
    <t>Hoja de Calculo</t>
  </si>
  <si>
    <t xml:space="preserve">Grupo de aseguramiento de la calidad  </t>
  </si>
  <si>
    <t>Computador Personal Coordinador Grupo Aseguramiento de la Calidad</t>
  </si>
  <si>
    <t xml:space="preserve"> Buckp</t>
  </si>
  <si>
    <t xml:space="preserve"> Carpeta compartida Grupo Aseguramiento de la Calidad</t>
  </si>
  <si>
    <t>0425</t>
  </si>
  <si>
    <t>Informe de Plan de Acción Operativo Anual por Dependencias</t>
  </si>
  <si>
    <t>Informe que presenta el cumplimiento de las actividades del POA en diferentes periodos del INS.</t>
  </si>
  <si>
    <t>0426</t>
  </si>
  <si>
    <t>Plan Anticorrupción</t>
  </si>
  <si>
    <t>Documento que contiene seis componentes: Riesgo, Rendición de Cuentas, Servicio al Ciudadano, Acceso y Transferencia de información Publica, Racionalización, Anti tramites para la formulación del Plan Anticorrupción y servicio al ciudadano.</t>
  </si>
  <si>
    <t xml:space="preserve"> Equipo de Profesional Especializado 18 Oficina Asesora de Planeación</t>
  </si>
  <si>
    <t>0427</t>
  </si>
  <si>
    <t>Informe de Gestión INS</t>
  </si>
  <si>
    <t>Informe que presenta la gestión del IN del año inmediatamente anterior.</t>
  </si>
  <si>
    <t xml:space="preserve"> Equipo de Profesional Especializado grado 20 Oficina Asesora de Planeación</t>
  </si>
  <si>
    <t>0428</t>
  </si>
  <si>
    <t>Seguimiento Clientes, solicitudes, compra, y comercializadora</t>
  </si>
  <si>
    <t>Información relacionada con el cliente para su correspondiente seguimiento y acompañamiento.</t>
  </si>
  <si>
    <t>Computadores de los responsables Comercialización</t>
  </si>
  <si>
    <t>0429</t>
  </si>
  <si>
    <t>Ingreso de Ventas y control de existencia en suero antiofídico polivalente.</t>
  </si>
  <si>
    <t>Información del cliente, con cantidades de suero adquiridas, descripción de la compra y permite controlar las salidas de los antivenenosa y las existencias.</t>
  </si>
  <si>
    <t>0430</t>
  </si>
  <si>
    <t xml:space="preserve">Ingreso de Venta  </t>
  </si>
  <si>
    <t>Información del cliente, con cantidades de suero adquiridas, descripción de la compra y permite controlar las salidas de los antivenenosa.</t>
  </si>
  <si>
    <t>0431</t>
  </si>
  <si>
    <t>Comercialización en Línea</t>
  </si>
  <si>
    <t>Información de datos del clientes, información de datos personales seguimiento a la cotización</t>
  </si>
  <si>
    <t>0432</t>
  </si>
  <si>
    <t>Actas del Comité de Dirección</t>
  </si>
  <si>
    <t>Incluye las actas del Comité de Dirección de la institución en donde se tratan diferentes temas de especial relevancia Institucional, tanto estratégicos como misionales y de apoyo.</t>
  </si>
  <si>
    <t xml:space="preserve">Secretaria de dirección general, Asesora de dirección, grado 10 </t>
  </si>
  <si>
    <t>Directores Técnicos, Directora General</t>
  </si>
  <si>
    <t>Archivo de Gestión Dirección General -  Despacho</t>
  </si>
  <si>
    <t>0433</t>
  </si>
  <si>
    <t>Convenios Nacionales e Internacionales</t>
  </si>
  <si>
    <t>Actas, formatos físicos, listados asistencia, correos electrónicos, documentos anexos (Nacionales - FOR- A07-00007-007) INT</t>
  </si>
  <si>
    <t>Documento de texto, anexos</t>
  </si>
  <si>
    <t>Oficina Jurídica</t>
  </si>
  <si>
    <t>Archivo de gestión Oficina jurídica</t>
  </si>
  <si>
    <t xml:space="preserve"> Equipos Oficina Jurídica</t>
  </si>
  <si>
    <t xml:space="preserve"> Computador responsable Dirección general</t>
  </si>
  <si>
    <t>0434</t>
  </si>
  <si>
    <t>Informes de gestión de los gerentes públicos</t>
  </si>
  <si>
    <t>Externos e Internos</t>
  </si>
  <si>
    <t>Computador del responsable Dirección General</t>
  </si>
  <si>
    <t xml:space="preserve"> archivo fisco de gestión Dirección General</t>
  </si>
  <si>
    <t>Archivo Físico de Gestión Grupo de Gestión Talento Humano</t>
  </si>
  <si>
    <t xml:space="preserve">Archivo Físico de Gestión Grupo de Talento Humano historias laborales </t>
  </si>
  <si>
    <t>Archivo Físico de Gestión Grupo ERIA y Plaguicidas Oficina Asesora Jurídica</t>
  </si>
  <si>
    <t>Archivo Físico de Gestión SIAI - Sistema Integrado de Almacén Inteligente</t>
  </si>
  <si>
    <t>Archivo Físico de Gestión Subdirección Laboratorio Nacional de Referencia Grupo Entomología</t>
  </si>
  <si>
    <t>Archivo Físico de Gestión Subdirección Red Nacional de Trasplantes y Bancos de  Sangre</t>
  </si>
  <si>
    <t>Archivo Físico de Gestión Subdirección Red Nacional de Trasplantes y Bancos de  Sangre / Grupo Red de Donación y Trasplantes</t>
  </si>
  <si>
    <t>Archivo Físico de Gestión Trasplantes</t>
  </si>
  <si>
    <t>**</t>
  </si>
  <si>
    <t>Carpeta compartida en Dropbox Grupo de Análisis y Divulgación</t>
  </si>
  <si>
    <t>CD - DVD Grupos de la Dirección de Vigilancia y Análisis del Riesgo en Salud Pública /Transmisibles</t>
  </si>
  <si>
    <t>Computador(es) de los Integrantes Grupo de Evaluación Externa</t>
  </si>
  <si>
    <t>Plataforma de certificación de personas en linea - INS</t>
  </si>
  <si>
    <t>Plataforma PCC Sistema de información para los PEED</t>
  </si>
  <si>
    <t>Sistema Inteligente de Almacen e Inventarios - SIAI</t>
  </si>
  <si>
    <t>SIGEM (sistema de gestión para la mejora mejora)</t>
  </si>
  <si>
    <t>Sistema integrado de Planeación (¿Sistema Planes de Mejoramiento?) - Sistemas de información de Planeación - SIP</t>
  </si>
  <si>
    <t>!!VERIFICAR!!</t>
  </si>
  <si>
    <t>TFS Almacenamiento de Codigo OTIC</t>
  </si>
  <si>
    <t>se agrega</t>
  </si>
  <si>
    <t>Computador responsable Oficina de Tecnologías de Información y Comunicaciones</t>
  </si>
  <si>
    <t xml:space="preserve"> Servidor FTP</t>
  </si>
  <si>
    <t>Archivo Fisico de Gestión Administrativa</t>
  </si>
  <si>
    <t>Computador(es) Coordinador Subdirección Laboratorio Nacional de Referencia / Grupo Genética</t>
  </si>
  <si>
    <t>Archivo Fisico de Gestión Área de Gestión Ambiental</t>
  </si>
  <si>
    <t xml:space="preserve">Computador(es) Coordinador Subdirección Laboratorio Nacional de Referencia / Grupo Micobacterias </t>
  </si>
  <si>
    <t>Archivo Fisico de Gestión Área de Hacienda Galindo y Serpentario</t>
  </si>
  <si>
    <t>Computador(es) Coordinador Subdirección Laboratorio Nacional de Referencia / Grupo Microbiología</t>
  </si>
  <si>
    <t>Archivo Fisico de Gestión Área de Producción de Biológicos</t>
  </si>
  <si>
    <t>Computador(es) Coordinador Subdirección Laboratorio Nacional de Referencia / Grupo Parasitología</t>
  </si>
  <si>
    <t>Archivo Fisico de Gestión Atención al Ciudadano</t>
  </si>
  <si>
    <t>Computador(es) Coordinador Subdirección Laboratorio Nacional de Referencia / Grupo Patología</t>
  </si>
  <si>
    <t xml:space="preserve">Disco duro Oficina de Control Interno </t>
  </si>
  <si>
    <t>Archivo Fisico de Gestión Banco de Proyectos</t>
  </si>
  <si>
    <t>Archivo Fisico de Gestión Biblioteca</t>
  </si>
  <si>
    <t>Disco duro personal del coordinador Parasitología</t>
  </si>
  <si>
    <t>Archivo Fisico de Gestión Central de Cuentas</t>
  </si>
  <si>
    <t>Archivo Fisico de Gestión Comunicación Institucional</t>
  </si>
  <si>
    <t>Archivo Fisico de Gestión Contabilidad</t>
  </si>
  <si>
    <t>Archivo Fisico de Gestión Contractual</t>
  </si>
  <si>
    <t>Archivo Fisico de Gestión Costos</t>
  </si>
  <si>
    <t>Archivo Fisico de Gestión Dirección General -  Despacho</t>
  </si>
  <si>
    <t>Archivo Fisico de Gestión Área de Contratación</t>
  </si>
  <si>
    <t>Archivo Fisico de Gestión Área de medios de cultivo</t>
  </si>
  <si>
    <t>Archivo Fisico de Gestión Grupo de Gestión Talento Humano</t>
  </si>
  <si>
    <t>Archivo Fisico de Gestión Despacho de la Dirección de Investigación en Salud Pública</t>
  </si>
  <si>
    <t>Archivo Fisico de Gestión Dirección Vigilancia y Análisis de Riesgo en Salud Pública</t>
  </si>
  <si>
    <t>Archivo Fisico de Gestión Facturación y Cartera</t>
  </si>
  <si>
    <t>Archivo Fisico de Gestión Financiera</t>
  </si>
  <si>
    <t>Archivo Fisico de Gestión Fisiología Molecular</t>
  </si>
  <si>
    <t>Archivo Fisico de Gestión Gestión Administrativa - Soporte</t>
  </si>
  <si>
    <t>Computador(es) de los Integrantes Grupo de de Análisis y Divulgación</t>
  </si>
  <si>
    <t xml:space="preserve">Archivo Fisico de Gestión Gestión Documental </t>
  </si>
  <si>
    <t>Computador(es) de los Integrantes Grupo de de Animales de laboratorio / Bioterio</t>
  </si>
  <si>
    <t>Archivo Fisico de Gestión Grupo Aseguramiento de la Calidad</t>
  </si>
  <si>
    <t>Computador(es) de los Integrantes Grupo de de Evaluación Externa</t>
  </si>
  <si>
    <t>Archivo Fisico de Gestión Grupo de Análisis y Divulgación</t>
  </si>
  <si>
    <t>Computador(es) de los Integrantes Grupo de de Talento Humano</t>
  </si>
  <si>
    <t>Archivo Fisico de Gestión Grupo de Animales de laboratorio - Bioterio</t>
  </si>
  <si>
    <t>Archivo Fisico de Gestión Grupo de Equipos de Laboratorio</t>
  </si>
  <si>
    <t>Archivo Fisico de Gestión Grupo de Talento Humano</t>
  </si>
  <si>
    <t xml:space="preserve">Archivo Fisico de Gestión Grupo de Talento Humano historias laborales </t>
  </si>
  <si>
    <t>Archivo Fisico de Gestión Grupo ERIA y Plaguicidas Oficina Asesora Jurídica</t>
  </si>
  <si>
    <t>Archivo Fisico de Gestión Grupo Formación de Talento Humano en Salud Pública</t>
  </si>
  <si>
    <t>Archivo Fisico de Gestión Grupo Gestión del Riesgo</t>
  </si>
  <si>
    <t>Archivo Fisico de Gestión Grupo Red Bancos de Sangre y Servicios de Transfusión</t>
  </si>
  <si>
    <t>Archivo Fisico de Gestión Grupo Red de Donación y Trasplantes</t>
  </si>
  <si>
    <t>Archivo Fisico de Gestión Grupos de la Dirección de Vigilancia y Análisis del Riesgo en Salud Pública/ Transmisibles</t>
  </si>
  <si>
    <t>Archivo Fisico de Gestión Grupos de la Dirección de Vigilancia y Análisis del Riesgo en Salud Pública/ No Transmisibles</t>
  </si>
  <si>
    <t>Archivo Fisico de Gestión Grupos de la Subdirección Laboratorio Nacional de Referencia</t>
  </si>
  <si>
    <t>Archivo Fisico de Gestión Micobacterias</t>
  </si>
  <si>
    <t>Archivo Fisico de Gestión Microbiología</t>
  </si>
  <si>
    <t>Archivo Fisico de Gestión Morfología Celular</t>
  </si>
  <si>
    <t>Archivo Fisico de Gestión Nutrición</t>
  </si>
  <si>
    <t>Archivo Fisico de Gestión Oficina Asesora de Planeación</t>
  </si>
  <si>
    <t>Archivo Fisico de Gestión Oficina Asesora de Planeación - Calidad</t>
  </si>
  <si>
    <t>Archivo Fisico de Gestión Oficina Asesora Jurídica</t>
  </si>
  <si>
    <t xml:space="preserve">Archivo Fisico de Gestión Oficina de Control Interno </t>
  </si>
  <si>
    <t>Archivo Fisico de Gestión Oficina de Tecnologías de Información y Comunicaciones</t>
  </si>
  <si>
    <t xml:space="preserve">Archivo Fisico de Gestión Parasitología </t>
  </si>
  <si>
    <t>Archivo Fisico de Gestión Presupuesto</t>
  </si>
  <si>
    <t>Archivo Fisico de Gestión Redes en Salud Pública Despacho</t>
  </si>
  <si>
    <t>Archivo Fisico de Gestión Salud Ambiental y Laboral</t>
  </si>
  <si>
    <t>Archivo Fisico de Gestión Salud Materna y Perinatal</t>
  </si>
  <si>
    <t>Archivo Fisico de Gestión SIAI - Sistema Integrado de Almacén Inteligente</t>
  </si>
  <si>
    <t>Archivo Fisico de Gestión SLNR Grupo Genética</t>
  </si>
  <si>
    <t>Computador(es) del responsable Dirección general</t>
  </si>
  <si>
    <t>Archivo Fisico de Gestión SLNR Grupo Patología</t>
  </si>
  <si>
    <t>Computador(es) Integrantes Oficina Asesora Jurídica</t>
  </si>
  <si>
    <t>Archivo Fisico de Gestión Subdirección de Investigación Científica y Tecnológica</t>
  </si>
  <si>
    <t>Computador(es) Integrantes Subdirección Gestión de la Calidad de los Laboratorios de Salud Pública</t>
  </si>
  <si>
    <t>Archivo Fisico de Gestión Subdirección Gestión de la Calidad de los LSP</t>
  </si>
  <si>
    <t>Computador(es) Personal Coordinador Grupo Aseguramiento de la Calidad</t>
  </si>
  <si>
    <t>Archivo Fisico de Gestión Subdirección Laboratorio Nacional de Referencia Grupo Entomología</t>
  </si>
  <si>
    <t>Archivo Fisico de Gestión Subdirección Red Nacional de Trasplantes y Bancos de  Sangre</t>
  </si>
  <si>
    <t>Archivo Fisico de Gestión Subdirección Red Nacional de Trasplantes y Bancos de  Sangre / Grupo Red de Donación y Trasplantes</t>
  </si>
  <si>
    <t>Archivo Fisico de Gestión Subdirección de Innovación en Salud Pública (SISP)</t>
  </si>
  <si>
    <t>Archivo Fisico de Gestión Tesorería</t>
  </si>
  <si>
    <t>Archivo Fisico de Gestión Trasplantes</t>
  </si>
  <si>
    <t>Area Infraestructura</t>
  </si>
  <si>
    <t>Administrador de configuracion</t>
  </si>
  <si>
    <t>Servidores donde estan alojadas las apicaciones de los clientes, y las bases de datos correspondientes</t>
  </si>
  <si>
    <t xml:space="preserve">Analista de arquitectura </t>
  </si>
  <si>
    <t>Data center</t>
  </si>
  <si>
    <t>Director de RRHH</t>
  </si>
  <si>
    <t>servidor</t>
  </si>
  <si>
    <t>Datacenter que aloja los diferentes servidores con las diferentes aplicaciones de los clientes</t>
  </si>
  <si>
    <t>plataforma con servicio externo</t>
  </si>
  <si>
    <t>secuestro de informacion</t>
  </si>
  <si>
    <t>Control biometrico de acceso al Datacenter y asignación de provilegios para controlar su actualización</t>
  </si>
  <si>
    <t>Integración supervisada para garantizar la implementacion adecuada de las politicas de seguridad que salvaguarden la informacion de la organización</t>
  </si>
  <si>
    <t>Creacion de un listado de usuarios que pueden generar afectación en la seguridad del datacenter</t>
  </si>
  <si>
    <t>Implementación de politicas adicionales de seguridad con el cifrado de información sensible</t>
  </si>
  <si>
    <t>Equipos de computo del area administrativa
Equipos de escritorio
Portatiles</t>
  </si>
  <si>
    <t>Correos Electronicos</t>
  </si>
  <si>
    <t xml:space="preserve">Tecnologías de Información y Comunicaciones, tesorería </t>
  </si>
  <si>
    <t>Director Financiero</t>
  </si>
  <si>
    <t>Tecnologías de Información y Comunicaciones,RRHH</t>
  </si>
  <si>
    <t>Endalia HR</t>
  </si>
  <si>
    <t>Modulos para la gestión de RRHH
*Gestión de organigramas 
*características de puestos 
*portal de empleado 
*registro de documentos 
*administración de presupuestos 
*nóminas</t>
  </si>
  <si>
    <t>Modulo de facturación
*Facturación
*Pagos
*Factura Electrónica</t>
  </si>
  <si>
    <t>RRHH</t>
  </si>
  <si>
    <t>Auxiliar de RRHH</t>
  </si>
  <si>
    <t>Entidad externa que ofrece diferentes modulos para la gestion  en la compañia, tales como: facturación</t>
  </si>
  <si>
    <t>Entidad externa que ofrece diferentes modulos para la gestion  en la compañia, tales como: RRHH</t>
  </si>
  <si>
    <t>Dispositivos fisicos de almacenamiento</t>
  </si>
  <si>
    <t>Documentación en papel
*Formatos varios de solicitudes de funcionarios
*Contratos de funcionarios
*Contratos con clientes
*Correspondencia enviada y recibida del cliente</t>
  </si>
  <si>
    <t>Documentos fisicos en papel</t>
  </si>
  <si>
    <t>Información de clientes</t>
  </si>
  <si>
    <t>Dispositivos de almacenamiento
*Discos Duros
*Dispositivos USB</t>
  </si>
  <si>
    <t>Todos los funcionarios</t>
  </si>
  <si>
    <t>Personales, Privados</t>
  </si>
  <si>
    <t>Dispositivos internos o externos con virus</t>
  </si>
  <si>
    <t>Virus para los dispositivos</t>
  </si>
  <si>
    <t>Daño de los dispositivos y perdida de la información</t>
  </si>
  <si>
    <t>Falta de politicas de uso de dispositivos de almacenamiento</t>
  </si>
  <si>
    <t>Establecer politicas para el correcto uso de los dispositivos de almacenamiento y los dispositivos autorizados para su uso</t>
  </si>
  <si>
    <t>Bloqueo de puertos para el uso de dispositivos externos</t>
  </si>
  <si>
    <t>Departamento administrativo</t>
  </si>
  <si>
    <t>RRHH y gestión administrativa</t>
  </si>
  <si>
    <t>Jefe de archivo</t>
  </si>
  <si>
    <t xml:space="preserve">Auxiliar de archivo, clientes </t>
  </si>
  <si>
    <t>Oficina de archivo</t>
  </si>
  <si>
    <t>infraestructura física</t>
  </si>
  <si>
    <t>Oficina</t>
  </si>
  <si>
    <t>Oficina de archivo para el almacenamiento de documentos en papel</t>
  </si>
  <si>
    <t>Daño o hurto de documentos</t>
  </si>
  <si>
    <t>Fuga o daño de información sensible o del proceso</t>
  </si>
  <si>
    <t>Resticción al acceso a los documentos</t>
  </si>
  <si>
    <t>Establecer politicas para el administración, custodia y acceso de los documentos almacenados</t>
  </si>
  <si>
    <t>Realizar el seguimiento y trazabilidad de los accesos realizados a los documentos y tener un control de acceso más riguroso a los mismos.</t>
  </si>
  <si>
    <t>X</t>
  </si>
  <si>
    <t>Medio</t>
  </si>
  <si>
    <t>Creacion y actualizacion controlada por niveles de accesos a la información de los clientes</t>
  </si>
  <si>
    <t>Base de datos de las consultorias que se ofrecen a los clientes.
Mysql
Postgree
MongoDb</t>
  </si>
  <si>
    <t>Consultorias</t>
  </si>
  <si>
    <t>Grupo de consultores</t>
  </si>
  <si>
    <t>Coordinador de consultoria y auditoria</t>
  </si>
  <si>
    <t>automatización de procesos durante el cico de vida de las consultarias y auditorias</t>
  </si>
  <si>
    <t>Finalidades varias - parametrización y estandarizacion de las consultarias y auditorias</t>
  </si>
  <si>
    <t>Clientes</t>
  </si>
  <si>
    <t>Equipo de comerciales</t>
  </si>
  <si>
    <t>Director comercial</t>
  </si>
  <si>
    <t>Finalidades varias - centralizacion de clientes</t>
  </si>
  <si>
    <t>Obtención y actualización de información de contacto de los clientes</t>
  </si>
  <si>
    <t>Backups</t>
  </si>
  <si>
    <t>backcup de las bases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</si>
</sst>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b/>
      <sz val="10"/>
      <color rgb="FF000000"/>
      <name val="Arial"/>
      <family val="2"/>
    </font>
    <font>
      <b/>
      <sz val="10"/>
      <color theme="0"/>
      <name val="Arial"/>
      <family val="2"/>
    </font>
    <font>
      <u/>
      <sz val="10"/>
      <color theme="10"/>
      <name val="Arial"/>
      <family val="2"/>
    </font>
    <font>
      <sz val="11"/>
      <color rgb="FF006100"/>
      <name val="Calibri"/>
      <family val="2"/>
      <scheme val="minor"/>
    </font>
    <font>
      <b/>
      <sz val="11"/>
      <color theme="1"/>
      <name val="Calibri"/>
      <family val="2"/>
      <scheme val="minor"/>
    </font>
    <font>
      <sz val="10"/>
      <color theme="1"/>
      <name val="Calibri"/>
      <family val="2"/>
      <scheme val="minor"/>
    </font>
    <font>
      <b/>
      <sz val="10"/>
      <color theme="1"/>
      <name val="Arial"/>
      <family val="2"/>
    </font>
    <font>
      <sz val="9"/>
      <color indexed="81"/>
      <name val="Tahoma"/>
      <family val="2"/>
    </font>
    <font>
      <b/>
      <sz val="9"/>
      <color indexed="81"/>
      <name val="Tahoma"/>
      <family val="2"/>
    </font>
    <font>
      <b/>
      <sz val="10"/>
      <color theme="0"/>
      <name val="Arial Narrow"/>
      <family val="2"/>
    </font>
    <font>
      <sz val="11"/>
      <color theme="1"/>
      <name val="Franklin Gothic Book"/>
      <family val="2"/>
    </font>
    <font>
      <sz val="10"/>
      <color rgb="FF000000"/>
      <name val="Arial"/>
      <family val="2"/>
    </font>
    <font>
      <sz val="8"/>
      <color theme="1"/>
      <name val="Arial Narrow"/>
      <family val="2"/>
    </font>
    <font>
      <sz val="10"/>
      <color rgb="FFFF0000"/>
      <name val="Arial"/>
      <family val="2"/>
    </font>
    <font>
      <b/>
      <sz val="10"/>
      <color theme="1"/>
      <name val="Calibri"/>
      <family val="2"/>
      <scheme val="minor"/>
    </font>
    <font>
      <sz val="8"/>
      <color rgb="FF000000"/>
      <name val="Open Sans"/>
      <family val="2"/>
    </font>
    <font>
      <b/>
      <sz val="10"/>
      <color theme="1"/>
      <name val="Arial Narrow"/>
      <family val="2"/>
    </font>
    <font>
      <sz val="10"/>
      <color theme="1"/>
      <name val="Arial"/>
      <family val="2"/>
    </font>
    <font>
      <u/>
      <sz val="11"/>
      <color theme="10"/>
      <name val="Calibri"/>
      <family val="2"/>
      <scheme val="minor"/>
    </font>
    <font>
      <sz val="10"/>
      <color rgb="FF000000"/>
      <name val="Calibri"/>
      <family val="2"/>
      <scheme val="minor"/>
    </font>
    <font>
      <u/>
      <sz val="8"/>
      <color theme="1"/>
      <name val="Arial Narrow"/>
      <family val="2"/>
    </font>
    <font>
      <sz val="10"/>
      <color theme="1"/>
      <name val="Arial Narrow"/>
      <family val="2"/>
    </font>
    <font>
      <sz val="10"/>
      <color rgb="FF000000"/>
      <name val="Arial Narrow"/>
      <family val="2"/>
    </font>
    <font>
      <sz val="10"/>
      <name val="Arial"/>
      <family val="2"/>
    </font>
    <font>
      <sz val="10"/>
      <color rgb="FF000000"/>
      <name val="Open Sans"/>
      <family val="2"/>
    </font>
    <font>
      <sz val="10"/>
      <color rgb="FFFF0000"/>
      <name val="Calibri"/>
      <family val="2"/>
      <scheme val="minor"/>
    </font>
    <font>
      <sz val="10"/>
      <name val="Calibri"/>
      <family val="2"/>
      <scheme val="minor"/>
    </font>
    <font>
      <b/>
      <sz val="10"/>
      <color rgb="FF000000"/>
      <name val="Calibri "/>
    </font>
    <font>
      <b/>
      <sz val="10"/>
      <color theme="1"/>
      <name val="Calibri "/>
    </font>
    <font>
      <sz val="10"/>
      <color indexed="8"/>
      <name val="Arial"/>
      <family val="2"/>
    </font>
    <font>
      <b/>
      <sz val="10"/>
      <color indexed="8"/>
      <name val="Calibri"/>
      <family val="2"/>
      <scheme val="minor"/>
    </font>
    <font>
      <sz val="10"/>
      <color theme="1"/>
      <name val="Calibri  "/>
    </font>
    <font>
      <sz val="10"/>
      <color rgb="FF000000"/>
      <name val="Calibri  "/>
    </font>
    <font>
      <sz val="10"/>
      <color rgb="FFFF0000"/>
      <name val="Calibri  "/>
    </font>
    <font>
      <sz val="11"/>
      <color rgb="FF000000"/>
      <name val="Arial"/>
      <family val="2"/>
    </font>
    <font>
      <b/>
      <sz val="10"/>
      <color theme="1"/>
      <name val="Calibri  "/>
    </font>
    <font>
      <sz val="10"/>
      <color rgb="FFC00000"/>
      <name val="Calibri  "/>
    </font>
    <font>
      <b/>
      <sz val="16"/>
      <color theme="1"/>
      <name val="Arial"/>
      <family val="2"/>
    </font>
    <font>
      <b/>
      <sz val="10"/>
      <color theme="0"/>
      <name val="Calibri"/>
      <family val="2"/>
      <scheme val="minor"/>
    </font>
    <font>
      <b/>
      <sz val="10"/>
      <color rgb="FF222222"/>
      <name val="Calibri"/>
      <family val="2"/>
      <scheme val="minor"/>
    </font>
    <font>
      <sz val="8"/>
      <color rgb="FF000000"/>
      <name val="Arial Narrow"/>
      <family val="2"/>
    </font>
    <font>
      <sz val="10"/>
      <color rgb="FF000000"/>
      <name val="Calibri"/>
    </font>
    <font>
      <sz val="10"/>
      <color rgb="FF000000"/>
      <name val="Calibri"/>
      <family val="2"/>
    </font>
    <font>
      <sz val="11"/>
      <color rgb="FF000000"/>
      <name val="Calibri"/>
      <family val="2"/>
    </font>
    <font>
      <sz val="8"/>
      <color rgb="FF000000"/>
      <name val="Arial Narrow"/>
      <charset val="1"/>
    </font>
  </fonts>
  <fills count="31">
    <fill>
      <patternFill patternType="none"/>
    </fill>
    <fill>
      <patternFill patternType="gray125"/>
    </fill>
    <fill>
      <patternFill patternType="solid">
        <fgColor theme="0"/>
        <bgColor indexed="64"/>
      </patternFill>
    </fill>
    <fill>
      <patternFill patternType="solid">
        <fgColor rgb="FFEC3632"/>
        <bgColor indexed="64"/>
      </patternFill>
    </fill>
    <fill>
      <patternFill patternType="solid">
        <fgColor rgb="FFEC3632"/>
        <bgColor rgb="FFFFFFFF"/>
      </patternFill>
    </fill>
    <fill>
      <patternFill patternType="solid">
        <fgColor rgb="FFC6EFCE"/>
      </patternFill>
    </fill>
    <fill>
      <patternFill patternType="solid">
        <fgColor theme="9" tint="0.79998168889431442"/>
        <bgColor indexed="64"/>
      </patternFill>
    </fill>
    <fill>
      <patternFill patternType="solid">
        <fgColor rgb="FF0070C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4"/>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B050"/>
        <bgColor indexed="64"/>
      </patternFill>
    </fill>
    <fill>
      <patternFill patternType="solid">
        <fgColor theme="5" tint="-0.249977111117893"/>
        <bgColor indexed="64"/>
      </patternFill>
    </fill>
    <fill>
      <patternFill patternType="solid">
        <fgColor rgb="FF00B0F0"/>
        <bgColor indexed="64"/>
      </patternFill>
    </fill>
    <fill>
      <patternFill patternType="solid">
        <fgColor theme="8" tint="-0.249977111117893"/>
        <bgColor indexed="64"/>
      </patternFill>
    </fill>
    <fill>
      <patternFill patternType="solid">
        <fgColor rgb="FFFFFF66"/>
        <bgColor indexed="64"/>
      </patternFill>
    </fill>
    <fill>
      <patternFill patternType="solid">
        <fgColor theme="8" tint="0.59999389629810485"/>
        <bgColor indexed="64"/>
      </patternFill>
    </fill>
    <fill>
      <patternFill patternType="solid">
        <fgColor rgb="FFFFFF00"/>
        <bgColor indexed="64"/>
      </patternFill>
    </fill>
    <fill>
      <patternFill patternType="solid">
        <fgColor theme="3"/>
        <bgColor indexed="64"/>
      </patternFill>
    </fill>
    <fill>
      <patternFill patternType="solid">
        <fgColor theme="0" tint="-0.34998626667073579"/>
        <bgColor indexed="64"/>
      </patternFill>
    </fill>
    <fill>
      <patternFill patternType="solid">
        <fgColor rgb="FF969696"/>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39997558519241921"/>
        <bgColor indexed="64"/>
      </patternFill>
    </fill>
    <fill>
      <patternFill patternType="solid">
        <fgColor rgb="FFC00000"/>
        <bgColor indexed="64"/>
      </patternFill>
    </fill>
    <fill>
      <patternFill patternType="solid">
        <fgColor rgb="FFFFFFFF"/>
        <bgColor rgb="FF000000"/>
      </patternFill>
    </fill>
    <fill>
      <patternFill patternType="solid">
        <fgColor rgb="FFFCE4D6"/>
        <bgColor rgb="FF000000"/>
      </patternFill>
    </fill>
    <fill>
      <patternFill patternType="solid">
        <fgColor rgb="FF92D050"/>
        <bgColor rgb="FF000000"/>
      </patternFill>
    </fill>
    <fill>
      <patternFill patternType="solid">
        <fgColor rgb="FFFFC000"/>
        <bgColor rgb="FF000000"/>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style="thin">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s>
  <cellStyleXfs count="13">
    <xf numFmtId="0" fontId="0" fillId="0" borderId="0"/>
    <xf numFmtId="0" fontId="9" fillId="0" borderId="0" applyNumberFormat="0" applyFill="0" applyBorder="0" applyAlignment="0" applyProtection="0"/>
    <xf numFmtId="0" fontId="10" fillId="5" borderId="0" applyNumberFormat="0" applyBorder="0" applyAlignment="0" applyProtection="0"/>
    <xf numFmtId="0" fontId="6" fillId="0" borderId="0"/>
    <xf numFmtId="0" fontId="18" fillId="0" borderId="0"/>
    <xf numFmtId="0" fontId="5" fillId="0" borderId="0"/>
    <xf numFmtId="0" fontId="25" fillId="0" borderId="0" applyNumberFormat="0" applyFill="0" applyBorder="0" applyAlignment="0" applyProtection="0"/>
    <xf numFmtId="0" fontId="6" fillId="0" borderId="0"/>
    <xf numFmtId="0" fontId="4" fillId="0" borderId="0"/>
    <xf numFmtId="0" fontId="6" fillId="0" borderId="0"/>
    <xf numFmtId="0" fontId="4" fillId="0" borderId="0"/>
    <xf numFmtId="0" fontId="36" fillId="0" borderId="0"/>
    <xf numFmtId="0" fontId="6" fillId="0" borderId="0"/>
  </cellStyleXfs>
  <cellXfs count="486">
    <xf numFmtId="0" fontId="0" fillId="0" borderId="0" xfId="0" applyFont="1" applyAlignment="1"/>
    <xf numFmtId="0" fontId="8"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0" fillId="0" borderId="1" xfId="0" applyBorder="1" applyAlignment="1">
      <alignment horizontal="left" vertical="center" wrapText="1"/>
    </xf>
    <xf numFmtId="0" fontId="0" fillId="2" borderId="0" xfId="0" applyFont="1" applyFill="1" applyBorder="1" applyAlignment="1"/>
    <xf numFmtId="0" fontId="6" fillId="2" borderId="0" xfId="0" applyFont="1" applyFill="1" applyBorder="1" applyAlignment="1">
      <alignment horizontal="left"/>
    </xf>
    <xf numFmtId="0" fontId="6" fillId="2" borderId="0" xfId="0" applyFont="1" applyFill="1" applyBorder="1" applyAlignment="1"/>
    <xf numFmtId="0" fontId="13" fillId="6"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7"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6" fillId="0" borderId="1" xfId="0" applyFont="1" applyBorder="1" applyAlignment="1">
      <alignment vertical="center" wrapText="1"/>
    </xf>
    <xf numFmtId="0" fontId="0" fillId="2" borderId="0" xfId="0" applyFont="1" applyFill="1" applyAlignment="1"/>
    <xf numFmtId="0" fontId="12" fillId="0" borderId="0" xfId="0" applyFont="1" applyFill="1" applyBorder="1" applyAlignment="1">
      <alignment horizontal="center" vertical="center" wrapText="1"/>
    </xf>
    <xf numFmtId="0" fontId="6" fillId="0" borderId="1" xfId="0" applyFont="1" applyBorder="1" applyAlignment="1">
      <alignment horizontal="center" vertical="center"/>
    </xf>
    <xf numFmtId="0" fontId="16" fillId="3" borderId="1" xfId="0" applyFont="1" applyFill="1" applyBorder="1" applyAlignment="1">
      <alignment horizontal="center" vertical="center" wrapText="1"/>
    </xf>
    <xf numFmtId="0" fontId="0" fillId="0" borderId="1" xfId="0" applyFont="1" applyBorder="1" applyAlignment="1">
      <alignment vertical="center"/>
    </xf>
    <xf numFmtId="0" fontId="6" fillId="0" borderId="1" xfId="0" applyFont="1" applyBorder="1" applyAlignment="1">
      <alignment vertical="center"/>
    </xf>
    <xf numFmtId="0" fontId="0" fillId="0" borderId="0" xfId="0" applyFont="1" applyAlignment="1">
      <alignment vertical="center"/>
    </xf>
    <xf numFmtId="0" fontId="20" fillId="2" borderId="0" xfId="0" applyFont="1" applyFill="1" applyBorder="1" applyAlignment="1"/>
    <xf numFmtId="0" fontId="12" fillId="2" borderId="0" xfId="0" applyFont="1" applyFill="1" applyAlignment="1">
      <alignment vertical="center" wrapText="1"/>
    </xf>
    <xf numFmtId="0" fontId="21" fillId="2" borderId="0" xfId="0" applyFont="1" applyFill="1" applyBorder="1" applyAlignment="1">
      <alignment horizontal="left" vertical="center" wrapText="1"/>
    </xf>
    <xf numFmtId="0" fontId="21" fillId="2" borderId="0" xfId="0" applyFont="1" applyFill="1" applyBorder="1" applyAlignment="1">
      <alignment horizontal="center" vertical="center" wrapText="1"/>
    </xf>
    <xf numFmtId="0" fontId="12" fillId="2" borderId="0" xfId="0" applyFont="1" applyFill="1" applyBorder="1" applyAlignment="1">
      <alignment vertical="center" wrapText="1"/>
    </xf>
    <xf numFmtId="0" fontId="12" fillId="0" borderId="0" xfId="0" applyFont="1" applyFill="1" applyBorder="1" applyAlignment="1">
      <alignment vertical="center" wrapText="1"/>
    </xf>
    <xf numFmtId="0" fontId="21" fillId="2" borderId="0" xfId="0" applyFont="1" applyFill="1" applyBorder="1" applyAlignment="1">
      <alignment vertical="center" wrapText="1"/>
    </xf>
    <xf numFmtId="0" fontId="12" fillId="2" borderId="0" xfId="0" applyFont="1" applyFill="1" applyBorder="1" applyAlignment="1">
      <alignment horizontal="center" vertical="center" wrapText="1"/>
    </xf>
    <xf numFmtId="0" fontId="0" fillId="2" borderId="0" xfId="0" applyFont="1" applyFill="1" applyBorder="1" applyAlignment="1">
      <alignment horizontal="center"/>
    </xf>
    <xf numFmtId="0" fontId="0" fillId="0" borderId="0" xfId="0"/>
    <xf numFmtId="0" fontId="22" fillId="2" borderId="0" xfId="0" applyFont="1" applyFill="1" applyBorder="1" applyAlignment="1">
      <alignment horizontal="left" vertical="center" wrapText="1"/>
    </xf>
    <xf numFmtId="0" fontId="22" fillId="2" borderId="0" xfId="0" applyFont="1" applyFill="1" applyBorder="1" applyAlignment="1">
      <alignment horizontal="center" vertical="center" wrapText="1"/>
    </xf>
    <xf numFmtId="0" fontId="0" fillId="0" borderId="1" xfId="0" applyBorder="1" applyAlignment="1">
      <alignment vertical="center" wrapText="1"/>
    </xf>
    <xf numFmtId="0" fontId="17" fillId="0" borderId="1" xfId="0" applyFont="1" applyFill="1" applyBorder="1" applyAlignment="1">
      <alignment vertical="center" wrapText="1"/>
    </xf>
    <xf numFmtId="0" fontId="7" fillId="0" borderId="1" xfId="0" applyFont="1" applyBorder="1" applyAlignment="1">
      <alignment vertical="center" wrapText="1"/>
    </xf>
    <xf numFmtId="0" fontId="0" fillId="0" borderId="2" xfId="0" applyBorder="1" applyAlignment="1">
      <alignment vertical="center" wrapText="1"/>
    </xf>
    <xf numFmtId="0" fontId="13" fillId="9" borderId="5"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23" fillId="9" borderId="6" xfId="0" applyFont="1" applyFill="1" applyBorder="1" applyAlignment="1">
      <alignment horizontal="center" vertical="center" wrapText="1"/>
    </xf>
    <xf numFmtId="0" fontId="23" fillId="9" borderId="7" xfId="0" applyFont="1" applyFill="1" applyBorder="1" applyAlignment="1">
      <alignment horizontal="center" vertical="center" wrapText="1"/>
    </xf>
    <xf numFmtId="0" fontId="17" fillId="2" borderId="0" xfId="0" applyFont="1" applyFill="1" applyBorder="1" applyAlignment="1">
      <alignment vertical="center" wrapText="1"/>
    </xf>
    <xf numFmtId="0" fontId="0" fillId="0" borderId="2" xfId="0" applyFont="1" applyBorder="1" applyAlignment="1">
      <alignment vertical="center"/>
    </xf>
    <xf numFmtId="0" fontId="6" fillId="0" borderId="2" xfId="0" applyFont="1" applyBorder="1" applyAlignment="1">
      <alignment vertical="center"/>
    </xf>
    <xf numFmtId="0" fontId="0" fillId="2" borderId="0" xfId="0" applyFont="1" applyFill="1" applyAlignment="1">
      <alignment vertical="center"/>
    </xf>
    <xf numFmtId="0" fontId="6" fillId="0" borderId="2" xfId="0" applyFont="1" applyBorder="1" applyAlignment="1">
      <alignment horizontal="center" vertical="center"/>
    </xf>
    <xf numFmtId="0" fontId="16" fillId="4"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12" fillId="2" borderId="0" xfId="0" applyFont="1" applyFill="1" applyAlignment="1">
      <alignment horizontal="center" vertical="center" wrapText="1"/>
    </xf>
    <xf numFmtId="14" fontId="24" fillId="2" borderId="1" xfId="0" applyNumberFormat="1" applyFont="1" applyFill="1" applyBorder="1" applyAlignment="1">
      <alignment horizontal="center" vertical="center" wrapText="1"/>
    </xf>
    <xf numFmtId="0" fontId="24" fillId="2" borderId="2" xfId="0" applyFont="1" applyFill="1" applyBorder="1" applyAlignment="1">
      <alignment horizontal="center" vertical="center" wrapText="1"/>
    </xf>
    <xf numFmtId="0" fontId="24" fillId="2" borderId="8" xfId="0" applyFont="1" applyFill="1" applyBorder="1" applyAlignment="1">
      <alignment horizontal="center" vertical="center" wrapText="1"/>
    </xf>
    <xf numFmtId="0" fontId="24" fillId="2" borderId="0" xfId="0" applyFont="1" applyFill="1" applyBorder="1" applyAlignment="1">
      <alignment horizontal="center" vertical="center" wrapText="1"/>
    </xf>
    <xf numFmtId="0" fontId="24" fillId="2" borderId="0" xfId="0" applyFont="1" applyFill="1" applyAlignment="1">
      <alignment horizontal="center" vertical="center" wrapText="1"/>
    </xf>
    <xf numFmtId="49" fontId="19" fillId="2" borderId="1" xfId="0" applyNumberFormat="1" applyFont="1" applyFill="1" applyBorder="1" applyAlignment="1">
      <alignment horizontal="center" vertical="center" wrapText="1"/>
    </xf>
    <xf numFmtId="14" fontId="19" fillId="2" borderId="1" xfId="0" applyNumberFormat="1" applyFont="1" applyFill="1" applyBorder="1" applyAlignment="1">
      <alignment horizontal="center" vertical="center" wrapText="1"/>
    </xf>
    <xf numFmtId="0" fontId="19" fillId="2" borderId="1" xfId="0" applyFont="1" applyFill="1" applyBorder="1" applyAlignment="1">
      <alignment horizontal="left" vertical="center" wrapText="1"/>
    </xf>
    <xf numFmtId="0" fontId="19" fillId="2" borderId="1" xfId="0" applyFont="1" applyFill="1" applyBorder="1" applyAlignment="1">
      <alignment vertical="center" wrapText="1"/>
    </xf>
    <xf numFmtId="0" fontId="19" fillId="2" borderId="1" xfId="0" applyFont="1" applyFill="1" applyBorder="1" applyAlignment="1">
      <alignment horizontal="justify" vertical="center" wrapText="1"/>
    </xf>
    <xf numFmtId="0" fontId="19" fillId="2" borderId="1" xfId="2" applyFont="1" applyFill="1" applyBorder="1" applyAlignment="1">
      <alignment horizontal="left" vertical="center" wrapText="1"/>
    </xf>
    <xf numFmtId="0" fontId="19" fillId="2" borderId="1" xfId="2" applyFont="1" applyFill="1" applyBorder="1" applyAlignment="1">
      <alignment horizontal="justify" vertical="center" wrapText="1"/>
    </xf>
    <xf numFmtId="0" fontId="27" fillId="2" borderId="1" xfId="1" applyFont="1" applyFill="1" applyBorder="1" applyAlignment="1">
      <alignment horizontal="center" vertical="center" wrapText="1"/>
    </xf>
    <xf numFmtId="0" fontId="27" fillId="2" borderId="1" xfId="1" applyFont="1" applyFill="1" applyBorder="1" applyAlignment="1">
      <alignment vertical="center" wrapText="1"/>
    </xf>
    <xf numFmtId="0" fontId="19" fillId="2" borderId="1" xfId="1" applyFont="1" applyFill="1" applyBorder="1" applyAlignment="1">
      <alignment vertical="center" wrapText="1"/>
    </xf>
    <xf numFmtId="0" fontId="19" fillId="2" borderId="1" xfId="3" applyFont="1" applyFill="1" applyBorder="1" applyAlignment="1">
      <alignment horizontal="left" vertical="center" wrapText="1"/>
    </xf>
    <xf numFmtId="0" fontId="19" fillId="2" borderId="1" xfId="3" applyFont="1" applyFill="1" applyBorder="1" applyAlignment="1">
      <alignment vertical="center" wrapText="1"/>
    </xf>
    <xf numFmtId="14" fontId="19" fillId="2" borderId="1" xfId="3" applyNumberFormat="1" applyFont="1" applyFill="1" applyBorder="1" applyAlignment="1">
      <alignment horizontal="center" vertical="center" wrapText="1"/>
    </xf>
    <xf numFmtId="0" fontId="27" fillId="2" borderId="1" xfId="0" applyFont="1" applyFill="1" applyBorder="1" applyAlignment="1">
      <alignment horizontal="left" vertical="center" wrapText="1"/>
    </xf>
    <xf numFmtId="0" fontId="19" fillId="2" borderId="1" xfId="0" applyFont="1" applyFill="1" applyBorder="1" applyAlignment="1">
      <alignment horizontal="justify" vertical="center"/>
    </xf>
    <xf numFmtId="49" fontId="19" fillId="2" borderId="1" xfId="0" applyNumberFormat="1" applyFont="1" applyFill="1" applyBorder="1" applyAlignment="1">
      <alignment horizontal="left" vertical="center" wrapText="1"/>
    </xf>
    <xf numFmtId="49" fontId="19" fillId="2" borderId="1" xfId="0" applyNumberFormat="1" applyFont="1" applyFill="1" applyBorder="1" applyAlignment="1">
      <alignment vertical="center" wrapText="1"/>
    </xf>
    <xf numFmtId="0" fontId="0" fillId="2" borderId="0" xfId="0" applyFont="1" applyFill="1" applyAlignment="1">
      <alignment wrapText="1"/>
    </xf>
    <xf numFmtId="0" fontId="7" fillId="11"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9" fillId="8" borderId="1" xfId="0" applyFont="1" applyFill="1" applyBorder="1" applyAlignment="1">
      <alignment wrapText="1"/>
    </xf>
    <xf numFmtId="0" fontId="29" fillId="8" borderId="1" xfId="0" applyFont="1" applyFill="1" applyBorder="1" applyAlignment="1">
      <alignment horizontal="center" vertical="center" wrapText="1"/>
    </xf>
    <xf numFmtId="0" fontId="28" fillId="2" borderId="1" xfId="0" applyFont="1" applyFill="1" applyBorder="1" applyAlignment="1"/>
    <xf numFmtId="0" fontId="28" fillId="2" borderId="1" xfId="0" applyFont="1" applyFill="1" applyBorder="1" applyAlignment="1">
      <alignment horizontal="center" vertical="center"/>
    </xf>
    <xf numFmtId="0" fontId="0" fillId="2" borderId="0" xfId="0" applyFont="1" applyFill="1" applyAlignment="1">
      <alignment vertical="center" wrapText="1"/>
    </xf>
    <xf numFmtId="0" fontId="0" fillId="2" borderId="0" xfId="0" applyFont="1" applyFill="1" applyAlignment="1">
      <alignment horizontal="center" vertical="center" wrapText="1"/>
    </xf>
    <xf numFmtId="49" fontId="0" fillId="2" borderId="0" xfId="0" applyNumberFormat="1" applyFont="1" applyFill="1" applyAlignment="1"/>
    <xf numFmtId="0" fontId="6" fillId="2" borderId="0" xfId="0" applyFont="1" applyFill="1" applyAlignment="1">
      <alignment horizontal="left"/>
    </xf>
    <xf numFmtId="0" fontId="0" fillId="0" borderId="10" xfId="0" applyFont="1" applyBorder="1" applyAlignment="1"/>
    <xf numFmtId="0" fontId="6" fillId="0" borderId="10" xfId="0" applyFont="1" applyBorder="1" applyAlignment="1"/>
    <xf numFmtId="0" fontId="6" fillId="0" borderId="0" xfId="0" applyFont="1" applyAlignment="1"/>
    <xf numFmtId="0" fontId="6" fillId="0" borderId="10" xfId="0" applyFont="1" applyBorder="1" applyAlignment="1">
      <alignment wrapText="1"/>
    </xf>
    <xf numFmtId="0" fontId="0" fillId="0" borderId="10" xfId="0" applyFont="1" applyFill="1" applyBorder="1" applyAlignment="1"/>
    <xf numFmtId="0" fontId="0" fillId="2" borderId="0" xfId="0" applyFont="1" applyFill="1" applyBorder="1" applyAlignment="1">
      <alignment horizontal="center" vertical="center" wrapText="1"/>
    </xf>
    <xf numFmtId="0" fontId="0" fillId="0" borderId="0" xfId="0" applyAlignment="1">
      <alignment horizontal="center" vertical="center" wrapText="1"/>
    </xf>
    <xf numFmtId="0" fontId="6" fillId="2" borderId="0" xfId="0" applyFont="1" applyFill="1" applyAlignment="1">
      <alignment horizontal="center" vertical="center" wrapText="1"/>
    </xf>
    <xf numFmtId="14" fontId="24" fillId="2" borderId="1" xfId="7" applyNumberFormat="1" applyFont="1" applyFill="1" applyBorder="1" applyAlignment="1">
      <alignment horizontal="center" vertical="center" wrapText="1"/>
    </xf>
    <xf numFmtId="0" fontId="24" fillId="2" borderId="1" xfId="7" applyFont="1" applyFill="1" applyBorder="1" applyAlignment="1">
      <alignment horizontal="center" vertical="center" wrapText="1"/>
    </xf>
    <xf numFmtId="0" fontId="30" fillId="0" borderId="1" xfId="0" applyFont="1" applyFill="1" applyBorder="1" applyAlignment="1">
      <alignment horizontal="center" vertical="center" wrapText="1"/>
    </xf>
    <xf numFmtId="1" fontId="24" fillId="2" borderId="1" xfId="0" applyNumberFormat="1" applyFont="1" applyFill="1" applyBorder="1" applyAlignment="1">
      <alignment horizontal="center" vertical="center" wrapText="1"/>
    </xf>
    <xf numFmtId="14" fontId="24" fillId="2" borderId="8" xfId="0" applyNumberFormat="1" applyFont="1" applyFill="1" applyBorder="1" applyAlignment="1">
      <alignment horizontal="center" vertical="center" wrapText="1"/>
    </xf>
    <xf numFmtId="1" fontId="24" fillId="2" borderId="8" xfId="0" applyNumberFormat="1" applyFont="1" applyFill="1" applyBorder="1" applyAlignment="1">
      <alignment horizontal="center" vertical="center" wrapText="1"/>
    </xf>
    <xf numFmtId="14" fontId="19" fillId="2" borderId="1" xfId="0" applyNumberFormat="1" applyFont="1" applyFill="1" applyBorder="1" applyAlignment="1">
      <alignment horizontal="left" vertical="center" wrapText="1"/>
    </xf>
    <xf numFmtId="0" fontId="0" fillId="0" borderId="11" xfId="0" applyFont="1" applyBorder="1" applyAlignment="1"/>
    <xf numFmtId="0" fontId="0" fillId="0" borderId="12" xfId="0" applyFont="1" applyBorder="1" applyAlignment="1"/>
    <xf numFmtId="0" fontId="6" fillId="0" borderId="12" xfId="0" applyFont="1" applyBorder="1" applyAlignment="1"/>
    <xf numFmtId="0" fontId="6" fillId="0" borderId="12" xfId="0" applyFont="1" applyBorder="1" applyAlignment="1">
      <alignment wrapText="1"/>
    </xf>
    <xf numFmtId="0" fontId="6" fillId="0" borderId="13" xfId="0" applyFont="1" applyBorder="1" applyAlignment="1"/>
    <xf numFmtId="0" fontId="0" fillId="0" borderId="1" xfId="0" applyFont="1" applyBorder="1" applyAlignment="1"/>
    <xf numFmtId="0" fontId="6" fillId="0" borderId="1" xfId="0" applyFont="1" applyBorder="1" applyAlignment="1">
      <alignment wrapText="1"/>
    </xf>
    <xf numFmtId="0" fontId="6" fillId="0" borderId="1" xfId="0" applyFont="1" applyBorder="1" applyAlignment="1"/>
    <xf numFmtId="0" fontId="6" fillId="0" borderId="1" xfId="0" applyFont="1" applyFill="1" applyBorder="1" applyAlignment="1"/>
    <xf numFmtId="0" fontId="0" fillId="0" borderId="0" xfId="0" applyFont="1" applyAlignment="1">
      <alignment wrapText="1"/>
    </xf>
    <xf numFmtId="0" fontId="0" fillId="0" borderId="10" xfId="0" applyFont="1" applyBorder="1" applyAlignment="1">
      <alignment wrapText="1"/>
    </xf>
    <xf numFmtId="0" fontId="7" fillId="8" borderId="11" xfId="0" applyFont="1" applyFill="1" applyBorder="1" applyAlignment="1">
      <alignment horizontal="center" vertical="center"/>
    </xf>
    <xf numFmtId="0" fontId="6" fillId="0" borderId="12" xfId="0" applyFont="1" applyFill="1" applyBorder="1" applyAlignment="1"/>
    <xf numFmtId="0" fontId="0" fillId="0" borderId="12" xfId="0" applyFont="1" applyBorder="1" applyAlignment="1">
      <alignment wrapText="1"/>
    </xf>
    <xf numFmtId="0" fontId="0" fillId="12" borderId="12" xfId="0" applyFont="1" applyFill="1" applyBorder="1" applyAlignment="1"/>
    <xf numFmtId="0" fontId="6" fillId="12" borderId="12" xfId="0" applyFont="1" applyFill="1" applyBorder="1" applyAlignment="1"/>
    <xf numFmtId="0" fontId="0" fillId="12" borderId="10" xfId="0" applyFont="1" applyFill="1" applyBorder="1" applyAlignment="1"/>
    <xf numFmtId="0" fontId="31" fillId="2" borderId="0" xfId="0" applyFont="1" applyFill="1" applyBorder="1" applyAlignment="1">
      <alignment horizontal="center" vertical="center" wrapText="1"/>
    </xf>
    <xf numFmtId="0" fontId="12" fillId="2" borderId="0" xfId="5" applyFont="1" applyFill="1" applyAlignment="1">
      <alignment horizontal="center" vertical="center"/>
    </xf>
    <xf numFmtId="0" fontId="12" fillId="0" borderId="0" xfId="5" applyFont="1" applyAlignment="1">
      <alignment horizontal="center" vertical="center"/>
    </xf>
    <xf numFmtId="0" fontId="32" fillId="2" borderId="0" xfId="5" applyFont="1" applyFill="1" applyAlignment="1">
      <alignment horizontal="center" vertical="center"/>
    </xf>
    <xf numFmtId="0" fontId="33" fillId="2" borderId="0" xfId="5" applyFont="1" applyFill="1" applyAlignment="1">
      <alignment horizontal="center" vertical="center"/>
    </xf>
    <xf numFmtId="0" fontId="12" fillId="2" borderId="0" xfId="5"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0" xfId="0" applyFont="1" applyFill="1" applyAlignment="1">
      <alignment horizontal="center" vertical="center"/>
    </xf>
    <xf numFmtId="0" fontId="6" fillId="2" borderId="0" xfId="0" applyFont="1" applyFill="1" applyBorder="1" applyAlignment="1">
      <alignment horizontal="center" vertical="center"/>
    </xf>
    <xf numFmtId="0" fontId="12" fillId="0" borderId="0" xfId="5" applyFont="1" applyFill="1" applyAlignment="1">
      <alignment horizontal="center" vertical="center"/>
    </xf>
    <xf numFmtId="0" fontId="32" fillId="0" borderId="0" xfId="5" applyFont="1" applyAlignment="1">
      <alignment horizontal="center" vertical="center"/>
    </xf>
    <xf numFmtId="0" fontId="32" fillId="0" borderId="0" xfId="5" applyFont="1" applyFill="1" applyAlignment="1">
      <alignment horizontal="center" vertical="center"/>
    </xf>
    <xf numFmtId="0" fontId="33" fillId="0" borderId="0" xfId="5" applyFont="1" applyAlignment="1">
      <alignment horizontal="center" vertical="center"/>
    </xf>
    <xf numFmtId="0" fontId="7" fillId="11" borderId="1" xfId="0" applyFont="1" applyFill="1" applyBorder="1" applyAlignment="1">
      <alignment horizontal="center" vertical="center"/>
    </xf>
    <xf numFmtId="0" fontId="35" fillId="14" borderId="1" xfId="0" applyFont="1" applyFill="1" applyBorder="1" applyAlignment="1">
      <alignment horizontal="center" vertical="center" wrapText="1"/>
    </xf>
    <xf numFmtId="0" fontId="21" fillId="17" borderId="1" xfId="0" applyFont="1" applyFill="1" applyBorder="1" applyAlignment="1">
      <alignment horizontal="center" vertical="center" wrapText="1"/>
    </xf>
    <xf numFmtId="0" fontId="37" fillId="17" borderId="1" xfId="11" applyFont="1" applyFill="1" applyBorder="1" applyAlignment="1">
      <alignment horizontal="center" vertical="center" wrapText="1"/>
    </xf>
    <xf numFmtId="0" fontId="37" fillId="17" borderId="1" xfId="11" applyNumberFormat="1" applyFont="1" applyFill="1" applyBorder="1" applyAlignment="1">
      <alignment horizontal="center" vertical="center" wrapText="1"/>
    </xf>
    <xf numFmtId="0" fontId="37" fillId="9" borderId="1" xfId="11" applyFont="1" applyFill="1" applyBorder="1" applyAlignment="1">
      <alignment horizontal="center" vertical="center" wrapText="1"/>
    </xf>
    <xf numFmtId="0" fontId="37" fillId="11" borderId="1" xfId="11" applyFont="1" applyFill="1" applyBorder="1" applyAlignment="1">
      <alignment horizontal="center" vertical="center" wrapText="1"/>
    </xf>
    <xf numFmtId="0" fontId="37" fillId="18" borderId="1" xfId="11" applyFont="1" applyFill="1" applyBorder="1" applyAlignment="1">
      <alignment horizontal="center" vertical="center" wrapText="1"/>
    </xf>
    <xf numFmtId="0" fontId="32" fillId="9" borderId="0" xfId="5" applyFont="1" applyFill="1" applyAlignment="1">
      <alignment horizontal="center" vertical="center"/>
    </xf>
    <xf numFmtId="49" fontId="38" fillId="2" borderId="1" xfId="5" applyNumberFormat="1" applyFont="1" applyFill="1" applyBorder="1" applyAlignment="1">
      <alignment horizontal="center" vertical="center" wrapText="1"/>
    </xf>
    <xf numFmtId="0" fontId="38" fillId="2" borderId="1" xfId="5" applyFont="1" applyFill="1" applyBorder="1" applyAlignment="1">
      <alignment horizontal="left" vertical="center" wrapText="1"/>
    </xf>
    <xf numFmtId="0" fontId="38" fillId="2" borderId="1" xfId="5" applyFont="1" applyFill="1" applyBorder="1" applyAlignment="1">
      <alignment horizontal="center" vertical="center" wrapText="1"/>
    </xf>
    <xf numFmtId="49" fontId="38" fillId="2" borderId="1" xfId="0" applyNumberFormat="1" applyFont="1" applyFill="1" applyBorder="1" applyAlignment="1">
      <alignment horizontal="center" vertical="center" wrapText="1"/>
    </xf>
    <xf numFmtId="0" fontId="38" fillId="0" borderId="1" xfId="5" applyFont="1" applyBorder="1" applyAlignment="1">
      <alignment horizontal="left" vertical="center" wrapText="1"/>
    </xf>
    <xf numFmtId="0" fontId="38" fillId="0" borderId="1" xfId="5" applyFont="1" applyBorder="1" applyAlignment="1">
      <alignment horizontal="center" vertical="center" wrapText="1"/>
    </xf>
    <xf numFmtId="0" fontId="39" fillId="0" borderId="1" xfId="0" applyFont="1" applyFill="1" applyBorder="1" applyAlignment="1">
      <alignment horizontal="center" vertical="center" wrapText="1"/>
    </xf>
    <xf numFmtId="49" fontId="38" fillId="0" borderId="1" xfId="5" applyNumberFormat="1" applyFont="1" applyBorder="1" applyAlignment="1">
      <alignment horizontal="center" vertical="center" wrapText="1"/>
    </xf>
    <xf numFmtId="0" fontId="38" fillId="0" borderId="1" xfId="10" applyFont="1" applyBorder="1" applyAlignment="1">
      <alignment horizontal="center" vertical="center" wrapText="1"/>
    </xf>
    <xf numFmtId="0" fontId="38" fillId="0" borderId="1" xfId="5" applyFont="1" applyFill="1" applyBorder="1" applyAlignment="1">
      <alignment horizontal="center" vertical="center" wrapText="1"/>
    </xf>
    <xf numFmtId="0" fontId="38" fillId="0" borderId="1" xfId="5" applyFont="1" applyFill="1" applyBorder="1" applyAlignment="1">
      <alignment horizontal="left" vertical="center" wrapText="1"/>
    </xf>
    <xf numFmtId="49" fontId="38" fillId="0" borderId="1" xfId="5" applyNumberFormat="1" applyFont="1" applyFill="1" applyBorder="1" applyAlignment="1">
      <alignment horizontal="center" vertical="center" wrapText="1"/>
    </xf>
    <xf numFmtId="0" fontId="39" fillId="0" borderId="0" xfId="0" applyFont="1" applyFill="1" applyAlignment="1">
      <alignment horizontal="center" vertical="center" wrapText="1"/>
    </xf>
    <xf numFmtId="0" fontId="30" fillId="0" borderId="1" xfId="0" applyFont="1" applyFill="1" applyBorder="1" applyAlignment="1">
      <alignment vertical="center" wrapText="1"/>
    </xf>
    <xf numFmtId="0" fontId="0" fillId="0" borderId="1" xfId="0" applyFill="1" applyBorder="1" applyAlignment="1">
      <alignment vertical="center" wrapText="1"/>
    </xf>
    <xf numFmtId="0" fontId="30" fillId="0" borderId="1" xfId="0" applyFont="1" applyFill="1" applyBorder="1" applyAlignment="1">
      <alignment horizontal="center" vertical="center"/>
    </xf>
    <xf numFmtId="0" fontId="30" fillId="0" borderId="1" xfId="4" applyFont="1" applyFill="1" applyBorder="1" applyAlignment="1">
      <alignment vertical="center" wrapText="1"/>
    </xf>
    <xf numFmtId="0" fontId="0" fillId="21" borderId="1" xfId="0" applyFill="1" applyBorder="1" applyAlignment="1">
      <alignment horizontal="center" vertical="center" wrapText="1"/>
    </xf>
    <xf numFmtId="0" fontId="8" fillId="20" borderId="8" xfId="0" applyFont="1" applyFill="1" applyBorder="1" applyAlignment="1">
      <alignment horizontal="center" vertical="center" wrapText="1"/>
    </xf>
    <xf numFmtId="0" fontId="0" fillId="2" borderId="1" xfId="0" applyFill="1" applyBorder="1" applyAlignment="1">
      <alignment horizontal="center" vertical="center" wrapText="1"/>
    </xf>
    <xf numFmtId="0" fontId="12" fillId="0" borderId="1" xfId="10" applyFont="1" applyBorder="1" applyAlignment="1">
      <alignment horizontal="center" vertical="center" wrapText="1"/>
    </xf>
    <xf numFmtId="0" fontId="38" fillId="0" borderId="1" xfId="10" applyFont="1" applyFill="1" applyBorder="1" applyAlignment="1">
      <alignment horizontal="center" vertical="center" wrapText="1"/>
    </xf>
    <xf numFmtId="0" fontId="4" fillId="0" borderId="1" xfId="10" applyBorder="1" applyAlignment="1">
      <alignment horizontal="center" vertical="center" wrapText="1"/>
    </xf>
    <xf numFmtId="0" fontId="30" fillId="0" borderId="1" xfId="4" applyFont="1" applyFill="1" applyBorder="1" applyAlignment="1">
      <alignment horizontal="center" vertical="center" wrapText="1"/>
    </xf>
    <xf numFmtId="0" fontId="0" fillId="0" borderId="1" xfId="4" applyFont="1" applyFill="1" applyBorder="1" applyAlignment="1">
      <alignment horizontal="center" vertical="center" wrapText="1"/>
    </xf>
    <xf numFmtId="0" fontId="30" fillId="22" borderId="1" xfId="4" applyFont="1" applyFill="1" applyBorder="1" applyAlignment="1">
      <alignment horizontal="center" vertical="center" wrapText="1"/>
    </xf>
    <xf numFmtId="0" fontId="30" fillId="2" borderId="1" xfId="4" applyFont="1" applyFill="1" applyBorder="1" applyAlignment="1">
      <alignment horizontal="center" vertical="center" wrapText="1"/>
    </xf>
    <xf numFmtId="0" fontId="30" fillId="0" borderId="1" xfId="4" applyFont="1" applyFill="1" applyBorder="1" applyAlignment="1">
      <alignment horizontal="center" vertical="center"/>
    </xf>
    <xf numFmtId="0" fontId="0" fillId="23" borderId="0" xfId="0" applyFont="1" applyFill="1" applyAlignment="1"/>
    <xf numFmtId="0" fontId="0" fillId="22"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left" vertical="center" wrapText="1"/>
    </xf>
    <xf numFmtId="0" fontId="30" fillId="0" borderId="1" xfId="0" applyFont="1" applyFill="1" applyBorder="1" applyAlignment="1">
      <alignment horizontal="left" vertical="center" wrapText="1"/>
    </xf>
    <xf numFmtId="0" fontId="0" fillId="23" borderId="0" xfId="0" applyFont="1" applyFill="1" applyAlignment="1">
      <alignment horizontal="center" vertical="center"/>
    </xf>
    <xf numFmtId="0" fontId="0" fillId="0" borderId="0" xfId="0" applyFont="1" applyAlignment="1">
      <alignment horizontal="center" vertical="center"/>
    </xf>
    <xf numFmtId="0" fontId="26" fillId="0" borderId="1"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Fill="1" applyBorder="1" applyAlignment="1">
      <alignment vertical="center" wrapText="1"/>
    </xf>
    <xf numFmtId="0" fontId="6" fillId="0" borderId="0" xfId="0" applyFont="1" applyAlignment="1">
      <alignment wrapText="1"/>
    </xf>
    <xf numFmtId="0" fontId="30" fillId="9" borderId="1" xfId="4" applyFont="1" applyFill="1" applyBorder="1" applyAlignment="1">
      <alignment horizontal="center" vertical="center" wrapText="1"/>
    </xf>
    <xf numFmtId="0" fontId="6" fillId="0" borderId="1" xfId="0" applyFont="1" applyFill="1" applyBorder="1" applyAlignment="1">
      <alignment horizontal="left" vertical="center" wrapText="1"/>
    </xf>
    <xf numFmtId="0" fontId="8" fillId="20" borderId="23" xfId="0" applyFont="1" applyFill="1" applyBorder="1" applyAlignment="1">
      <alignment horizontal="center" vertical="center" wrapText="1"/>
    </xf>
    <xf numFmtId="0" fontId="8" fillId="20" borderId="24" xfId="0" applyFont="1" applyFill="1" applyBorder="1" applyAlignment="1">
      <alignment horizontal="center" vertical="center" wrapText="1"/>
    </xf>
    <xf numFmtId="0" fontId="0" fillId="0" borderId="25" xfId="0" applyFont="1" applyBorder="1" applyAlignment="1"/>
    <xf numFmtId="0" fontId="0" fillId="0" borderId="0" xfId="0" applyFont="1" applyBorder="1" applyAlignment="1"/>
    <xf numFmtId="0" fontId="6" fillId="0" borderId="2" xfId="0" applyFont="1" applyFill="1" applyBorder="1" applyAlignment="1">
      <alignment vertical="center" wrapText="1"/>
    </xf>
    <xf numFmtId="0" fontId="30" fillId="0" borderId="32" xfId="0" applyFont="1" applyFill="1" applyBorder="1" applyAlignment="1">
      <alignment horizontal="center" vertical="center"/>
    </xf>
    <xf numFmtId="0" fontId="30" fillId="9" borderId="2" xfId="4" applyFont="1" applyFill="1" applyBorder="1" applyAlignment="1">
      <alignment horizontal="center" vertical="center" wrapText="1"/>
    </xf>
    <xf numFmtId="0" fontId="6" fillId="0" borderId="2" xfId="0" applyFont="1" applyFill="1" applyBorder="1" applyAlignment="1">
      <alignment horizontal="left" vertical="center" wrapText="1"/>
    </xf>
    <xf numFmtId="0" fontId="0" fillId="0" borderId="2" xfId="0" applyFill="1" applyBorder="1" applyAlignment="1">
      <alignment horizontal="left" vertical="center" wrapText="1"/>
    </xf>
    <xf numFmtId="0" fontId="30" fillId="0" borderId="2" xfId="4" applyFont="1" applyFill="1" applyBorder="1" applyAlignment="1">
      <alignment vertical="center" wrapText="1"/>
    </xf>
    <xf numFmtId="0" fontId="30" fillId="0" borderId="2" xfId="4" applyFont="1" applyFill="1" applyBorder="1" applyAlignment="1">
      <alignment horizontal="center" vertical="center" wrapText="1"/>
    </xf>
    <xf numFmtId="0" fontId="6" fillId="0" borderId="21" xfId="0" applyFont="1" applyBorder="1" applyAlignment="1">
      <alignment horizontal="center" vertical="center"/>
    </xf>
    <xf numFmtId="0" fontId="30" fillId="0" borderId="2" xfId="0" applyFont="1" applyFill="1" applyBorder="1" applyAlignment="1">
      <alignment horizontal="center" vertical="center"/>
    </xf>
    <xf numFmtId="49" fontId="38" fillId="24" borderId="1" xfId="5" applyNumberFormat="1" applyFont="1" applyFill="1" applyBorder="1" applyAlignment="1">
      <alignment horizontal="center" vertical="center" wrapText="1"/>
    </xf>
    <xf numFmtId="0" fontId="0" fillId="0" borderId="0" xfId="0" applyFont="1" applyFill="1" applyAlignment="1"/>
    <xf numFmtId="0" fontId="0" fillId="0" borderId="2" xfId="0" applyFill="1" applyBorder="1" applyAlignment="1">
      <alignment vertical="center" wrapText="1"/>
    </xf>
    <xf numFmtId="0" fontId="42" fillId="9" borderId="21" xfId="10" applyFont="1" applyFill="1" applyBorder="1" applyAlignment="1">
      <alignment horizontal="center" vertical="center" wrapText="1"/>
    </xf>
    <xf numFmtId="0" fontId="7" fillId="9" borderId="21"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38" fillId="2" borderId="2" xfId="5" applyFont="1" applyFill="1" applyBorder="1" applyAlignment="1">
      <alignment horizontal="center" vertical="center" wrapText="1"/>
    </xf>
    <xf numFmtId="14" fontId="12" fillId="0" borderId="2" xfId="0" applyNumberFormat="1" applyFont="1" applyBorder="1" applyAlignment="1">
      <alignment horizontal="center" vertical="center" wrapText="1"/>
    </xf>
    <xf numFmtId="0" fontId="12" fillId="8" borderId="2" xfId="0" applyFont="1" applyFill="1" applyBorder="1" applyAlignment="1">
      <alignment horizontal="center" vertical="center" wrapText="1"/>
    </xf>
    <xf numFmtId="0" fontId="41" fillId="0" borderId="2" xfId="0" applyFont="1" applyFill="1" applyBorder="1" applyAlignment="1">
      <alignment horizontal="center" vertical="center" wrapText="1"/>
    </xf>
    <xf numFmtId="0" fontId="26" fillId="0" borderId="2" xfId="0" applyNumberFormat="1"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6" fillId="9" borderId="2" xfId="0" applyFont="1" applyFill="1" applyBorder="1" applyAlignment="1">
      <alignment horizontal="center" vertical="center" wrapText="1"/>
    </xf>
    <xf numFmtId="0" fontId="6" fillId="0" borderId="1" xfId="4" applyFont="1" applyFill="1" applyBorder="1" applyAlignment="1">
      <alignment horizontal="center" vertical="center" wrapText="1"/>
    </xf>
    <xf numFmtId="0" fontId="30" fillId="0" borderId="14" xfId="0" applyFont="1" applyFill="1" applyBorder="1" applyAlignment="1">
      <alignment horizontal="center" vertical="center"/>
    </xf>
    <xf numFmtId="0" fontId="7" fillId="23" borderId="0" xfId="0" applyFont="1" applyFill="1" applyAlignment="1">
      <alignment horizontal="center" vertical="center"/>
    </xf>
    <xf numFmtId="0" fontId="30" fillId="0" borderId="1" xfId="4" applyFont="1" applyFill="1" applyBorder="1" applyAlignment="1">
      <alignment horizontal="left" vertical="center" wrapText="1"/>
    </xf>
    <xf numFmtId="0" fontId="0" fillId="23" borderId="0" xfId="0" applyFont="1" applyFill="1" applyAlignment="1">
      <alignment horizontal="left" vertical="center"/>
    </xf>
    <xf numFmtId="0" fontId="8" fillId="20" borderId="8" xfId="0" applyFont="1" applyFill="1" applyBorder="1" applyAlignment="1">
      <alignment horizontal="left" vertical="center" wrapText="1"/>
    </xf>
    <xf numFmtId="0" fontId="0" fillId="0" borderId="0" xfId="0" applyFont="1" applyFill="1" applyAlignment="1">
      <alignment horizontal="left" vertical="center"/>
    </xf>
    <xf numFmtId="0" fontId="6" fillId="0" borderId="0" xfId="0" applyFont="1" applyBorder="1" applyAlignment="1">
      <alignment horizontal="center" vertical="center"/>
    </xf>
    <xf numFmtId="49" fontId="43" fillId="0" borderId="1" xfId="5" applyNumberFormat="1" applyFont="1" applyBorder="1" applyAlignment="1">
      <alignment horizontal="center" vertical="center" wrapText="1"/>
    </xf>
    <xf numFmtId="0" fontId="43" fillId="0" borderId="1" xfId="5" applyFont="1" applyBorder="1" applyAlignment="1">
      <alignment horizontal="center" vertical="center" wrapText="1"/>
    </xf>
    <xf numFmtId="49" fontId="38" fillId="15" borderId="1" xfId="5" applyNumberFormat="1" applyFont="1" applyFill="1" applyBorder="1" applyAlignment="1">
      <alignment horizontal="center" vertical="center" wrapText="1"/>
    </xf>
    <xf numFmtId="0" fontId="38" fillId="15" borderId="1" xfId="5" applyFont="1" applyFill="1" applyBorder="1" applyAlignment="1">
      <alignment horizontal="center" vertical="center" wrapText="1"/>
    </xf>
    <xf numFmtId="0" fontId="7" fillId="9" borderId="0" xfId="0" applyFont="1" applyFill="1" applyBorder="1" applyAlignment="1">
      <alignment horizontal="center" vertical="center"/>
    </xf>
    <xf numFmtId="49" fontId="38" fillId="15" borderId="1" xfId="0" applyNumberFormat="1" applyFont="1" applyFill="1" applyBorder="1" applyAlignment="1">
      <alignment horizontal="center" vertical="center" wrapText="1"/>
    </xf>
    <xf numFmtId="0" fontId="0" fillId="0" borderId="1" xfId="0" applyFont="1" applyBorder="1" applyAlignment="1">
      <alignment horizontal="center" vertical="center"/>
    </xf>
    <xf numFmtId="49" fontId="38" fillId="0" borderId="1" xfId="0" applyNumberFormat="1" applyFont="1" applyFill="1" applyBorder="1" applyAlignment="1">
      <alignment horizontal="center" vertical="center" wrapText="1"/>
    </xf>
    <xf numFmtId="0" fontId="0" fillId="0" borderId="0" xfId="0" applyFont="1" applyBorder="1" applyAlignment="1">
      <alignment wrapText="1"/>
    </xf>
    <xf numFmtId="0" fontId="7" fillId="9" borderId="1" xfId="0" applyFont="1" applyFill="1" applyBorder="1" applyAlignment="1">
      <alignment horizontal="center" vertical="center"/>
    </xf>
    <xf numFmtId="0" fontId="38" fillId="0" borderId="0" xfId="5" applyFont="1" applyBorder="1" applyAlignment="1">
      <alignment horizontal="center" vertical="center" wrapText="1"/>
    </xf>
    <xf numFmtId="49" fontId="38" fillId="0" borderId="2" xfId="5" applyNumberFormat="1" applyFont="1" applyBorder="1" applyAlignment="1">
      <alignment horizontal="center" vertical="center" wrapText="1"/>
    </xf>
    <xf numFmtId="0" fontId="38" fillId="0" borderId="2" xfId="5" applyFont="1" applyBorder="1" applyAlignment="1">
      <alignment horizontal="center" vertical="center" wrapText="1"/>
    </xf>
    <xf numFmtId="0" fontId="12" fillId="0" borderId="0" xfId="5" applyFont="1" applyFill="1" applyAlignment="1">
      <alignment horizontal="center" vertical="center" wrapText="1"/>
    </xf>
    <xf numFmtId="49" fontId="39" fillId="0" borderId="1" xfId="5" applyNumberFormat="1" applyFont="1" applyFill="1" applyBorder="1" applyAlignment="1">
      <alignment horizontal="center" vertical="center" wrapText="1"/>
    </xf>
    <xf numFmtId="49" fontId="26" fillId="0" borderId="2" xfId="0" applyNumberFormat="1" applyFont="1" applyFill="1" applyBorder="1" applyAlignment="1">
      <alignment horizontal="center" vertical="center" wrapText="1"/>
    </xf>
    <xf numFmtId="0" fontId="0" fillId="0" borderId="1" xfId="4" applyNumberFormat="1" applyFont="1" applyFill="1" applyBorder="1" applyAlignment="1">
      <alignment horizontal="center" vertical="center"/>
    </xf>
    <xf numFmtId="0" fontId="7" fillId="0" borderId="43" xfId="0" applyFont="1" applyBorder="1" applyAlignment="1">
      <alignment horizontal="center" vertical="center"/>
    </xf>
    <xf numFmtId="0" fontId="30" fillId="0" borderId="2" xfId="4" applyFont="1" applyFill="1" applyBorder="1" applyAlignment="1">
      <alignment horizontal="left" vertical="center" wrapText="1"/>
    </xf>
    <xf numFmtId="0" fontId="6" fillId="0" borderId="2" xfId="4" applyFont="1" applyFill="1" applyBorder="1" applyAlignment="1">
      <alignment horizontal="center" vertical="center" wrapText="1"/>
    </xf>
    <xf numFmtId="0" fontId="38" fillId="15" borderId="1" xfId="10" applyFont="1" applyFill="1" applyBorder="1" applyAlignment="1">
      <alignment horizontal="center" vertical="center" wrapText="1"/>
    </xf>
    <xf numFmtId="0" fontId="41" fillId="0" borderId="1" xfId="0" applyFont="1" applyFill="1" applyBorder="1" applyAlignment="1">
      <alignment horizontal="center" vertical="center" wrapText="1"/>
    </xf>
    <xf numFmtId="49" fontId="38" fillId="24" borderId="2" xfId="5" applyNumberFormat="1" applyFont="1" applyFill="1" applyBorder="1" applyAlignment="1">
      <alignment horizontal="center" vertical="center" wrapText="1"/>
    </xf>
    <xf numFmtId="0" fontId="34" fillId="9" borderId="1" xfId="0" applyFont="1" applyFill="1" applyBorder="1" applyAlignment="1">
      <alignment horizontal="center" vertical="center" wrapText="1"/>
    </xf>
    <xf numFmtId="0" fontId="35" fillId="9" borderId="1" xfId="0" applyFont="1" applyFill="1" applyBorder="1" applyAlignment="1">
      <alignment horizontal="center" vertical="center" wrapText="1"/>
    </xf>
    <xf numFmtId="0" fontId="35" fillId="13" borderId="1" xfId="0" applyFont="1" applyFill="1" applyBorder="1" applyAlignment="1">
      <alignment horizontal="center" vertical="center" wrapText="1"/>
    </xf>
    <xf numFmtId="0" fontId="35" fillId="15" borderId="1" xfId="0" applyFont="1" applyFill="1" applyBorder="1" applyAlignment="1">
      <alignment horizontal="center" vertical="center" wrapText="1"/>
    </xf>
    <xf numFmtId="0" fontId="4" fillId="2" borderId="0" xfId="10" applyFill="1"/>
    <xf numFmtId="0" fontId="11" fillId="2" borderId="0" xfId="10" applyFont="1" applyFill="1"/>
    <xf numFmtId="0" fontId="4" fillId="2" borderId="21" xfId="10" applyFill="1" applyBorder="1" applyAlignment="1">
      <alignment horizontal="center" vertical="center"/>
    </xf>
    <xf numFmtId="0" fontId="4" fillId="2" borderId="7" xfId="10" applyFill="1" applyBorder="1" applyAlignment="1">
      <alignment horizontal="center" vertical="center"/>
    </xf>
    <xf numFmtId="0" fontId="45" fillId="26" borderId="1" xfId="11"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24" fillId="2" borderId="0" xfId="10" applyFont="1" applyFill="1"/>
    <xf numFmtId="49" fontId="24" fillId="0" borderId="2" xfId="10" applyNumberFormat="1" applyFont="1" applyBorder="1" applyAlignment="1">
      <alignment horizontal="center" vertical="center" wrapText="1"/>
    </xf>
    <xf numFmtId="0" fontId="24" fillId="0"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24" fillId="0" borderId="1" xfId="10" applyFont="1" applyFill="1" applyBorder="1" applyAlignment="1">
      <alignment horizontal="center" vertical="center" wrapText="1"/>
    </xf>
    <xf numFmtId="0" fontId="24" fillId="0" borderId="1" xfId="10" applyFont="1" applyBorder="1" applyAlignment="1">
      <alignment horizontal="center" vertical="center" wrapText="1"/>
    </xf>
    <xf numFmtId="0" fontId="24" fillId="0" borderId="1" xfId="10" applyFont="1" applyBorder="1" applyAlignment="1">
      <alignment horizontal="center" vertical="center"/>
    </xf>
    <xf numFmtId="0" fontId="6" fillId="0" borderId="0" xfId="0" applyFont="1" applyFill="1" applyAlignment="1"/>
    <xf numFmtId="0" fontId="11" fillId="2" borderId="45" xfId="10" applyFont="1" applyFill="1" applyBorder="1" applyAlignment="1">
      <alignment horizontal="center" vertical="center" wrapText="1"/>
    </xf>
    <xf numFmtId="0" fontId="4" fillId="2" borderId="42" xfId="10" applyFill="1" applyBorder="1" applyAlignment="1">
      <alignment horizontal="center" vertical="center"/>
    </xf>
    <xf numFmtId="0" fontId="11" fillId="2" borderId="45" xfId="10" applyFont="1" applyFill="1" applyBorder="1" applyAlignment="1">
      <alignment horizontal="center" vertical="center"/>
    </xf>
    <xf numFmtId="0" fontId="24" fillId="0" borderId="2" xfId="10" applyFont="1" applyFill="1" applyBorder="1" applyAlignment="1">
      <alignment horizontal="center" vertical="center" wrapText="1"/>
    </xf>
    <xf numFmtId="0" fontId="24" fillId="0" borderId="2" xfId="10" applyFont="1" applyBorder="1" applyAlignment="1">
      <alignment horizontal="center" vertical="center" wrapText="1"/>
    </xf>
    <xf numFmtId="49" fontId="24" fillId="0" borderId="15" xfId="10" applyNumberFormat="1" applyFont="1" applyBorder="1" applyAlignment="1">
      <alignment horizontal="center" vertical="center" wrapText="1"/>
    </xf>
    <xf numFmtId="0" fontId="6" fillId="0" borderId="16" xfId="0" applyFont="1" applyBorder="1" applyAlignment="1">
      <alignment horizontal="center" vertical="center" wrapText="1"/>
    </xf>
    <xf numFmtId="0" fontId="24" fillId="0" borderId="16" xfId="0" applyFont="1" applyFill="1" applyBorder="1" applyAlignment="1">
      <alignment horizontal="center" vertical="center" wrapText="1"/>
    </xf>
    <xf numFmtId="0" fontId="24" fillId="0" borderId="16" xfId="0" applyFont="1" applyBorder="1" applyAlignment="1">
      <alignment horizontal="center" vertical="center" wrapText="1"/>
    </xf>
    <xf numFmtId="0" fontId="6" fillId="0" borderId="32" xfId="0" applyFont="1" applyFill="1" applyBorder="1" applyAlignment="1">
      <alignment vertical="center" wrapText="1"/>
    </xf>
    <xf numFmtId="49" fontId="24" fillId="0" borderId="35" xfId="10" applyNumberFormat="1" applyFont="1" applyBorder="1" applyAlignment="1">
      <alignment horizontal="center" vertical="center" wrapText="1"/>
    </xf>
    <xf numFmtId="0" fontId="6" fillId="0" borderId="26" xfId="0" applyFont="1" applyFill="1" applyBorder="1" applyAlignment="1">
      <alignment vertical="center" wrapText="1"/>
    </xf>
    <xf numFmtId="0" fontId="6" fillId="0" borderId="26" xfId="0" applyFont="1" applyFill="1" applyBorder="1" applyAlignment="1">
      <alignment horizontal="left" vertical="center" wrapText="1"/>
    </xf>
    <xf numFmtId="0" fontId="6" fillId="0" borderId="34" xfId="0" applyFont="1" applyBorder="1" applyAlignment="1">
      <alignment horizontal="center" vertical="center" wrapText="1"/>
    </xf>
    <xf numFmtId="0" fontId="24" fillId="0" borderId="29" xfId="0" applyFont="1" applyFill="1" applyBorder="1" applyAlignment="1">
      <alignment horizontal="center" vertical="center" wrapText="1"/>
    </xf>
    <xf numFmtId="0" fontId="24" fillId="0" borderId="29" xfId="0" applyFont="1" applyBorder="1" applyAlignment="1">
      <alignment horizontal="center" vertical="center" wrapText="1"/>
    </xf>
    <xf numFmtId="0" fontId="6" fillId="0" borderId="30" xfId="0" applyFont="1" applyFill="1" applyBorder="1" applyAlignment="1">
      <alignment horizontal="left" vertical="center" wrapText="1"/>
    </xf>
    <xf numFmtId="0" fontId="6" fillId="0" borderId="16" xfId="0" applyFont="1" applyBorder="1" applyAlignment="1">
      <alignment horizontal="left" vertical="center" wrapText="1"/>
    </xf>
    <xf numFmtId="0" fontId="6" fillId="0" borderId="34" xfId="0" applyFont="1" applyBorder="1" applyAlignment="1">
      <alignment horizontal="left" vertical="center" wrapText="1"/>
    </xf>
    <xf numFmtId="0" fontId="8" fillId="4" borderId="23" xfId="0" applyFont="1" applyFill="1" applyBorder="1" applyAlignment="1">
      <alignment horizontal="center" vertical="center" wrapText="1"/>
    </xf>
    <xf numFmtId="0" fontId="8" fillId="4" borderId="37" xfId="0" applyFont="1" applyFill="1" applyBorder="1" applyAlignment="1">
      <alignment horizontal="center" vertical="center" wrapText="1"/>
    </xf>
    <xf numFmtId="0" fontId="8" fillId="4" borderId="47" xfId="0" applyFont="1" applyFill="1" applyBorder="1" applyAlignment="1">
      <alignment horizontal="center" vertical="center" wrapText="1"/>
    </xf>
    <xf numFmtId="0" fontId="8" fillId="4" borderId="24" xfId="0" applyFont="1" applyFill="1" applyBorder="1" applyAlignment="1">
      <alignment horizontal="center" vertical="center" wrapText="1"/>
    </xf>
    <xf numFmtId="0" fontId="6" fillId="0" borderId="29" xfId="0" applyFont="1" applyBorder="1" applyAlignment="1">
      <alignment horizontal="left" vertical="center" wrapText="1"/>
    </xf>
    <xf numFmtId="0" fontId="24" fillId="0" borderId="16" xfId="10" applyFont="1" applyFill="1" applyBorder="1" applyAlignment="1">
      <alignment horizontal="center" vertical="center" wrapText="1"/>
    </xf>
    <xf numFmtId="0" fontId="24" fillId="0" borderId="16" xfId="10" applyFont="1" applyBorder="1" applyAlignment="1">
      <alignment horizontal="center" vertical="center" wrapText="1"/>
    </xf>
    <xf numFmtId="0" fontId="24" fillId="0" borderId="32" xfId="10" applyFont="1" applyBorder="1" applyAlignment="1">
      <alignment horizontal="center" vertical="center" wrapText="1"/>
    </xf>
    <xf numFmtId="0" fontId="24" fillId="0" borderId="26" xfId="10" applyFont="1" applyBorder="1" applyAlignment="1">
      <alignment horizontal="center" vertical="center" wrapText="1"/>
    </xf>
    <xf numFmtId="0" fontId="24" fillId="0" borderId="29" xfId="10" applyFont="1" applyFill="1" applyBorder="1" applyAlignment="1">
      <alignment horizontal="center" vertical="center" wrapText="1"/>
    </xf>
    <xf numFmtId="0" fontId="24" fillId="0" borderId="29" xfId="10" applyFont="1" applyBorder="1" applyAlignment="1">
      <alignment horizontal="center" vertical="center" wrapText="1"/>
    </xf>
    <xf numFmtId="0" fontId="24" fillId="0" borderId="30" xfId="10" applyFont="1" applyBorder="1" applyAlignment="1">
      <alignment horizontal="center" vertical="center" wrapText="1"/>
    </xf>
    <xf numFmtId="49" fontId="24" fillId="0" borderId="39" xfId="10" applyNumberFormat="1" applyFont="1" applyBorder="1" applyAlignment="1">
      <alignment horizontal="center" vertical="center" wrapText="1"/>
    </xf>
    <xf numFmtId="49" fontId="24" fillId="0" borderId="1" xfId="10" applyNumberFormat="1" applyFont="1" applyBorder="1" applyAlignment="1">
      <alignment horizontal="center" vertical="center" wrapText="1"/>
    </xf>
    <xf numFmtId="0" fontId="6" fillId="0" borderId="33" xfId="0" applyFont="1" applyBorder="1" applyAlignment="1">
      <alignment horizontal="center" vertical="center" wrapText="1"/>
    </xf>
    <xf numFmtId="0" fontId="6" fillId="0" borderId="8" xfId="0" applyFont="1" applyBorder="1" applyAlignment="1">
      <alignment horizontal="left" vertical="center" wrapText="1"/>
    </xf>
    <xf numFmtId="0" fontId="24" fillId="0" borderId="8" xfId="0" applyFont="1" applyFill="1" applyBorder="1" applyAlignment="1">
      <alignment horizontal="center" vertical="center" wrapText="1"/>
    </xf>
    <xf numFmtId="0" fontId="24" fillId="0" borderId="8" xfId="0" applyFont="1" applyBorder="1" applyAlignment="1">
      <alignment horizontal="center" vertical="center" wrapText="1"/>
    </xf>
    <xf numFmtId="0" fontId="6" fillId="0" borderId="36" xfId="0" applyFont="1" applyFill="1" applyBorder="1" applyAlignment="1">
      <alignment horizontal="left" vertical="center" wrapText="1"/>
    </xf>
    <xf numFmtId="49" fontId="24" fillId="0" borderId="19" xfId="10" applyNumberFormat="1" applyFont="1" applyBorder="1" applyAlignment="1">
      <alignment horizontal="center" vertical="center" wrapText="1"/>
    </xf>
    <xf numFmtId="49" fontId="24" fillId="0" borderId="20" xfId="10" applyNumberFormat="1" applyFont="1" applyBorder="1" applyAlignment="1">
      <alignment horizontal="center" vertical="center" wrapText="1"/>
    </xf>
    <xf numFmtId="0" fontId="6" fillId="0" borderId="33" xfId="0" applyFont="1" applyBorder="1" applyAlignment="1">
      <alignment horizontal="left" vertical="center" wrapText="1"/>
    </xf>
    <xf numFmtId="0" fontId="24" fillId="0" borderId="8" xfId="10" applyFont="1" applyFill="1" applyBorder="1" applyAlignment="1">
      <alignment horizontal="center" vertical="center" wrapText="1"/>
    </xf>
    <xf numFmtId="0" fontId="24" fillId="0" borderId="8" xfId="10" applyFont="1" applyBorder="1" applyAlignment="1">
      <alignment horizontal="center" vertical="center" wrapText="1"/>
    </xf>
    <xf numFmtId="0" fontId="24" fillId="0" borderId="36" xfId="10" applyFont="1" applyBorder="1" applyAlignment="1">
      <alignment horizontal="center" vertical="center" wrapText="1"/>
    </xf>
    <xf numFmtId="0" fontId="24" fillId="0" borderId="2" xfId="10" applyFont="1" applyBorder="1" applyAlignment="1">
      <alignment horizontal="center" vertical="center"/>
    </xf>
    <xf numFmtId="0" fontId="12" fillId="0" borderId="29" xfId="0" applyFont="1" applyFill="1" applyBorder="1" applyAlignment="1">
      <alignment horizontal="center" vertical="center" wrapText="1"/>
    </xf>
    <xf numFmtId="0" fontId="12" fillId="0" borderId="29" xfId="0" applyFont="1" applyBorder="1" applyAlignment="1">
      <alignment horizontal="center" vertical="center" wrapText="1"/>
    </xf>
    <xf numFmtId="0" fontId="0" fillId="0" borderId="48" xfId="0" applyFill="1" applyBorder="1" applyAlignment="1">
      <alignment vertical="center" wrapText="1"/>
    </xf>
    <xf numFmtId="0" fontId="24" fillId="0" borderId="2" xfId="10" applyFont="1" applyBorder="1" applyAlignment="1">
      <alignment horizontal="left" vertical="center" wrapText="1"/>
    </xf>
    <xf numFmtId="0" fontId="24" fillId="0" borderId="16" xfId="10" applyFont="1" applyBorder="1" applyAlignment="1">
      <alignment horizontal="center" vertical="center"/>
    </xf>
    <xf numFmtId="0" fontId="24" fillId="0" borderId="16" xfId="10" applyFont="1" applyBorder="1" applyAlignment="1">
      <alignment horizontal="left" vertical="center" wrapText="1"/>
    </xf>
    <xf numFmtId="0" fontId="24" fillId="0" borderId="34" xfId="10" applyFont="1" applyBorder="1" applyAlignment="1">
      <alignment horizontal="center" vertical="center"/>
    </xf>
    <xf numFmtId="0" fontId="24" fillId="0" borderId="34" xfId="10" applyFont="1" applyBorder="1" applyAlignment="1">
      <alignment horizontal="left" vertical="center" wrapText="1"/>
    </xf>
    <xf numFmtId="0" fontId="24" fillId="0" borderId="34" xfId="10" applyFont="1" applyBorder="1" applyAlignment="1">
      <alignment horizontal="center" vertical="center" wrapText="1"/>
    </xf>
    <xf numFmtId="0" fontId="24" fillId="2" borderId="0" xfId="10" applyFont="1" applyFill="1" applyAlignment="1">
      <alignment wrapText="1"/>
    </xf>
    <xf numFmtId="0" fontId="24" fillId="0" borderId="8" xfId="10" applyFont="1" applyBorder="1" applyAlignment="1">
      <alignment horizontal="center" vertical="center"/>
    </xf>
    <xf numFmtId="0" fontId="12" fillId="0" borderId="8" xfId="0" applyFont="1" applyFill="1" applyBorder="1" applyAlignment="1">
      <alignment horizontal="center" vertical="center" wrapText="1"/>
    </xf>
    <xf numFmtId="0" fontId="12" fillId="0" borderId="8" xfId="0" applyFont="1" applyBorder="1" applyAlignment="1">
      <alignment horizontal="center" vertical="center" wrapText="1"/>
    </xf>
    <xf numFmtId="0" fontId="0" fillId="0" borderId="40" xfId="0" applyFill="1" applyBorder="1" applyAlignment="1">
      <alignment vertical="center" wrapText="1"/>
    </xf>
    <xf numFmtId="0" fontId="24" fillId="0" borderId="29" xfId="10" applyFont="1" applyBorder="1" applyAlignment="1">
      <alignment horizontal="center" vertical="center"/>
    </xf>
    <xf numFmtId="0" fontId="24" fillId="0" borderId="31" xfId="10" applyFont="1" applyBorder="1" applyAlignment="1">
      <alignment horizontal="center" vertical="center" wrapText="1"/>
    </xf>
    <xf numFmtId="49" fontId="24" fillId="0" borderId="38" xfId="10" applyNumberFormat="1" applyFont="1" applyBorder="1" applyAlignment="1">
      <alignment horizontal="center" vertical="center" wrapText="1"/>
    </xf>
    <xf numFmtId="0" fontId="24" fillId="0" borderId="33" xfId="10" applyFont="1" applyBorder="1" applyAlignment="1">
      <alignment horizontal="center" vertical="center"/>
    </xf>
    <xf numFmtId="0" fontId="24" fillId="0" borderId="33" xfId="10" applyFont="1" applyBorder="1" applyAlignment="1">
      <alignment horizontal="center" vertical="center" wrapText="1"/>
    </xf>
    <xf numFmtId="49" fontId="24" fillId="0" borderId="8" xfId="10" applyNumberFormat="1" applyFont="1" applyBorder="1" applyAlignment="1">
      <alignment horizontal="center" vertical="center" wrapText="1"/>
    </xf>
    <xf numFmtId="0" fontId="4" fillId="0" borderId="0" xfId="10" applyAlignment="1">
      <alignment vertical="center"/>
    </xf>
    <xf numFmtId="1" fontId="4" fillId="0" borderId="0" xfId="10" applyNumberFormat="1" applyAlignment="1">
      <alignment vertical="center"/>
    </xf>
    <xf numFmtId="0" fontId="4" fillId="0" borderId="1" xfId="10" applyBorder="1" applyAlignment="1">
      <alignment horizontal="left" vertical="center" wrapText="1"/>
    </xf>
    <xf numFmtId="0" fontId="4" fillId="0" borderId="1" xfId="10" applyBorder="1" applyAlignment="1">
      <alignment horizontal="center" vertical="center"/>
    </xf>
    <xf numFmtId="0" fontId="4" fillId="0" borderId="1" xfId="10" applyNumberFormat="1" applyBorder="1" applyAlignment="1">
      <alignment vertical="center"/>
    </xf>
    <xf numFmtId="0" fontId="4" fillId="0" borderId="1" xfId="10" applyFill="1" applyBorder="1" applyAlignment="1">
      <alignment horizontal="left" vertical="center" wrapText="1"/>
    </xf>
    <xf numFmtId="0" fontId="4" fillId="0" borderId="1" xfId="10" applyFill="1" applyBorder="1" applyAlignment="1">
      <alignment vertical="center"/>
    </xf>
    <xf numFmtId="0" fontId="4" fillId="0" borderId="1" xfId="10" applyBorder="1" applyAlignment="1">
      <alignment vertical="center" wrapText="1"/>
    </xf>
    <xf numFmtId="0" fontId="4" fillId="0" borderId="0" xfId="10" applyAlignment="1">
      <alignment horizontal="center" vertical="center"/>
    </xf>
    <xf numFmtId="0" fontId="45" fillId="26" borderId="1" xfId="10" applyFont="1" applyFill="1" applyBorder="1" applyAlignment="1">
      <alignment horizontal="center" vertical="center" wrapText="1"/>
    </xf>
    <xf numFmtId="0" fontId="37" fillId="19" borderId="1" xfId="11" applyFont="1" applyFill="1" applyBorder="1" applyAlignment="1">
      <alignment horizontal="center" vertical="center" wrapText="1"/>
    </xf>
    <xf numFmtId="0" fontId="46" fillId="25" borderId="1" xfId="10" applyFont="1" applyFill="1" applyBorder="1" applyAlignment="1">
      <alignment horizontal="center" vertical="center" textRotation="90" wrapText="1"/>
    </xf>
    <xf numFmtId="0" fontId="11" fillId="0" borderId="1" xfId="10" applyFont="1" applyBorder="1" applyAlignment="1">
      <alignment horizontal="left" vertical="center" wrapText="1"/>
    </xf>
    <xf numFmtId="0" fontId="11" fillId="0" borderId="1" xfId="10" applyFont="1" applyBorder="1" applyAlignment="1">
      <alignment horizontal="center" vertical="center" wrapText="1"/>
    </xf>
    <xf numFmtId="0" fontId="12" fillId="0" borderId="0" xfId="10" applyFont="1" applyAlignment="1">
      <alignment horizontal="center" vertical="center" wrapText="1"/>
    </xf>
    <xf numFmtId="0" fontId="12" fillId="0" borderId="1" xfId="10" applyFont="1" applyFill="1" applyBorder="1" applyAlignment="1">
      <alignment horizontal="center" vertical="center" wrapText="1"/>
    </xf>
    <xf numFmtId="0" fontId="4" fillId="0" borderId="4" xfId="10" applyFill="1" applyBorder="1" applyAlignment="1">
      <alignment vertical="center" wrapText="1"/>
    </xf>
    <xf numFmtId="0" fontId="12" fillId="0" borderId="1" xfId="10" applyFont="1" applyBorder="1" applyAlignment="1">
      <alignment horizontal="left" vertical="center" wrapText="1"/>
    </xf>
    <xf numFmtId="0" fontId="12" fillId="0" borderId="0" xfId="10" applyFont="1" applyAlignment="1">
      <alignment horizontal="left" vertical="center" wrapText="1"/>
    </xf>
    <xf numFmtId="0" fontId="4" fillId="0" borderId="1" xfId="10" applyFill="1" applyBorder="1" applyAlignment="1">
      <alignment vertical="center" wrapText="1"/>
    </xf>
    <xf numFmtId="0" fontId="12" fillId="24" borderId="1" xfId="10" applyFont="1" applyFill="1" applyBorder="1" applyAlignment="1">
      <alignment horizontal="center" vertical="center" wrapText="1"/>
    </xf>
    <xf numFmtId="0" fontId="26" fillId="0" borderId="1" xfId="10" applyFont="1" applyBorder="1" applyAlignment="1">
      <alignment horizontal="left" vertical="center" wrapText="1"/>
    </xf>
    <xf numFmtId="0" fontId="33" fillId="0" borderId="1" xfId="10" applyFont="1" applyBorder="1" applyAlignment="1">
      <alignment horizontal="left" vertical="center" wrapText="1"/>
    </xf>
    <xf numFmtId="0" fontId="12" fillId="24" borderId="0" xfId="10" applyFont="1" applyFill="1" applyAlignment="1">
      <alignment horizontal="center" vertical="center" wrapText="1"/>
    </xf>
    <xf numFmtId="0" fontId="4" fillId="0" borderId="1" xfId="10" applyFill="1" applyBorder="1" applyAlignment="1">
      <alignment horizontal="center" vertical="center"/>
    </xf>
    <xf numFmtId="0" fontId="4" fillId="0" borderId="16" xfId="10" applyFill="1" applyBorder="1" applyAlignment="1">
      <alignment horizontal="center" vertical="center"/>
    </xf>
    <xf numFmtId="0" fontId="4" fillId="0" borderId="16" xfId="10" applyBorder="1" applyAlignment="1">
      <alignment horizontal="left" vertical="center" wrapText="1"/>
    </xf>
    <xf numFmtId="0" fontId="4" fillId="0" borderId="32" xfId="10" applyBorder="1" applyAlignment="1">
      <alignment horizontal="center" vertical="center"/>
    </xf>
    <xf numFmtId="0" fontId="4" fillId="0" borderId="26" xfId="10" applyBorder="1" applyAlignment="1">
      <alignment horizontal="center" vertical="center"/>
    </xf>
    <xf numFmtId="0" fontId="4" fillId="0" borderId="29" xfId="10" applyFill="1" applyBorder="1" applyAlignment="1">
      <alignment horizontal="center" vertical="center"/>
    </xf>
    <xf numFmtId="0" fontId="4" fillId="0" borderId="29" xfId="10" applyBorder="1" applyAlignment="1">
      <alignment horizontal="left" vertical="center" wrapText="1"/>
    </xf>
    <xf numFmtId="0" fontId="4" fillId="0" borderId="30" xfId="10" applyBorder="1" applyAlignment="1">
      <alignment horizontal="center" vertical="center"/>
    </xf>
    <xf numFmtId="0" fontId="4" fillId="0" borderId="8" xfId="10" applyFill="1" applyBorder="1" applyAlignment="1">
      <alignment horizontal="center" vertical="center"/>
    </xf>
    <xf numFmtId="0" fontId="4" fillId="0" borderId="8" xfId="10" applyBorder="1" applyAlignment="1">
      <alignment horizontal="left" vertical="center" wrapText="1"/>
    </xf>
    <xf numFmtId="0" fontId="4" fillId="0" borderId="36" xfId="10" applyBorder="1" applyAlignment="1">
      <alignment horizontal="center" vertical="center"/>
    </xf>
    <xf numFmtId="0" fontId="6" fillId="0" borderId="29" xfId="0" applyFont="1" applyBorder="1" applyAlignment="1">
      <alignment horizontal="center" vertical="center" wrapText="1"/>
    </xf>
    <xf numFmtId="0" fontId="4" fillId="0" borderId="16" xfId="10" applyBorder="1" applyAlignment="1">
      <alignment vertical="center" wrapText="1"/>
    </xf>
    <xf numFmtId="0" fontId="6" fillId="0" borderId="8" xfId="0" applyFont="1" applyBorder="1" applyAlignment="1">
      <alignment horizontal="center" vertical="center" wrapText="1"/>
    </xf>
    <xf numFmtId="0" fontId="43" fillId="0" borderId="1" xfId="5" applyFont="1" applyFill="1" applyBorder="1" applyAlignment="1">
      <alignment horizontal="center" vertical="center" wrapText="1"/>
    </xf>
    <xf numFmtId="49" fontId="43" fillId="0" borderId="1" xfId="5" applyNumberFormat="1"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3"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4" xfId="0" applyFont="1" applyFill="1" applyBorder="1" applyAlignment="1">
      <alignment horizontal="center" vertical="center" wrapText="1"/>
    </xf>
    <xf numFmtId="0" fontId="6" fillId="0" borderId="2" xfId="0" applyFont="1" applyBorder="1" applyAlignment="1">
      <alignment vertical="center" wrapText="1"/>
    </xf>
    <xf numFmtId="0" fontId="28" fillId="0" borderId="1" xfId="0" applyFont="1" applyBorder="1" applyAlignment="1">
      <alignment horizontal="center" vertical="center" wrapText="1"/>
    </xf>
    <xf numFmtId="0" fontId="12" fillId="0" borderId="0" xfId="10" applyFont="1" applyFill="1" applyAlignment="1">
      <alignment horizontal="center" vertical="center" wrapText="1"/>
    </xf>
    <xf numFmtId="0" fontId="3" fillId="0" borderId="4" xfId="10" applyFont="1" applyFill="1" applyBorder="1" applyAlignment="1">
      <alignment vertical="center" wrapText="1"/>
    </xf>
    <xf numFmtId="0" fontId="3" fillId="0" borderId="1" xfId="10" applyFont="1" applyFill="1" applyBorder="1" applyAlignment="1">
      <alignment vertical="center" wrapText="1"/>
    </xf>
    <xf numFmtId="0" fontId="3" fillId="0" borderId="1" xfId="10" applyFont="1" applyBorder="1" applyAlignment="1">
      <alignment horizontal="center" vertical="center"/>
    </xf>
    <xf numFmtId="0" fontId="3" fillId="0" borderId="1" xfId="10" applyFont="1" applyFill="1" applyBorder="1" applyAlignment="1">
      <alignment horizontal="left" vertical="center" wrapText="1"/>
    </xf>
    <xf numFmtId="0" fontId="47" fillId="27" borderId="4" xfId="0" applyFont="1" applyFill="1" applyBorder="1" applyAlignment="1">
      <alignment horizontal="center" vertical="center" wrapText="1"/>
    </xf>
    <xf numFmtId="0" fontId="29" fillId="27" borderId="4"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29" fillId="28" borderId="4" xfId="0" applyFont="1" applyFill="1" applyBorder="1" applyAlignment="1">
      <alignment horizontal="center" vertical="center" wrapText="1"/>
    </xf>
    <xf numFmtId="0" fontId="47" fillId="27" borderId="1" xfId="0" applyFont="1" applyFill="1" applyBorder="1" applyAlignment="1">
      <alignment horizontal="left" vertical="center" wrapText="1"/>
    </xf>
    <xf numFmtId="0" fontId="47" fillId="27" borderId="4" xfId="0" applyFont="1" applyFill="1" applyBorder="1" applyAlignment="1">
      <alignment horizontal="left" vertical="center" wrapText="1"/>
    </xf>
    <xf numFmtId="0" fontId="48" fillId="0" borderId="1" xfId="0" applyFont="1" applyFill="1" applyBorder="1" applyAlignment="1">
      <alignment horizontal="center" vertical="center" wrapText="1"/>
    </xf>
    <xf numFmtId="0" fontId="48" fillId="0" borderId="4" xfId="0" applyFont="1" applyFill="1" applyBorder="1" applyAlignment="1">
      <alignment horizontal="center" vertical="center" wrapText="1"/>
    </xf>
    <xf numFmtId="0" fontId="6" fillId="0" borderId="49" xfId="0" applyFont="1" applyFill="1" applyBorder="1" applyAlignment="1">
      <alignment horizontal="center" vertical="center" wrapText="1"/>
    </xf>
    <xf numFmtId="0" fontId="6" fillId="29" borderId="49" xfId="0" applyFont="1" applyFill="1" applyBorder="1" applyAlignment="1">
      <alignment horizontal="center" vertical="center" wrapText="1"/>
    </xf>
    <xf numFmtId="0" fontId="30" fillId="0" borderId="49" xfId="0" applyFont="1" applyFill="1" applyBorder="1" applyAlignment="1">
      <alignment horizontal="center" vertical="center" wrapText="1"/>
    </xf>
    <xf numFmtId="0" fontId="48" fillId="30" borderId="49" xfId="0" applyFont="1" applyFill="1" applyBorder="1" applyAlignment="1">
      <alignment horizontal="center" vertical="center" wrapText="1"/>
    </xf>
    <xf numFmtId="0" fontId="49" fillId="0" borderId="49" xfId="0" applyFont="1" applyFill="1" applyBorder="1" applyAlignment="1">
      <alignment horizontal="center" vertical="center" wrapText="1"/>
    </xf>
    <xf numFmtId="0" fontId="49" fillId="0" borderId="1"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49" fillId="0" borderId="4" xfId="0" applyFont="1" applyFill="1" applyBorder="1" applyAlignment="1">
      <alignment horizontal="center" vertical="center" wrapText="1"/>
    </xf>
    <xf numFmtId="0" fontId="50" fillId="0" borderId="4" xfId="0" applyFont="1" applyFill="1" applyBorder="1" applyAlignment="1">
      <alignment horizontal="left" vertical="center" wrapText="1"/>
    </xf>
    <xf numFmtId="0" fontId="50" fillId="0" borderId="1" xfId="0" applyFont="1" applyFill="1" applyBorder="1" applyAlignment="1">
      <alignment horizontal="left" vertical="center" wrapText="1"/>
    </xf>
    <xf numFmtId="0" fontId="47" fillId="27" borderId="1" xfId="0" applyFont="1" applyFill="1" applyBorder="1" applyAlignment="1">
      <alignment vertical="center" wrapText="1"/>
    </xf>
    <xf numFmtId="0" fontId="48" fillId="0" borderId="1" xfId="0" applyFont="1" applyFill="1" applyBorder="1" applyAlignment="1">
      <alignment vertical="center" wrapText="1"/>
    </xf>
    <xf numFmtId="0" fontId="48" fillId="0" borderId="4" xfId="0" applyFont="1" applyFill="1" applyBorder="1" applyAlignment="1">
      <alignment vertical="center" wrapText="1"/>
    </xf>
    <xf numFmtId="0" fontId="50" fillId="0" borderId="1" xfId="0" applyFont="1" applyFill="1" applyBorder="1" applyAlignment="1">
      <alignment vertical="center" wrapText="1"/>
    </xf>
    <xf numFmtId="0" fontId="7" fillId="0" borderId="1" xfId="0" applyFont="1" applyBorder="1" applyAlignment="1">
      <alignment horizontal="center" vertical="center"/>
    </xf>
    <xf numFmtId="0" fontId="50" fillId="0" borderId="1" xfId="0" applyFont="1" applyFill="1" applyBorder="1" applyAlignment="1">
      <alignment horizontal="center" vertical="center" wrapText="1"/>
    </xf>
    <xf numFmtId="0" fontId="50" fillId="0" borderId="1" xfId="0" applyFont="1" applyBorder="1" applyAlignment="1">
      <alignment horizontal="center" vertical="center" wrapText="1"/>
    </xf>
    <xf numFmtId="0" fontId="50" fillId="0" borderId="4" xfId="0" applyFont="1" applyBorder="1" applyAlignment="1">
      <alignment horizontal="center" vertical="center" wrapText="1"/>
    </xf>
    <xf numFmtId="0" fontId="26" fillId="0" borderId="2" xfId="0" applyFont="1" applyBorder="1" applyAlignment="1">
      <alignment horizontal="center" vertical="center" wrapText="1"/>
    </xf>
    <xf numFmtId="0" fontId="2" fillId="0" borderId="1" xfId="10" applyFont="1" applyBorder="1" applyAlignment="1">
      <alignment vertical="center" wrapText="1"/>
    </xf>
    <xf numFmtId="0" fontId="7" fillId="11" borderId="9" xfId="0" applyFont="1" applyFill="1" applyBorder="1" applyAlignment="1">
      <alignment horizontal="center" vertical="center"/>
    </xf>
    <xf numFmtId="0" fontId="7" fillId="11" borderId="3" xfId="0" applyFont="1" applyFill="1" applyBorder="1" applyAlignment="1">
      <alignment horizontal="center" vertical="center"/>
    </xf>
    <xf numFmtId="0" fontId="7" fillId="11" borderId="4" xfId="0" applyFont="1" applyFill="1" applyBorder="1" applyAlignment="1">
      <alignment horizontal="center" vertical="center"/>
    </xf>
    <xf numFmtId="0" fontId="13" fillId="10" borderId="9" xfId="0" applyFont="1" applyFill="1" applyBorder="1" applyAlignment="1">
      <alignment horizontal="center" vertical="center" wrapText="1"/>
    </xf>
    <xf numFmtId="0" fontId="13" fillId="10" borderId="3" xfId="0" applyFont="1" applyFill="1" applyBorder="1" applyAlignment="1">
      <alignment horizontal="center" vertical="center" wrapText="1"/>
    </xf>
    <xf numFmtId="0" fontId="13" fillId="10" borderId="4" xfId="0" applyFont="1" applyFill="1" applyBorder="1" applyAlignment="1">
      <alignment horizontal="center" vertical="center" wrapText="1"/>
    </xf>
    <xf numFmtId="0" fontId="21" fillId="9" borderId="9" xfId="0" applyFont="1" applyFill="1" applyBorder="1" applyAlignment="1">
      <alignment horizontal="center" vertical="center" wrapText="1"/>
    </xf>
    <xf numFmtId="0" fontId="21" fillId="9" borderId="3" xfId="0" applyFont="1" applyFill="1" applyBorder="1" applyAlignment="1">
      <alignment horizontal="center" vertical="center" wrapText="1"/>
    </xf>
    <xf numFmtId="0" fontId="21" fillId="9" borderId="4" xfId="0" applyFont="1" applyFill="1" applyBorder="1" applyAlignment="1">
      <alignment horizontal="center" vertical="center" wrapText="1"/>
    </xf>
    <xf numFmtId="0" fontId="37" fillId="18" borderId="9" xfId="11" applyFont="1" applyFill="1" applyBorder="1" applyAlignment="1">
      <alignment horizontal="center" vertical="center" wrapText="1"/>
    </xf>
    <xf numFmtId="0" fontId="37" fillId="18" borderId="3" xfId="11" applyFont="1" applyFill="1" applyBorder="1" applyAlignment="1">
      <alignment horizontal="center" vertical="center" wrapText="1"/>
    </xf>
    <xf numFmtId="0" fontId="37" fillId="18" borderId="4" xfId="11" applyFont="1" applyFill="1" applyBorder="1" applyAlignment="1">
      <alignment horizontal="center" vertical="center" wrapText="1"/>
    </xf>
    <xf numFmtId="0" fontId="21" fillId="13" borderId="17" xfId="0" applyFont="1" applyFill="1" applyBorder="1" applyAlignment="1">
      <alignment horizontal="center" vertical="center" wrapText="1"/>
    </xf>
    <xf numFmtId="0" fontId="21" fillId="13" borderId="0"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35" fillId="14" borderId="9" xfId="0" applyFont="1" applyFill="1" applyBorder="1" applyAlignment="1">
      <alignment horizontal="center" vertical="center" wrapText="1"/>
    </xf>
    <xf numFmtId="0" fontId="35" fillId="14" borderId="3" xfId="0" applyFont="1" applyFill="1" applyBorder="1" applyAlignment="1">
      <alignment horizontal="center" vertical="center" wrapText="1"/>
    </xf>
    <xf numFmtId="0" fontId="35" fillId="14" borderId="4" xfId="0" applyFont="1" applyFill="1" applyBorder="1" applyAlignment="1">
      <alignment horizontal="center" vertical="center" wrapText="1"/>
    </xf>
    <xf numFmtId="0" fontId="21" fillId="17" borderId="9" xfId="0" applyFont="1" applyFill="1" applyBorder="1" applyAlignment="1">
      <alignment horizontal="center" vertical="center" wrapText="1"/>
    </xf>
    <xf numFmtId="0" fontId="21" fillId="17" borderId="3" xfId="0" applyFont="1" applyFill="1" applyBorder="1" applyAlignment="1">
      <alignment horizontal="center" vertical="center" wrapText="1"/>
    </xf>
    <xf numFmtId="0" fontId="21" fillId="17" borderId="4" xfId="0" applyFont="1" applyFill="1" applyBorder="1" applyAlignment="1">
      <alignment horizontal="center" vertical="center" wrapText="1"/>
    </xf>
    <xf numFmtId="0" fontId="21" fillId="11" borderId="9" xfId="0" applyFont="1" applyFill="1" applyBorder="1" applyAlignment="1">
      <alignment horizontal="center" vertical="center" wrapText="1"/>
    </xf>
    <xf numFmtId="0" fontId="21" fillId="11" borderId="3" xfId="0" applyFont="1" applyFill="1" applyBorder="1" applyAlignment="1">
      <alignment horizontal="center" vertical="center" wrapText="1"/>
    </xf>
    <xf numFmtId="0" fontId="21" fillId="11" borderId="4" xfId="0" applyFont="1" applyFill="1" applyBorder="1" applyAlignment="1">
      <alignment horizontal="center" vertical="center" wrapText="1"/>
    </xf>
    <xf numFmtId="0" fontId="44" fillId="0" borderId="44" xfId="10" applyFont="1" applyBorder="1" applyAlignment="1">
      <alignment horizontal="center" vertical="center"/>
    </xf>
    <xf numFmtId="0" fontId="44" fillId="0" borderId="22" xfId="10" applyFont="1" applyBorder="1" applyAlignment="1">
      <alignment horizontal="center" vertical="center"/>
    </xf>
    <xf numFmtId="0" fontId="44" fillId="0" borderId="41" xfId="10" applyFont="1" applyBorder="1" applyAlignment="1">
      <alignment horizontal="center" vertical="center"/>
    </xf>
    <xf numFmtId="0" fontId="44" fillId="0" borderId="27" xfId="10" applyFont="1" applyBorder="1" applyAlignment="1">
      <alignment horizontal="center" vertical="center"/>
    </xf>
    <xf numFmtId="0" fontId="44" fillId="0" borderId="28" xfId="10" applyFont="1" applyBorder="1" applyAlignment="1">
      <alignment horizontal="center" vertical="center"/>
    </xf>
    <xf numFmtId="0" fontId="44" fillId="0" borderId="46" xfId="10" applyFont="1" applyBorder="1" applyAlignment="1">
      <alignment horizontal="center" vertical="center"/>
    </xf>
    <xf numFmtId="0" fontId="7" fillId="0" borderId="1" xfId="0" applyFont="1" applyBorder="1" applyAlignment="1">
      <alignment horizontal="center" vertical="center"/>
    </xf>
    <xf numFmtId="0" fontId="13" fillId="10" borderId="1" xfId="0" applyFont="1" applyFill="1" applyBorder="1" applyAlignment="1">
      <alignment horizontal="center" vertical="center" wrapText="1"/>
    </xf>
    <xf numFmtId="0" fontId="7" fillId="11" borderId="9" xfId="0" applyFont="1" applyFill="1" applyBorder="1" applyAlignment="1">
      <alignment horizontal="center" vertical="center" wrapText="1"/>
    </xf>
    <xf numFmtId="0" fontId="7" fillId="11" borderId="3" xfId="0" applyFont="1" applyFill="1" applyBorder="1" applyAlignment="1">
      <alignment horizontal="center" vertical="center" wrapText="1"/>
    </xf>
    <xf numFmtId="0" fontId="7" fillId="11" borderId="4" xfId="0" applyFont="1" applyFill="1" applyBorder="1" applyAlignment="1">
      <alignment horizontal="center" vertical="center" wrapText="1"/>
    </xf>
    <xf numFmtId="0" fontId="0" fillId="2" borderId="0" xfId="0" applyFont="1" applyFill="1" applyBorder="1" applyAlignment="1">
      <alignment vertical="center" wrapText="1"/>
    </xf>
    <xf numFmtId="0" fontId="0" fillId="0" borderId="0" xfId="0" applyAlignment="1">
      <alignment vertical="center" wrapText="1"/>
    </xf>
    <xf numFmtId="0" fontId="6" fillId="2" borderId="0" xfId="0" applyFont="1" applyFill="1" applyBorder="1" applyAlignment="1">
      <alignment vertical="center" wrapText="1"/>
    </xf>
    <xf numFmtId="0" fontId="51" fillId="0" borderId="0" xfId="0" applyFont="1" applyAlignment="1">
      <alignment vertical="center" wrapText="1"/>
    </xf>
    <xf numFmtId="49" fontId="0" fillId="2" borderId="0" xfId="0" applyNumberFormat="1" applyFont="1" applyFill="1" applyAlignment="1">
      <alignment vertical="center" wrapText="1"/>
    </xf>
    <xf numFmtId="0" fontId="6" fillId="2" borderId="0" xfId="0" applyFont="1" applyFill="1" applyAlignment="1">
      <alignment horizontal="left" vertical="center" wrapText="1"/>
    </xf>
    <xf numFmtId="0" fontId="6" fillId="2" borderId="0" xfId="0" applyFont="1" applyFill="1" applyBorder="1" applyAlignment="1">
      <alignment horizontal="left" vertical="center" wrapText="1"/>
    </xf>
    <xf numFmtId="0" fontId="11" fillId="2" borderId="0" xfId="0" applyFont="1" applyFill="1" applyAlignment="1">
      <alignment wrapText="1"/>
    </xf>
    <xf numFmtId="0" fontId="35" fillId="15" borderId="3" xfId="0" applyFont="1" applyFill="1" applyBorder="1" applyAlignment="1">
      <alignment horizontal="center" vertical="center" wrapText="1"/>
    </xf>
    <xf numFmtId="0" fontId="35" fillId="15" borderId="4" xfId="0" applyFont="1" applyFill="1" applyBorder="1" applyAlignment="1">
      <alignment horizontal="center" vertical="center" wrapText="1"/>
    </xf>
    <xf numFmtId="0" fontId="35" fillId="16" borderId="9" xfId="0" applyFont="1" applyFill="1" applyBorder="1" applyAlignment="1">
      <alignment horizontal="center" vertical="center" wrapText="1"/>
    </xf>
    <xf numFmtId="0" fontId="35" fillId="16" borderId="3" xfId="0" applyFont="1" applyFill="1" applyBorder="1" applyAlignment="1">
      <alignment horizontal="center" vertical="center" wrapText="1"/>
    </xf>
    <xf numFmtId="0" fontId="35" fillId="16" borderId="4" xfId="0" applyFont="1" applyFill="1" applyBorder="1" applyAlignment="1">
      <alignment horizontal="center" vertical="center" wrapText="1"/>
    </xf>
    <xf numFmtId="0" fontId="35" fillId="16" borderId="1"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30" fillId="0" borderId="2" xfId="0" applyFont="1" applyBorder="1" applyAlignment="1">
      <alignment horizontal="center" vertical="center" wrapText="1"/>
    </xf>
    <xf numFmtId="0" fontId="0" fillId="0" borderId="0" xfId="0" applyFont="1" applyAlignment="1">
      <alignment horizontal="center" vertical="center" wrapText="1"/>
    </xf>
    <xf numFmtId="0" fontId="0" fillId="19" borderId="0" xfId="0" applyFont="1" applyFill="1" applyBorder="1" applyAlignment="1">
      <alignment vertical="center" wrapText="1"/>
    </xf>
    <xf numFmtId="0" fontId="19" fillId="0" borderId="1"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vertical="center" wrapText="1"/>
    </xf>
    <xf numFmtId="0" fontId="0" fillId="0" borderId="0" xfId="0" applyFont="1" applyFill="1" applyAlignment="1">
      <alignment vertical="center" wrapText="1"/>
    </xf>
    <xf numFmtId="49" fontId="19" fillId="0" borderId="1" xfId="0" applyNumberFormat="1" applyFont="1" applyFill="1" applyBorder="1" applyAlignment="1">
      <alignment horizontal="center" vertical="center" wrapText="1"/>
    </xf>
    <xf numFmtId="14" fontId="19" fillId="0" borderId="1" xfId="0" applyNumberFormat="1" applyFont="1" applyFill="1" applyBorder="1" applyAlignment="1">
      <alignment horizontal="left" vertical="center" wrapText="1"/>
    </xf>
    <xf numFmtId="0" fontId="19" fillId="0" borderId="1" xfId="0" applyFont="1" applyFill="1" applyBorder="1" applyAlignment="1">
      <alignment horizontal="left" vertical="center" wrapText="1"/>
    </xf>
    <xf numFmtId="0" fontId="47" fillId="0" borderId="1" xfId="0" applyFont="1" applyFill="1" applyBorder="1" applyAlignment="1">
      <alignment vertical="center" wrapText="1"/>
    </xf>
    <xf numFmtId="0" fontId="47" fillId="0" borderId="4" xfId="0" applyFont="1" applyFill="1" applyBorder="1" applyAlignment="1">
      <alignment horizontal="left" vertical="center" wrapText="1"/>
    </xf>
    <xf numFmtId="0" fontId="47" fillId="0" borderId="1" xfId="0" applyFont="1" applyFill="1" applyBorder="1" applyAlignment="1">
      <alignment horizontal="left" vertical="center" wrapText="1"/>
    </xf>
    <xf numFmtId="0" fontId="47" fillId="0" borderId="4" xfId="0" applyFont="1" applyFill="1" applyBorder="1" applyAlignment="1">
      <alignment horizontal="center" vertical="center" wrapText="1"/>
    </xf>
    <xf numFmtId="0" fontId="49" fillId="0" borderId="1" xfId="0" applyFont="1" applyFill="1" applyBorder="1" applyAlignment="1">
      <alignment wrapText="1"/>
    </xf>
    <xf numFmtId="0" fontId="49" fillId="30" borderId="49"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1" fillId="0" borderId="1" xfId="10" applyFont="1" applyBorder="1" applyAlignment="1">
      <alignment horizontal="center" vertical="center"/>
    </xf>
    <xf numFmtId="0" fontId="1" fillId="0" borderId="1" xfId="10" applyFont="1" applyFill="1" applyBorder="1" applyAlignment="1">
      <alignment horizontal="left" vertical="center" wrapText="1"/>
    </xf>
    <xf numFmtId="0" fontId="1" fillId="0" borderId="1" xfId="10" applyFont="1" applyFill="1" applyBorder="1" applyAlignment="1">
      <alignment vertical="center" wrapText="1"/>
    </xf>
    <xf numFmtId="0" fontId="1" fillId="0" borderId="1" xfId="10" applyNumberFormat="1" applyFont="1" applyBorder="1" applyAlignment="1">
      <alignment horizontal="center" vertical="center"/>
    </xf>
    <xf numFmtId="0" fontId="19" fillId="0" borderId="1" xfId="0" applyFont="1" applyFill="1" applyBorder="1" applyAlignment="1">
      <alignment vertical="center" wrapText="1"/>
    </xf>
  </cellXfs>
  <cellStyles count="13">
    <cellStyle name="Bueno" xfId="2" builtinId="26"/>
    <cellStyle name="Hipervínculo" xfId="1" builtinId="8"/>
    <cellStyle name="Hipervínculo 2" xfId="6" xr:uid="{00000000-0005-0000-0000-000002000000}"/>
    <cellStyle name="Normal" xfId="0" builtinId="0"/>
    <cellStyle name="Normal 2" xfId="4" xr:uid="{00000000-0005-0000-0000-000004000000}"/>
    <cellStyle name="Normal 2 2" xfId="7" xr:uid="{00000000-0005-0000-0000-000005000000}"/>
    <cellStyle name="Normal 3" xfId="5" xr:uid="{00000000-0005-0000-0000-000006000000}"/>
    <cellStyle name="Normal 3 2" xfId="10" xr:uid="{00000000-0005-0000-0000-000007000000}"/>
    <cellStyle name="Normal 4" xfId="3" xr:uid="{00000000-0005-0000-0000-000008000000}"/>
    <cellStyle name="Normal 5" xfId="9" xr:uid="{00000000-0005-0000-0000-000009000000}"/>
    <cellStyle name="Normal 5 2" xfId="12" xr:uid="{00000000-0005-0000-0000-00000A000000}"/>
    <cellStyle name="Normal 6" xfId="8" xr:uid="{00000000-0005-0000-0000-00000B000000}"/>
    <cellStyle name="Normal_Matriz_Riesgo_Inherente_1" xfId="11" xr:uid="{00000000-0005-0000-0000-00000C000000}"/>
  </cellStyles>
  <dxfs count="816">
    <dxf>
      <font>
        <color rgb="FF9C0006"/>
      </font>
      <fill>
        <patternFill>
          <bgColor rgb="FFFFC7CE"/>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36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361950</xdr:colOff>
      <xdr:row>0</xdr:row>
      <xdr:rowOff>118782</xdr:rowOff>
    </xdr:from>
    <xdr:to>
      <xdr:col>17</xdr:col>
      <xdr:colOff>2057400</xdr:colOff>
      <xdr:row>9</xdr:row>
      <xdr:rowOff>114300</xdr:rowOff>
    </xdr:to>
    <xdr:grpSp>
      <xdr:nvGrpSpPr>
        <xdr:cNvPr id="2" name="Grupo 1">
          <a:extLst>
            <a:ext uri="{FF2B5EF4-FFF2-40B4-BE49-F238E27FC236}">
              <a16:creationId xmlns:a16="http://schemas.microsoft.com/office/drawing/2014/main" id="{2B278C96-D525-42D4-9F87-FE4D1C2DF07E}"/>
            </a:ext>
          </a:extLst>
        </xdr:cNvPr>
        <xdr:cNvGrpSpPr/>
      </xdr:nvGrpSpPr>
      <xdr:grpSpPr>
        <a:xfrm>
          <a:off x="604405" y="118782"/>
          <a:ext cx="18684586" cy="1476223"/>
          <a:chOff x="68239" y="-95535"/>
          <a:chExt cx="6943725" cy="928047"/>
        </a:xfrm>
        <a:noFill/>
      </xdr:grpSpPr>
      <xdr:sp macro="" textlink="">
        <xdr:nvSpPr>
          <xdr:cNvPr id="3" name="Rectángulo: esquinas redondeadas 6">
            <a:extLst>
              <a:ext uri="{FF2B5EF4-FFF2-40B4-BE49-F238E27FC236}">
                <a16:creationId xmlns:a16="http://schemas.microsoft.com/office/drawing/2014/main" id="{27C6FB8F-BF58-4142-8EA6-2190B48A12B9}"/>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4" name="Cuadro de texto 2">
            <a:extLst>
              <a:ext uri="{FF2B5EF4-FFF2-40B4-BE49-F238E27FC236}">
                <a16:creationId xmlns:a16="http://schemas.microsoft.com/office/drawing/2014/main" id="{99064D7B-4F7E-4B6D-8A6D-4085BB5F6FA6}"/>
              </a:ext>
            </a:extLst>
          </xdr:cNvPr>
          <xdr:cNvSpPr txBox="1">
            <a:spLocks noChangeArrowheads="1"/>
          </xdr:cNvSpPr>
        </xdr:nvSpPr>
        <xdr:spPr bwMode="auto">
          <a:xfrm>
            <a:off x="1477428" y="-18690"/>
            <a:ext cx="4085189" cy="759936"/>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INVENTARIO DE ACTIVOS DE INFORMACIÓN</a:t>
            </a:r>
          </a:p>
        </xdr:txBody>
      </xdr:sp>
    </xdr:grpSp>
    <xdr:clientData/>
  </xdr:twoCellAnchor>
  <xdr:twoCellAnchor>
    <xdr:from>
      <xdr:col>2</xdr:col>
      <xdr:colOff>180975</xdr:colOff>
      <xdr:row>1</xdr:row>
      <xdr:rowOff>58317</xdr:rowOff>
    </xdr:from>
    <xdr:to>
      <xdr:col>4</xdr:col>
      <xdr:colOff>962025</xdr:colOff>
      <xdr:row>8</xdr:row>
      <xdr:rowOff>120860</xdr:rowOff>
    </xdr:to>
    <xdr:pic>
      <xdr:nvPicPr>
        <xdr:cNvPr id="5" name="Imagen 4">
          <a:extLst>
            <a:ext uri="{FF2B5EF4-FFF2-40B4-BE49-F238E27FC236}">
              <a16:creationId xmlns:a16="http://schemas.microsoft.com/office/drawing/2014/main" id="{DDB45725-027E-40FC-959F-8DBC871EB2F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51" t="27914" r="10654" b="29836"/>
        <a:stretch/>
      </xdr:blipFill>
      <xdr:spPr bwMode="auto">
        <a:xfrm>
          <a:off x="419100" y="220242"/>
          <a:ext cx="3228975" cy="1196018"/>
        </a:xfrm>
        <a:prstGeom prst="rect">
          <a:avLst/>
        </a:prstGeom>
        <a:noFill/>
        <a:ln>
          <a:noFill/>
        </a:ln>
        <a:extLst>
          <a:ext uri="{53640926-AAD7-44D8-BBD7-CCE9431645EC}">
            <a14:shadowObscured xmlns:a14="http://schemas.microsoft.com/office/drawing/2010/main"/>
          </a:ext>
        </a:extLst>
      </xdr:spPr>
    </xdr:pic>
    <xdr:clientData/>
  </xdr:twoCellAnchor>
  <xdr:twoCellAnchor>
    <xdr:from>
      <xdr:col>14</xdr:col>
      <xdr:colOff>1534645</xdr:colOff>
      <xdr:row>7</xdr:row>
      <xdr:rowOff>147357</xdr:rowOff>
    </xdr:from>
    <xdr:to>
      <xdr:col>16</xdr:col>
      <xdr:colOff>1457325</xdr:colOff>
      <xdr:row>9</xdr:row>
      <xdr:rowOff>19050</xdr:rowOff>
    </xdr:to>
    <xdr:sp macro="" textlink="">
      <xdr:nvSpPr>
        <xdr:cNvPr id="6" name="CuadroTexto 5">
          <a:extLst>
            <a:ext uri="{FF2B5EF4-FFF2-40B4-BE49-F238E27FC236}">
              <a16:creationId xmlns:a16="http://schemas.microsoft.com/office/drawing/2014/main" id="{3CD451D5-2B1E-421D-83E2-99D3F86A94A3}"/>
            </a:ext>
          </a:extLst>
        </xdr:cNvPr>
        <xdr:cNvSpPr txBox="1"/>
      </xdr:nvSpPr>
      <xdr:spPr>
        <a:xfrm>
          <a:off x="13898095" y="1280832"/>
          <a:ext cx="2570630" cy="195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1.0</a:t>
          </a:r>
          <a:endParaRPr lang="es-CO" sz="1200"/>
        </a:p>
      </xdr:txBody>
    </xdr:sp>
    <xdr:clientData/>
  </xdr:twoCellAnchor>
  <xdr:twoCellAnchor>
    <xdr:from>
      <xdr:col>5</xdr:col>
      <xdr:colOff>2038350</xdr:colOff>
      <xdr:row>7</xdr:row>
      <xdr:rowOff>142315</xdr:rowOff>
    </xdr:from>
    <xdr:to>
      <xdr:col>6</xdr:col>
      <xdr:colOff>1533525</xdr:colOff>
      <xdr:row>8</xdr:row>
      <xdr:rowOff>123825</xdr:rowOff>
    </xdr:to>
    <xdr:sp macro="" textlink="">
      <xdr:nvSpPr>
        <xdr:cNvPr id="8" name="CuadroTexto 7">
          <a:extLst>
            <a:ext uri="{FF2B5EF4-FFF2-40B4-BE49-F238E27FC236}">
              <a16:creationId xmlns:a16="http://schemas.microsoft.com/office/drawing/2014/main" id="{A9C950BA-EFAA-4684-AA8C-E14894EF9FC7}"/>
            </a:ext>
          </a:extLst>
        </xdr:cNvPr>
        <xdr:cNvSpPr txBox="1"/>
      </xdr:nvSpPr>
      <xdr:spPr>
        <a:xfrm>
          <a:off x="3324225" y="1275790"/>
          <a:ext cx="1676400" cy="143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26/03/2021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28576</xdr:colOff>
      <xdr:row>0</xdr:row>
      <xdr:rowOff>109257</xdr:rowOff>
    </xdr:from>
    <xdr:to>
      <xdr:col>12</xdr:col>
      <xdr:colOff>876302</xdr:colOff>
      <xdr:row>8</xdr:row>
      <xdr:rowOff>67235</xdr:rowOff>
    </xdr:to>
    <xdr:grpSp>
      <xdr:nvGrpSpPr>
        <xdr:cNvPr id="2" name="Grupo 1">
          <a:extLst>
            <a:ext uri="{FF2B5EF4-FFF2-40B4-BE49-F238E27FC236}">
              <a16:creationId xmlns:a16="http://schemas.microsoft.com/office/drawing/2014/main" id="{F17B3D38-1C5E-4D83-8C57-8B41209B9B7D}"/>
            </a:ext>
          </a:extLst>
        </xdr:cNvPr>
        <xdr:cNvGrpSpPr/>
      </xdr:nvGrpSpPr>
      <xdr:grpSpPr>
        <a:xfrm>
          <a:off x="209551" y="109257"/>
          <a:ext cx="18497551" cy="1253378"/>
          <a:chOff x="68239" y="-95535"/>
          <a:chExt cx="6943725" cy="928047"/>
        </a:xfrm>
        <a:noFill/>
      </xdr:grpSpPr>
      <xdr:sp macro="" textlink="">
        <xdr:nvSpPr>
          <xdr:cNvPr id="3" name="Rectángulo: esquinas redondeadas 6">
            <a:extLst>
              <a:ext uri="{FF2B5EF4-FFF2-40B4-BE49-F238E27FC236}">
                <a16:creationId xmlns:a16="http://schemas.microsoft.com/office/drawing/2014/main" id="{68A980D2-08DC-4BE8-AE9A-47CD545BCF26}"/>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4" name="Cuadro de texto 2">
            <a:extLst>
              <a:ext uri="{FF2B5EF4-FFF2-40B4-BE49-F238E27FC236}">
                <a16:creationId xmlns:a16="http://schemas.microsoft.com/office/drawing/2014/main" id="{26A99882-343C-4A75-8BF5-2A4764974568}"/>
              </a:ext>
            </a:extLst>
          </xdr:cNvPr>
          <xdr:cNvSpPr txBox="1">
            <a:spLocks noChangeArrowheads="1"/>
          </xdr:cNvSpPr>
        </xdr:nvSpPr>
        <xdr:spPr bwMode="auto">
          <a:xfrm>
            <a:off x="2016080" y="37324"/>
            <a:ext cx="2974843" cy="602722"/>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INFORMACIÓN PARA EL REGISTRO NACIONAL DE BASES DE DATOS PERSONALES</a:t>
            </a:r>
          </a:p>
        </xdr:txBody>
      </xdr:sp>
    </xdr:grpSp>
    <xdr:clientData/>
  </xdr:twoCellAnchor>
  <xdr:twoCellAnchor>
    <xdr:from>
      <xdr:col>10</xdr:col>
      <xdr:colOff>58270</xdr:colOff>
      <xdr:row>6</xdr:row>
      <xdr:rowOff>33617</xdr:rowOff>
    </xdr:from>
    <xdr:to>
      <xdr:col>11</xdr:col>
      <xdr:colOff>704850</xdr:colOff>
      <xdr:row>7</xdr:row>
      <xdr:rowOff>67235</xdr:rowOff>
    </xdr:to>
    <xdr:sp macro="" textlink="">
      <xdr:nvSpPr>
        <xdr:cNvPr id="9" name="CuadroTexto 8">
          <a:extLst>
            <a:ext uri="{FF2B5EF4-FFF2-40B4-BE49-F238E27FC236}">
              <a16:creationId xmlns:a16="http://schemas.microsoft.com/office/drawing/2014/main" id="{59C0F45C-28FD-4B10-9EDC-2C6CE02E0966}"/>
            </a:ext>
          </a:extLst>
        </xdr:cNvPr>
        <xdr:cNvSpPr txBox="1"/>
      </xdr:nvSpPr>
      <xdr:spPr>
        <a:xfrm>
          <a:off x="13936195" y="1005167"/>
          <a:ext cx="2570630" cy="195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1.0</a:t>
          </a:r>
          <a:endParaRPr lang="es-CO" sz="1200"/>
        </a:p>
      </xdr:txBody>
    </xdr:sp>
    <xdr:clientData/>
  </xdr:twoCellAnchor>
  <xdr:twoCellAnchor>
    <xdr:from>
      <xdr:col>3</xdr:col>
      <xdr:colOff>19050</xdr:colOff>
      <xdr:row>6</xdr:row>
      <xdr:rowOff>28575</xdr:rowOff>
    </xdr:from>
    <xdr:to>
      <xdr:col>4</xdr:col>
      <xdr:colOff>85725</xdr:colOff>
      <xdr:row>7</xdr:row>
      <xdr:rowOff>10085</xdr:rowOff>
    </xdr:to>
    <xdr:sp macro="" textlink="">
      <xdr:nvSpPr>
        <xdr:cNvPr id="10" name="CuadroTexto 9">
          <a:extLst>
            <a:ext uri="{FF2B5EF4-FFF2-40B4-BE49-F238E27FC236}">
              <a16:creationId xmlns:a16="http://schemas.microsoft.com/office/drawing/2014/main" id="{3030CF0D-2927-4DDF-AF1B-699294769C32}"/>
            </a:ext>
          </a:extLst>
        </xdr:cNvPr>
        <xdr:cNvSpPr txBox="1"/>
      </xdr:nvSpPr>
      <xdr:spPr>
        <a:xfrm>
          <a:off x="3362325" y="1000125"/>
          <a:ext cx="1676400" cy="143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26/03/2021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109257</xdr:rowOff>
    </xdr:from>
    <xdr:to>
      <xdr:col>11</xdr:col>
      <xdr:colOff>0</xdr:colOff>
      <xdr:row>8</xdr:row>
      <xdr:rowOff>67235</xdr:rowOff>
    </xdr:to>
    <xdr:grpSp>
      <xdr:nvGrpSpPr>
        <xdr:cNvPr id="9" name="Grupo 8">
          <a:extLst>
            <a:ext uri="{FF2B5EF4-FFF2-40B4-BE49-F238E27FC236}">
              <a16:creationId xmlns:a16="http://schemas.microsoft.com/office/drawing/2014/main" id="{00000000-0008-0000-0100-000009000000}"/>
            </a:ext>
          </a:extLst>
        </xdr:cNvPr>
        <xdr:cNvGrpSpPr/>
      </xdr:nvGrpSpPr>
      <xdr:grpSpPr>
        <a:xfrm>
          <a:off x="352425" y="109257"/>
          <a:ext cx="20459700" cy="1253378"/>
          <a:chOff x="68239" y="-95535"/>
          <a:chExt cx="6943725" cy="928047"/>
        </a:xfrm>
        <a:noFill/>
      </xdr:grpSpPr>
      <xdr:sp macro="" textlink="">
        <xdr:nvSpPr>
          <xdr:cNvPr id="10" name="Rectángulo: esquinas redondeadas 6">
            <a:extLst>
              <a:ext uri="{FF2B5EF4-FFF2-40B4-BE49-F238E27FC236}">
                <a16:creationId xmlns:a16="http://schemas.microsoft.com/office/drawing/2014/main" id="{00000000-0008-0000-0100-00000A000000}"/>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11" name="Cuadro de texto 2">
            <a:extLst>
              <a:ext uri="{FF2B5EF4-FFF2-40B4-BE49-F238E27FC236}">
                <a16:creationId xmlns:a16="http://schemas.microsoft.com/office/drawing/2014/main" id="{00000000-0008-0000-0100-00000B000000}"/>
              </a:ext>
            </a:extLst>
          </xdr:cNvPr>
          <xdr:cNvSpPr txBox="1">
            <a:spLocks noChangeArrowheads="1"/>
          </xdr:cNvSpPr>
        </xdr:nvSpPr>
        <xdr:spPr bwMode="auto">
          <a:xfrm>
            <a:off x="2180931" y="95265"/>
            <a:ext cx="2974843" cy="602722"/>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INVENTARIO DE CONTENEDORES</a:t>
            </a:r>
          </a:p>
        </xdr:txBody>
      </xdr:sp>
    </xdr:grpSp>
    <xdr:clientData/>
  </xdr:twoCellAnchor>
  <xdr:twoCellAnchor>
    <xdr:from>
      <xdr:col>7</xdr:col>
      <xdr:colOff>1267945</xdr:colOff>
      <xdr:row>6</xdr:row>
      <xdr:rowOff>52667</xdr:rowOff>
    </xdr:from>
    <xdr:to>
      <xdr:col>8</xdr:col>
      <xdr:colOff>533400</xdr:colOff>
      <xdr:row>7</xdr:row>
      <xdr:rowOff>86285</xdr:rowOff>
    </xdr:to>
    <xdr:sp macro="" textlink="">
      <xdr:nvSpPr>
        <xdr:cNvPr id="15" name="CuadroTexto 14">
          <a:extLst>
            <a:ext uri="{FF2B5EF4-FFF2-40B4-BE49-F238E27FC236}">
              <a16:creationId xmlns:a16="http://schemas.microsoft.com/office/drawing/2014/main" id="{92BB5AE5-8FC3-423A-A3BD-BA4726A8FA81}"/>
            </a:ext>
          </a:extLst>
        </xdr:cNvPr>
        <xdr:cNvSpPr txBox="1"/>
      </xdr:nvSpPr>
      <xdr:spPr>
        <a:xfrm>
          <a:off x="14679145" y="1024217"/>
          <a:ext cx="2570630" cy="195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1.0</a:t>
          </a:r>
          <a:endParaRPr lang="es-CO" sz="1200"/>
        </a:p>
      </xdr:txBody>
    </xdr:sp>
    <xdr:clientData/>
  </xdr:twoCellAnchor>
  <xdr:twoCellAnchor>
    <xdr:from>
      <xdr:col>3</xdr:col>
      <xdr:colOff>371475</xdr:colOff>
      <xdr:row>6</xdr:row>
      <xdr:rowOff>47625</xdr:rowOff>
    </xdr:from>
    <xdr:to>
      <xdr:col>3</xdr:col>
      <xdr:colOff>2047875</xdr:colOff>
      <xdr:row>7</xdr:row>
      <xdr:rowOff>29135</xdr:rowOff>
    </xdr:to>
    <xdr:sp macro="" textlink="">
      <xdr:nvSpPr>
        <xdr:cNvPr id="16" name="CuadroTexto 15">
          <a:extLst>
            <a:ext uri="{FF2B5EF4-FFF2-40B4-BE49-F238E27FC236}">
              <a16:creationId xmlns:a16="http://schemas.microsoft.com/office/drawing/2014/main" id="{BE0A0968-87E7-4015-964E-A78208A1D4A3}"/>
            </a:ext>
          </a:extLst>
        </xdr:cNvPr>
        <xdr:cNvSpPr txBox="1"/>
      </xdr:nvSpPr>
      <xdr:spPr>
        <a:xfrm>
          <a:off x="4105275" y="1019175"/>
          <a:ext cx="1676400" cy="143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26/03/2021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109256</xdr:rowOff>
    </xdr:from>
    <xdr:to>
      <xdr:col>36</xdr:col>
      <xdr:colOff>704850</xdr:colOff>
      <xdr:row>8</xdr:row>
      <xdr:rowOff>380999</xdr:rowOff>
    </xdr:to>
    <xdr:grpSp>
      <xdr:nvGrpSpPr>
        <xdr:cNvPr id="6" name="Grupo 5">
          <a:extLst>
            <a:ext uri="{FF2B5EF4-FFF2-40B4-BE49-F238E27FC236}">
              <a16:creationId xmlns:a16="http://schemas.microsoft.com/office/drawing/2014/main" id="{FCE9F407-7B41-4F6B-BA8C-F27EF033F7D6}"/>
            </a:ext>
          </a:extLst>
        </xdr:cNvPr>
        <xdr:cNvGrpSpPr/>
      </xdr:nvGrpSpPr>
      <xdr:grpSpPr>
        <a:xfrm>
          <a:off x="1304925" y="109256"/>
          <a:ext cx="47710725" cy="1567143"/>
          <a:chOff x="68239" y="-95535"/>
          <a:chExt cx="6943725" cy="928047"/>
        </a:xfrm>
        <a:noFill/>
      </xdr:grpSpPr>
      <xdr:sp macro="" textlink="">
        <xdr:nvSpPr>
          <xdr:cNvPr id="7" name="Rectángulo: esquinas redondeadas 6">
            <a:extLst>
              <a:ext uri="{FF2B5EF4-FFF2-40B4-BE49-F238E27FC236}">
                <a16:creationId xmlns:a16="http://schemas.microsoft.com/office/drawing/2014/main" id="{0986EA39-21B4-4108-BB17-49F69A7BDD7B}"/>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8" name="Cuadro de texto 2">
            <a:extLst>
              <a:ext uri="{FF2B5EF4-FFF2-40B4-BE49-F238E27FC236}">
                <a16:creationId xmlns:a16="http://schemas.microsoft.com/office/drawing/2014/main" id="{C23C44B9-B849-46AC-8197-4F522D8C6DB0}"/>
              </a:ext>
            </a:extLst>
          </xdr:cNvPr>
          <xdr:cNvSpPr txBox="1">
            <a:spLocks noChangeArrowheads="1"/>
          </xdr:cNvSpPr>
        </xdr:nvSpPr>
        <xdr:spPr bwMode="auto">
          <a:xfrm>
            <a:off x="2180931" y="95265"/>
            <a:ext cx="2974843" cy="602722"/>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ANALISIS DE RIESGOS</a:t>
            </a:r>
          </a:p>
        </xdr:txBody>
      </xdr:sp>
    </xdr:grpSp>
    <xdr:clientData/>
  </xdr:twoCellAnchor>
  <xdr:twoCellAnchor>
    <xdr:from>
      <xdr:col>22</xdr:col>
      <xdr:colOff>354906</xdr:colOff>
      <xdr:row>7</xdr:row>
      <xdr:rowOff>86686</xdr:rowOff>
    </xdr:from>
    <xdr:to>
      <xdr:col>23</xdr:col>
      <xdr:colOff>1387929</xdr:colOff>
      <xdr:row>8</xdr:row>
      <xdr:rowOff>118943</xdr:rowOff>
    </xdr:to>
    <xdr:sp macro="" textlink="">
      <xdr:nvSpPr>
        <xdr:cNvPr id="13" name="CuadroTexto 12">
          <a:extLst>
            <a:ext uri="{FF2B5EF4-FFF2-40B4-BE49-F238E27FC236}">
              <a16:creationId xmlns:a16="http://schemas.microsoft.com/office/drawing/2014/main" id="{E24D2996-6AA2-4BDD-8EFC-BC74D34DD587}"/>
            </a:ext>
          </a:extLst>
        </xdr:cNvPr>
        <xdr:cNvSpPr txBox="1"/>
      </xdr:nvSpPr>
      <xdr:spPr>
        <a:xfrm>
          <a:off x="29991263" y="1229686"/>
          <a:ext cx="2570630" cy="195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1.0</a:t>
          </a:r>
          <a:endParaRPr lang="es-CO" sz="1200"/>
        </a:p>
      </xdr:txBody>
    </xdr:sp>
    <xdr:clientData/>
  </xdr:twoCellAnchor>
  <xdr:twoCellAnchor>
    <xdr:from>
      <xdr:col>13</xdr:col>
      <xdr:colOff>2177143</xdr:colOff>
      <xdr:row>7</xdr:row>
      <xdr:rowOff>81644</xdr:rowOff>
    </xdr:from>
    <xdr:to>
      <xdr:col>14</xdr:col>
      <xdr:colOff>1608364</xdr:colOff>
      <xdr:row>8</xdr:row>
      <xdr:rowOff>61793</xdr:rowOff>
    </xdr:to>
    <xdr:sp macro="" textlink="">
      <xdr:nvSpPr>
        <xdr:cNvPr id="14" name="CuadroTexto 13">
          <a:extLst>
            <a:ext uri="{FF2B5EF4-FFF2-40B4-BE49-F238E27FC236}">
              <a16:creationId xmlns:a16="http://schemas.microsoft.com/office/drawing/2014/main" id="{86FDA5E3-034A-48DF-AF5F-75296ADD4492}"/>
            </a:ext>
          </a:extLst>
        </xdr:cNvPr>
        <xdr:cNvSpPr txBox="1"/>
      </xdr:nvSpPr>
      <xdr:spPr>
        <a:xfrm>
          <a:off x="19417393" y="1224644"/>
          <a:ext cx="1676400" cy="143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26/03/2021</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109257</xdr:rowOff>
    </xdr:from>
    <xdr:to>
      <xdr:col>11</xdr:col>
      <xdr:colOff>0</xdr:colOff>
      <xdr:row>8</xdr:row>
      <xdr:rowOff>67235</xdr:rowOff>
    </xdr:to>
    <xdr:grpSp>
      <xdr:nvGrpSpPr>
        <xdr:cNvPr id="2" name="Grupo 1">
          <a:extLst>
            <a:ext uri="{FF2B5EF4-FFF2-40B4-BE49-F238E27FC236}">
              <a16:creationId xmlns:a16="http://schemas.microsoft.com/office/drawing/2014/main" id="{87F96AB4-CFB6-4A01-813E-859A0D50A38B}"/>
            </a:ext>
          </a:extLst>
        </xdr:cNvPr>
        <xdr:cNvGrpSpPr/>
      </xdr:nvGrpSpPr>
      <xdr:grpSpPr>
        <a:xfrm>
          <a:off x="352425" y="109257"/>
          <a:ext cx="11229975" cy="1253378"/>
          <a:chOff x="68239" y="-95535"/>
          <a:chExt cx="6943725" cy="928047"/>
        </a:xfrm>
        <a:noFill/>
      </xdr:grpSpPr>
      <xdr:sp macro="" textlink="">
        <xdr:nvSpPr>
          <xdr:cNvPr id="3" name="Rectángulo: esquinas redondeadas 6">
            <a:extLst>
              <a:ext uri="{FF2B5EF4-FFF2-40B4-BE49-F238E27FC236}">
                <a16:creationId xmlns:a16="http://schemas.microsoft.com/office/drawing/2014/main" id="{897BAAF2-A655-4E1D-A6D7-F79956A3E3BE}"/>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4" name="Cuadro de texto 2">
            <a:extLst>
              <a:ext uri="{FF2B5EF4-FFF2-40B4-BE49-F238E27FC236}">
                <a16:creationId xmlns:a16="http://schemas.microsoft.com/office/drawing/2014/main" id="{B486D729-A5E7-4712-BDFC-3F7824436692}"/>
              </a:ext>
            </a:extLst>
          </xdr:cNvPr>
          <xdr:cNvSpPr txBox="1">
            <a:spLocks noChangeArrowheads="1"/>
          </xdr:cNvSpPr>
        </xdr:nvSpPr>
        <xdr:spPr bwMode="auto">
          <a:xfrm>
            <a:off x="2180931" y="95265"/>
            <a:ext cx="2974843" cy="602722"/>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INVENTARIO DE CONTENEDORES INSTITUTO NACIONAL DE SALUD</a:t>
            </a:r>
          </a:p>
        </xdr:txBody>
      </xdr:sp>
    </xdr:grpSp>
    <xdr:clientData/>
  </xdr:twoCellAnchor>
  <xdr:twoCellAnchor>
    <xdr:from>
      <xdr:col>1</xdr:col>
      <xdr:colOff>142876</xdr:colOff>
      <xdr:row>1</xdr:row>
      <xdr:rowOff>10692</xdr:rowOff>
    </xdr:from>
    <xdr:to>
      <xdr:col>2</xdr:col>
      <xdr:colOff>1952625</xdr:colOff>
      <xdr:row>7</xdr:row>
      <xdr:rowOff>73235</xdr:rowOff>
    </xdr:to>
    <xdr:pic>
      <xdr:nvPicPr>
        <xdr:cNvPr id="5" name="Imagen 4">
          <a:extLst>
            <a:ext uri="{FF2B5EF4-FFF2-40B4-BE49-F238E27FC236}">
              <a16:creationId xmlns:a16="http://schemas.microsoft.com/office/drawing/2014/main" id="{A7B4EDEC-DE53-480E-8178-CE376AEC082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51" t="27914" r="10654" b="29836"/>
        <a:stretch/>
      </xdr:blipFill>
      <xdr:spPr bwMode="auto">
        <a:xfrm>
          <a:off x="495301" y="172617"/>
          <a:ext cx="2533649" cy="1034093"/>
        </a:xfrm>
        <a:prstGeom prst="rect">
          <a:avLst/>
        </a:prstGeom>
        <a:noFill/>
        <a:ln>
          <a:noFill/>
        </a:ln>
        <a:extLst>
          <a:ext uri="{53640926-AAD7-44D8-BBD7-CCE9431645EC}">
            <a14:shadowObscured xmlns:a14="http://schemas.microsoft.com/office/drawing/2010/main"/>
          </a:ext>
        </a:extLst>
      </xdr:spPr>
    </xdr:pic>
    <xdr:clientData/>
  </xdr:twoCellAnchor>
  <xdr:twoCellAnchor>
    <xdr:from>
      <xdr:col>4</xdr:col>
      <xdr:colOff>549088</xdr:colOff>
      <xdr:row>6</xdr:row>
      <xdr:rowOff>57150</xdr:rowOff>
    </xdr:from>
    <xdr:to>
      <xdr:col>5</xdr:col>
      <xdr:colOff>616323</xdr:colOff>
      <xdr:row>7</xdr:row>
      <xdr:rowOff>78442</xdr:rowOff>
    </xdr:to>
    <xdr:sp macro="" textlink="">
      <xdr:nvSpPr>
        <xdr:cNvPr id="6" name="CuadroTexto 5">
          <a:extLst>
            <a:ext uri="{FF2B5EF4-FFF2-40B4-BE49-F238E27FC236}">
              <a16:creationId xmlns:a16="http://schemas.microsoft.com/office/drawing/2014/main" id="{AD7CEA68-57C5-434C-AE94-10A1C0DDEBD4}"/>
            </a:ext>
          </a:extLst>
        </xdr:cNvPr>
        <xdr:cNvSpPr txBox="1"/>
      </xdr:nvSpPr>
      <xdr:spPr>
        <a:xfrm>
          <a:off x="6645088" y="1028700"/>
          <a:ext cx="841562" cy="183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1.5</a:t>
          </a:r>
          <a:endParaRPr lang="es-CO" sz="1200"/>
        </a:p>
      </xdr:txBody>
    </xdr:sp>
    <xdr:clientData/>
  </xdr:twoCellAnchor>
  <xdr:twoCellAnchor editAs="oneCell">
    <xdr:from>
      <xdr:col>8</xdr:col>
      <xdr:colOff>579343</xdr:colOff>
      <xdr:row>1</xdr:row>
      <xdr:rowOff>30817</xdr:rowOff>
    </xdr:from>
    <xdr:to>
      <xdr:col>10</xdr:col>
      <xdr:colOff>1083047</xdr:colOff>
      <xdr:row>7</xdr:row>
      <xdr:rowOff>36257</xdr:rowOff>
    </xdr:to>
    <xdr:pic>
      <xdr:nvPicPr>
        <xdr:cNvPr id="7" name="Imagen 6">
          <a:extLst>
            <a:ext uri="{FF2B5EF4-FFF2-40B4-BE49-F238E27FC236}">
              <a16:creationId xmlns:a16="http://schemas.microsoft.com/office/drawing/2014/main" id="{3F18D417-E385-45F8-8D46-3458581D857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65993" y="192742"/>
          <a:ext cx="3113554" cy="976990"/>
        </a:xfrm>
        <a:prstGeom prst="rect">
          <a:avLst/>
        </a:prstGeom>
      </xdr:spPr>
    </xdr:pic>
    <xdr:clientData/>
  </xdr:twoCellAnchor>
  <xdr:twoCellAnchor>
    <xdr:from>
      <xdr:col>2</xdr:col>
      <xdr:colOff>1790700</xdr:colOff>
      <xdr:row>6</xdr:row>
      <xdr:rowOff>47625</xdr:rowOff>
    </xdr:from>
    <xdr:to>
      <xdr:col>5</xdr:col>
      <xdr:colOff>685800</xdr:colOff>
      <xdr:row>7</xdr:row>
      <xdr:rowOff>85725</xdr:rowOff>
    </xdr:to>
    <xdr:sp macro="" textlink="">
      <xdr:nvSpPr>
        <xdr:cNvPr id="8" name="CuadroTexto 7">
          <a:extLst>
            <a:ext uri="{FF2B5EF4-FFF2-40B4-BE49-F238E27FC236}">
              <a16:creationId xmlns:a16="http://schemas.microsoft.com/office/drawing/2014/main" id="{F8DA0C6B-DE8B-4801-95CA-121209154532}"/>
            </a:ext>
          </a:extLst>
        </xdr:cNvPr>
        <xdr:cNvSpPr txBox="1"/>
      </xdr:nvSpPr>
      <xdr:spPr>
        <a:xfrm>
          <a:off x="2867025" y="1019175"/>
          <a:ext cx="461962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19/11/2018</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0</xdr:row>
      <xdr:rowOff>118782</xdr:rowOff>
    </xdr:from>
    <xdr:to>
      <xdr:col>13</xdr:col>
      <xdr:colOff>1381125</xdr:colOff>
      <xdr:row>9</xdr:row>
      <xdr:rowOff>114300</xdr:rowOff>
    </xdr:to>
    <xdr:grpSp>
      <xdr:nvGrpSpPr>
        <xdr:cNvPr id="2" name="Grupo 1">
          <a:extLst>
            <a:ext uri="{FF2B5EF4-FFF2-40B4-BE49-F238E27FC236}">
              <a16:creationId xmlns:a16="http://schemas.microsoft.com/office/drawing/2014/main" id="{6A33F0A6-9945-4E2A-B70E-F7EB5DB69AB2}"/>
            </a:ext>
          </a:extLst>
        </xdr:cNvPr>
        <xdr:cNvGrpSpPr/>
      </xdr:nvGrpSpPr>
      <xdr:grpSpPr>
        <a:xfrm>
          <a:off x="476250" y="118782"/>
          <a:ext cx="18116550" cy="1452843"/>
          <a:chOff x="68239" y="-95535"/>
          <a:chExt cx="6943725" cy="928047"/>
        </a:xfrm>
        <a:noFill/>
      </xdr:grpSpPr>
      <xdr:sp macro="" textlink="">
        <xdr:nvSpPr>
          <xdr:cNvPr id="3" name="Rectángulo: esquinas redondeadas 6">
            <a:extLst>
              <a:ext uri="{FF2B5EF4-FFF2-40B4-BE49-F238E27FC236}">
                <a16:creationId xmlns:a16="http://schemas.microsoft.com/office/drawing/2014/main" id="{398E7BEA-CF13-4FB0-9F93-8FF4D2C4F197}"/>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4" name="Cuadro de texto 2">
            <a:extLst>
              <a:ext uri="{FF2B5EF4-FFF2-40B4-BE49-F238E27FC236}">
                <a16:creationId xmlns:a16="http://schemas.microsoft.com/office/drawing/2014/main" id="{1C7184C8-669A-44BE-B213-DDE24A61A1CA}"/>
              </a:ext>
            </a:extLst>
          </xdr:cNvPr>
          <xdr:cNvSpPr txBox="1">
            <a:spLocks noChangeArrowheads="1"/>
          </xdr:cNvSpPr>
        </xdr:nvSpPr>
        <xdr:spPr bwMode="auto">
          <a:xfrm>
            <a:off x="1477428" y="-18690"/>
            <a:ext cx="4085189" cy="759936"/>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INVENTARIO DE ACTIVOS DE INFORMACIÓN - INSTITUTO NACIONAL DE SALUD</a:t>
            </a:r>
          </a:p>
        </xdr:txBody>
      </xdr:sp>
    </xdr:grpSp>
    <xdr:clientData/>
  </xdr:twoCellAnchor>
  <xdr:twoCellAnchor>
    <xdr:from>
      <xdr:col>2</xdr:col>
      <xdr:colOff>180975</xdr:colOff>
      <xdr:row>1</xdr:row>
      <xdr:rowOff>58317</xdr:rowOff>
    </xdr:from>
    <xdr:to>
      <xdr:col>4</xdr:col>
      <xdr:colOff>962025</xdr:colOff>
      <xdr:row>8</xdr:row>
      <xdr:rowOff>120860</xdr:rowOff>
    </xdr:to>
    <xdr:pic>
      <xdr:nvPicPr>
        <xdr:cNvPr id="5" name="Imagen 4">
          <a:extLst>
            <a:ext uri="{FF2B5EF4-FFF2-40B4-BE49-F238E27FC236}">
              <a16:creationId xmlns:a16="http://schemas.microsoft.com/office/drawing/2014/main" id="{6BEB126C-0DE2-45DB-A0B1-E6D1FA06707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51" t="27914" r="10654" b="29836"/>
        <a:stretch/>
      </xdr:blipFill>
      <xdr:spPr bwMode="auto">
        <a:xfrm>
          <a:off x="419100" y="220242"/>
          <a:ext cx="3228975" cy="1196018"/>
        </a:xfrm>
        <a:prstGeom prst="rect">
          <a:avLst/>
        </a:prstGeom>
        <a:noFill/>
        <a:ln>
          <a:noFill/>
        </a:ln>
        <a:extLst>
          <a:ext uri="{53640926-AAD7-44D8-BBD7-CCE9431645EC}">
            <a14:shadowObscured xmlns:a14="http://schemas.microsoft.com/office/drawing/2010/main"/>
          </a:ext>
        </a:extLst>
      </xdr:spPr>
    </xdr:pic>
    <xdr:clientData/>
  </xdr:twoCellAnchor>
  <xdr:twoCellAnchor>
    <xdr:from>
      <xdr:col>10</xdr:col>
      <xdr:colOff>1458445</xdr:colOff>
      <xdr:row>7</xdr:row>
      <xdr:rowOff>147357</xdr:rowOff>
    </xdr:from>
    <xdr:to>
      <xdr:col>11</xdr:col>
      <xdr:colOff>1419225</xdr:colOff>
      <xdr:row>9</xdr:row>
      <xdr:rowOff>23531</xdr:rowOff>
    </xdr:to>
    <xdr:sp macro="" textlink="">
      <xdr:nvSpPr>
        <xdr:cNvPr id="6" name="CuadroTexto 5">
          <a:extLst>
            <a:ext uri="{FF2B5EF4-FFF2-40B4-BE49-F238E27FC236}">
              <a16:creationId xmlns:a16="http://schemas.microsoft.com/office/drawing/2014/main" id="{2D39248D-2A49-4C65-9933-A6E05BAB522A}"/>
            </a:ext>
          </a:extLst>
        </xdr:cNvPr>
        <xdr:cNvSpPr txBox="1"/>
      </xdr:nvSpPr>
      <xdr:spPr>
        <a:xfrm>
          <a:off x="13945720" y="1280832"/>
          <a:ext cx="1551455" cy="200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1.5</a:t>
          </a:r>
          <a:endParaRPr lang="es-CO" sz="1200"/>
        </a:p>
      </xdr:txBody>
    </xdr:sp>
    <xdr:clientData/>
  </xdr:twoCellAnchor>
  <xdr:twoCellAnchor editAs="oneCell">
    <xdr:from>
      <xdr:col>11</xdr:col>
      <xdr:colOff>978477</xdr:colOff>
      <xdr:row>1</xdr:row>
      <xdr:rowOff>2597</xdr:rowOff>
    </xdr:from>
    <xdr:to>
      <xdr:col>13</xdr:col>
      <xdr:colOff>1195820</xdr:colOff>
      <xdr:row>8</xdr:row>
      <xdr:rowOff>17562</xdr:rowOff>
    </xdr:to>
    <xdr:pic>
      <xdr:nvPicPr>
        <xdr:cNvPr id="7" name="Imagen 6">
          <a:extLst>
            <a:ext uri="{FF2B5EF4-FFF2-40B4-BE49-F238E27FC236}">
              <a16:creationId xmlns:a16="http://schemas.microsoft.com/office/drawing/2014/main" id="{53A350F7-C014-405D-94E2-3727525971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056427" y="164522"/>
          <a:ext cx="3112943" cy="1148440"/>
        </a:xfrm>
        <a:prstGeom prst="rect">
          <a:avLst/>
        </a:prstGeom>
      </xdr:spPr>
    </xdr:pic>
    <xdr:clientData/>
  </xdr:twoCellAnchor>
  <xdr:twoCellAnchor>
    <xdr:from>
      <xdr:col>4</xdr:col>
      <xdr:colOff>742950</xdr:colOff>
      <xdr:row>7</xdr:row>
      <xdr:rowOff>151840</xdr:rowOff>
    </xdr:from>
    <xdr:to>
      <xdr:col>5</xdr:col>
      <xdr:colOff>704850</xdr:colOff>
      <xdr:row>9</xdr:row>
      <xdr:rowOff>22972</xdr:rowOff>
    </xdr:to>
    <xdr:sp macro="" textlink="">
      <xdr:nvSpPr>
        <xdr:cNvPr id="8" name="CuadroTexto 7">
          <a:extLst>
            <a:ext uri="{FF2B5EF4-FFF2-40B4-BE49-F238E27FC236}">
              <a16:creationId xmlns:a16="http://schemas.microsoft.com/office/drawing/2014/main" id="{0A4D6237-3789-45BD-A80E-BFCC9DD0F593}"/>
            </a:ext>
          </a:extLst>
        </xdr:cNvPr>
        <xdr:cNvSpPr txBox="1"/>
      </xdr:nvSpPr>
      <xdr:spPr>
        <a:xfrm>
          <a:off x="3429000" y="1285315"/>
          <a:ext cx="1552575" cy="194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9/11/2018</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is%20Documentos\IT%20Security\Administrativo\Sistemas%20internos\riesgos\borrador\08-09-2017%20-%20Matriz%20de%20Analisis%20de%20Riesgos%20Seguridad%20v6.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npahuedu-my.sharepoint.com/Users/hcontreras/Downloads/INS%20-%20ACTIVOS%20DE%20INFORMACION%202018%20v0.9%20-%20Investigacion%20en%20salud%20public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DR&#201;S/Downloads/Analisis%20de%20riesg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pahuedu-my.sharepoint.com/Users/hcontreras/Downloads/Copia%20de%20ACTIVOS%20DE%20INFORMACION%202018%20v1.3.2-CONSOLIDA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npahuedu-my.sharepoint.com/Users/hcontreras/Documents/INS/INS%20-%20ACTIVOS%20DE%20INFORMACION%202018%20v0.13%20-%20JOAQUI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npahuedu-my.sharepoint.com/Users/hcontreras/Documents/INS/ACTIVOS%20DE%20INFORMACION%202018%20v1.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npahuedu-my.sharepoint.com/Users/hcontreras/Desktop/ACTIVOS%20DE%20INFORMACION%20-%20INS%202018%20V1.3%20NO%20TRANSMISIB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inpahuedu-my.sharepoint.com/Users/hcontreras/Downloads/MATRIZ%20ACTIVOS%20DE%20INFORMACION%20-%20INS%20V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npahuedu-my.sharepoint.com/Users/Andrea%20Giraldo/Downloads/ACTIVOS%20DE%20INFORMACION%202018%20v1.3.1%20(0000000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npahuedu-my.sharepoint.com/Users/jafanador.ITSS/Downloads/ACTIVOS%20DE%20INFORMACION%20-%20INS%202018%20V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sheetName val="Controles"/>
      <sheetName val="Planes de Accion"/>
      <sheetName val="Mapas"/>
      <sheetName val="Parametrizacion"/>
    </sheetNames>
    <sheetDataSet>
      <sheetData sheetId="0"/>
      <sheetData sheetId="1"/>
      <sheetData sheetId="2"/>
      <sheetData sheetId="3">
        <row r="5">
          <cell r="B5" t="str">
            <v>Casi certeza</v>
          </cell>
        </row>
      </sheetData>
      <sheetData sheetId="4">
        <row r="4">
          <cell r="K4" t="str">
            <v>Preventivo</v>
          </cell>
          <cell r="N4" t="str">
            <v>SI</v>
          </cell>
        </row>
        <row r="5">
          <cell r="N5"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idades SIC"/>
      <sheetName val="1. Activos de Información"/>
      <sheetName val="1.1. Bases de Datos Personales"/>
      <sheetName val="2. Inventario de Contenedores"/>
      <sheetName val="3. Analisis de Riesgos"/>
      <sheetName val="4. Controles"/>
      <sheetName val="Copia asociacion controles"/>
      <sheetName val="6. Asociacion de Controles"/>
      <sheetName val="5. Planes de tratamiento"/>
      <sheetName val="Hoja1"/>
      <sheetName val="8. Asociacion de Planes"/>
      <sheetName val="PLANTILLAS"/>
      <sheetName val="2. Inventario de Contenedor (2)"/>
      <sheetName val="ACTIVOS"/>
      <sheetName val="Contenedores listas 1"/>
      <sheetName val="Contenedores listas 2"/>
      <sheetName val="Parametros"/>
    </sheetNames>
    <sheetDataSet>
      <sheetData sheetId="0"/>
      <sheetData sheetId="1">
        <row r="17">
          <cell r="AA17" t="str">
            <v>Mayor</v>
          </cell>
        </row>
      </sheetData>
      <sheetData sheetId="2"/>
      <sheetData sheetId="3">
        <row r="11">
          <cell r="B11" t="str">
            <v>CONT001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idades SIC"/>
      <sheetName val="Parametros"/>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idades SIC"/>
      <sheetName val="Parametros"/>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idades SIC"/>
      <sheetName val="Parametros"/>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idades SIC"/>
      <sheetName val="Parametros"/>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idades SIC"/>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aplicacionesproduccion.ins.gov.co/PCC/frm/seguridad/frmLogin.aspx"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filterMode="1"/>
  <dimension ref="A1:Z243"/>
  <sheetViews>
    <sheetView workbookViewId="0"/>
  </sheetViews>
  <sheetFormatPr baseColWidth="10" defaultColWidth="11.42578125" defaultRowHeight="12.75"/>
  <cols>
    <col min="1" max="1" width="3.28515625" style="13" customWidth="1"/>
    <col min="2" max="2" width="11.42578125" style="19"/>
    <col min="3" max="3" width="89.5703125" style="19" customWidth="1"/>
    <col min="4" max="4" width="32.140625" style="19" bestFit="1" customWidth="1"/>
    <col min="5" max="5" width="16.7109375" style="19" bestFit="1" customWidth="1"/>
    <col min="6" max="26" width="11.42578125" style="13"/>
  </cols>
  <sheetData>
    <row r="1" spans="2:5" s="13" customFormat="1" ht="13.5" thickBot="1">
      <c r="B1" s="43"/>
      <c r="C1" s="43"/>
      <c r="D1" s="43"/>
      <c r="E1" s="43"/>
    </row>
    <row r="2" spans="2:5" ht="26.25" thickBot="1">
      <c r="B2" s="36" t="s">
        <v>0</v>
      </c>
      <c r="C2" s="37" t="s">
        <v>1</v>
      </c>
      <c r="D2" s="38" t="s">
        <v>2</v>
      </c>
      <c r="E2" s="39" t="s">
        <v>3</v>
      </c>
    </row>
    <row r="3" spans="2:5" hidden="1">
      <c r="B3" s="44" t="s">
        <v>4</v>
      </c>
      <c r="C3" s="35" t="s">
        <v>5</v>
      </c>
      <c r="D3" s="41" t="s">
        <v>6</v>
      </c>
      <c r="E3" s="42" t="s">
        <v>7</v>
      </c>
    </row>
    <row r="4" spans="2:5" hidden="1">
      <c r="B4" s="15" t="s">
        <v>8</v>
      </c>
      <c r="C4" s="32" t="s">
        <v>9</v>
      </c>
      <c r="D4" s="17" t="s">
        <v>10</v>
      </c>
      <c r="E4" s="18" t="s">
        <v>11</v>
      </c>
    </row>
    <row r="5" spans="2:5" ht="15.75" hidden="1">
      <c r="B5" s="17"/>
      <c r="C5" s="33" t="s">
        <v>12</v>
      </c>
      <c r="D5" s="17" t="s">
        <v>13</v>
      </c>
      <c r="E5" s="17"/>
    </row>
    <row r="6" spans="2:5" hidden="1">
      <c r="B6" s="17"/>
      <c r="C6" s="32" t="s">
        <v>14</v>
      </c>
      <c r="D6" s="17" t="s">
        <v>15</v>
      </c>
      <c r="E6" s="17"/>
    </row>
    <row r="7" spans="2:5" ht="38.25">
      <c r="B7" s="17"/>
      <c r="C7" s="32" t="s">
        <v>16</v>
      </c>
      <c r="D7" s="17" t="s">
        <v>17</v>
      </c>
      <c r="E7" s="17"/>
    </row>
    <row r="8" spans="2:5" ht="25.5" hidden="1">
      <c r="B8" s="17"/>
      <c r="C8" s="32" t="s">
        <v>18</v>
      </c>
      <c r="D8" s="17"/>
      <c r="E8" s="17"/>
    </row>
    <row r="9" spans="2:5" ht="25.5">
      <c r="B9" s="17"/>
      <c r="C9" s="32" t="s">
        <v>19</v>
      </c>
      <c r="D9" s="17"/>
      <c r="E9" s="17"/>
    </row>
    <row r="10" spans="2:5" ht="25.5" hidden="1">
      <c r="B10" s="17"/>
      <c r="C10" s="32" t="s">
        <v>20</v>
      </c>
      <c r="D10" s="17"/>
      <c r="E10" s="17"/>
    </row>
    <row r="11" spans="2:5" hidden="1">
      <c r="B11" s="17"/>
      <c r="C11" s="32" t="s">
        <v>21</v>
      </c>
      <c r="D11" s="17"/>
      <c r="E11" s="17"/>
    </row>
    <row r="12" spans="2:5" hidden="1">
      <c r="B12" s="17"/>
      <c r="C12" s="32" t="s">
        <v>22</v>
      </c>
      <c r="D12" s="17"/>
      <c r="E12" s="17"/>
    </row>
    <row r="13" spans="2:5" hidden="1">
      <c r="B13" s="17"/>
      <c r="C13" s="32" t="s">
        <v>23</v>
      </c>
      <c r="D13" s="17"/>
      <c r="E13" s="17"/>
    </row>
    <row r="14" spans="2:5" hidden="1">
      <c r="B14" s="17"/>
      <c r="C14" s="32" t="s">
        <v>24</v>
      </c>
      <c r="D14" s="17"/>
      <c r="E14" s="17"/>
    </row>
    <row r="15" spans="2:5" hidden="1">
      <c r="B15" s="17"/>
      <c r="C15" s="32" t="s">
        <v>25</v>
      </c>
      <c r="D15" s="17"/>
      <c r="E15" s="17"/>
    </row>
    <row r="16" spans="2:5" hidden="1">
      <c r="B16" s="17"/>
      <c r="C16" s="32" t="s">
        <v>26</v>
      </c>
      <c r="D16" s="17"/>
      <c r="E16" s="17"/>
    </row>
    <row r="17" spans="2:5" hidden="1">
      <c r="B17" s="17"/>
      <c r="C17" s="32" t="s">
        <v>27</v>
      </c>
      <c r="D17" s="17"/>
      <c r="E17" s="17"/>
    </row>
    <row r="18" spans="2:5" hidden="1">
      <c r="B18" s="17"/>
      <c r="C18" s="32" t="s">
        <v>28</v>
      </c>
      <c r="D18" s="17"/>
      <c r="E18" s="17"/>
    </row>
    <row r="19" spans="2:5" hidden="1">
      <c r="B19" s="17"/>
      <c r="C19" s="32" t="s">
        <v>29</v>
      </c>
      <c r="D19" s="17"/>
      <c r="E19" s="17"/>
    </row>
    <row r="20" spans="2:5" hidden="1">
      <c r="B20" s="17"/>
      <c r="C20" s="32" t="s">
        <v>30</v>
      </c>
      <c r="D20" s="17"/>
      <c r="E20" s="17"/>
    </row>
    <row r="21" spans="2:5" hidden="1">
      <c r="B21" s="17"/>
      <c r="C21" s="32" t="s">
        <v>31</v>
      </c>
      <c r="D21" s="17"/>
      <c r="E21" s="17"/>
    </row>
    <row r="22" spans="2:5" hidden="1">
      <c r="B22" s="17"/>
      <c r="C22" s="32" t="s">
        <v>32</v>
      </c>
      <c r="D22" s="17"/>
      <c r="E22" s="17"/>
    </row>
    <row r="23" spans="2:5" hidden="1">
      <c r="B23" s="17"/>
      <c r="C23" s="32" t="s">
        <v>33</v>
      </c>
      <c r="D23" s="17"/>
      <c r="E23" s="17"/>
    </row>
    <row r="24" spans="2:5" hidden="1">
      <c r="B24" s="17"/>
      <c r="C24" s="32" t="s">
        <v>34</v>
      </c>
      <c r="D24" s="17"/>
      <c r="E24" s="17"/>
    </row>
    <row r="25" spans="2:5" hidden="1">
      <c r="B25" s="17"/>
      <c r="C25" s="32" t="s">
        <v>35</v>
      </c>
      <c r="D25" s="17"/>
      <c r="E25" s="17"/>
    </row>
    <row r="26" spans="2:5" hidden="1">
      <c r="B26" s="17"/>
      <c r="C26" s="32" t="s">
        <v>36</v>
      </c>
      <c r="D26" s="17"/>
      <c r="E26" s="17"/>
    </row>
    <row r="27" spans="2:5" hidden="1">
      <c r="B27" s="17"/>
      <c r="C27" s="32" t="s">
        <v>37</v>
      </c>
      <c r="D27" s="17"/>
      <c r="E27" s="17"/>
    </row>
    <row r="28" spans="2:5" hidden="1">
      <c r="B28" s="17"/>
      <c r="C28" s="32" t="s">
        <v>38</v>
      </c>
      <c r="D28" s="17"/>
      <c r="E28" s="17"/>
    </row>
    <row r="29" spans="2:5" hidden="1">
      <c r="B29" s="17"/>
      <c r="C29" s="32" t="s">
        <v>39</v>
      </c>
      <c r="D29" s="17"/>
      <c r="E29" s="17"/>
    </row>
    <row r="30" spans="2:5" ht="31.5" hidden="1">
      <c r="B30" s="17"/>
      <c r="C30" s="33" t="s">
        <v>40</v>
      </c>
      <c r="D30" s="17"/>
      <c r="E30" s="17"/>
    </row>
    <row r="31" spans="2:5" ht="25.5" hidden="1">
      <c r="B31" s="17"/>
      <c r="C31" s="12" t="s">
        <v>41</v>
      </c>
      <c r="D31" s="17"/>
      <c r="E31" s="17"/>
    </row>
    <row r="32" spans="2:5" hidden="1">
      <c r="B32" s="17"/>
      <c r="C32" s="32" t="s">
        <v>42</v>
      </c>
      <c r="D32" s="17"/>
      <c r="E32" s="17"/>
    </row>
    <row r="33" spans="2:5" ht="15.75" hidden="1">
      <c r="B33" s="17"/>
      <c r="C33" s="33" t="s">
        <v>43</v>
      </c>
      <c r="D33" s="17"/>
      <c r="E33" s="17"/>
    </row>
    <row r="34" spans="2:5" ht="15.75" hidden="1">
      <c r="B34" s="17"/>
      <c r="C34" s="33" t="s">
        <v>44</v>
      </c>
      <c r="D34" s="17"/>
      <c r="E34" s="17"/>
    </row>
    <row r="35" spans="2:5" hidden="1">
      <c r="B35" s="17"/>
      <c r="C35" s="32" t="s">
        <v>45</v>
      </c>
      <c r="D35" s="17"/>
      <c r="E35" s="17"/>
    </row>
    <row r="36" spans="2:5" hidden="1">
      <c r="B36" s="17"/>
      <c r="C36" s="32" t="s">
        <v>46</v>
      </c>
      <c r="D36" s="17"/>
      <c r="E36" s="17"/>
    </row>
    <row r="37" spans="2:5" hidden="1">
      <c r="B37" s="17"/>
      <c r="C37" s="32" t="s">
        <v>47</v>
      </c>
      <c r="D37" s="17"/>
      <c r="E37" s="17"/>
    </row>
    <row r="38" spans="2:5" hidden="1">
      <c r="B38" s="17"/>
      <c r="C38" s="32" t="s">
        <v>48</v>
      </c>
      <c r="D38" s="17"/>
      <c r="E38" s="17"/>
    </row>
    <row r="39" spans="2:5" hidden="1">
      <c r="B39" s="17"/>
      <c r="C39" s="32" t="s">
        <v>49</v>
      </c>
      <c r="D39" s="17"/>
      <c r="E39" s="17"/>
    </row>
    <row r="40" spans="2:5" hidden="1">
      <c r="B40" s="17"/>
      <c r="C40" s="32" t="s">
        <v>50</v>
      </c>
      <c r="D40" s="17"/>
      <c r="E40" s="17"/>
    </row>
    <row r="41" spans="2:5" hidden="1">
      <c r="B41" s="17"/>
      <c r="C41" s="32" t="s">
        <v>51</v>
      </c>
      <c r="D41" s="17"/>
      <c r="E41" s="17"/>
    </row>
    <row r="42" spans="2:5" hidden="1">
      <c r="B42" s="17"/>
      <c r="C42" s="32" t="s">
        <v>52</v>
      </c>
      <c r="D42" s="17"/>
      <c r="E42" s="17"/>
    </row>
    <row r="43" spans="2:5" ht="47.25" hidden="1">
      <c r="B43" s="17"/>
      <c r="C43" s="33" t="s">
        <v>53</v>
      </c>
      <c r="D43" s="17"/>
      <c r="E43" s="17"/>
    </row>
    <row r="44" spans="2:5" hidden="1">
      <c r="B44" s="17"/>
      <c r="C44" s="32" t="s">
        <v>54</v>
      </c>
      <c r="D44" s="17"/>
      <c r="E44" s="17"/>
    </row>
    <row r="45" spans="2:5" ht="25.5" hidden="1">
      <c r="B45" s="17"/>
      <c r="C45" s="32" t="s">
        <v>55</v>
      </c>
      <c r="D45" s="17"/>
      <c r="E45" s="17"/>
    </row>
    <row r="46" spans="2:5" hidden="1">
      <c r="B46" s="17"/>
      <c r="C46" s="32" t="s">
        <v>56</v>
      </c>
      <c r="D46" s="17"/>
      <c r="E46" s="17"/>
    </row>
    <row r="47" spans="2:5" hidden="1">
      <c r="B47" s="17"/>
      <c r="C47" s="32" t="s">
        <v>57</v>
      </c>
      <c r="D47" s="17"/>
      <c r="E47" s="17"/>
    </row>
    <row r="48" spans="2:5" hidden="1">
      <c r="B48" s="17"/>
      <c r="C48" s="32" t="s">
        <v>58</v>
      </c>
      <c r="D48" s="17"/>
      <c r="E48" s="17"/>
    </row>
    <row r="49" spans="2:5" hidden="1">
      <c r="B49" s="17"/>
      <c r="C49" s="32" t="s">
        <v>59</v>
      </c>
      <c r="D49" s="17"/>
      <c r="E49" s="17"/>
    </row>
    <row r="50" spans="2:5" hidden="1">
      <c r="B50" s="17"/>
      <c r="C50" s="32" t="s">
        <v>60</v>
      </c>
      <c r="D50" s="17"/>
      <c r="E50" s="17"/>
    </row>
    <row r="51" spans="2:5" ht="31.5" hidden="1">
      <c r="B51" s="17"/>
      <c r="C51" s="33" t="s">
        <v>61</v>
      </c>
      <c r="D51" s="17"/>
      <c r="E51" s="17"/>
    </row>
    <row r="52" spans="2:5" hidden="1">
      <c r="B52" s="17"/>
      <c r="C52" s="32" t="s">
        <v>62</v>
      </c>
      <c r="D52" s="17"/>
      <c r="E52" s="17"/>
    </row>
    <row r="53" spans="2:5" hidden="1">
      <c r="B53" s="17"/>
      <c r="C53" s="32" t="s">
        <v>63</v>
      </c>
      <c r="D53" s="17"/>
      <c r="E53" s="17"/>
    </row>
    <row r="54" spans="2:5" hidden="1">
      <c r="B54" s="17"/>
      <c r="C54" s="32" t="s">
        <v>64</v>
      </c>
      <c r="D54" s="17"/>
      <c r="E54" s="17"/>
    </row>
    <row r="55" spans="2:5" hidden="1">
      <c r="B55" s="17"/>
      <c r="C55" s="32" t="s">
        <v>65</v>
      </c>
      <c r="D55" s="17"/>
      <c r="E55" s="17"/>
    </row>
    <row r="56" spans="2:5" hidden="1">
      <c r="B56" s="17"/>
      <c r="C56" s="32" t="s">
        <v>66</v>
      </c>
      <c r="D56" s="17"/>
      <c r="E56" s="17"/>
    </row>
    <row r="57" spans="2:5" hidden="1">
      <c r="B57" s="17"/>
      <c r="C57" s="32" t="s">
        <v>67</v>
      </c>
      <c r="D57" s="17"/>
      <c r="E57" s="17"/>
    </row>
    <row r="58" spans="2:5" hidden="1">
      <c r="B58" s="17"/>
      <c r="C58" s="32" t="s">
        <v>68</v>
      </c>
      <c r="D58" s="17"/>
      <c r="E58" s="17"/>
    </row>
    <row r="59" spans="2:5" hidden="1">
      <c r="B59" s="17"/>
      <c r="C59" s="32" t="s">
        <v>69</v>
      </c>
      <c r="D59" s="17"/>
      <c r="E59" s="17"/>
    </row>
    <row r="60" spans="2:5" hidden="1">
      <c r="B60" s="17"/>
      <c r="C60" s="32" t="s">
        <v>70</v>
      </c>
      <c r="D60" s="17"/>
      <c r="E60" s="17"/>
    </row>
    <row r="61" spans="2:5" hidden="1">
      <c r="B61" s="17"/>
      <c r="C61" s="32" t="s">
        <v>71</v>
      </c>
      <c r="D61" s="17"/>
      <c r="E61" s="17"/>
    </row>
    <row r="62" spans="2:5" ht="15.75" hidden="1">
      <c r="B62" s="17"/>
      <c r="C62" s="33" t="s">
        <v>72</v>
      </c>
      <c r="D62" s="17"/>
      <c r="E62" s="17"/>
    </row>
    <row r="63" spans="2:5" hidden="1">
      <c r="B63" s="17"/>
      <c r="C63" s="12" t="s">
        <v>73</v>
      </c>
      <c r="D63" s="17"/>
      <c r="E63" s="17"/>
    </row>
    <row r="64" spans="2:5" ht="31.5" hidden="1">
      <c r="B64" s="17"/>
      <c r="C64" s="33" t="s">
        <v>74</v>
      </c>
      <c r="D64" s="17"/>
      <c r="E64" s="17"/>
    </row>
    <row r="65" spans="2:5" ht="31.5" hidden="1">
      <c r="B65" s="17"/>
      <c r="C65" s="33" t="s">
        <v>75</v>
      </c>
      <c r="D65" s="17"/>
      <c r="E65" s="17"/>
    </row>
    <row r="66" spans="2:5" ht="15.75" hidden="1">
      <c r="B66" s="17"/>
      <c r="C66" s="33" t="s">
        <v>76</v>
      </c>
      <c r="D66" s="17"/>
      <c r="E66" s="17"/>
    </row>
    <row r="67" spans="2:5" ht="15.75" hidden="1">
      <c r="B67" s="17"/>
      <c r="C67" s="33" t="s">
        <v>77</v>
      </c>
      <c r="D67" s="17"/>
      <c r="E67" s="17"/>
    </row>
    <row r="68" spans="2:5" ht="15.75" hidden="1">
      <c r="B68" s="17"/>
      <c r="C68" s="33" t="s">
        <v>78</v>
      </c>
      <c r="D68" s="17"/>
      <c r="E68" s="17"/>
    </row>
    <row r="69" spans="2:5" hidden="1">
      <c r="B69" s="17"/>
      <c r="C69" s="18" t="s">
        <v>79</v>
      </c>
      <c r="D69" s="17"/>
      <c r="E69" s="17"/>
    </row>
    <row r="70" spans="2:5" ht="31.5" hidden="1">
      <c r="B70" s="17"/>
      <c r="C70" s="33" t="s">
        <v>80</v>
      </c>
      <c r="D70" s="17"/>
      <c r="E70" s="17"/>
    </row>
    <row r="71" spans="2:5" ht="31.5" hidden="1">
      <c r="B71" s="17"/>
      <c r="C71" s="33" t="s">
        <v>81</v>
      </c>
      <c r="D71" s="17"/>
      <c r="E71" s="17"/>
    </row>
    <row r="72" spans="2:5" ht="15.75" hidden="1">
      <c r="B72" s="17"/>
      <c r="C72" s="33" t="s">
        <v>82</v>
      </c>
      <c r="D72" s="17"/>
      <c r="E72" s="17"/>
    </row>
    <row r="73" spans="2:5" ht="15.75" hidden="1">
      <c r="B73" s="17"/>
      <c r="C73" s="33" t="s">
        <v>83</v>
      </c>
      <c r="D73" s="17"/>
      <c r="E73" s="17"/>
    </row>
    <row r="74" spans="2:5" ht="15.75">
      <c r="B74" s="17"/>
      <c r="C74" s="33" t="s">
        <v>84</v>
      </c>
      <c r="D74" s="17"/>
      <c r="E74" s="17"/>
    </row>
    <row r="75" spans="2:5" ht="31.5">
      <c r="B75" s="17"/>
      <c r="C75" s="33" t="s">
        <v>85</v>
      </c>
      <c r="D75" s="17"/>
      <c r="E75" s="17"/>
    </row>
    <row r="76" spans="2:5" hidden="1">
      <c r="B76" s="17"/>
      <c r="C76" s="32" t="s">
        <v>86</v>
      </c>
      <c r="D76" s="17"/>
      <c r="E76" s="17"/>
    </row>
    <row r="77" spans="2:5" hidden="1">
      <c r="B77" s="17"/>
      <c r="C77" s="32" t="s">
        <v>87</v>
      </c>
      <c r="D77" s="17"/>
      <c r="E77" s="17"/>
    </row>
    <row r="78" spans="2:5" hidden="1">
      <c r="B78" s="17"/>
      <c r="C78" s="32" t="s">
        <v>88</v>
      </c>
      <c r="D78" s="17"/>
      <c r="E78" s="17"/>
    </row>
    <row r="79" spans="2:5" hidden="1">
      <c r="B79" s="17"/>
      <c r="C79" s="32" t="s">
        <v>89</v>
      </c>
      <c r="D79" s="17"/>
      <c r="E79" s="17"/>
    </row>
    <row r="80" spans="2:5" hidden="1">
      <c r="B80" s="17"/>
      <c r="C80" s="32" t="s">
        <v>90</v>
      </c>
      <c r="D80" s="17"/>
      <c r="E80" s="17"/>
    </row>
    <row r="81" spans="2:5" hidden="1">
      <c r="B81" s="17"/>
      <c r="C81" s="32" t="s">
        <v>91</v>
      </c>
      <c r="D81" s="17"/>
      <c r="E81" s="17"/>
    </row>
    <row r="82" spans="2:5" hidden="1">
      <c r="B82" s="17"/>
      <c r="C82" s="32" t="s">
        <v>92</v>
      </c>
      <c r="D82" s="17"/>
      <c r="E82" s="17"/>
    </row>
    <row r="83" spans="2:5" hidden="1">
      <c r="B83" s="17"/>
      <c r="C83" s="32" t="s">
        <v>93</v>
      </c>
      <c r="D83" s="17"/>
      <c r="E83" s="17"/>
    </row>
    <row r="84" spans="2:5" hidden="1">
      <c r="B84" s="17"/>
      <c r="C84" s="32" t="s">
        <v>94</v>
      </c>
      <c r="D84" s="17"/>
      <c r="E84" s="17"/>
    </row>
    <row r="85" spans="2:5" hidden="1">
      <c r="B85" s="17"/>
      <c r="C85" s="32" t="s">
        <v>95</v>
      </c>
      <c r="D85" s="17"/>
      <c r="E85" s="17"/>
    </row>
    <row r="86" spans="2:5">
      <c r="B86" s="17"/>
      <c r="C86" s="32" t="s">
        <v>96</v>
      </c>
      <c r="D86" s="17"/>
      <c r="E86" s="17"/>
    </row>
    <row r="87" spans="2:5" hidden="1">
      <c r="B87" s="17"/>
      <c r="C87" s="32" t="s">
        <v>97</v>
      </c>
      <c r="D87" s="17"/>
      <c r="E87" s="17"/>
    </row>
    <row r="88" spans="2:5" hidden="1">
      <c r="B88" s="17"/>
      <c r="C88" s="32" t="s">
        <v>98</v>
      </c>
      <c r="D88" s="17"/>
      <c r="E88" s="17"/>
    </row>
    <row r="89" spans="2:5" hidden="1">
      <c r="B89" s="17"/>
      <c r="C89" s="32" t="s">
        <v>99</v>
      </c>
      <c r="D89" s="17"/>
      <c r="E89" s="17"/>
    </row>
    <row r="90" spans="2:5" ht="15.75" hidden="1">
      <c r="B90" s="17"/>
      <c r="C90" s="33" t="s">
        <v>100</v>
      </c>
      <c r="D90" s="17"/>
      <c r="E90" s="17"/>
    </row>
    <row r="91" spans="2:5" hidden="1">
      <c r="B91" s="17"/>
      <c r="C91" s="32" t="s">
        <v>101</v>
      </c>
      <c r="D91" s="17"/>
      <c r="E91" s="17"/>
    </row>
    <row r="92" spans="2:5" hidden="1">
      <c r="B92" s="17"/>
      <c r="C92" s="32" t="s">
        <v>102</v>
      </c>
      <c r="D92" s="17"/>
      <c r="E92" s="17"/>
    </row>
    <row r="93" spans="2:5" hidden="1">
      <c r="B93" s="17"/>
      <c r="C93" s="32" t="s">
        <v>103</v>
      </c>
      <c r="D93" s="17"/>
      <c r="E93" s="17"/>
    </row>
    <row r="94" spans="2:5" hidden="1">
      <c r="B94" s="17"/>
      <c r="C94" s="32" t="s">
        <v>104</v>
      </c>
      <c r="D94" s="17"/>
      <c r="E94" s="17"/>
    </row>
    <row r="95" spans="2:5" hidden="1">
      <c r="B95" s="17"/>
      <c r="C95" s="32" t="s">
        <v>105</v>
      </c>
      <c r="D95" s="17"/>
      <c r="E95" s="17"/>
    </row>
    <row r="96" spans="2:5" hidden="1">
      <c r="B96" s="17"/>
      <c r="C96" s="32" t="s">
        <v>106</v>
      </c>
      <c r="D96" s="17"/>
      <c r="E96" s="17"/>
    </row>
    <row r="97" spans="2:5" hidden="1">
      <c r="B97" s="17"/>
      <c r="C97" s="32" t="s">
        <v>107</v>
      </c>
      <c r="D97" s="17"/>
      <c r="E97" s="17"/>
    </row>
    <row r="98" spans="2:5" hidden="1">
      <c r="B98" s="17"/>
      <c r="C98" s="32" t="s">
        <v>108</v>
      </c>
      <c r="D98" s="17"/>
      <c r="E98" s="17"/>
    </row>
    <row r="99" spans="2:5" hidden="1">
      <c r="B99" s="17"/>
      <c r="C99" s="32" t="s">
        <v>109</v>
      </c>
      <c r="D99" s="17"/>
      <c r="E99" s="17"/>
    </row>
    <row r="100" spans="2:5" hidden="1">
      <c r="B100" s="17"/>
      <c r="C100" s="32" t="s">
        <v>110</v>
      </c>
      <c r="D100" s="17"/>
      <c r="E100" s="17"/>
    </row>
    <row r="101" spans="2:5" hidden="1">
      <c r="B101" s="17"/>
      <c r="C101" s="32" t="s">
        <v>111</v>
      </c>
      <c r="D101" s="17"/>
      <c r="E101" s="17"/>
    </row>
    <row r="102" spans="2:5" hidden="1">
      <c r="B102" s="17"/>
      <c r="C102" s="32" t="s">
        <v>112</v>
      </c>
      <c r="D102" s="17"/>
      <c r="E102" s="17"/>
    </row>
    <row r="103" spans="2:5" hidden="1">
      <c r="B103" s="17"/>
      <c r="C103" s="32" t="s">
        <v>113</v>
      </c>
      <c r="D103" s="17"/>
      <c r="E103" s="17"/>
    </row>
    <row r="104" spans="2:5" hidden="1">
      <c r="B104" s="17"/>
      <c r="C104" s="32" t="s">
        <v>114</v>
      </c>
      <c r="D104" s="17"/>
      <c r="E104" s="17"/>
    </row>
    <row r="105" spans="2:5" hidden="1">
      <c r="B105" s="17"/>
      <c r="C105" s="32" t="s">
        <v>115</v>
      </c>
      <c r="D105" s="17"/>
      <c r="E105" s="17"/>
    </row>
    <row r="106" spans="2:5" hidden="1">
      <c r="B106" s="17"/>
      <c r="C106" s="32" t="s">
        <v>116</v>
      </c>
      <c r="D106" s="17"/>
      <c r="E106" s="17"/>
    </row>
    <row r="107" spans="2:5" hidden="1">
      <c r="B107" s="17"/>
      <c r="C107" s="32" t="s">
        <v>117</v>
      </c>
      <c r="D107" s="17"/>
      <c r="E107" s="17"/>
    </row>
    <row r="108" spans="2:5" hidden="1">
      <c r="B108" s="17"/>
      <c r="C108" s="32" t="s">
        <v>118</v>
      </c>
      <c r="D108" s="17"/>
      <c r="E108" s="17"/>
    </row>
    <row r="109" spans="2:5" hidden="1">
      <c r="B109" s="17"/>
      <c r="C109" s="34" t="s">
        <v>119</v>
      </c>
      <c r="D109" s="17"/>
      <c r="E109" s="17"/>
    </row>
    <row r="110" spans="2:5" hidden="1">
      <c r="B110" s="17"/>
      <c r="C110" s="34" t="s">
        <v>120</v>
      </c>
      <c r="D110" s="17"/>
      <c r="E110" s="17"/>
    </row>
    <row r="111" spans="2:5" hidden="1">
      <c r="B111" s="17"/>
      <c r="C111" s="34" t="s">
        <v>121</v>
      </c>
      <c r="D111" s="17"/>
      <c r="E111" s="17"/>
    </row>
    <row r="112" spans="2:5" hidden="1">
      <c r="B112" s="17"/>
      <c r="C112" s="32" t="s">
        <v>122</v>
      </c>
      <c r="D112" s="17"/>
      <c r="E112" s="17"/>
    </row>
    <row r="113" spans="2:5" hidden="1">
      <c r="B113" s="17"/>
      <c r="C113" s="32" t="s">
        <v>123</v>
      </c>
      <c r="D113" s="17"/>
      <c r="E113" s="17"/>
    </row>
    <row r="114" spans="2:5" ht="15.75" hidden="1">
      <c r="B114" s="17"/>
      <c r="C114" s="33" t="s">
        <v>124</v>
      </c>
      <c r="D114" s="17"/>
      <c r="E114" s="17"/>
    </row>
    <row r="115" spans="2:5" hidden="1">
      <c r="B115" s="17"/>
      <c r="C115" s="32" t="s">
        <v>125</v>
      </c>
      <c r="D115" s="17"/>
      <c r="E115" s="17"/>
    </row>
    <row r="116" spans="2:5" hidden="1">
      <c r="B116" s="17"/>
      <c r="C116" s="32" t="s">
        <v>126</v>
      </c>
      <c r="D116" s="17"/>
      <c r="E116" s="17"/>
    </row>
    <row r="117" spans="2:5" hidden="1">
      <c r="B117" s="17"/>
      <c r="C117" s="32" t="s">
        <v>127</v>
      </c>
      <c r="D117" s="17"/>
      <c r="E117" s="17"/>
    </row>
    <row r="118" spans="2:5" hidden="1">
      <c r="B118" s="17"/>
      <c r="C118" s="32" t="s">
        <v>128</v>
      </c>
      <c r="D118" s="17"/>
      <c r="E118" s="17"/>
    </row>
    <row r="119" spans="2:5" hidden="1">
      <c r="B119" s="17"/>
      <c r="C119" s="32" t="s">
        <v>129</v>
      </c>
      <c r="D119" s="17"/>
      <c r="E119" s="17"/>
    </row>
    <row r="120" spans="2:5" hidden="1">
      <c r="B120" s="17"/>
      <c r="C120" s="32" t="s">
        <v>130</v>
      </c>
      <c r="D120" s="17"/>
      <c r="E120" s="17"/>
    </row>
    <row r="121" spans="2:5" hidden="1">
      <c r="B121" s="17"/>
      <c r="C121" s="32" t="s">
        <v>131</v>
      </c>
      <c r="D121" s="17"/>
      <c r="E121" s="17"/>
    </row>
    <row r="122" spans="2:5">
      <c r="B122" s="17"/>
      <c r="C122" s="32" t="s">
        <v>132</v>
      </c>
      <c r="D122" s="17"/>
      <c r="E122" s="17"/>
    </row>
    <row r="123" spans="2:5">
      <c r="B123" s="17"/>
      <c r="C123" s="32" t="s">
        <v>133</v>
      </c>
      <c r="D123" s="17"/>
      <c r="E123" s="17"/>
    </row>
    <row r="124" spans="2:5">
      <c r="B124" s="17"/>
      <c r="C124" s="32" t="s">
        <v>134</v>
      </c>
      <c r="D124" s="17"/>
      <c r="E124" s="17"/>
    </row>
    <row r="125" spans="2:5">
      <c r="B125" s="17"/>
      <c r="C125" s="32" t="s">
        <v>135</v>
      </c>
      <c r="D125" s="17"/>
      <c r="E125" s="17"/>
    </row>
    <row r="126" spans="2:5" hidden="1">
      <c r="B126" s="17"/>
      <c r="C126" s="32" t="s">
        <v>136</v>
      </c>
      <c r="D126" s="17"/>
      <c r="E126" s="17"/>
    </row>
    <row r="127" spans="2:5" hidden="1">
      <c r="B127" s="17"/>
      <c r="C127" s="32" t="s">
        <v>137</v>
      </c>
      <c r="D127" s="17"/>
      <c r="E127" s="17"/>
    </row>
    <row r="128" spans="2:5" hidden="1">
      <c r="B128" s="17"/>
      <c r="C128" s="34" t="s">
        <v>138</v>
      </c>
      <c r="D128" s="17"/>
      <c r="E128" s="17"/>
    </row>
    <row r="129" spans="2:5" hidden="1">
      <c r="B129" s="17"/>
      <c r="C129" s="32" t="s">
        <v>139</v>
      </c>
      <c r="D129" s="17"/>
      <c r="E129" s="17"/>
    </row>
    <row r="130" spans="2:5" hidden="1">
      <c r="B130" s="17"/>
      <c r="C130" s="32" t="s">
        <v>140</v>
      </c>
      <c r="D130" s="17"/>
      <c r="E130" s="17"/>
    </row>
    <row r="131" spans="2:5" hidden="1">
      <c r="B131" s="17"/>
      <c r="C131" s="34" t="s">
        <v>141</v>
      </c>
      <c r="D131" s="17"/>
      <c r="E131" s="17"/>
    </row>
    <row r="132" spans="2:5" hidden="1">
      <c r="B132" s="17"/>
      <c r="C132" s="34" t="s">
        <v>142</v>
      </c>
      <c r="D132" s="17"/>
      <c r="E132" s="17"/>
    </row>
    <row r="133" spans="2:5" hidden="1">
      <c r="B133" s="17"/>
      <c r="C133" s="32" t="s">
        <v>143</v>
      </c>
      <c r="D133" s="17"/>
      <c r="E133" s="17"/>
    </row>
    <row r="134" spans="2:5" hidden="1">
      <c r="B134" s="17"/>
      <c r="C134" s="32" t="s">
        <v>144</v>
      </c>
      <c r="D134" s="17"/>
      <c r="E134" s="17"/>
    </row>
    <row r="135" spans="2:5" ht="15.75" hidden="1">
      <c r="B135" s="17"/>
      <c r="C135" s="33" t="s">
        <v>145</v>
      </c>
      <c r="D135" s="17"/>
      <c r="E135" s="17"/>
    </row>
    <row r="136" spans="2:5" ht="31.5" hidden="1">
      <c r="B136" s="17"/>
      <c r="C136" s="33" t="s">
        <v>146</v>
      </c>
      <c r="D136" s="17"/>
      <c r="E136" s="17"/>
    </row>
    <row r="137" spans="2:5" ht="31.5" hidden="1">
      <c r="B137" s="17"/>
      <c r="C137" s="33" t="s">
        <v>147</v>
      </c>
      <c r="D137" s="17"/>
      <c r="E137" s="17"/>
    </row>
    <row r="138" spans="2:5" ht="47.25" hidden="1">
      <c r="B138" s="17"/>
      <c r="C138" s="33" t="s">
        <v>148</v>
      </c>
      <c r="D138" s="17"/>
      <c r="E138" s="17"/>
    </row>
    <row r="139" spans="2:5" ht="47.25" hidden="1">
      <c r="B139" s="17"/>
      <c r="C139" s="33" t="s">
        <v>149</v>
      </c>
      <c r="D139" s="17"/>
      <c r="E139" s="17"/>
    </row>
    <row r="140" spans="2:5" ht="31.5" hidden="1">
      <c r="B140" s="17"/>
      <c r="C140" s="33" t="s">
        <v>150</v>
      </c>
      <c r="D140" s="17"/>
      <c r="E140" s="17"/>
    </row>
    <row r="141" spans="2:5" hidden="1">
      <c r="B141" s="17"/>
      <c r="C141" s="32" t="s">
        <v>151</v>
      </c>
      <c r="D141" s="17"/>
      <c r="E141" s="17"/>
    </row>
    <row r="142" spans="2:5" hidden="1">
      <c r="B142" s="17"/>
      <c r="C142" s="32" t="s">
        <v>152</v>
      </c>
      <c r="D142" s="17"/>
      <c r="E142" s="17"/>
    </row>
    <row r="143" spans="2:5" hidden="1">
      <c r="B143" s="17"/>
      <c r="C143" s="32" t="s">
        <v>153</v>
      </c>
      <c r="D143" s="17"/>
      <c r="E143" s="17"/>
    </row>
    <row r="144" spans="2:5" hidden="1">
      <c r="B144" s="17"/>
      <c r="C144" s="32" t="s">
        <v>154</v>
      </c>
      <c r="D144" s="17"/>
      <c r="E144" s="17"/>
    </row>
    <row r="145" spans="2:5" hidden="1">
      <c r="B145" s="17"/>
      <c r="C145" s="32" t="s">
        <v>155</v>
      </c>
      <c r="D145" s="17"/>
      <c r="E145" s="17"/>
    </row>
    <row r="146" spans="2:5" hidden="1">
      <c r="B146" s="17"/>
      <c r="C146" s="32" t="s">
        <v>156</v>
      </c>
      <c r="D146" s="17"/>
      <c r="E146" s="17"/>
    </row>
    <row r="147" spans="2:5" hidden="1">
      <c r="B147" s="17"/>
      <c r="C147" s="32" t="s">
        <v>157</v>
      </c>
      <c r="D147" s="17"/>
      <c r="E147" s="17"/>
    </row>
    <row r="148" spans="2:5" hidden="1">
      <c r="B148" s="17"/>
      <c r="C148" s="32" t="s">
        <v>158</v>
      </c>
      <c r="D148" s="17"/>
      <c r="E148" s="17"/>
    </row>
    <row r="149" spans="2:5" hidden="1">
      <c r="B149" s="17"/>
      <c r="C149" s="32" t="s">
        <v>159</v>
      </c>
      <c r="D149" s="17"/>
      <c r="E149" s="17"/>
    </row>
    <row r="150" spans="2:5" hidden="1">
      <c r="B150" s="17"/>
      <c r="C150" s="32" t="s">
        <v>160</v>
      </c>
      <c r="D150" s="17"/>
      <c r="E150" s="17"/>
    </row>
    <row r="151" spans="2:5" hidden="1">
      <c r="B151" s="17"/>
      <c r="C151" s="32" t="s">
        <v>161</v>
      </c>
      <c r="D151" s="17"/>
      <c r="E151" s="17"/>
    </row>
    <row r="152" spans="2:5" ht="31.5" hidden="1">
      <c r="B152" s="17"/>
      <c r="C152" s="33" t="s">
        <v>162</v>
      </c>
      <c r="D152" s="17"/>
      <c r="E152" s="17"/>
    </row>
    <row r="153" spans="2:5" hidden="1">
      <c r="B153" s="17"/>
      <c r="C153" s="32" t="s">
        <v>163</v>
      </c>
      <c r="D153" s="17"/>
      <c r="E153" s="17"/>
    </row>
    <row r="154" spans="2:5" hidden="1">
      <c r="B154" s="17"/>
      <c r="C154" s="32" t="s">
        <v>164</v>
      </c>
      <c r="D154" s="17"/>
      <c r="E154" s="17"/>
    </row>
    <row r="155" spans="2:5" hidden="1">
      <c r="B155" s="17"/>
      <c r="C155" s="32" t="s">
        <v>165</v>
      </c>
      <c r="D155" s="17"/>
      <c r="E155" s="17"/>
    </row>
    <row r="156" spans="2:5" hidden="1">
      <c r="B156" s="17"/>
      <c r="C156" s="32" t="s">
        <v>166</v>
      </c>
      <c r="D156" s="17"/>
      <c r="E156" s="17"/>
    </row>
    <row r="157" spans="2:5" hidden="1">
      <c r="B157" s="17"/>
      <c r="C157" s="32" t="s">
        <v>167</v>
      </c>
      <c r="D157" s="17"/>
      <c r="E157" s="17"/>
    </row>
    <row r="158" spans="2:5" hidden="1">
      <c r="B158" s="17"/>
      <c r="C158" s="32" t="s">
        <v>168</v>
      </c>
      <c r="D158" s="17"/>
      <c r="E158" s="17"/>
    </row>
    <row r="159" spans="2:5" hidden="1">
      <c r="B159" s="17"/>
      <c r="C159" s="32" t="s">
        <v>169</v>
      </c>
      <c r="D159" s="17"/>
      <c r="E159" s="17"/>
    </row>
    <row r="160" spans="2:5" hidden="1">
      <c r="B160" s="17"/>
      <c r="C160" s="32" t="s">
        <v>170</v>
      </c>
      <c r="D160" s="17"/>
      <c r="E160" s="17"/>
    </row>
    <row r="161" spans="2:5" hidden="1">
      <c r="B161" s="17"/>
      <c r="C161" s="32" t="s">
        <v>171</v>
      </c>
      <c r="D161" s="17"/>
      <c r="E161" s="17"/>
    </row>
    <row r="162" spans="2:5" hidden="1">
      <c r="B162" s="17"/>
      <c r="C162" s="32" t="s">
        <v>172</v>
      </c>
      <c r="D162" s="17"/>
      <c r="E162" s="17"/>
    </row>
    <row r="163" spans="2:5" hidden="1">
      <c r="B163" s="17"/>
      <c r="C163" s="32" t="s">
        <v>173</v>
      </c>
      <c r="D163" s="17"/>
      <c r="E163" s="17"/>
    </row>
    <row r="164" spans="2:5" hidden="1">
      <c r="B164" s="17"/>
      <c r="C164" s="32" t="s">
        <v>174</v>
      </c>
      <c r="D164" s="17"/>
      <c r="E164" s="17"/>
    </row>
    <row r="165" spans="2:5" hidden="1">
      <c r="B165" s="17"/>
      <c r="C165" s="32" t="s">
        <v>175</v>
      </c>
      <c r="D165" s="17"/>
      <c r="E165" s="17"/>
    </row>
    <row r="166" spans="2:5" hidden="1">
      <c r="B166" s="17"/>
      <c r="C166" s="32" t="s">
        <v>176</v>
      </c>
      <c r="D166" s="17"/>
      <c r="E166" s="17"/>
    </row>
    <row r="167" spans="2:5" hidden="1">
      <c r="B167" s="17"/>
      <c r="C167" s="32" t="s">
        <v>177</v>
      </c>
      <c r="D167" s="17"/>
      <c r="E167" s="17"/>
    </row>
    <row r="168" spans="2:5" hidden="1">
      <c r="B168" s="17"/>
      <c r="C168" s="12" t="s">
        <v>178</v>
      </c>
      <c r="D168" s="17"/>
      <c r="E168" s="17"/>
    </row>
    <row r="169" spans="2:5" s="13" customFormat="1" ht="15.75">
      <c r="B169" s="43"/>
      <c r="C169" s="40"/>
      <c r="D169" s="43"/>
      <c r="E169" s="43"/>
    </row>
    <row r="170" spans="2:5" s="13" customFormat="1">
      <c r="B170" s="43"/>
      <c r="C170" s="43"/>
      <c r="D170" s="43"/>
      <c r="E170" s="43"/>
    </row>
    <row r="171" spans="2:5" s="13" customFormat="1">
      <c r="B171" s="43"/>
      <c r="C171" s="43"/>
      <c r="D171" s="43"/>
      <c r="E171" s="43"/>
    </row>
    <row r="172" spans="2:5" s="13" customFormat="1">
      <c r="B172" s="43"/>
      <c r="C172" s="43"/>
      <c r="D172" s="43"/>
      <c r="E172" s="43"/>
    </row>
    <row r="173" spans="2:5" s="13" customFormat="1">
      <c r="B173" s="43"/>
      <c r="C173" s="43"/>
      <c r="D173" s="43"/>
      <c r="E173" s="43"/>
    </row>
    <row r="174" spans="2:5" s="13" customFormat="1">
      <c r="B174" s="43"/>
      <c r="C174" s="43"/>
      <c r="D174" s="43"/>
      <c r="E174" s="43"/>
    </row>
    <row r="175" spans="2:5" s="13" customFormat="1">
      <c r="B175" s="43"/>
      <c r="C175" s="43"/>
      <c r="D175" s="43"/>
      <c r="E175" s="43"/>
    </row>
    <row r="176" spans="2:5" s="13" customFormat="1">
      <c r="B176" s="43"/>
      <c r="C176" s="43"/>
      <c r="D176" s="43"/>
      <c r="E176" s="43"/>
    </row>
    <row r="177" spans="2:5" s="13" customFormat="1">
      <c r="B177" s="43"/>
      <c r="C177" s="43"/>
      <c r="D177" s="43"/>
      <c r="E177" s="43"/>
    </row>
    <row r="178" spans="2:5" s="13" customFormat="1">
      <c r="B178" s="43"/>
      <c r="C178" s="43"/>
      <c r="D178" s="43"/>
      <c r="E178" s="43"/>
    </row>
    <row r="179" spans="2:5" s="13" customFormat="1">
      <c r="B179" s="43"/>
      <c r="C179" s="43"/>
      <c r="D179" s="43"/>
      <c r="E179" s="43"/>
    </row>
    <row r="180" spans="2:5" s="13" customFormat="1">
      <c r="B180" s="43"/>
      <c r="C180" s="43"/>
      <c r="D180" s="43"/>
      <c r="E180" s="43"/>
    </row>
    <row r="181" spans="2:5" s="13" customFormat="1">
      <c r="B181" s="43"/>
      <c r="C181" s="43"/>
      <c r="D181" s="43"/>
      <c r="E181" s="43"/>
    </row>
    <row r="182" spans="2:5" s="13" customFormat="1">
      <c r="B182" s="43"/>
      <c r="C182" s="43"/>
      <c r="D182" s="43"/>
      <c r="E182" s="43"/>
    </row>
    <row r="183" spans="2:5" s="13" customFormat="1">
      <c r="B183" s="43"/>
      <c r="C183" s="43"/>
      <c r="D183" s="43"/>
      <c r="E183" s="43"/>
    </row>
    <row r="184" spans="2:5" s="13" customFormat="1">
      <c r="B184" s="43"/>
      <c r="C184" s="43"/>
      <c r="D184" s="43"/>
      <c r="E184" s="43"/>
    </row>
    <row r="185" spans="2:5" s="13" customFormat="1">
      <c r="B185" s="43"/>
      <c r="C185" s="43"/>
      <c r="D185" s="43"/>
      <c r="E185" s="43"/>
    </row>
    <row r="186" spans="2:5" s="13" customFormat="1">
      <c r="B186" s="43"/>
      <c r="C186" s="43"/>
      <c r="D186" s="43"/>
      <c r="E186" s="43"/>
    </row>
    <row r="187" spans="2:5" s="13" customFormat="1">
      <c r="B187" s="43"/>
      <c r="C187" s="43"/>
      <c r="D187" s="43"/>
      <c r="E187" s="43"/>
    </row>
    <row r="188" spans="2:5" s="13" customFormat="1">
      <c r="B188" s="43"/>
      <c r="C188" s="43"/>
      <c r="D188" s="43"/>
      <c r="E188" s="43"/>
    </row>
    <row r="189" spans="2:5" s="13" customFormat="1">
      <c r="B189" s="43"/>
      <c r="C189" s="43"/>
      <c r="D189" s="43"/>
      <c r="E189" s="43"/>
    </row>
    <row r="190" spans="2:5" s="13" customFormat="1">
      <c r="B190" s="43"/>
      <c r="C190" s="43"/>
      <c r="D190" s="43"/>
      <c r="E190" s="43"/>
    </row>
    <row r="191" spans="2:5" s="13" customFormat="1">
      <c r="B191" s="43"/>
      <c r="C191" s="43"/>
      <c r="D191" s="43"/>
      <c r="E191" s="43"/>
    </row>
    <row r="192" spans="2:5" s="13" customFormat="1">
      <c r="B192" s="43"/>
      <c r="C192" s="43"/>
      <c r="D192" s="43"/>
      <c r="E192" s="43"/>
    </row>
    <row r="193" spans="2:5" s="13" customFormat="1">
      <c r="B193" s="43"/>
      <c r="C193" s="43"/>
      <c r="D193" s="43"/>
      <c r="E193" s="43"/>
    </row>
    <row r="194" spans="2:5" s="13" customFormat="1">
      <c r="B194" s="43"/>
      <c r="C194" s="43"/>
      <c r="D194" s="43"/>
      <c r="E194" s="43"/>
    </row>
    <row r="195" spans="2:5" s="13" customFormat="1">
      <c r="B195" s="43"/>
      <c r="C195" s="43"/>
      <c r="D195" s="43"/>
      <c r="E195" s="43"/>
    </row>
    <row r="196" spans="2:5" s="13" customFormat="1">
      <c r="B196" s="43"/>
      <c r="C196" s="43"/>
      <c r="D196" s="43"/>
      <c r="E196" s="43"/>
    </row>
    <row r="197" spans="2:5" s="13" customFormat="1">
      <c r="B197" s="43"/>
      <c r="C197" s="43"/>
      <c r="D197" s="43"/>
      <c r="E197" s="43"/>
    </row>
    <row r="198" spans="2:5" s="13" customFormat="1">
      <c r="B198" s="43"/>
      <c r="C198" s="43"/>
      <c r="D198" s="43"/>
      <c r="E198" s="43"/>
    </row>
    <row r="199" spans="2:5" s="13" customFormat="1">
      <c r="B199" s="43"/>
      <c r="C199" s="43"/>
      <c r="D199" s="43"/>
      <c r="E199" s="43"/>
    </row>
    <row r="200" spans="2:5" s="13" customFormat="1">
      <c r="B200" s="43"/>
      <c r="C200" s="43"/>
      <c r="D200" s="43"/>
      <c r="E200" s="43"/>
    </row>
    <row r="201" spans="2:5" s="13" customFormat="1">
      <c r="B201" s="43"/>
      <c r="C201" s="43"/>
      <c r="D201" s="43"/>
      <c r="E201" s="43"/>
    </row>
    <row r="202" spans="2:5" s="13" customFormat="1">
      <c r="B202" s="43"/>
      <c r="C202" s="43"/>
      <c r="D202" s="43"/>
      <c r="E202" s="43"/>
    </row>
    <row r="203" spans="2:5" s="13" customFormat="1">
      <c r="B203" s="43"/>
      <c r="C203" s="43"/>
      <c r="D203" s="43"/>
      <c r="E203" s="43"/>
    </row>
    <row r="204" spans="2:5" s="13" customFormat="1">
      <c r="B204" s="43"/>
      <c r="C204" s="43"/>
      <c r="D204" s="43"/>
      <c r="E204" s="43"/>
    </row>
    <row r="205" spans="2:5" s="13" customFormat="1">
      <c r="B205" s="43"/>
      <c r="C205" s="43"/>
      <c r="D205" s="43"/>
      <c r="E205" s="43"/>
    </row>
    <row r="206" spans="2:5" s="13" customFormat="1">
      <c r="B206" s="43"/>
      <c r="C206" s="43"/>
      <c r="D206" s="43"/>
      <c r="E206" s="43"/>
    </row>
    <row r="207" spans="2:5" s="13" customFormat="1">
      <c r="B207" s="43"/>
      <c r="C207" s="43"/>
      <c r="D207" s="43"/>
      <c r="E207" s="43"/>
    </row>
    <row r="208" spans="2:5" s="13" customFormat="1">
      <c r="B208" s="43"/>
      <c r="C208" s="43"/>
      <c r="D208" s="43"/>
      <c r="E208" s="43"/>
    </row>
    <row r="209" spans="2:5" s="13" customFormat="1">
      <c r="B209" s="43"/>
      <c r="C209" s="43"/>
      <c r="D209" s="43"/>
      <c r="E209" s="43"/>
    </row>
    <row r="210" spans="2:5" s="13" customFormat="1">
      <c r="B210" s="43"/>
      <c r="C210" s="43"/>
      <c r="D210" s="43"/>
      <c r="E210" s="43"/>
    </row>
    <row r="211" spans="2:5" s="13" customFormat="1">
      <c r="B211" s="43"/>
      <c r="C211" s="43"/>
      <c r="D211" s="43"/>
      <c r="E211" s="43"/>
    </row>
    <row r="212" spans="2:5" s="13" customFormat="1">
      <c r="B212" s="43"/>
      <c r="C212" s="43"/>
      <c r="D212" s="43"/>
      <c r="E212" s="43"/>
    </row>
    <row r="213" spans="2:5" s="13" customFormat="1">
      <c r="B213" s="43"/>
      <c r="C213" s="43"/>
      <c r="D213" s="43"/>
      <c r="E213" s="43"/>
    </row>
    <row r="214" spans="2:5" s="13" customFormat="1">
      <c r="B214" s="43"/>
      <c r="C214" s="43"/>
      <c r="D214" s="43"/>
      <c r="E214" s="43"/>
    </row>
    <row r="215" spans="2:5" s="13" customFormat="1">
      <c r="B215" s="43"/>
      <c r="C215" s="43"/>
      <c r="D215" s="43"/>
      <c r="E215" s="43"/>
    </row>
    <row r="216" spans="2:5" s="13" customFormat="1">
      <c r="B216" s="43"/>
      <c r="C216" s="43"/>
      <c r="D216" s="43"/>
      <c r="E216" s="43"/>
    </row>
    <row r="217" spans="2:5" s="13" customFormat="1">
      <c r="B217" s="43"/>
      <c r="C217" s="43"/>
      <c r="D217" s="43"/>
      <c r="E217" s="43"/>
    </row>
    <row r="218" spans="2:5" s="13" customFormat="1">
      <c r="B218" s="43"/>
      <c r="C218" s="43"/>
      <c r="D218" s="43"/>
      <c r="E218" s="43"/>
    </row>
    <row r="219" spans="2:5" s="13" customFormat="1">
      <c r="B219" s="43"/>
      <c r="C219" s="43"/>
      <c r="D219" s="43"/>
      <c r="E219" s="43"/>
    </row>
    <row r="220" spans="2:5" s="13" customFormat="1">
      <c r="B220" s="43"/>
      <c r="C220" s="43"/>
      <c r="D220" s="43"/>
      <c r="E220" s="43"/>
    </row>
    <row r="221" spans="2:5" s="13" customFormat="1">
      <c r="B221" s="43"/>
      <c r="C221" s="43"/>
      <c r="D221" s="43"/>
      <c r="E221" s="43"/>
    </row>
    <row r="222" spans="2:5" s="13" customFormat="1">
      <c r="B222" s="43"/>
      <c r="C222" s="43"/>
      <c r="D222" s="43"/>
      <c r="E222" s="43"/>
    </row>
    <row r="223" spans="2:5" s="13" customFormat="1">
      <c r="B223" s="43"/>
      <c r="C223" s="43"/>
      <c r="D223" s="43"/>
      <c r="E223" s="43"/>
    </row>
    <row r="224" spans="2:5" s="13" customFormat="1">
      <c r="B224" s="43"/>
      <c r="C224" s="43"/>
      <c r="D224" s="43"/>
      <c r="E224" s="43"/>
    </row>
    <row r="225" spans="2:5" s="13" customFormat="1">
      <c r="B225" s="43"/>
      <c r="C225" s="43"/>
      <c r="D225" s="43"/>
      <c r="E225" s="43"/>
    </row>
    <row r="226" spans="2:5" s="13" customFormat="1">
      <c r="B226" s="43"/>
      <c r="C226" s="43"/>
      <c r="D226" s="43"/>
      <c r="E226" s="43"/>
    </row>
    <row r="227" spans="2:5" s="13" customFormat="1">
      <c r="B227" s="43"/>
      <c r="C227" s="43"/>
      <c r="D227" s="43"/>
      <c r="E227" s="43"/>
    </row>
    <row r="228" spans="2:5" s="13" customFormat="1">
      <c r="B228" s="43"/>
      <c r="C228" s="43"/>
      <c r="D228" s="43"/>
      <c r="E228" s="43"/>
    </row>
    <row r="229" spans="2:5" s="13" customFormat="1">
      <c r="B229" s="43"/>
      <c r="C229" s="43"/>
      <c r="D229" s="43"/>
      <c r="E229" s="43"/>
    </row>
    <row r="230" spans="2:5" s="13" customFormat="1">
      <c r="B230" s="43"/>
      <c r="C230" s="43"/>
      <c r="D230" s="43"/>
      <c r="E230" s="43"/>
    </row>
    <row r="231" spans="2:5" s="13" customFormat="1">
      <c r="B231" s="43"/>
      <c r="C231" s="43"/>
      <c r="D231" s="43"/>
      <c r="E231" s="43"/>
    </row>
    <row r="232" spans="2:5" s="13" customFormat="1">
      <c r="B232" s="43"/>
      <c r="C232" s="43"/>
      <c r="D232" s="43"/>
      <c r="E232" s="43"/>
    </row>
    <row r="233" spans="2:5" s="13" customFormat="1">
      <c r="B233" s="43"/>
      <c r="C233" s="43"/>
      <c r="D233" s="43"/>
      <c r="E233" s="43"/>
    </row>
    <row r="234" spans="2:5" s="13" customFormat="1">
      <c r="B234" s="43"/>
      <c r="C234" s="43"/>
      <c r="D234" s="43"/>
      <c r="E234" s="43"/>
    </row>
    <row r="235" spans="2:5" s="13" customFormat="1">
      <c r="B235" s="43"/>
      <c r="C235" s="43"/>
      <c r="D235" s="43"/>
      <c r="E235" s="43"/>
    </row>
    <row r="236" spans="2:5" s="13" customFormat="1">
      <c r="B236" s="43"/>
      <c r="C236" s="43"/>
      <c r="D236" s="43"/>
      <c r="E236" s="43"/>
    </row>
    <row r="237" spans="2:5" s="13" customFormat="1">
      <c r="B237" s="43"/>
      <c r="C237" s="43"/>
      <c r="D237" s="43"/>
      <c r="E237" s="43"/>
    </row>
    <row r="238" spans="2:5" s="13" customFormat="1">
      <c r="B238" s="43"/>
      <c r="C238" s="43"/>
      <c r="D238" s="43"/>
      <c r="E238" s="43"/>
    </row>
    <row r="239" spans="2:5" s="13" customFormat="1">
      <c r="B239" s="43"/>
      <c r="C239" s="43"/>
      <c r="D239" s="43"/>
      <c r="E239" s="43"/>
    </row>
    <row r="240" spans="2:5" s="13" customFormat="1">
      <c r="B240" s="43"/>
      <c r="C240" s="43"/>
      <c r="D240" s="43"/>
      <c r="E240" s="43"/>
    </row>
    <row r="241" spans="2:5" s="13" customFormat="1">
      <c r="B241" s="43"/>
      <c r="C241" s="43"/>
      <c r="D241" s="43"/>
      <c r="E241" s="43"/>
    </row>
    <row r="242" spans="2:5" s="13" customFormat="1">
      <c r="B242" s="43"/>
      <c r="C242" s="43"/>
      <c r="D242" s="43"/>
      <c r="E242" s="43"/>
    </row>
    <row r="243" spans="2:5" s="13" customFormat="1">
      <c r="B243" s="43"/>
      <c r="C243" s="43"/>
      <c r="D243" s="43"/>
      <c r="E243" s="43"/>
    </row>
  </sheetData>
  <autoFilter ref="B2:E168" xr:uid="{00000000-0009-0000-0000-000000000000}">
    <filterColumn colId="1">
      <filters>
        <filter val="Actividades asociativas, culturales, recreativas, deportivas y sociales - Gestión de asociados o miembros de partidos políticos, sindicatos, iglesias, confesiones o comunidades religiosas y asociaciones, fundaciones y otras entidades sin ánimo de lucro"/>
        <filter val="Actividades asociativas, culturales, recreativas, deportivas y sociales - Gestión de medios de comunicación social"/>
        <filter val="Gestión Técnica y Administrativa – Envío de comunicaciones"/>
        <filter val="Gestión Técnica y Administrativa – Envío de comunicaciones Publicidad y prospección comercial – Ofrecimiento productos y servicios"/>
        <filter val="Prestación de Servicios - Prestación de servicios de comunicaciones"/>
        <filter val="Servicio de telecomunicaciones - Comercio electrónico"/>
        <filter val="Servicio de telecomunicaciones - Guías/catálogos de servicios de telecomunicaciones"/>
        <filter val="Servicio de telecomunicaciones - Medidas de control de hurto de celulares"/>
        <filter val="Servicio de telecomunicaciones - Prestación de servicios de telecomunicaciones"/>
      </filters>
    </filterColumn>
  </autoFilter>
  <sortState xmlns:xlrd2="http://schemas.microsoft.com/office/spreadsheetml/2017/richdata2" ref="C2:C170">
    <sortCondition ref="C2:C170"/>
  </sortState>
  <conditionalFormatting sqref="C159:C162 C2:C157 C164:C169">
    <cfRule type="duplicateValues" dxfId="815" priority="3"/>
  </conditionalFormatting>
  <conditionalFormatting sqref="B2">
    <cfRule type="duplicateValues" dxfId="814" priority="1"/>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7"/>
  <sheetViews>
    <sheetView topLeftCell="A16" workbookViewId="0">
      <selection activeCell="C35" sqref="C35"/>
    </sheetView>
  </sheetViews>
  <sheetFormatPr baseColWidth="10" defaultColWidth="11.42578125" defaultRowHeight="12.75"/>
  <cols>
    <col min="1" max="1" width="38.140625" customWidth="1"/>
  </cols>
  <sheetData>
    <row r="1" spans="1:1">
      <c r="A1" s="204" t="s">
        <v>188</v>
      </c>
    </row>
    <row r="2" spans="1:1">
      <c r="A2" s="204" t="s">
        <v>187</v>
      </c>
    </row>
    <row r="3" spans="1:1">
      <c r="A3" s="184" t="s">
        <v>189</v>
      </c>
    </row>
    <row r="8" spans="1:1">
      <c r="A8" t="s">
        <v>358</v>
      </c>
    </row>
    <row r="9" spans="1:1">
      <c r="A9" t="s">
        <v>357</v>
      </c>
    </row>
    <row r="10" spans="1:1">
      <c r="A10" t="s">
        <v>350</v>
      </c>
    </row>
    <row r="11" spans="1:1">
      <c r="A11" t="s">
        <v>352</v>
      </c>
    </row>
    <row r="12" spans="1:1">
      <c r="A12" t="s">
        <v>1940</v>
      </c>
    </row>
    <row r="17" spans="1:1">
      <c r="A17" t="s">
        <v>231</v>
      </c>
    </row>
    <row r="18" spans="1:1">
      <c r="A18" t="s">
        <v>233</v>
      </c>
    </row>
    <row r="19" spans="1:1">
      <c r="A19" t="s">
        <v>232</v>
      </c>
    </row>
    <row r="20" spans="1:1">
      <c r="A20" t="s">
        <v>242</v>
      </c>
    </row>
    <row r="21" spans="1:1">
      <c r="A21" t="s">
        <v>243</v>
      </c>
    </row>
    <row r="24" spans="1:1">
      <c r="A24" t="s">
        <v>179</v>
      </c>
    </row>
    <row r="25" spans="1:1">
      <c r="A25" t="s">
        <v>180</v>
      </c>
    </row>
    <row r="29" spans="1:1">
      <c r="A29">
        <v>0</v>
      </c>
    </row>
    <row r="30" spans="1:1">
      <c r="A30">
        <v>1</v>
      </c>
    </row>
    <row r="31" spans="1:1">
      <c r="A31">
        <v>2</v>
      </c>
    </row>
    <row r="34" spans="1:1">
      <c r="A34" s="89" t="s">
        <v>356</v>
      </c>
    </row>
    <row r="35" spans="1:1">
      <c r="A35" s="89" t="s">
        <v>1920</v>
      </c>
    </row>
    <row r="36" spans="1:1">
      <c r="A36" s="89" t="s">
        <v>4997</v>
      </c>
    </row>
    <row r="37" spans="1:1">
      <c r="A37" s="89" t="s">
        <v>359</v>
      </c>
    </row>
  </sheetData>
  <conditionalFormatting sqref="A1:A2">
    <cfRule type="cellIs" dxfId="157" priority="4" stopIfTrue="1" operator="equal">
      <formula>"-"</formula>
    </cfRule>
  </conditionalFormatting>
  <conditionalFormatting sqref="A3">
    <cfRule type="cellIs" dxfId="156" priority="2" stopIfTrue="1" operator="equal">
      <formula>"-"</formula>
    </cfRule>
  </conditionalFormatting>
  <conditionalFormatting sqref="A3">
    <cfRule type="cellIs" dxfId="155" priority="1" stopIfTrue="1" operator="equal">
      <formula>"-"</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405"/>
  <sheetViews>
    <sheetView workbookViewId="0">
      <selection activeCell="E5" sqref="E5:E6"/>
    </sheetView>
  </sheetViews>
  <sheetFormatPr baseColWidth="10" defaultColWidth="11.42578125" defaultRowHeight="12.75"/>
  <cols>
    <col min="1" max="1" width="16.85546875" customWidth="1"/>
    <col min="2" max="2" width="13.5703125" customWidth="1"/>
    <col min="3" max="3" width="13" customWidth="1"/>
    <col min="4" max="4" width="29.85546875" customWidth="1"/>
    <col min="5" max="5" width="18.42578125" style="200" customWidth="1"/>
    <col min="6" max="6" width="14.42578125" style="175" customWidth="1"/>
    <col min="7" max="7" width="46.5703125" customWidth="1"/>
    <col min="8" max="8" width="27.42578125" bestFit="1" customWidth="1"/>
  </cols>
  <sheetData>
    <row r="1" spans="2:8" ht="13.5" thickBot="1"/>
    <row r="2" spans="2:8">
      <c r="B2" s="437" t="s">
        <v>1941</v>
      </c>
      <c r="C2" s="438"/>
      <c r="D2" s="438"/>
      <c r="E2" s="438"/>
      <c r="F2" s="438"/>
      <c r="G2" s="438"/>
      <c r="H2" s="439"/>
    </row>
    <row r="3" spans="2:8" ht="13.5" thickBot="1">
      <c r="B3" s="440"/>
      <c r="C3" s="441"/>
      <c r="D3" s="441"/>
      <c r="E3" s="441"/>
      <c r="F3" s="441"/>
      <c r="G3" s="441"/>
      <c r="H3" s="442"/>
    </row>
    <row r="4" spans="2:8" ht="26.25" thickBot="1">
      <c r="B4" s="255" t="s">
        <v>1039</v>
      </c>
      <c r="C4" s="256" t="s">
        <v>1040</v>
      </c>
      <c r="D4" s="256" t="s">
        <v>1041</v>
      </c>
      <c r="E4" s="256" t="s">
        <v>1942</v>
      </c>
      <c r="F4" s="256" t="s">
        <v>1943</v>
      </c>
      <c r="G4" s="257" t="s">
        <v>1944</v>
      </c>
      <c r="H4" s="257" t="s">
        <v>1945</v>
      </c>
    </row>
    <row r="5" spans="2:8" ht="76.5">
      <c r="B5" s="271" t="s">
        <v>1044</v>
      </c>
      <c r="C5" s="272" t="s">
        <v>1308</v>
      </c>
      <c r="D5" s="283" t="s">
        <v>1046</v>
      </c>
      <c r="E5" s="371" t="s">
        <v>1920</v>
      </c>
      <c r="F5" s="356" t="s">
        <v>1933</v>
      </c>
      <c r="G5" s="357" t="s">
        <v>1946</v>
      </c>
      <c r="H5" s="358" t="s">
        <v>885</v>
      </c>
    </row>
    <row r="6" spans="2:8" ht="76.5">
      <c r="B6" s="304" t="s">
        <v>1048</v>
      </c>
      <c r="C6" s="205" t="s">
        <v>1308</v>
      </c>
      <c r="D6" s="206" t="s">
        <v>1046</v>
      </c>
      <c r="E6" s="372" t="s">
        <v>1920</v>
      </c>
      <c r="F6" s="355" t="s">
        <v>1935</v>
      </c>
      <c r="G6" s="333" t="s">
        <v>1947</v>
      </c>
      <c r="H6" s="359" t="s">
        <v>885</v>
      </c>
    </row>
    <row r="7" spans="2:8" ht="76.5">
      <c r="B7" s="304" t="s">
        <v>1049</v>
      </c>
      <c r="C7" s="205" t="s">
        <v>1308</v>
      </c>
      <c r="D7" s="206" t="s">
        <v>1046</v>
      </c>
      <c r="E7" s="372" t="s">
        <v>1920</v>
      </c>
      <c r="F7" s="355" t="s">
        <v>1936</v>
      </c>
      <c r="G7" s="333" t="s">
        <v>1948</v>
      </c>
      <c r="H7" s="359" t="s">
        <v>906</v>
      </c>
    </row>
    <row r="8" spans="2:8" ht="76.5">
      <c r="B8" s="304" t="s">
        <v>1050</v>
      </c>
      <c r="C8" s="205" t="s">
        <v>1308</v>
      </c>
      <c r="D8" s="206" t="s">
        <v>1046</v>
      </c>
      <c r="E8" s="372" t="s">
        <v>1920</v>
      </c>
      <c r="F8" s="355" t="s">
        <v>1938</v>
      </c>
      <c r="G8" s="336" t="s">
        <v>1949</v>
      </c>
      <c r="H8" s="359" t="s">
        <v>906</v>
      </c>
    </row>
    <row r="9" spans="2:8" ht="77.25" thickBot="1">
      <c r="B9" s="327" t="s">
        <v>1055</v>
      </c>
      <c r="C9" s="299" t="s">
        <v>1308</v>
      </c>
      <c r="D9" s="306" t="s">
        <v>1046</v>
      </c>
      <c r="E9" s="373" t="s">
        <v>1920</v>
      </c>
      <c r="F9" s="363" t="s">
        <v>1950</v>
      </c>
      <c r="G9" s="364" t="s">
        <v>1951</v>
      </c>
      <c r="H9" s="365" t="s">
        <v>908</v>
      </c>
    </row>
    <row r="10" spans="2:8" ht="89.25">
      <c r="B10" s="271" t="s">
        <v>1056</v>
      </c>
      <c r="C10" s="272" t="s">
        <v>1313</v>
      </c>
      <c r="D10" s="283" t="s">
        <v>1052</v>
      </c>
      <c r="E10" s="371" t="s">
        <v>1920</v>
      </c>
      <c r="F10" s="356" t="s">
        <v>1929</v>
      </c>
      <c r="G10" s="357" t="s">
        <v>1952</v>
      </c>
      <c r="H10" s="358" t="s">
        <v>906</v>
      </c>
    </row>
    <row r="11" spans="2:8" ht="89.25">
      <c r="B11" s="304" t="s">
        <v>1057</v>
      </c>
      <c r="C11" s="180" t="s">
        <v>1313</v>
      </c>
      <c r="D11" s="181" t="s">
        <v>1052</v>
      </c>
      <c r="E11" s="374" t="s">
        <v>1920</v>
      </c>
      <c r="F11" s="355" t="s">
        <v>1933</v>
      </c>
      <c r="G11" s="333" t="s">
        <v>1946</v>
      </c>
      <c r="H11" s="359" t="s">
        <v>885</v>
      </c>
    </row>
    <row r="12" spans="2:8" ht="89.25">
      <c r="B12" s="304" t="s">
        <v>1061</v>
      </c>
      <c r="C12" s="180" t="s">
        <v>1313</v>
      </c>
      <c r="D12" s="181" t="s">
        <v>1052</v>
      </c>
      <c r="E12" s="374" t="s">
        <v>1920</v>
      </c>
      <c r="F12" s="355" t="s">
        <v>1935</v>
      </c>
      <c r="G12" s="333" t="s">
        <v>1947</v>
      </c>
      <c r="H12" s="359" t="s">
        <v>885</v>
      </c>
    </row>
    <row r="13" spans="2:8" ht="89.25">
      <c r="B13" s="304" t="s">
        <v>1062</v>
      </c>
      <c r="C13" s="180" t="s">
        <v>1313</v>
      </c>
      <c r="D13" s="181" t="s">
        <v>1052</v>
      </c>
      <c r="E13" s="374" t="s">
        <v>1920</v>
      </c>
      <c r="F13" s="355" t="s">
        <v>1936</v>
      </c>
      <c r="G13" s="333" t="s">
        <v>1948</v>
      </c>
      <c r="H13" s="359" t="s">
        <v>906</v>
      </c>
    </row>
    <row r="14" spans="2:8" ht="89.25">
      <c r="B14" s="304" t="s">
        <v>1063</v>
      </c>
      <c r="C14" s="180" t="s">
        <v>1313</v>
      </c>
      <c r="D14" s="181" t="s">
        <v>1052</v>
      </c>
      <c r="E14" s="374" t="s">
        <v>1920</v>
      </c>
      <c r="F14" s="355" t="s">
        <v>1938</v>
      </c>
      <c r="G14" s="336" t="s">
        <v>1949</v>
      </c>
      <c r="H14" s="359" t="s">
        <v>906</v>
      </c>
    </row>
    <row r="15" spans="2:8" ht="90" thickBot="1">
      <c r="B15" s="305" t="s">
        <v>1064</v>
      </c>
      <c r="C15" s="366" t="s">
        <v>1313</v>
      </c>
      <c r="D15" s="289" t="s">
        <v>1052</v>
      </c>
      <c r="E15" s="375" t="s">
        <v>1920</v>
      </c>
      <c r="F15" s="360" t="s">
        <v>1950</v>
      </c>
      <c r="G15" s="361" t="s">
        <v>1951</v>
      </c>
      <c r="H15" s="362" t="s">
        <v>908</v>
      </c>
    </row>
    <row r="16" spans="2:8" ht="89.25">
      <c r="B16" s="271" t="s">
        <v>1065</v>
      </c>
      <c r="C16" s="272" t="s">
        <v>1320</v>
      </c>
      <c r="D16" s="283" t="s">
        <v>1060</v>
      </c>
      <c r="E16" s="371" t="s">
        <v>1920</v>
      </c>
      <c r="F16" s="356" t="s">
        <v>1929</v>
      </c>
      <c r="G16" s="357" t="s">
        <v>1952</v>
      </c>
      <c r="H16" s="358" t="s">
        <v>906</v>
      </c>
    </row>
    <row r="17" spans="2:8" ht="89.25">
      <c r="B17" s="304" t="s">
        <v>1066</v>
      </c>
      <c r="C17" s="205" t="s">
        <v>1320</v>
      </c>
      <c r="D17" s="206" t="s">
        <v>1060</v>
      </c>
      <c r="E17" s="374" t="s">
        <v>1920</v>
      </c>
      <c r="F17" s="355" t="s">
        <v>1933</v>
      </c>
      <c r="G17" s="333" t="s">
        <v>1946</v>
      </c>
      <c r="H17" s="359" t="s">
        <v>885</v>
      </c>
    </row>
    <row r="18" spans="2:8" ht="89.25">
      <c r="B18" s="304" t="s">
        <v>1069</v>
      </c>
      <c r="C18" s="205" t="s">
        <v>1320</v>
      </c>
      <c r="D18" s="206" t="s">
        <v>1060</v>
      </c>
      <c r="E18" s="374" t="s">
        <v>1920</v>
      </c>
      <c r="F18" s="355" t="s">
        <v>1935</v>
      </c>
      <c r="G18" s="333" t="s">
        <v>1947</v>
      </c>
      <c r="H18" s="359" t="s">
        <v>885</v>
      </c>
    </row>
    <row r="19" spans="2:8" ht="89.25">
      <c r="B19" s="304" t="s">
        <v>1070</v>
      </c>
      <c r="C19" s="205" t="s">
        <v>1320</v>
      </c>
      <c r="D19" s="206" t="s">
        <v>1060</v>
      </c>
      <c r="E19" s="374" t="s">
        <v>1920</v>
      </c>
      <c r="F19" s="355" t="s">
        <v>1936</v>
      </c>
      <c r="G19" s="333" t="s">
        <v>1948</v>
      </c>
      <c r="H19" s="359" t="s">
        <v>906</v>
      </c>
    </row>
    <row r="20" spans="2:8" ht="89.25">
      <c r="B20" s="304" t="s">
        <v>1071</v>
      </c>
      <c r="C20" s="205" t="s">
        <v>1320</v>
      </c>
      <c r="D20" s="206" t="s">
        <v>1060</v>
      </c>
      <c r="E20" s="374" t="s">
        <v>1920</v>
      </c>
      <c r="F20" s="355" t="s">
        <v>1938</v>
      </c>
      <c r="G20" s="336" t="s">
        <v>1949</v>
      </c>
      <c r="H20" s="359" t="s">
        <v>906</v>
      </c>
    </row>
    <row r="21" spans="2:8" ht="90" thickBot="1">
      <c r="B21" s="305" t="s">
        <v>1072</v>
      </c>
      <c r="C21" s="279" t="s">
        <v>1320</v>
      </c>
      <c r="D21" s="284" t="s">
        <v>1060</v>
      </c>
      <c r="E21" s="375" t="s">
        <v>1920</v>
      </c>
      <c r="F21" s="360" t="s">
        <v>1950</v>
      </c>
      <c r="G21" s="361" t="s">
        <v>1951</v>
      </c>
      <c r="H21" s="362" t="s">
        <v>908</v>
      </c>
    </row>
    <row r="22" spans="2:8" ht="76.5">
      <c r="B22" s="271" t="s">
        <v>1073</v>
      </c>
      <c r="C22" s="272" t="s">
        <v>1326</v>
      </c>
      <c r="D22" s="283" t="s">
        <v>1068</v>
      </c>
      <c r="E22" s="371" t="s">
        <v>1920</v>
      </c>
      <c r="F22" s="356" t="s">
        <v>1933</v>
      </c>
      <c r="G22" s="357" t="s">
        <v>1946</v>
      </c>
      <c r="H22" s="358" t="s">
        <v>885</v>
      </c>
    </row>
    <row r="23" spans="2:8" ht="76.5">
      <c r="B23" s="304" t="s">
        <v>1076</v>
      </c>
      <c r="C23" s="205" t="s">
        <v>1326</v>
      </c>
      <c r="D23" s="206" t="s">
        <v>1068</v>
      </c>
      <c r="E23" s="374" t="s">
        <v>1920</v>
      </c>
      <c r="F23" s="355" t="s">
        <v>1935</v>
      </c>
      <c r="G23" s="333" t="s">
        <v>1947</v>
      </c>
      <c r="H23" s="359" t="s">
        <v>885</v>
      </c>
    </row>
    <row r="24" spans="2:8" ht="76.5">
      <c r="B24" s="304" t="s">
        <v>1077</v>
      </c>
      <c r="C24" s="205" t="s">
        <v>1326</v>
      </c>
      <c r="D24" s="206" t="s">
        <v>1068</v>
      </c>
      <c r="E24" s="374" t="s">
        <v>1920</v>
      </c>
      <c r="F24" s="355" t="s">
        <v>1936</v>
      </c>
      <c r="G24" s="333" t="s">
        <v>1948</v>
      </c>
      <c r="H24" s="359" t="s">
        <v>906</v>
      </c>
    </row>
    <row r="25" spans="2:8" ht="76.5">
      <c r="B25" s="304" t="s">
        <v>1078</v>
      </c>
      <c r="C25" s="205" t="s">
        <v>1326</v>
      </c>
      <c r="D25" s="206" t="s">
        <v>1068</v>
      </c>
      <c r="E25" s="374" t="s">
        <v>1920</v>
      </c>
      <c r="F25" s="355" t="s">
        <v>1938</v>
      </c>
      <c r="G25" s="336" t="s">
        <v>1949</v>
      </c>
      <c r="H25" s="359" t="s">
        <v>906</v>
      </c>
    </row>
    <row r="26" spans="2:8" ht="77.25" thickBot="1">
      <c r="B26" s="305" t="s">
        <v>1079</v>
      </c>
      <c r="C26" s="279" t="s">
        <v>1326</v>
      </c>
      <c r="D26" s="284" t="s">
        <v>1068</v>
      </c>
      <c r="E26" s="375" t="s">
        <v>1920</v>
      </c>
      <c r="F26" s="360" t="s">
        <v>1950</v>
      </c>
      <c r="G26" s="361" t="s">
        <v>1951</v>
      </c>
      <c r="H26" s="362" t="s">
        <v>908</v>
      </c>
    </row>
    <row r="27" spans="2:8" ht="89.25">
      <c r="B27" s="271" t="s">
        <v>1080</v>
      </c>
      <c r="C27" s="272" t="s">
        <v>1332</v>
      </c>
      <c r="D27" s="283" t="s">
        <v>1075</v>
      </c>
      <c r="E27" s="371" t="s">
        <v>1920</v>
      </c>
      <c r="F27" s="356" t="s">
        <v>1933</v>
      </c>
      <c r="G27" s="357" t="s">
        <v>1946</v>
      </c>
      <c r="H27" s="358" t="s">
        <v>885</v>
      </c>
    </row>
    <row r="28" spans="2:8" ht="89.25">
      <c r="B28" s="304" t="s">
        <v>1083</v>
      </c>
      <c r="C28" s="205" t="s">
        <v>1332</v>
      </c>
      <c r="D28" s="206" t="s">
        <v>1075</v>
      </c>
      <c r="E28" s="374" t="s">
        <v>1920</v>
      </c>
      <c r="F28" s="355" t="s">
        <v>1935</v>
      </c>
      <c r="G28" s="333" t="s">
        <v>1947</v>
      </c>
      <c r="H28" s="359" t="s">
        <v>885</v>
      </c>
    </row>
    <row r="29" spans="2:8" ht="89.25">
      <c r="B29" s="304" t="s">
        <v>1084</v>
      </c>
      <c r="C29" s="205" t="s">
        <v>1332</v>
      </c>
      <c r="D29" s="206" t="s">
        <v>1075</v>
      </c>
      <c r="E29" s="374" t="s">
        <v>1920</v>
      </c>
      <c r="F29" s="355" t="s">
        <v>1936</v>
      </c>
      <c r="G29" s="333" t="s">
        <v>1948</v>
      </c>
      <c r="H29" s="359" t="s">
        <v>906</v>
      </c>
    </row>
    <row r="30" spans="2:8" ht="89.25">
      <c r="B30" s="304" t="s">
        <v>1085</v>
      </c>
      <c r="C30" s="205" t="s">
        <v>1332</v>
      </c>
      <c r="D30" s="206" t="s">
        <v>1075</v>
      </c>
      <c r="E30" s="374" t="s">
        <v>1920</v>
      </c>
      <c r="F30" s="355" t="s">
        <v>1938</v>
      </c>
      <c r="G30" s="336" t="s">
        <v>1949</v>
      </c>
      <c r="H30" s="359" t="s">
        <v>906</v>
      </c>
    </row>
    <row r="31" spans="2:8" ht="90" thickBot="1">
      <c r="B31" s="305" t="s">
        <v>1086</v>
      </c>
      <c r="C31" s="279" t="s">
        <v>1332</v>
      </c>
      <c r="D31" s="284" t="s">
        <v>1075</v>
      </c>
      <c r="E31" s="375" t="s">
        <v>1920</v>
      </c>
      <c r="F31" s="360" t="s">
        <v>1950</v>
      </c>
      <c r="G31" s="361" t="s">
        <v>1951</v>
      </c>
      <c r="H31" s="362" t="s">
        <v>908</v>
      </c>
    </row>
    <row r="32" spans="2:8" ht="89.25">
      <c r="B32" s="271" t="s">
        <v>1087</v>
      </c>
      <c r="C32" s="272" t="s">
        <v>1338</v>
      </c>
      <c r="D32" s="283" t="s">
        <v>1082</v>
      </c>
      <c r="E32" s="371" t="s">
        <v>1920</v>
      </c>
      <c r="F32" s="356" t="s">
        <v>1953</v>
      </c>
      <c r="G32" s="367" t="s">
        <v>1954</v>
      </c>
      <c r="H32" s="358" t="s">
        <v>885</v>
      </c>
    </row>
    <row r="33" spans="2:8" ht="89.25">
      <c r="B33" s="304" t="s">
        <v>1088</v>
      </c>
      <c r="C33" s="205" t="s">
        <v>1338</v>
      </c>
      <c r="D33" s="206" t="s">
        <v>1082</v>
      </c>
      <c r="E33" s="374" t="s">
        <v>1920</v>
      </c>
      <c r="F33" s="355" t="s">
        <v>1929</v>
      </c>
      <c r="G33" s="333" t="s">
        <v>1952</v>
      </c>
      <c r="H33" s="359" t="s">
        <v>906</v>
      </c>
    </row>
    <row r="34" spans="2:8" ht="89.25">
      <c r="B34" s="304" t="s">
        <v>1091</v>
      </c>
      <c r="C34" s="205" t="s">
        <v>1338</v>
      </c>
      <c r="D34" s="206" t="s">
        <v>1082</v>
      </c>
      <c r="E34" s="374" t="s">
        <v>1920</v>
      </c>
      <c r="F34" s="355" t="s">
        <v>1933</v>
      </c>
      <c r="G34" s="333" t="s">
        <v>1946</v>
      </c>
      <c r="H34" s="359" t="s">
        <v>885</v>
      </c>
    </row>
    <row r="35" spans="2:8" ht="89.25">
      <c r="B35" s="304" t="s">
        <v>1092</v>
      </c>
      <c r="C35" s="205" t="s">
        <v>1338</v>
      </c>
      <c r="D35" s="206" t="s">
        <v>1082</v>
      </c>
      <c r="E35" s="374" t="s">
        <v>1920</v>
      </c>
      <c r="F35" s="355" t="s">
        <v>1935</v>
      </c>
      <c r="G35" s="333" t="s">
        <v>1947</v>
      </c>
      <c r="H35" s="359" t="s">
        <v>885</v>
      </c>
    </row>
    <row r="36" spans="2:8" ht="89.25">
      <c r="B36" s="304" t="s">
        <v>1093</v>
      </c>
      <c r="C36" s="205" t="s">
        <v>1338</v>
      </c>
      <c r="D36" s="206" t="s">
        <v>1082</v>
      </c>
      <c r="E36" s="374" t="s">
        <v>1920</v>
      </c>
      <c r="F36" s="355" t="s">
        <v>1936</v>
      </c>
      <c r="G36" s="333" t="s">
        <v>1948</v>
      </c>
      <c r="H36" s="359" t="s">
        <v>906</v>
      </c>
    </row>
    <row r="37" spans="2:8" ht="89.25">
      <c r="B37" s="304" t="s">
        <v>1094</v>
      </c>
      <c r="C37" s="205" t="s">
        <v>1338</v>
      </c>
      <c r="D37" s="206" t="s">
        <v>1082</v>
      </c>
      <c r="E37" s="374" t="s">
        <v>1920</v>
      </c>
      <c r="F37" s="355" t="s">
        <v>1938</v>
      </c>
      <c r="G37" s="336" t="s">
        <v>1949</v>
      </c>
      <c r="H37" s="359" t="s">
        <v>906</v>
      </c>
    </row>
    <row r="38" spans="2:8" ht="90" thickBot="1">
      <c r="B38" s="305" t="s">
        <v>1095</v>
      </c>
      <c r="C38" s="279" t="s">
        <v>1338</v>
      </c>
      <c r="D38" s="284" t="s">
        <v>1082</v>
      </c>
      <c r="E38" s="375" t="s">
        <v>1920</v>
      </c>
      <c r="F38" s="360" t="s">
        <v>1950</v>
      </c>
      <c r="G38" s="361" t="s">
        <v>1951</v>
      </c>
      <c r="H38" s="362" t="s">
        <v>908</v>
      </c>
    </row>
    <row r="39" spans="2:8" ht="89.25">
      <c r="B39" s="271" t="s">
        <v>1096</v>
      </c>
      <c r="C39" s="272" t="s">
        <v>1344</v>
      </c>
      <c r="D39" s="283" t="s">
        <v>1090</v>
      </c>
      <c r="E39" s="371" t="s">
        <v>1920</v>
      </c>
      <c r="F39" s="356" t="s">
        <v>1953</v>
      </c>
      <c r="G39" s="367" t="s">
        <v>1954</v>
      </c>
      <c r="H39" s="358" t="s">
        <v>885</v>
      </c>
    </row>
    <row r="40" spans="2:8" ht="89.25">
      <c r="B40" s="304" t="s">
        <v>1099</v>
      </c>
      <c r="C40" s="205" t="s">
        <v>1344</v>
      </c>
      <c r="D40" s="206" t="s">
        <v>1090</v>
      </c>
      <c r="E40" s="374" t="s">
        <v>1920</v>
      </c>
      <c r="F40" s="355" t="s">
        <v>1929</v>
      </c>
      <c r="G40" s="333" t="s">
        <v>1952</v>
      </c>
      <c r="H40" s="359" t="s">
        <v>906</v>
      </c>
    </row>
    <row r="41" spans="2:8" ht="89.25">
      <c r="B41" s="304" t="s">
        <v>1100</v>
      </c>
      <c r="C41" s="205" t="s">
        <v>1344</v>
      </c>
      <c r="D41" s="206" t="s">
        <v>1090</v>
      </c>
      <c r="E41" s="374" t="s">
        <v>1920</v>
      </c>
      <c r="F41" s="355" t="s">
        <v>1933</v>
      </c>
      <c r="G41" s="333" t="s">
        <v>1946</v>
      </c>
      <c r="H41" s="359" t="s">
        <v>885</v>
      </c>
    </row>
    <row r="42" spans="2:8" ht="89.25">
      <c r="B42" s="304" t="s">
        <v>1101</v>
      </c>
      <c r="C42" s="205" t="s">
        <v>1344</v>
      </c>
      <c r="D42" s="206" t="s">
        <v>1090</v>
      </c>
      <c r="E42" s="374" t="s">
        <v>1920</v>
      </c>
      <c r="F42" s="355" t="s">
        <v>1935</v>
      </c>
      <c r="G42" s="333" t="s">
        <v>1947</v>
      </c>
      <c r="H42" s="359" t="s">
        <v>885</v>
      </c>
    </row>
    <row r="43" spans="2:8" ht="89.25">
      <c r="B43" s="304" t="s">
        <v>1102</v>
      </c>
      <c r="C43" s="205" t="s">
        <v>1344</v>
      </c>
      <c r="D43" s="206" t="s">
        <v>1090</v>
      </c>
      <c r="E43" s="374" t="s">
        <v>1920</v>
      </c>
      <c r="F43" s="355" t="s">
        <v>1936</v>
      </c>
      <c r="G43" s="333" t="s">
        <v>1948</v>
      </c>
      <c r="H43" s="359" t="s">
        <v>906</v>
      </c>
    </row>
    <row r="44" spans="2:8" ht="89.25">
      <c r="B44" s="304" t="s">
        <v>1103</v>
      </c>
      <c r="C44" s="205" t="s">
        <v>1344</v>
      </c>
      <c r="D44" s="206" t="s">
        <v>1090</v>
      </c>
      <c r="E44" s="374" t="s">
        <v>1920</v>
      </c>
      <c r="F44" s="355" t="s">
        <v>1938</v>
      </c>
      <c r="G44" s="336" t="s">
        <v>1949</v>
      </c>
      <c r="H44" s="359" t="s">
        <v>906</v>
      </c>
    </row>
    <row r="45" spans="2:8" ht="90" thickBot="1">
      <c r="B45" s="305" t="s">
        <v>1106</v>
      </c>
      <c r="C45" s="279" t="s">
        <v>1344</v>
      </c>
      <c r="D45" s="284" t="s">
        <v>1090</v>
      </c>
      <c r="E45" s="375" t="s">
        <v>1920</v>
      </c>
      <c r="F45" s="360" t="s">
        <v>1950</v>
      </c>
      <c r="G45" s="361" t="s">
        <v>1951</v>
      </c>
      <c r="H45" s="362" t="s">
        <v>908</v>
      </c>
    </row>
    <row r="46" spans="2:8" ht="76.5">
      <c r="B46" s="271" t="s">
        <v>1107</v>
      </c>
      <c r="C46" s="272" t="s">
        <v>1350</v>
      </c>
      <c r="D46" s="283" t="s">
        <v>1098</v>
      </c>
      <c r="E46" s="371" t="s">
        <v>1920</v>
      </c>
      <c r="F46" s="356" t="s">
        <v>1933</v>
      </c>
      <c r="G46" s="357" t="s">
        <v>1946</v>
      </c>
      <c r="H46" s="358" t="s">
        <v>885</v>
      </c>
    </row>
    <row r="47" spans="2:8" ht="76.5">
      <c r="B47" s="304" t="s">
        <v>1108</v>
      </c>
      <c r="C47" s="205" t="s">
        <v>1350</v>
      </c>
      <c r="D47" s="206" t="s">
        <v>1098</v>
      </c>
      <c r="E47" s="374" t="s">
        <v>1920</v>
      </c>
      <c r="F47" s="355" t="s">
        <v>1935</v>
      </c>
      <c r="G47" s="333" t="s">
        <v>1947</v>
      </c>
      <c r="H47" s="359" t="s">
        <v>885</v>
      </c>
    </row>
    <row r="48" spans="2:8" ht="76.5">
      <c r="B48" s="304" t="s">
        <v>1109</v>
      </c>
      <c r="C48" s="205" t="s">
        <v>1350</v>
      </c>
      <c r="D48" s="206" t="s">
        <v>1098</v>
      </c>
      <c r="E48" s="374" t="s">
        <v>1920</v>
      </c>
      <c r="F48" s="355" t="s">
        <v>1936</v>
      </c>
      <c r="G48" s="333" t="s">
        <v>1948</v>
      </c>
      <c r="H48" s="359" t="s">
        <v>906</v>
      </c>
    </row>
    <row r="49" spans="2:8" ht="76.5">
      <c r="B49" s="304" t="s">
        <v>1110</v>
      </c>
      <c r="C49" s="205" t="s">
        <v>1350</v>
      </c>
      <c r="D49" s="206" t="s">
        <v>1098</v>
      </c>
      <c r="E49" s="374" t="s">
        <v>1920</v>
      </c>
      <c r="F49" s="355" t="s">
        <v>1938</v>
      </c>
      <c r="G49" s="336" t="s">
        <v>1949</v>
      </c>
      <c r="H49" s="359" t="s">
        <v>906</v>
      </c>
    </row>
    <row r="50" spans="2:8" ht="77.25" thickBot="1">
      <c r="B50" s="305" t="s">
        <v>1113</v>
      </c>
      <c r="C50" s="279" t="s">
        <v>1350</v>
      </c>
      <c r="D50" s="284" t="s">
        <v>1098</v>
      </c>
      <c r="E50" s="375" t="s">
        <v>1920</v>
      </c>
      <c r="F50" s="360" t="s">
        <v>1950</v>
      </c>
      <c r="G50" s="361" t="s">
        <v>1951</v>
      </c>
      <c r="H50" s="362" t="s">
        <v>908</v>
      </c>
    </row>
    <row r="51" spans="2:8" ht="76.5">
      <c r="B51" s="271" t="s">
        <v>1114</v>
      </c>
      <c r="C51" s="272" t="s">
        <v>1356</v>
      </c>
      <c r="D51" s="283" t="s">
        <v>1268</v>
      </c>
      <c r="E51" s="371" t="s">
        <v>1920</v>
      </c>
      <c r="F51" s="356" t="s">
        <v>1933</v>
      </c>
      <c r="G51" s="357" t="s">
        <v>1946</v>
      </c>
      <c r="H51" s="358" t="s">
        <v>885</v>
      </c>
    </row>
    <row r="52" spans="2:8" ht="76.5">
      <c r="B52" s="304" t="s">
        <v>1115</v>
      </c>
      <c r="C52" s="205" t="s">
        <v>1356</v>
      </c>
      <c r="D52" s="206" t="s">
        <v>1268</v>
      </c>
      <c r="E52" s="374" t="s">
        <v>1920</v>
      </c>
      <c r="F52" s="355" t="s">
        <v>1935</v>
      </c>
      <c r="G52" s="333" t="s">
        <v>1947</v>
      </c>
      <c r="H52" s="359" t="s">
        <v>885</v>
      </c>
    </row>
    <row r="53" spans="2:8" ht="76.5">
      <c r="B53" s="304" t="s">
        <v>1116</v>
      </c>
      <c r="C53" s="205" t="s">
        <v>1356</v>
      </c>
      <c r="D53" s="206" t="s">
        <v>1268</v>
      </c>
      <c r="E53" s="374" t="s">
        <v>1920</v>
      </c>
      <c r="F53" s="355" t="s">
        <v>1936</v>
      </c>
      <c r="G53" s="333" t="s">
        <v>1948</v>
      </c>
      <c r="H53" s="359" t="s">
        <v>906</v>
      </c>
    </row>
    <row r="54" spans="2:8" ht="76.5">
      <c r="B54" s="304" t="s">
        <v>1117</v>
      </c>
      <c r="C54" s="205" t="s">
        <v>1356</v>
      </c>
      <c r="D54" s="206" t="s">
        <v>1268</v>
      </c>
      <c r="E54" s="374" t="s">
        <v>1920</v>
      </c>
      <c r="F54" s="355" t="s">
        <v>1938</v>
      </c>
      <c r="G54" s="336" t="s">
        <v>1949</v>
      </c>
      <c r="H54" s="359" t="s">
        <v>906</v>
      </c>
    </row>
    <row r="55" spans="2:8" ht="77.25" thickBot="1">
      <c r="B55" s="305" t="s">
        <v>1118</v>
      </c>
      <c r="C55" s="279" t="s">
        <v>1356</v>
      </c>
      <c r="D55" s="284" t="s">
        <v>1268</v>
      </c>
      <c r="E55" s="375" t="s">
        <v>1920</v>
      </c>
      <c r="F55" s="360" t="s">
        <v>1950</v>
      </c>
      <c r="G55" s="361" t="s">
        <v>1951</v>
      </c>
      <c r="H55" s="362" t="s">
        <v>908</v>
      </c>
    </row>
    <row r="56" spans="2:8" ht="76.5">
      <c r="B56" s="271" t="s">
        <v>1119</v>
      </c>
      <c r="C56" s="272" t="s">
        <v>1362</v>
      </c>
      <c r="D56" s="283" t="s">
        <v>1275</v>
      </c>
      <c r="E56" s="371" t="s">
        <v>1920</v>
      </c>
      <c r="F56" s="356" t="s">
        <v>1953</v>
      </c>
      <c r="G56" s="367" t="s">
        <v>1954</v>
      </c>
      <c r="H56" s="358" t="s">
        <v>885</v>
      </c>
    </row>
    <row r="57" spans="2:8" ht="76.5">
      <c r="B57" s="304" t="s">
        <v>1122</v>
      </c>
      <c r="C57" s="205" t="s">
        <v>1362</v>
      </c>
      <c r="D57" s="206" t="s">
        <v>1275</v>
      </c>
      <c r="E57" s="374" t="s">
        <v>1920</v>
      </c>
      <c r="F57" s="355" t="s">
        <v>1929</v>
      </c>
      <c r="G57" s="333" t="s">
        <v>1952</v>
      </c>
      <c r="H57" s="359" t="s">
        <v>906</v>
      </c>
    </row>
    <row r="58" spans="2:8" ht="76.5">
      <c r="B58" s="304" t="s">
        <v>1123</v>
      </c>
      <c r="C58" s="205" t="s">
        <v>1362</v>
      </c>
      <c r="D58" s="206" t="s">
        <v>1275</v>
      </c>
      <c r="E58" s="374" t="s">
        <v>1920</v>
      </c>
      <c r="F58" s="355" t="s">
        <v>1933</v>
      </c>
      <c r="G58" s="333" t="s">
        <v>1946</v>
      </c>
      <c r="H58" s="359" t="s">
        <v>885</v>
      </c>
    </row>
    <row r="59" spans="2:8" ht="76.5">
      <c r="B59" s="304" t="s">
        <v>1124</v>
      </c>
      <c r="C59" s="205" t="s">
        <v>1362</v>
      </c>
      <c r="D59" s="206" t="s">
        <v>1275</v>
      </c>
      <c r="E59" s="374" t="s">
        <v>1920</v>
      </c>
      <c r="F59" s="355" t="s">
        <v>1935</v>
      </c>
      <c r="G59" s="333" t="s">
        <v>1947</v>
      </c>
      <c r="H59" s="359" t="s">
        <v>885</v>
      </c>
    </row>
    <row r="60" spans="2:8" ht="76.5">
      <c r="B60" s="304" t="s">
        <v>1125</v>
      </c>
      <c r="C60" s="205" t="s">
        <v>1362</v>
      </c>
      <c r="D60" s="206" t="s">
        <v>1275</v>
      </c>
      <c r="E60" s="374" t="s">
        <v>1920</v>
      </c>
      <c r="F60" s="355" t="s">
        <v>1936</v>
      </c>
      <c r="G60" s="333" t="s">
        <v>1948</v>
      </c>
      <c r="H60" s="359" t="s">
        <v>906</v>
      </c>
    </row>
    <row r="61" spans="2:8" ht="76.5">
      <c r="B61" s="304" t="s">
        <v>1126</v>
      </c>
      <c r="C61" s="205" t="s">
        <v>1362</v>
      </c>
      <c r="D61" s="206" t="s">
        <v>1275</v>
      </c>
      <c r="E61" s="374" t="s">
        <v>1920</v>
      </c>
      <c r="F61" s="355" t="s">
        <v>1938</v>
      </c>
      <c r="G61" s="336" t="s">
        <v>1949</v>
      </c>
      <c r="H61" s="359" t="s">
        <v>906</v>
      </c>
    </row>
    <row r="62" spans="2:8" ht="77.25" thickBot="1">
      <c r="B62" s="327" t="s">
        <v>1127</v>
      </c>
      <c r="C62" s="299" t="s">
        <v>1362</v>
      </c>
      <c r="D62" s="306" t="s">
        <v>1275</v>
      </c>
      <c r="E62" s="376" t="s">
        <v>1920</v>
      </c>
      <c r="F62" s="363" t="s">
        <v>1950</v>
      </c>
      <c r="G62" s="364" t="s">
        <v>1951</v>
      </c>
      <c r="H62" s="365" t="s">
        <v>908</v>
      </c>
    </row>
    <row r="63" spans="2:8" ht="76.5">
      <c r="B63" s="271" t="s">
        <v>1128</v>
      </c>
      <c r="C63" s="272" t="s">
        <v>1368</v>
      </c>
      <c r="D63" s="283" t="s">
        <v>1105</v>
      </c>
      <c r="E63" s="371" t="s">
        <v>1920</v>
      </c>
      <c r="F63" s="356" t="s">
        <v>1933</v>
      </c>
      <c r="G63" s="357" t="s">
        <v>1946</v>
      </c>
      <c r="H63" s="358" t="s">
        <v>885</v>
      </c>
    </row>
    <row r="64" spans="2:8" ht="76.5">
      <c r="B64" s="304" t="s">
        <v>1131</v>
      </c>
      <c r="C64" s="180" t="s">
        <v>1368</v>
      </c>
      <c r="D64" s="181" t="s">
        <v>1105</v>
      </c>
      <c r="E64" s="374" t="s">
        <v>1920</v>
      </c>
      <c r="F64" s="355" t="s">
        <v>1935</v>
      </c>
      <c r="G64" s="333" t="s">
        <v>1947</v>
      </c>
      <c r="H64" s="359" t="s">
        <v>885</v>
      </c>
    </row>
    <row r="65" spans="2:8" ht="76.5">
      <c r="B65" s="304" t="s">
        <v>1132</v>
      </c>
      <c r="C65" s="180" t="s">
        <v>1368</v>
      </c>
      <c r="D65" s="181" t="s">
        <v>1105</v>
      </c>
      <c r="E65" s="374" t="s">
        <v>1920</v>
      </c>
      <c r="F65" s="355" t="s">
        <v>1936</v>
      </c>
      <c r="G65" s="333" t="s">
        <v>1948</v>
      </c>
      <c r="H65" s="359" t="s">
        <v>906</v>
      </c>
    </row>
    <row r="66" spans="2:8" ht="76.5">
      <c r="B66" s="304" t="s">
        <v>1133</v>
      </c>
      <c r="C66" s="180" t="s">
        <v>1368</v>
      </c>
      <c r="D66" s="181" t="s">
        <v>1105</v>
      </c>
      <c r="E66" s="374" t="s">
        <v>1920</v>
      </c>
      <c r="F66" s="355" t="s">
        <v>1938</v>
      </c>
      <c r="G66" s="336" t="s">
        <v>1949</v>
      </c>
      <c r="H66" s="359" t="s">
        <v>906</v>
      </c>
    </row>
    <row r="67" spans="2:8" ht="76.5">
      <c r="B67" s="304" t="s">
        <v>1134</v>
      </c>
      <c r="C67" s="180" t="s">
        <v>1368</v>
      </c>
      <c r="D67" s="181" t="s">
        <v>1105</v>
      </c>
      <c r="E67" s="374" t="s">
        <v>1920</v>
      </c>
      <c r="F67" s="355" t="s">
        <v>1950</v>
      </c>
      <c r="G67" s="333" t="s">
        <v>1951</v>
      </c>
      <c r="H67" s="359" t="s">
        <v>908</v>
      </c>
    </row>
    <row r="68" spans="2:8" ht="90.75" thickBot="1">
      <c r="B68" s="327" t="s">
        <v>1135</v>
      </c>
      <c r="C68" s="368" t="s">
        <v>1368</v>
      </c>
      <c r="D68" s="300" t="s">
        <v>1105</v>
      </c>
      <c r="E68" s="376" t="s">
        <v>1920</v>
      </c>
      <c r="F68" s="363" t="s">
        <v>1955</v>
      </c>
      <c r="G68" s="364" t="s">
        <v>1956</v>
      </c>
      <c r="H68" s="365" t="s">
        <v>885</v>
      </c>
    </row>
    <row r="69" spans="2:8" ht="89.25">
      <c r="B69" s="271" t="s">
        <v>1136</v>
      </c>
      <c r="C69" s="272" t="s">
        <v>1374</v>
      </c>
      <c r="D69" s="283" t="s">
        <v>1112</v>
      </c>
      <c r="E69" s="371" t="s">
        <v>1920</v>
      </c>
      <c r="F69" s="356" t="s">
        <v>1933</v>
      </c>
      <c r="G69" s="357" t="s">
        <v>1946</v>
      </c>
      <c r="H69" s="358" t="s">
        <v>885</v>
      </c>
    </row>
    <row r="70" spans="2:8" ht="89.25">
      <c r="B70" s="304" t="s">
        <v>1137</v>
      </c>
      <c r="C70" s="180" t="s">
        <v>1374</v>
      </c>
      <c r="D70" s="181" t="s">
        <v>1112</v>
      </c>
      <c r="E70" s="374" t="s">
        <v>1920</v>
      </c>
      <c r="F70" s="355" t="s">
        <v>1935</v>
      </c>
      <c r="G70" s="333" t="s">
        <v>1947</v>
      </c>
      <c r="H70" s="359" t="s">
        <v>885</v>
      </c>
    </row>
    <row r="71" spans="2:8" ht="89.25">
      <c r="B71" s="304" t="s">
        <v>1139</v>
      </c>
      <c r="C71" s="180" t="s">
        <v>1374</v>
      </c>
      <c r="D71" s="181" t="s">
        <v>1112</v>
      </c>
      <c r="E71" s="374" t="s">
        <v>1920</v>
      </c>
      <c r="F71" s="355" t="s">
        <v>1936</v>
      </c>
      <c r="G71" s="333" t="s">
        <v>1948</v>
      </c>
      <c r="H71" s="359" t="s">
        <v>906</v>
      </c>
    </row>
    <row r="72" spans="2:8" ht="89.25">
      <c r="B72" s="304" t="s">
        <v>1140</v>
      </c>
      <c r="C72" s="180" t="s">
        <v>1374</v>
      </c>
      <c r="D72" s="181" t="s">
        <v>1112</v>
      </c>
      <c r="E72" s="374" t="s">
        <v>1920</v>
      </c>
      <c r="F72" s="355" t="s">
        <v>1938</v>
      </c>
      <c r="G72" s="336" t="s">
        <v>1949</v>
      </c>
      <c r="H72" s="359" t="s">
        <v>906</v>
      </c>
    </row>
    <row r="73" spans="2:8" ht="105">
      <c r="B73" s="304" t="s">
        <v>1141</v>
      </c>
      <c r="C73" s="180" t="s">
        <v>1374</v>
      </c>
      <c r="D73" s="181" t="s">
        <v>1112</v>
      </c>
      <c r="E73" s="374" t="s">
        <v>1920</v>
      </c>
      <c r="F73" s="355" t="s">
        <v>1957</v>
      </c>
      <c r="G73" s="333" t="s">
        <v>1958</v>
      </c>
      <c r="H73" s="359" t="s">
        <v>885</v>
      </c>
    </row>
    <row r="74" spans="2:8" ht="90" thickBot="1">
      <c r="B74" s="305" t="s">
        <v>1142</v>
      </c>
      <c r="C74" s="366" t="s">
        <v>1374</v>
      </c>
      <c r="D74" s="289" t="s">
        <v>1112</v>
      </c>
      <c r="E74" s="375" t="s">
        <v>1920</v>
      </c>
      <c r="F74" s="360" t="s">
        <v>1950</v>
      </c>
      <c r="G74" s="361" t="s">
        <v>1951</v>
      </c>
      <c r="H74" s="362" t="s">
        <v>908</v>
      </c>
    </row>
    <row r="75" spans="2:8" ht="89.25">
      <c r="B75" s="271" t="s">
        <v>1144</v>
      </c>
      <c r="C75" s="272" t="s">
        <v>1381</v>
      </c>
      <c r="D75" s="283" t="s">
        <v>1121</v>
      </c>
      <c r="E75" s="371" t="s">
        <v>1920</v>
      </c>
      <c r="F75" s="356" t="s">
        <v>1953</v>
      </c>
      <c r="G75" s="367" t="s">
        <v>1954</v>
      </c>
      <c r="H75" s="358" t="s">
        <v>885</v>
      </c>
    </row>
    <row r="76" spans="2:8" ht="89.25">
      <c r="B76" s="304" t="s">
        <v>1145</v>
      </c>
      <c r="C76" s="205" t="s">
        <v>1381</v>
      </c>
      <c r="D76" s="206" t="s">
        <v>1121</v>
      </c>
      <c r="E76" s="374" t="s">
        <v>1920</v>
      </c>
      <c r="F76" s="355" t="s">
        <v>1929</v>
      </c>
      <c r="G76" s="333" t="s">
        <v>1952</v>
      </c>
      <c r="H76" s="359" t="s">
        <v>906</v>
      </c>
    </row>
    <row r="77" spans="2:8" ht="89.25">
      <c r="B77" s="304" t="s">
        <v>1146</v>
      </c>
      <c r="C77" s="205" t="s">
        <v>1381</v>
      </c>
      <c r="D77" s="206" t="s">
        <v>1121</v>
      </c>
      <c r="E77" s="374" t="s">
        <v>1920</v>
      </c>
      <c r="F77" s="355" t="s">
        <v>1933</v>
      </c>
      <c r="G77" s="333" t="s">
        <v>1946</v>
      </c>
      <c r="H77" s="359" t="s">
        <v>885</v>
      </c>
    </row>
    <row r="78" spans="2:8" ht="89.25">
      <c r="B78" s="304" t="s">
        <v>1147</v>
      </c>
      <c r="C78" s="205" t="s">
        <v>1381</v>
      </c>
      <c r="D78" s="206" t="s">
        <v>1121</v>
      </c>
      <c r="E78" s="374" t="s">
        <v>1920</v>
      </c>
      <c r="F78" s="355" t="s">
        <v>1935</v>
      </c>
      <c r="G78" s="333" t="s">
        <v>1947</v>
      </c>
      <c r="H78" s="359" t="s">
        <v>885</v>
      </c>
    </row>
    <row r="79" spans="2:8" ht="89.25">
      <c r="B79" s="304" t="s">
        <v>1148</v>
      </c>
      <c r="C79" s="205" t="s">
        <v>1381</v>
      </c>
      <c r="D79" s="206" t="s">
        <v>1121</v>
      </c>
      <c r="E79" s="374" t="s">
        <v>1920</v>
      </c>
      <c r="F79" s="355" t="s">
        <v>1936</v>
      </c>
      <c r="G79" s="333" t="s">
        <v>1948</v>
      </c>
      <c r="H79" s="359" t="s">
        <v>906</v>
      </c>
    </row>
    <row r="80" spans="2:8" ht="89.25">
      <c r="B80" s="304" t="s">
        <v>1149</v>
      </c>
      <c r="C80" s="205" t="s">
        <v>1381</v>
      </c>
      <c r="D80" s="206" t="s">
        <v>1121</v>
      </c>
      <c r="E80" s="374" t="s">
        <v>1920</v>
      </c>
      <c r="F80" s="355" t="s">
        <v>1938</v>
      </c>
      <c r="G80" s="336" t="s">
        <v>1949</v>
      </c>
      <c r="H80" s="359" t="s">
        <v>906</v>
      </c>
    </row>
    <row r="81" spans="2:8" ht="90" thickBot="1">
      <c r="B81" s="305" t="s">
        <v>1151</v>
      </c>
      <c r="C81" s="279" t="s">
        <v>1381</v>
      </c>
      <c r="D81" s="284" t="s">
        <v>1121</v>
      </c>
      <c r="E81" s="375" t="s">
        <v>1920</v>
      </c>
      <c r="F81" s="360" t="s">
        <v>1950</v>
      </c>
      <c r="G81" s="361" t="s">
        <v>1951</v>
      </c>
      <c r="H81" s="362" t="s">
        <v>908</v>
      </c>
    </row>
    <row r="82" spans="2:8" ht="102">
      <c r="B82" s="271" t="s">
        <v>1152</v>
      </c>
      <c r="C82" s="272" t="s">
        <v>1388</v>
      </c>
      <c r="D82" s="283" t="s">
        <v>1130</v>
      </c>
      <c r="E82" s="371" t="s">
        <v>1920</v>
      </c>
      <c r="F82" s="356" t="s">
        <v>1953</v>
      </c>
      <c r="G82" s="367" t="s">
        <v>1954</v>
      </c>
      <c r="H82" s="358" t="s">
        <v>885</v>
      </c>
    </row>
    <row r="83" spans="2:8" ht="102">
      <c r="B83" s="304" t="s">
        <v>1153</v>
      </c>
      <c r="C83" s="205" t="s">
        <v>1388</v>
      </c>
      <c r="D83" s="206" t="s">
        <v>1130</v>
      </c>
      <c r="E83" s="374" t="s">
        <v>1920</v>
      </c>
      <c r="F83" s="355" t="s">
        <v>1929</v>
      </c>
      <c r="G83" s="333" t="s">
        <v>1952</v>
      </c>
      <c r="H83" s="359" t="s">
        <v>906</v>
      </c>
    </row>
    <row r="84" spans="2:8" ht="102">
      <c r="B84" s="304" t="s">
        <v>1154</v>
      </c>
      <c r="C84" s="205" t="s">
        <v>1388</v>
      </c>
      <c r="D84" s="206" t="s">
        <v>1130</v>
      </c>
      <c r="E84" s="374" t="s">
        <v>1920</v>
      </c>
      <c r="F84" s="355" t="s">
        <v>1933</v>
      </c>
      <c r="G84" s="333" t="s">
        <v>1946</v>
      </c>
      <c r="H84" s="359" t="s">
        <v>885</v>
      </c>
    </row>
    <row r="85" spans="2:8" ht="102">
      <c r="B85" s="304" t="s">
        <v>1155</v>
      </c>
      <c r="C85" s="205" t="s">
        <v>1388</v>
      </c>
      <c r="D85" s="206" t="s">
        <v>1130</v>
      </c>
      <c r="E85" s="374" t="s">
        <v>1920</v>
      </c>
      <c r="F85" s="355" t="s">
        <v>1935</v>
      </c>
      <c r="G85" s="333" t="s">
        <v>1947</v>
      </c>
      <c r="H85" s="359" t="s">
        <v>885</v>
      </c>
    </row>
    <row r="86" spans="2:8" ht="102">
      <c r="B86" s="304" t="s">
        <v>1156</v>
      </c>
      <c r="C86" s="205" t="s">
        <v>1388</v>
      </c>
      <c r="D86" s="206" t="s">
        <v>1130</v>
      </c>
      <c r="E86" s="374" t="s">
        <v>1920</v>
      </c>
      <c r="F86" s="355" t="s">
        <v>1936</v>
      </c>
      <c r="G86" s="333" t="s">
        <v>1948</v>
      </c>
      <c r="H86" s="359" t="s">
        <v>906</v>
      </c>
    </row>
    <row r="87" spans="2:8" ht="102">
      <c r="B87" s="304" t="s">
        <v>1158</v>
      </c>
      <c r="C87" s="205" t="s">
        <v>1388</v>
      </c>
      <c r="D87" s="206" t="s">
        <v>1130</v>
      </c>
      <c r="E87" s="374" t="s">
        <v>1920</v>
      </c>
      <c r="F87" s="355" t="s">
        <v>1938</v>
      </c>
      <c r="G87" s="336" t="s">
        <v>1949</v>
      </c>
      <c r="H87" s="359" t="s">
        <v>906</v>
      </c>
    </row>
    <row r="88" spans="2:8" ht="102.75" thickBot="1">
      <c r="B88" s="305" t="s">
        <v>1159</v>
      </c>
      <c r="C88" s="279" t="s">
        <v>1388</v>
      </c>
      <c r="D88" s="284" t="s">
        <v>1130</v>
      </c>
      <c r="E88" s="375" t="s">
        <v>1920</v>
      </c>
      <c r="F88" s="360" t="s">
        <v>1950</v>
      </c>
      <c r="G88" s="361" t="s">
        <v>1951</v>
      </c>
      <c r="H88" s="362" t="s">
        <v>908</v>
      </c>
    </row>
    <row r="89" spans="2:8" ht="76.5">
      <c r="B89" s="271" t="s">
        <v>1160</v>
      </c>
      <c r="C89" s="272" t="s">
        <v>1219</v>
      </c>
      <c r="D89" s="283" t="s">
        <v>1046</v>
      </c>
      <c r="E89" s="371" t="s">
        <v>1920</v>
      </c>
      <c r="F89" s="356" t="s">
        <v>1933</v>
      </c>
      <c r="G89" s="357" t="s">
        <v>1946</v>
      </c>
      <c r="H89" s="358" t="s">
        <v>885</v>
      </c>
    </row>
    <row r="90" spans="2:8" ht="76.5">
      <c r="B90" s="304" t="s">
        <v>1161</v>
      </c>
      <c r="C90" s="205" t="s">
        <v>1219</v>
      </c>
      <c r="D90" s="206" t="s">
        <v>1046</v>
      </c>
      <c r="E90" s="372" t="s">
        <v>1920</v>
      </c>
      <c r="F90" s="355" t="s">
        <v>1935</v>
      </c>
      <c r="G90" s="333" t="s">
        <v>1947</v>
      </c>
      <c r="H90" s="359" t="s">
        <v>885</v>
      </c>
    </row>
    <row r="91" spans="2:8" ht="76.5">
      <c r="B91" s="304" t="s">
        <v>1162</v>
      </c>
      <c r="C91" s="205" t="s">
        <v>1219</v>
      </c>
      <c r="D91" s="206" t="s">
        <v>1046</v>
      </c>
      <c r="E91" s="372" t="s">
        <v>1920</v>
      </c>
      <c r="F91" s="355" t="s">
        <v>1936</v>
      </c>
      <c r="G91" s="333" t="s">
        <v>1948</v>
      </c>
      <c r="H91" s="359" t="s">
        <v>906</v>
      </c>
    </row>
    <row r="92" spans="2:8" ht="76.5">
      <c r="B92" s="304" t="s">
        <v>1164</v>
      </c>
      <c r="C92" s="205" t="s">
        <v>1219</v>
      </c>
      <c r="D92" s="206" t="s">
        <v>1046</v>
      </c>
      <c r="E92" s="372" t="s">
        <v>1920</v>
      </c>
      <c r="F92" s="355" t="s">
        <v>1938</v>
      </c>
      <c r="G92" s="336" t="s">
        <v>1949</v>
      </c>
      <c r="H92" s="359" t="s">
        <v>906</v>
      </c>
    </row>
    <row r="93" spans="2:8" ht="77.25" thickBot="1">
      <c r="B93" s="305" t="s">
        <v>1165</v>
      </c>
      <c r="C93" s="279" t="s">
        <v>1219</v>
      </c>
      <c r="D93" s="284" t="s">
        <v>1046</v>
      </c>
      <c r="E93" s="377" t="s">
        <v>1920</v>
      </c>
      <c r="F93" s="360" t="s">
        <v>1950</v>
      </c>
      <c r="G93" s="361" t="s">
        <v>1951</v>
      </c>
      <c r="H93" s="362" t="s">
        <v>908</v>
      </c>
    </row>
    <row r="94" spans="2:8" ht="89.25">
      <c r="B94" s="271" t="s">
        <v>1166</v>
      </c>
      <c r="C94" s="272" t="s">
        <v>1224</v>
      </c>
      <c r="D94" s="283" t="s">
        <v>1052</v>
      </c>
      <c r="E94" s="371" t="s">
        <v>1920</v>
      </c>
      <c r="F94" s="356" t="s">
        <v>1929</v>
      </c>
      <c r="G94" s="357" t="s">
        <v>1952</v>
      </c>
      <c r="H94" s="358" t="s">
        <v>906</v>
      </c>
    </row>
    <row r="95" spans="2:8" ht="89.25">
      <c r="B95" s="304" t="s">
        <v>1167</v>
      </c>
      <c r="C95" s="205" t="s">
        <v>1224</v>
      </c>
      <c r="D95" s="206" t="s">
        <v>1052</v>
      </c>
      <c r="E95" s="374" t="s">
        <v>1920</v>
      </c>
      <c r="F95" s="355" t="s">
        <v>1933</v>
      </c>
      <c r="G95" s="333" t="s">
        <v>1946</v>
      </c>
      <c r="H95" s="359" t="s">
        <v>885</v>
      </c>
    </row>
    <row r="96" spans="2:8" ht="89.25">
      <c r="B96" s="304" t="s">
        <v>1168</v>
      </c>
      <c r="C96" s="205" t="s">
        <v>1224</v>
      </c>
      <c r="D96" s="206" t="s">
        <v>1052</v>
      </c>
      <c r="E96" s="374" t="s">
        <v>1920</v>
      </c>
      <c r="F96" s="355" t="s">
        <v>1935</v>
      </c>
      <c r="G96" s="333" t="s">
        <v>1947</v>
      </c>
      <c r="H96" s="359" t="s">
        <v>885</v>
      </c>
    </row>
    <row r="97" spans="2:8" ht="89.25">
      <c r="B97" s="304" t="s">
        <v>1170</v>
      </c>
      <c r="C97" s="205" t="s">
        <v>1224</v>
      </c>
      <c r="D97" s="206" t="s">
        <v>1052</v>
      </c>
      <c r="E97" s="374" t="s">
        <v>1920</v>
      </c>
      <c r="F97" s="355" t="s">
        <v>1936</v>
      </c>
      <c r="G97" s="333" t="s">
        <v>1948</v>
      </c>
      <c r="H97" s="359" t="s">
        <v>906</v>
      </c>
    </row>
    <row r="98" spans="2:8" ht="89.25">
      <c r="B98" s="304" t="s">
        <v>1171</v>
      </c>
      <c r="C98" s="205" t="s">
        <v>1224</v>
      </c>
      <c r="D98" s="206" t="s">
        <v>1052</v>
      </c>
      <c r="E98" s="374" t="s">
        <v>1920</v>
      </c>
      <c r="F98" s="355" t="s">
        <v>1938</v>
      </c>
      <c r="G98" s="336" t="s">
        <v>1949</v>
      </c>
      <c r="H98" s="359" t="s">
        <v>906</v>
      </c>
    </row>
    <row r="99" spans="2:8" ht="90" thickBot="1">
      <c r="B99" s="305" t="s">
        <v>1172</v>
      </c>
      <c r="C99" s="279" t="s">
        <v>1224</v>
      </c>
      <c r="D99" s="284" t="s">
        <v>1052</v>
      </c>
      <c r="E99" s="375" t="s">
        <v>1920</v>
      </c>
      <c r="F99" s="360" t="s">
        <v>1950</v>
      </c>
      <c r="G99" s="361" t="s">
        <v>1951</v>
      </c>
      <c r="H99" s="362" t="s">
        <v>908</v>
      </c>
    </row>
    <row r="100" spans="2:8" ht="89.25">
      <c r="B100" s="271" t="s">
        <v>1173</v>
      </c>
      <c r="C100" s="272" t="s">
        <v>1231</v>
      </c>
      <c r="D100" s="283" t="s">
        <v>1060</v>
      </c>
      <c r="E100" s="371" t="s">
        <v>1920</v>
      </c>
      <c r="F100" s="356" t="s">
        <v>1929</v>
      </c>
      <c r="G100" s="357" t="s">
        <v>1952</v>
      </c>
      <c r="H100" s="358" t="s">
        <v>906</v>
      </c>
    </row>
    <row r="101" spans="2:8" ht="89.25">
      <c r="B101" s="304" t="s">
        <v>1174</v>
      </c>
      <c r="C101" s="205" t="s">
        <v>1231</v>
      </c>
      <c r="D101" s="206" t="s">
        <v>1060</v>
      </c>
      <c r="E101" s="374" t="s">
        <v>1920</v>
      </c>
      <c r="F101" s="355" t="s">
        <v>1933</v>
      </c>
      <c r="G101" s="333" t="s">
        <v>1946</v>
      </c>
      <c r="H101" s="359" t="s">
        <v>885</v>
      </c>
    </row>
    <row r="102" spans="2:8" ht="89.25">
      <c r="B102" s="304" t="s">
        <v>1175</v>
      </c>
      <c r="C102" s="205" t="s">
        <v>1231</v>
      </c>
      <c r="D102" s="206" t="s">
        <v>1060</v>
      </c>
      <c r="E102" s="374" t="s">
        <v>1920</v>
      </c>
      <c r="F102" s="355" t="s">
        <v>1935</v>
      </c>
      <c r="G102" s="333" t="s">
        <v>1947</v>
      </c>
      <c r="H102" s="359" t="s">
        <v>885</v>
      </c>
    </row>
    <row r="103" spans="2:8" ht="89.25">
      <c r="B103" s="304" t="s">
        <v>1177</v>
      </c>
      <c r="C103" s="205" t="s">
        <v>1231</v>
      </c>
      <c r="D103" s="206" t="s">
        <v>1060</v>
      </c>
      <c r="E103" s="374" t="s">
        <v>1920</v>
      </c>
      <c r="F103" s="355" t="s">
        <v>1936</v>
      </c>
      <c r="G103" s="333" t="s">
        <v>1948</v>
      </c>
      <c r="H103" s="359" t="s">
        <v>906</v>
      </c>
    </row>
    <row r="104" spans="2:8" ht="89.25">
      <c r="B104" s="304" t="s">
        <v>1178</v>
      </c>
      <c r="C104" s="205" t="s">
        <v>1231</v>
      </c>
      <c r="D104" s="206" t="s">
        <v>1060</v>
      </c>
      <c r="E104" s="374" t="s">
        <v>1920</v>
      </c>
      <c r="F104" s="355" t="s">
        <v>1938</v>
      </c>
      <c r="G104" s="336" t="s">
        <v>1949</v>
      </c>
      <c r="H104" s="359" t="s">
        <v>906</v>
      </c>
    </row>
    <row r="105" spans="2:8" ht="90" thickBot="1">
      <c r="B105" s="305" t="s">
        <v>1179</v>
      </c>
      <c r="C105" s="279" t="s">
        <v>1231</v>
      </c>
      <c r="D105" s="284" t="s">
        <v>1060</v>
      </c>
      <c r="E105" s="375" t="s">
        <v>1920</v>
      </c>
      <c r="F105" s="360" t="s">
        <v>1950</v>
      </c>
      <c r="G105" s="361" t="s">
        <v>1951</v>
      </c>
      <c r="H105" s="362" t="s">
        <v>908</v>
      </c>
    </row>
    <row r="106" spans="2:8" ht="76.5">
      <c r="B106" s="271" t="s">
        <v>1180</v>
      </c>
      <c r="C106" s="272" t="s">
        <v>1237</v>
      </c>
      <c r="D106" s="283" t="s">
        <v>1068</v>
      </c>
      <c r="E106" s="371" t="s">
        <v>1920</v>
      </c>
      <c r="F106" s="356" t="s">
        <v>1933</v>
      </c>
      <c r="G106" s="357" t="s">
        <v>1946</v>
      </c>
      <c r="H106" s="358" t="s">
        <v>885</v>
      </c>
    </row>
    <row r="107" spans="2:8" ht="76.5">
      <c r="B107" s="304" t="s">
        <v>1181</v>
      </c>
      <c r="C107" s="205" t="s">
        <v>1237</v>
      </c>
      <c r="D107" s="206" t="s">
        <v>1068</v>
      </c>
      <c r="E107" s="374" t="s">
        <v>1920</v>
      </c>
      <c r="F107" s="355" t="s">
        <v>1935</v>
      </c>
      <c r="G107" s="333" t="s">
        <v>1947</v>
      </c>
      <c r="H107" s="359" t="s">
        <v>885</v>
      </c>
    </row>
    <row r="108" spans="2:8" ht="76.5">
      <c r="B108" s="304" t="s">
        <v>1182</v>
      </c>
      <c r="C108" s="205" t="s">
        <v>1237</v>
      </c>
      <c r="D108" s="206" t="s">
        <v>1068</v>
      </c>
      <c r="E108" s="374" t="s">
        <v>1920</v>
      </c>
      <c r="F108" s="355" t="s">
        <v>1936</v>
      </c>
      <c r="G108" s="333" t="s">
        <v>1948</v>
      </c>
      <c r="H108" s="359" t="s">
        <v>906</v>
      </c>
    </row>
    <row r="109" spans="2:8" ht="76.5">
      <c r="B109" s="304" t="s">
        <v>1184</v>
      </c>
      <c r="C109" s="205" t="s">
        <v>1237</v>
      </c>
      <c r="D109" s="206" t="s">
        <v>1068</v>
      </c>
      <c r="E109" s="374" t="s">
        <v>1920</v>
      </c>
      <c r="F109" s="355" t="s">
        <v>1938</v>
      </c>
      <c r="G109" s="336" t="s">
        <v>1949</v>
      </c>
      <c r="H109" s="359" t="s">
        <v>906</v>
      </c>
    </row>
    <row r="110" spans="2:8" ht="77.25" thickBot="1">
      <c r="B110" s="305" t="s">
        <v>1185</v>
      </c>
      <c r="C110" s="279" t="s">
        <v>1237</v>
      </c>
      <c r="D110" s="284" t="s">
        <v>1068</v>
      </c>
      <c r="E110" s="375" t="s">
        <v>1920</v>
      </c>
      <c r="F110" s="360" t="s">
        <v>1950</v>
      </c>
      <c r="G110" s="361" t="s">
        <v>1951</v>
      </c>
      <c r="H110" s="362" t="s">
        <v>908</v>
      </c>
    </row>
    <row r="111" spans="2:8" ht="89.25">
      <c r="B111" s="271" t="s">
        <v>1186</v>
      </c>
      <c r="C111" s="272" t="s">
        <v>1243</v>
      </c>
      <c r="D111" s="283" t="s">
        <v>1075</v>
      </c>
      <c r="E111" s="371" t="s">
        <v>1920</v>
      </c>
      <c r="F111" s="356" t="s">
        <v>1933</v>
      </c>
      <c r="G111" s="357" t="s">
        <v>1946</v>
      </c>
      <c r="H111" s="358" t="s">
        <v>885</v>
      </c>
    </row>
    <row r="112" spans="2:8" ht="89.25">
      <c r="B112" s="304" t="s">
        <v>1187</v>
      </c>
      <c r="C112" s="205" t="s">
        <v>1243</v>
      </c>
      <c r="D112" s="206" t="s">
        <v>1075</v>
      </c>
      <c r="E112" s="374" t="s">
        <v>1920</v>
      </c>
      <c r="F112" s="355" t="s">
        <v>1935</v>
      </c>
      <c r="G112" s="333" t="s">
        <v>1947</v>
      </c>
      <c r="H112" s="359" t="s">
        <v>885</v>
      </c>
    </row>
    <row r="113" spans="2:8" ht="89.25">
      <c r="B113" s="304" t="s">
        <v>1188</v>
      </c>
      <c r="C113" s="205" t="s">
        <v>1243</v>
      </c>
      <c r="D113" s="206" t="s">
        <v>1075</v>
      </c>
      <c r="E113" s="374" t="s">
        <v>1920</v>
      </c>
      <c r="F113" s="355" t="s">
        <v>1936</v>
      </c>
      <c r="G113" s="333" t="s">
        <v>1948</v>
      </c>
      <c r="H113" s="359" t="s">
        <v>906</v>
      </c>
    </row>
    <row r="114" spans="2:8" ht="89.25">
      <c r="B114" s="304" t="s">
        <v>1190</v>
      </c>
      <c r="C114" s="205" t="s">
        <v>1243</v>
      </c>
      <c r="D114" s="206" t="s">
        <v>1075</v>
      </c>
      <c r="E114" s="374" t="s">
        <v>1920</v>
      </c>
      <c r="F114" s="355" t="s">
        <v>1938</v>
      </c>
      <c r="G114" s="336" t="s">
        <v>1949</v>
      </c>
      <c r="H114" s="359" t="s">
        <v>906</v>
      </c>
    </row>
    <row r="115" spans="2:8" ht="90" thickBot="1">
      <c r="B115" s="305" t="s">
        <v>1191</v>
      </c>
      <c r="C115" s="279" t="s">
        <v>1243</v>
      </c>
      <c r="D115" s="284" t="s">
        <v>1075</v>
      </c>
      <c r="E115" s="375" t="s">
        <v>1920</v>
      </c>
      <c r="F115" s="360" t="s">
        <v>1950</v>
      </c>
      <c r="G115" s="361" t="s">
        <v>1951</v>
      </c>
      <c r="H115" s="362" t="s">
        <v>908</v>
      </c>
    </row>
    <row r="116" spans="2:8" ht="89.25">
      <c r="B116" s="271" t="s">
        <v>1192</v>
      </c>
      <c r="C116" s="272" t="s">
        <v>1249</v>
      </c>
      <c r="D116" s="283" t="s">
        <v>1082</v>
      </c>
      <c r="E116" s="371" t="s">
        <v>1920</v>
      </c>
      <c r="F116" s="356" t="s">
        <v>1953</v>
      </c>
      <c r="G116" s="367" t="s">
        <v>1954</v>
      </c>
      <c r="H116" s="358" t="s">
        <v>885</v>
      </c>
    </row>
    <row r="117" spans="2:8" ht="89.25">
      <c r="B117" s="304" t="s">
        <v>1193</v>
      </c>
      <c r="C117" s="205" t="s">
        <v>1249</v>
      </c>
      <c r="D117" s="206" t="s">
        <v>1082</v>
      </c>
      <c r="E117" s="374" t="s">
        <v>1920</v>
      </c>
      <c r="F117" s="355" t="s">
        <v>1929</v>
      </c>
      <c r="G117" s="333" t="s">
        <v>1952</v>
      </c>
      <c r="H117" s="359" t="s">
        <v>906</v>
      </c>
    </row>
    <row r="118" spans="2:8" ht="89.25">
      <c r="B118" s="304" t="s">
        <v>1194</v>
      </c>
      <c r="C118" s="205" t="s">
        <v>1249</v>
      </c>
      <c r="D118" s="206" t="s">
        <v>1082</v>
      </c>
      <c r="E118" s="374" t="s">
        <v>1920</v>
      </c>
      <c r="F118" s="355" t="s">
        <v>1933</v>
      </c>
      <c r="G118" s="333" t="s">
        <v>1946</v>
      </c>
      <c r="H118" s="359" t="s">
        <v>885</v>
      </c>
    </row>
    <row r="119" spans="2:8" ht="89.25">
      <c r="B119" s="304" t="s">
        <v>1196</v>
      </c>
      <c r="C119" s="205" t="s">
        <v>1249</v>
      </c>
      <c r="D119" s="206" t="s">
        <v>1082</v>
      </c>
      <c r="E119" s="374" t="s">
        <v>1920</v>
      </c>
      <c r="F119" s="355" t="s">
        <v>1935</v>
      </c>
      <c r="G119" s="333" t="s">
        <v>1947</v>
      </c>
      <c r="H119" s="359" t="s">
        <v>885</v>
      </c>
    </row>
    <row r="120" spans="2:8" ht="89.25">
      <c r="B120" s="304" t="s">
        <v>1197</v>
      </c>
      <c r="C120" s="205" t="s">
        <v>1249</v>
      </c>
      <c r="D120" s="206" t="s">
        <v>1082</v>
      </c>
      <c r="E120" s="374" t="s">
        <v>1920</v>
      </c>
      <c r="F120" s="355" t="s">
        <v>1936</v>
      </c>
      <c r="G120" s="333" t="s">
        <v>1948</v>
      </c>
      <c r="H120" s="359" t="s">
        <v>906</v>
      </c>
    </row>
    <row r="121" spans="2:8" ht="89.25">
      <c r="B121" s="304" t="s">
        <v>1198</v>
      </c>
      <c r="C121" s="205" t="s">
        <v>1249</v>
      </c>
      <c r="D121" s="206" t="s">
        <v>1082</v>
      </c>
      <c r="E121" s="374" t="s">
        <v>1920</v>
      </c>
      <c r="F121" s="355" t="s">
        <v>1938</v>
      </c>
      <c r="G121" s="336" t="s">
        <v>1949</v>
      </c>
      <c r="H121" s="359" t="s">
        <v>906</v>
      </c>
    </row>
    <row r="122" spans="2:8" ht="90" thickBot="1">
      <c r="B122" s="305" t="s">
        <v>1199</v>
      </c>
      <c r="C122" s="279" t="s">
        <v>1249</v>
      </c>
      <c r="D122" s="284" t="s">
        <v>1082</v>
      </c>
      <c r="E122" s="375" t="s">
        <v>1920</v>
      </c>
      <c r="F122" s="360" t="s">
        <v>1950</v>
      </c>
      <c r="G122" s="361" t="s">
        <v>1951</v>
      </c>
      <c r="H122" s="362" t="s">
        <v>908</v>
      </c>
    </row>
    <row r="123" spans="2:8" ht="89.25">
      <c r="B123" s="271" t="s">
        <v>1200</v>
      </c>
      <c r="C123" s="272" t="s">
        <v>1255</v>
      </c>
      <c r="D123" s="283" t="s">
        <v>1090</v>
      </c>
      <c r="E123" s="371" t="s">
        <v>1920</v>
      </c>
      <c r="F123" s="356" t="s">
        <v>1953</v>
      </c>
      <c r="G123" s="367" t="s">
        <v>1954</v>
      </c>
      <c r="H123" s="358" t="s">
        <v>885</v>
      </c>
    </row>
    <row r="124" spans="2:8" ht="89.25">
      <c r="B124" s="304" t="s">
        <v>1201</v>
      </c>
      <c r="C124" s="205" t="s">
        <v>1255</v>
      </c>
      <c r="D124" s="206" t="s">
        <v>1090</v>
      </c>
      <c r="E124" s="374" t="s">
        <v>1920</v>
      </c>
      <c r="F124" s="355" t="s">
        <v>1929</v>
      </c>
      <c r="G124" s="333" t="s">
        <v>1952</v>
      </c>
      <c r="H124" s="359" t="s">
        <v>906</v>
      </c>
    </row>
    <row r="125" spans="2:8" ht="89.25">
      <c r="B125" s="304" t="s">
        <v>1202</v>
      </c>
      <c r="C125" s="205" t="s">
        <v>1255</v>
      </c>
      <c r="D125" s="206" t="s">
        <v>1090</v>
      </c>
      <c r="E125" s="374" t="s">
        <v>1920</v>
      </c>
      <c r="F125" s="355" t="s">
        <v>1933</v>
      </c>
      <c r="G125" s="333" t="s">
        <v>1946</v>
      </c>
      <c r="H125" s="359" t="s">
        <v>885</v>
      </c>
    </row>
    <row r="126" spans="2:8" ht="89.25">
      <c r="B126" s="304" t="s">
        <v>1204</v>
      </c>
      <c r="C126" s="205" t="s">
        <v>1255</v>
      </c>
      <c r="D126" s="206" t="s">
        <v>1090</v>
      </c>
      <c r="E126" s="374" t="s">
        <v>1920</v>
      </c>
      <c r="F126" s="355" t="s">
        <v>1935</v>
      </c>
      <c r="G126" s="333" t="s">
        <v>1947</v>
      </c>
      <c r="H126" s="359" t="s">
        <v>885</v>
      </c>
    </row>
    <row r="127" spans="2:8" ht="89.25">
      <c r="B127" s="304" t="s">
        <v>1205</v>
      </c>
      <c r="C127" s="205" t="s">
        <v>1255</v>
      </c>
      <c r="D127" s="206" t="s">
        <v>1090</v>
      </c>
      <c r="E127" s="374" t="s">
        <v>1920</v>
      </c>
      <c r="F127" s="355" t="s">
        <v>1936</v>
      </c>
      <c r="G127" s="333" t="s">
        <v>1948</v>
      </c>
      <c r="H127" s="359" t="s">
        <v>906</v>
      </c>
    </row>
    <row r="128" spans="2:8" ht="89.25">
      <c r="B128" s="304" t="s">
        <v>1206</v>
      </c>
      <c r="C128" s="205" t="s">
        <v>1255</v>
      </c>
      <c r="D128" s="206" t="s">
        <v>1090</v>
      </c>
      <c r="E128" s="374" t="s">
        <v>1920</v>
      </c>
      <c r="F128" s="355" t="s">
        <v>1938</v>
      </c>
      <c r="G128" s="336" t="s">
        <v>1949</v>
      </c>
      <c r="H128" s="359" t="s">
        <v>906</v>
      </c>
    </row>
    <row r="129" spans="2:8" ht="90" thickBot="1">
      <c r="B129" s="305" t="s">
        <v>1207</v>
      </c>
      <c r="C129" s="279" t="s">
        <v>1255</v>
      </c>
      <c r="D129" s="284" t="s">
        <v>1090</v>
      </c>
      <c r="E129" s="375" t="s">
        <v>1920</v>
      </c>
      <c r="F129" s="360" t="s">
        <v>1950</v>
      </c>
      <c r="G129" s="361" t="s">
        <v>1951</v>
      </c>
      <c r="H129" s="362" t="s">
        <v>908</v>
      </c>
    </row>
    <row r="130" spans="2:8" ht="76.5">
      <c r="B130" s="271" t="s">
        <v>1208</v>
      </c>
      <c r="C130" s="272" t="s">
        <v>1261</v>
      </c>
      <c r="D130" s="283" t="s">
        <v>1098</v>
      </c>
      <c r="E130" s="371" t="s">
        <v>1920</v>
      </c>
      <c r="F130" s="356" t="s">
        <v>1933</v>
      </c>
      <c r="G130" s="357" t="s">
        <v>1946</v>
      </c>
      <c r="H130" s="358" t="s">
        <v>885</v>
      </c>
    </row>
    <row r="131" spans="2:8" ht="76.5">
      <c r="B131" s="304" t="s">
        <v>1209</v>
      </c>
      <c r="C131" s="205" t="s">
        <v>1261</v>
      </c>
      <c r="D131" s="206" t="s">
        <v>1098</v>
      </c>
      <c r="E131" s="374" t="s">
        <v>1920</v>
      </c>
      <c r="F131" s="355" t="s">
        <v>1935</v>
      </c>
      <c r="G131" s="333" t="s">
        <v>1947</v>
      </c>
      <c r="H131" s="359" t="s">
        <v>885</v>
      </c>
    </row>
    <row r="132" spans="2:8" ht="76.5">
      <c r="B132" s="304" t="s">
        <v>1210</v>
      </c>
      <c r="C132" s="205" t="s">
        <v>1261</v>
      </c>
      <c r="D132" s="206" t="s">
        <v>1098</v>
      </c>
      <c r="E132" s="374" t="s">
        <v>1920</v>
      </c>
      <c r="F132" s="355" t="s">
        <v>1936</v>
      </c>
      <c r="G132" s="333" t="s">
        <v>1948</v>
      </c>
      <c r="H132" s="359" t="s">
        <v>906</v>
      </c>
    </row>
    <row r="133" spans="2:8" ht="76.5">
      <c r="B133" s="304" t="s">
        <v>1212</v>
      </c>
      <c r="C133" s="205" t="s">
        <v>1261</v>
      </c>
      <c r="D133" s="206" t="s">
        <v>1098</v>
      </c>
      <c r="E133" s="374" t="s">
        <v>1920</v>
      </c>
      <c r="F133" s="355" t="s">
        <v>1938</v>
      </c>
      <c r="G133" s="336" t="s">
        <v>1949</v>
      </c>
      <c r="H133" s="359" t="s">
        <v>906</v>
      </c>
    </row>
    <row r="134" spans="2:8" ht="77.25" thickBot="1">
      <c r="B134" s="305" t="s">
        <v>1213</v>
      </c>
      <c r="C134" s="279" t="s">
        <v>1261</v>
      </c>
      <c r="D134" s="284" t="s">
        <v>1098</v>
      </c>
      <c r="E134" s="375" t="s">
        <v>1920</v>
      </c>
      <c r="F134" s="360" t="s">
        <v>1950</v>
      </c>
      <c r="G134" s="361" t="s">
        <v>1951</v>
      </c>
      <c r="H134" s="362" t="s">
        <v>908</v>
      </c>
    </row>
    <row r="135" spans="2:8" ht="76.5">
      <c r="B135" s="271" t="s">
        <v>1214</v>
      </c>
      <c r="C135" s="272" t="s">
        <v>1267</v>
      </c>
      <c r="D135" s="283" t="s">
        <v>1268</v>
      </c>
      <c r="E135" s="371" t="s">
        <v>1920</v>
      </c>
      <c r="F135" s="356" t="s">
        <v>1933</v>
      </c>
      <c r="G135" s="357" t="s">
        <v>1946</v>
      </c>
      <c r="H135" s="358" t="s">
        <v>885</v>
      </c>
    </row>
    <row r="136" spans="2:8" ht="76.5">
      <c r="B136" s="304" t="s">
        <v>1215</v>
      </c>
      <c r="C136" s="205" t="s">
        <v>1267</v>
      </c>
      <c r="D136" s="206" t="s">
        <v>1268</v>
      </c>
      <c r="E136" s="374" t="s">
        <v>1920</v>
      </c>
      <c r="F136" s="355" t="s">
        <v>1935</v>
      </c>
      <c r="G136" s="333" t="s">
        <v>1947</v>
      </c>
      <c r="H136" s="359" t="s">
        <v>885</v>
      </c>
    </row>
    <row r="137" spans="2:8" ht="76.5">
      <c r="B137" s="304" t="s">
        <v>1216</v>
      </c>
      <c r="C137" s="205" t="s">
        <v>1267</v>
      </c>
      <c r="D137" s="206" t="s">
        <v>1268</v>
      </c>
      <c r="E137" s="374" t="s">
        <v>1920</v>
      </c>
      <c r="F137" s="355" t="s">
        <v>1936</v>
      </c>
      <c r="G137" s="333" t="s">
        <v>1948</v>
      </c>
      <c r="H137" s="359" t="s">
        <v>906</v>
      </c>
    </row>
    <row r="138" spans="2:8" ht="76.5">
      <c r="B138" s="304" t="s">
        <v>1217</v>
      </c>
      <c r="C138" s="205" t="s">
        <v>1267</v>
      </c>
      <c r="D138" s="206" t="s">
        <v>1268</v>
      </c>
      <c r="E138" s="374" t="s">
        <v>1920</v>
      </c>
      <c r="F138" s="355" t="s">
        <v>1938</v>
      </c>
      <c r="G138" s="336" t="s">
        <v>1949</v>
      </c>
      <c r="H138" s="359" t="s">
        <v>906</v>
      </c>
    </row>
    <row r="139" spans="2:8" ht="77.25" thickBot="1">
      <c r="B139" s="305" t="s">
        <v>1218</v>
      </c>
      <c r="C139" s="279" t="s">
        <v>1267</v>
      </c>
      <c r="D139" s="284" t="s">
        <v>1268</v>
      </c>
      <c r="E139" s="375" t="s">
        <v>1920</v>
      </c>
      <c r="F139" s="360" t="s">
        <v>1950</v>
      </c>
      <c r="G139" s="361" t="s">
        <v>1951</v>
      </c>
      <c r="H139" s="362" t="s">
        <v>908</v>
      </c>
    </row>
    <row r="140" spans="2:8" ht="76.5">
      <c r="B140" s="271" t="s">
        <v>1220</v>
      </c>
      <c r="C140" s="272" t="s">
        <v>1274</v>
      </c>
      <c r="D140" s="283" t="s">
        <v>1275</v>
      </c>
      <c r="E140" s="371" t="s">
        <v>1920</v>
      </c>
      <c r="F140" s="356" t="s">
        <v>1953</v>
      </c>
      <c r="G140" s="367" t="s">
        <v>1954</v>
      </c>
      <c r="H140" s="358" t="s">
        <v>885</v>
      </c>
    </row>
    <row r="141" spans="2:8" ht="76.5">
      <c r="B141" s="304" t="s">
        <v>1221</v>
      </c>
      <c r="C141" s="205" t="s">
        <v>1274</v>
      </c>
      <c r="D141" s="206" t="s">
        <v>1275</v>
      </c>
      <c r="E141" s="374" t="s">
        <v>1920</v>
      </c>
      <c r="F141" s="355" t="s">
        <v>1929</v>
      </c>
      <c r="G141" s="333" t="s">
        <v>1952</v>
      </c>
      <c r="H141" s="359" t="s">
        <v>906</v>
      </c>
    </row>
    <row r="142" spans="2:8" ht="76.5">
      <c r="B142" s="304" t="s">
        <v>1222</v>
      </c>
      <c r="C142" s="205" t="s">
        <v>1274</v>
      </c>
      <c r="D142" s="206" t="s">
        <v>1275</v>
      </c>
      <c r="E142" s="374" t="s">
        <v>1920</v>
      </c>
      <c r="F142" s="355" t="s">
        <v>1933</v>
      </c>
      <c r="G142" s="333" t="s">
        <v>1946</v>
      </c>
      <c r="H142" s="359" t="s">
        <v>885</v>
      </c>
    </row>
    <row r="143" spans="2:8" ht="76.5">
      <c r="B143" s="304" t="s">
        <v>1223</v>
      </c>
      <c r="C143" s="205" t="s">
        <v>1274</v>
      </c>
      <c r="D143" s="206" t="s">
        <v>1275</v>
      </c>
      <c r="E143" s="374" t="s">
        <v>1920</v>
      </c>
      <c r="F143" s="355" t="s">
        <v>1935</v>
      </c>
      <c r="G143" s="333" t="s">
        <v>1947</v>
      </c>
      <c r="H143" s="359" t="s">
        <v>885</v>
      </c>
    </row>
    <row r="144" spans="2:8" ht="76.5">
      <c r="B144" s="304" t="s">
        <v>1225</v>
      </c>
      <c r="C144" s="205" t="s">
        <v>1274</v>
      </c>
      <c r="D144" s="206" t="s">
        <v>1275</v>
      </c>
      <c r="E144" s="374" t="s">
        <v>1920</v>
      </c>
      <c r="F144" s="355" t="s">
        <v>1936</v>
      </c>
      <c r="G144" s="333" t="s">
        <v>1948</v>
      </c>
      <c r="H144" s="359" t="s">
        <v>906</v>
      </c>
    </row>
    <row r="145" spans="2:8" ht="76.5">
      <c r="B145" s="304" t="s">
        <v>1226</v>
      </c>
      <c r="C145" s="205" t="s">
        <v>1274</v>
      </c>
      <c r="D145" s="206" t="s">
        <v>1275</v>
      </c>
      <c r="E145" s="374" t="s">
        <v>1920</v>
      </c>
      <c r="F145" s="355" t="s">
        <v>1938</v>
      </c>
      <c r="G145" s="336" t="s">
        <v>1949</v>
      </c>
      <c r="H145" s="359" t="s">
        <v>906</v>
      </c>
    </row>
    <row r="146" spans="2:8" ht="77.25" thickBot="1">
      <c r="B146" s="305" t="s">
        <v>1227</v>
      </c>
      <c r="C146" s="279" t="s">
        <v>1274</v>
      </c>
      <c r="D146" s="284" t="s">
        <v>1275</v>
      </c>
      <c r="E146" s="375" t="s">
        <v>1920</v>
      </c>
      <c r="F146" s="360" t="s">
        <v>1950</v>
      </c>
      <c r="G146" s="361" t="s">
        <v>1951</v>
      </c>
      <c r="H146" s="362" t="s">
        <v>908</v>
      </c>
    </row>
    <row r="147" spans="2:8" ht="76.5">
      <c r="B147" s="271" t="s">
        <v>1228</v>
      </c>
      <c r="C147" s="272" t="s">
        <v>1281</v>
      </c>
      <c r="D147" s="283" t="s">
        <v>1105</v>
      </c>
      <c r="E147" s="371" t="s">
        <v>1920</v>
      </c>
      <c r="F147" s="356" t="s">
        <v>1933</v>
      </c>
      <c r="G147" s="357" t="s">
        <v>1946</v>
      </c>
      <c r="H147" s="358" t="s">
        <v>885</v>
      </c>
    </row>
    <row r="148" spans="2:8" ht="76.5">
      <c r="B148" s="304" t="s">
        <v>1229</v>
      </c>
      <c r="C148" s="205" t="s">
        <v>1281</v>
      </c>
      <c r="D148" s="206" t="s">
        <v>1105</v>
      </c>
      <c r="E148" s="374" t="s">
        <v>1920</v>
      </c>
      <c r="F148" s="355" t="s">
        <v>1935</v>
      </c>
      <c r="G148" s="333" t="s">
        <v>1947</v>
      </c>
      <c r="H148" s="359" t="s">
        <v>885</v>
      </c>
    </row>
    <row r="149" spans="2:8" ht="76.5">
      <c r="B149" s="304" t="s">
        <v>1230</v>
      </c>
      <c r="C149" s="205" t="s">
        <v>1281</v>
      </c>
      <c r="D149" s="206" t="s">
        <v>1105</v>
      </c>
      <c r="E149" s="374" t="s">
        <v>1920</v>
      </c>
      <c r="F149" s="355" t="s">
        <v>1936</v>
      </c>
      <c r="G149" s="333" t="s">
        <v>1948</v>
      </c>
      <c r="H149" s="359" t="s">
        <v>906</v>
      </c>
    </row>
    <row r="150" spans="2:8" ht="76.5">
      <c r="B150" s="304" t="s">
        <v>1232</v>
      </c>
      <c r="C150" s="205" t="s">
        <v>1281</v>
      </c>
      <c r="D150" s="206" t="s">
        <v>1105</v>
      </c>
      <c r="E150" s="374" t="s">
        <v>1920</v>
      </c>
      <c r="F150" s="355" t="s">
        <v>1938</v>
      </c>
      <c r="G150" s="336" t="s">
        <v>1949</v>
      </c>
      <c r="H150" s="359" t="s">
        <v>906</v>
      </c>
    </row>
    <row r="151" spans="2:8" ht="76.5">
      <c r="B151" s="304" t="s">
        <v>1233</v>
      </c>
      <c r="C151" s="205" t="s">
        <v>1281</v>
      </c>
      <c r="D151" s="206" t="s">
        <v>1105</v>
      </c>
      <c r="E151" s="374" t="s">
        <v>1920</v>
      </c>
      <c r="F151" s="355" t="s">
        <v>1950</v>
      </c>
      <c r="G151" s="333" t="s">
        <v>1951</v>
      </c>
      <c r="H151" s="359" t="s">
        <v>908</v>
      </c>
    </row>
    <row r="152" spans="2:8" ht="90.75" thickBot="1">
      <c r="B152" s="305" t="s">
        <v>1234</v>
      </c>
      <c r="C152" s="279" t="s">
        <v>1281</v>
      </c>
      <c r="D152" s="284" t="s">
        <v>1105</v>
      </c>
      <c r="E152" s="375" t="s">
        <v>1920</v>
      </c>
      <c r="F152" s="360" t="s">
        <v>1955</v>
      </c>
      <c r="G152" s="361" t="s">
        <v>1956</v>
      </c>
      <c r="H152" s="362" t="s">
        <v>885</v>
      </c>
    </row>
    <row r="153" spans="2:8" ht="89.25">
      <c r="B153" s="271" t="s">
        <v>1235</v>
      </c>
      <c r="C153" s="272" t="s">
        <v>1287</v>
      </c>
      <c r="D153" s="283" t="s">
        <v>1112</v>
      </c>
      <c r="E153" s="371" t="s">
        <v>1920</v>
      </c>
      <c r="F153" s="356" t="s">
        <v>1933</v>
      </c>
      <c r="G153" s="357" t="s">
        <v>1946</v>
      </c>
      <c r="H153" s="358" t="s">
        <v>885</v>
      </c>
    </row>
    <row r="154" spans="2:8" ht="89.25">
      <c r="B154" s="304" t="s">
        <v>1236</v>
      </c>
      <c r="C154" s="205" t="s">
        <v>1287</v>
      </c>
      <c r="D154" s="206" t="s">
        <v>1112</v>
      </c>
      <c r="E154" s="374" t="s">
        <v>1920</v>
      </c>
      <c r="F154" s="355" t="s">
        <v>1935</v>
      </c>
      <c r="G154" s="333" t="s">
        <v>1947</v>
      </c>
      <c r="H154" s="359" t="s">
        <v>885</v>
      </c>
    </row>
    <row r="155" spans="2:8" ht="89.25">
      <c r="B155" s="304" t="s">
        <v>1238</v>
      </c>
      <c r="C155" s="205" t="s">
        <v>1287</v>
      </c>
      <c r="D155" s="206" t="s">
        <v>1112</v>
      </c>
      <c r="E155" s="374" t="s">
        <v>1920</v>
      </c>
      <c r="F155" s="355" t="s">
        <v>1936</v>
      </c>
      <c r="G155" s="333" t="s">
        <v>1948</v>
      </c>
      <c r="H155" s="359" t="s">
        <v>906</v>
      </c>
    </row>
    <row r="156" spans="2:8" ht="89.25">
      <c r="B156" s="304" t="s">
        <v>1239</v>
      </c>
      <c r="C156" s="205" t="s">
        <v>1287</v>
      </c>
      <c r="D156" s="206" t="s">
        <v>1112</v>
      </c>
      <c r="E156" s="374" t="s">
        <v>1920</v>
      </c>
      <c r="F156" s="355" t="s">
        <v>1938</v>
      </c>
      <c r="G156" s="336" t="s">
        <v>1949</v>
      </c>
      <c r="H156" s="359" t="s">
        <v>906</v>
      </c>
    </row>
    <row r="157" spans="2:8" ht="105">
      <c r="B157" s="304" t="s">
        <v>1240</v>
      </c>
      <c r="C157" s="205" t="s">
        <v>1287</v>
      </c>
      <c r="D157" s="206" t="s">
        <v>1112</v>
      </c>
      <c r="E157" s="374" t="s">
        <v>1920</v>
      </c>
      <c r="F157" s="355" t="s">
        <v>1957</v>
      </c>
      <c r="G157" s="333" t="s">
        <v>1958</v>
      </c>
      <c r="H157" s="359" t="s">
        <v>885</v>
      </c>
    </row>
    <row r="158" spans="2:8" ht="90" thickBot="1">
      <c r="B158" s="305" t="s">
        <v>1241</v>
      </c>
      <c r="C158" s="279" t="s">
        <v>1287</v>
      </c>
      <c r="D158" s="284" t="s">
        <v>1112</v>
      </c>
      <c r="E158" s="375" t="s">
        <v>1920</v>
      </c>
      <c r="F158" s="360" t="s">
        <v>1950</v>
      </c>
      <c r="G158" s="361" t="s">
        <v>1951</v>
      </c>
      <c r="H158" s="362" t="s">
        <v>908</v>
      </c>
    </row>
    <row r="159" spans="2:8" ht="89.25">
      <c r="B159" s="271" t="s">
        <v>1242</v>
      </c>
      <c r="C159" s="272" t="s">
        <v>1294</v>
      </c>
      <c r="D159" s="283" t="s">
        <v>1121</v>
      </c>
      <c r="E159" s="371" t="s">
        <v>1920</v>
      </c>
      <c r="F159" s="356" t="s">
        <v>1953</v>
      </c>
      <c r="G159" s="367" t="s">
        <v>1954</v>
      </c>
      <c r="H159" s="358" t="s">
        <v>885</v>
      </c>
    </row>
    <row r="160" spans="2:8" ht="89.25">
      <c r="B160" s="304" t="s">
        <v>1244</v>
      </c>
      <c r="C160" s="205" t="s">
        <v>1294</v>
      </c>
      <c r="D160" s="206" t="s">
        <v>1121</v>
      </c>
      <c r="E160" s="374" t="s">
        <v>1920</v>
      </c>
      <c r="F160" s="355" t="s">
        <v>1929</v>
      </c>
      <c r="G160" s="333" t="s">
        <v>1952</v>
      </c>
      <c r="H160" s="359" t="s">
        <v>906</v>
      </c>
    </row>
    <row r="161" spans="2:8" ht="89.25">
      <c r="B161" s="304" t="s">
        <v>1245</v>
      </c>
      <c r="C161" s="205" t="s">
        <v>1294</v>
      </c>
      <c r="D161" s="206" t="s">
        <v>1121</v>
      </c>
      <c r="E161" s="374" t="s">
        <v>1920</v>
      </c>
      <c r="F161" s="355" t="s">
        <v>1933</v>
      </c>
      <c r="G161" s="333" t="s">
        <v>1946</v>
      </c>
      <c r="H161" s="359" t="s">
        <v>885</v>
      </c>
    </row>
    <row r="162" spans="2:8" ht="89.25">
      <c r="B162" s="304" t="s">
        <v>1246</v>
      </c>
      <c r="C162" s="205" t="s">
        <v>1294</v>
      </c>
      <c r="D162" s="206" t="s">
        <v>1121</v>
      </c>
      <c r="E162" s="374" t="s">
        <v>1920</v>
      </c>
      <c r="F162" s="355" t="s">
        <v>1935</v>
      </c>
      <c r="G162" s="333" t="s">
        <v>1947</v>
      </c>
      <c r="H162" s="359" t="s">
        <v>885</v>
      </c>
    </row>
    <row r="163" spans="2:8" ht="89.25">
      <c r="B163" s="304" t="s">
        <v>1247</v>
      </c>
      <c r="C163" s="205" t="s">
        <v>1294</v>
      </c>
      <c r="D163" s="206" t="s">
        <v>1121</v>
      </c>
      <c r="E163" s="374" t="s">
        <v>1920</v>
      </c>
      <c r="F163" s="355" t="s">
        <v>1936</v>
      </c>
      <c r="G163" s="333" t="s">
        <v>1948</v>
      </c>
      <c r="H163" s="359" t="s">
        <v>906</v>
      </c>
    </row>
    <row r="164" spans="2:8" ht="89.25">
      <c r="B164" s="304" t="s">
        <v>1248</v>
      </c>
      <c r="C164" s="205" t="s">
        <v>1294</v>
      </c>
      <c r="D164" s="206" t="s">
        <v>1121</v>
      </c>
      <c r="E164" s="374" t="s">
        <v>1920</v>
      </c>
      <c r="F164" s="355" t="s">
        <v>1938</v>
      </c>
      <c r="G164" s="336" t="s">
        <v>1949</v>
      </c>
      <c r="H164" s="359" t="s">
        <v>906</v>
      </c>
    </row>
    <row r="165" spans="2:8" ht="90" thickBot="1">
      <c r="B165" s="305" t="s">
        <v>1250</v>
      </c>
      <c r="C165" s="279" t="s">
        <v>1294</v>
      </c>
      <c r="D165" s="284" t="s">
        <v>1121</v>
      </c>
      <c r="E165" s="375" t="s">
        <v>1920</v>
      </c>
      <c r="F165" s="360" t="s">
        <v>1950</v>
      </c>
      <c r="G165" s="361" t="s">
        <v>1951</v>
      </c>
      <c r="H165" s="362" t="s">
        <v>908</v>
      </c>
    </row>
    <row r="166" spans="2:8" ht="102">
      <c r="B166" s="271" t="s">
        <v>1251</v>
      </c>
      <c r="C166" s="272" t="s">
        <v>1301</v>
      </c>
      <c r="D166" s="283" t="s">
        <v>1130</v>
      </c>
      <c r="E166" s="371" t="s">
        <v>1920</v>
      </c>
      <c r="F166" s="356" t="s">
        <v>1953</v>
      </c>
      <c r="G166" s="367" t="s">
        <v>1954</v>
      </c>
      <c r="H166" s="358" t="s">
        <v>885</v>
      </c>
    </row>
    <row r="167" spans="2:8" ht="102">
      <c r="B167" s="304" t="s">
        <v>1252</v>
      </c>
      <c r="C167" s="205" t="s">
        <v>1301</v>
      </c>
      <c r="D167" s="206" t="s">
        <v>1130</v>
      </c>
      <c r="E167" s="374" t="s">
        <v>1920</v>
      </c>
      <c r="F167" s="355" t="s">
        <v>1929</v>
      </c>
      <c r="G167" s="333" t="s">
        <v>1952</v>
      </c>
      <c r="H167" s="359" t="s">
        <v>906</v>
      </c>
    </row>
    <row r="168" spans="2:8" ht="102">
      <c r="B168" s="304" t="s">
        <v>1253</v>
      </c>
      <c r="C168" s="205" t="s">
        <v>1301</v>
      </c>
      <c r="D168" s="206" t="s">
        <v>1130</v>
      </c>
      <c r="E168" s="374" t="s">
        <v>1920</v>
      </c>
      <c r="F168" s="355" t="s">
        <v>1933</v>
      </c>
      <c r="G168" s="333" t="s">
        <v>1946</v>
      </c>
      <c r="H168" s="359" t="s">
        <v>885</v>
      </c>
    </row>
    <row r="169" spans="2:8" ht="102">
      <c r="B169" s="304" t="s">
        <v>1254</v>
      </c>
      <c r="C169" s="205" t="s">
        <v>1301</v>
      </c>
      <c r="D169" s="206" t="s">
        <v>1130</v>
      </c>
      <c r="E169" s="374" t="s">
        <v>1920</v>
      </c>
      <c r="F169" s="355" t="s">
        <v>1935</v>
      </c>
      <c r="G169" s="333" t="s">
        <v>1947</v>
      </c>
      <c r="H169" s="359" t="s">
        <v>885</v>
      </c>
    </row>
    <row r="170" spans="2:8" ht="102">
      <c r="B170" s="304" t="s">
        <v>1256</v>
      </c>
      <c r="C170" s="205" t="s">
        <v>1301</v>
      </c>
      <c r="D170" s="206" t="s">
        <v>1130</v>
      </c>
      <c r="E170" s="374" t="s">
        <v>1920</v>
      </c>
      <c r="F170" s="355" t="s">
        <v>1936</v>
      </c>
      <c r="G170" s="333" t="s">
        <v>1948</v>
      </c>
      <c r="H170" s="359" t="s">
        <v>906</v>
      </c>
    </row>
    <row r="171" spans="2:8" ht="102">
      <c r="B171" s="304" t="s">
        <v>1257</v>
      </c>
      <c r="C171" s="205" t="s">
        <v>1301</v>
      </c>
      <c r="D171" s="206" t="s">
        <v>1130</v>
      </c>
      <c r="E171" s="374" t="s">
        <v>1920</v>
      </c>
      <c r="F171" s="355" t="s">
        <v>1938</v>
      </c>
      <c r="G171" s="336" t="s">
        <v>1949</v>
      </c>
      <c r="H171" s="359" t="s">
        <v>906</v>
      </c>
    </row>
    <row r="172" spans="2:8" ht="102.75" thickBot="1">
      <c r="B172" s="305" t="s">
        <v>1258</v>
      </c>
      <c r="C172" s="279" t="s">
        <v>1301</v>
      </c>
      <c r="D172" s="284" t="s">
        <v>1130</v>
      </c>
      <c r="E172" s="375" t="s">
        <v>1920</v>
      </c>
      <c r="F172" s="360" t="s">
        <v>1950</v>
      </c>
      <c r="G172" s="361" t="s">
        <v>1951</v>
      </c>
      <c r="H172" s="362" t="s">
        <v>908</v>
      </c>
    </row>
    <row r="173" spans="2:8" ht="76.5">
      <c r="B173" s="271" t="s">
        <v>1259</v>
      </c>
      <c r="C173" s="272" t="s">
        <v>1045</v>
      </c>
      <c r="D173" s="283" t="s">
        <v>1046</v>
      </c>
      <c r="E173" s="371" t="s">
        <v>1920</v>
      </c>
      <c r="F173" s="356" t="s">
        <v>1933</v>
      </c>
      <c r="G173" s="357" t="s">
        <v>1946</v>
      </c>
      <c r="H173" s="358" t="s">
        <v>885</v>
      </c>
    </row>
    <row r="174" spans="2:8" ht="76.5">
      <c r="B174" s="304" t="s">
        <v>1260</v>
      </c>
      <c r="C174" s="205" t="s">
        <v>1045</v>
      </c>
      <c r="D174" s="206" t="s">
        <v>1046</v>
      </c>
      <c r="E174" s="372" t="s">
        <v>1920</v>
      </c>
      <c r="F174" s="355" t="s">
        <v>1935</v>
      </c>
      <c r="G174" s="333" t="s">
        <v>1947</v>
      </c>
      <c r="H174" s="359" t="s">
        <v>885</v>
      </c>
    </row>
    <row r="175" spans="2:8" ht="76.5">
      <c r="B175" s="304" t="s">
        <v>1262</v>
      </c>
      <c r="C175" s="205" t="s">
        <v>1045</v>
      </c>
      <c r="D175" s="206" t="s">
        <v>1046</v>
      </c>
      <c r="E175" s="372" t="s">
        <v>1920</v>
      </c>
      <c r="F175" s="355" t="s">
        <v>1936</v>
      </c>
      <c r="G175" s="333" t="s">
        <v>1948</v>
      </c>
      <c r="H175" s="359" t="s">
        <v>906</v>
      </c>
    </row>
    <row r="176" spans="2:8" ht="76.5">
      <c r="B176" s="304" t="s">
        <v>1263</v>
      </c>
      <c r="C176" s="205" t="s">
        <v>1045</v>
      </c>
      <c r="D176" s="206" t="s">
        <v>1046</v>
      </c>
      <c r="E176" s="372" t="s">
        <v>1920</v>
      </c>
      <c r="F176" s="355" t="s">
        <v>1938</v>
      </c>
      <c r="G176" s="336" t="s">
        <v>1949</v>
      </c>
      <c r="H176" s="359" t="s">
        <v>906</v>
      </c>
    </row>
    <row r="177" spans="2:8" ht="77.25" thickBot="1">
      <c r="B177" s="305" t="s">
        <v>1264</v>
      </c>
      <c r="C177" s="279" t="s">
        <v>1045</v>
      </c>
      <c r="D177" s="284" t="s">
        <v>1046</v>
      </c>
      <c r="E177" s="377" t="s">
        <v>1920</v>
      </c>
      <c r="F177" s="360" t="s">
        <v>1950</v>
      </c>
      <c r="G177" s="361" t="s">
        <v>1951</v>
      </c>
      <c r="H177" s="362" t="s">
        <v>908</v>
      </c>
    </row>
    <row r="178" spans="2:8" ht="89.25">
      <c r="B178" s="271" t="s">
        <v>1265</v>
      </c>
      <c r="C178" s="272" t="s">
        <v>1051</v>
      </c>
      <c r="D178" s="283" t="s">
        <v>1052</v>
      </c>
      <c r="E178" s="371" t="s">
        <v>1920</v>
      </c>
      <c r="F178" s="356" t="s">
        <v>1929</v>
      </c>
      <c r="G178" s="357" t="s">
        <v>1952</v>
      </c>
      <c r="H178" s="358" t="s">
        <v>906</v>
      </c>
    </row>
    <row r="179" spans="2:8" ht="89.25">
      <c r="B179" s="304" t="s">
        <v>1266</v>
      </c>
      <c r="C179" s="205" t="s">
        <v>1051</v>
      </c>
      <c r="D179" s="206" t="s">
        <v>1052</v>
      </c>
      <c r="E179" s="374" t="s">
        <v>1920</v>
      </c>
      <c r="F179" s="355" t="s">
        <v>1933</v>
      </c>
      <c r="G179" s="333" t="s">
        <v>1946</v>
      </c>
      <c r="H179" s="359" t="s">
        <v>885</v>
      </c>
    </row>
    <row r="180" spans="2:8" ht="89.25">
      <c r="B180" s="304" t="s">
        <v>1269</v>
      </c>
      <c r="C180" s="205" t="s">
        <v>1051</v>
      </c>
      <c r="D180" s="206" t="s">
        <v>1052</v>
      </c>
      <c r="E180" s="374" t="s">
        <v>1920</v>
      </c>
      <c r="F180" s="355" t="s">
        <v>1935</v>
      </c>
      <c r="G180" s="333" t="s">
        <v>1947</v>
      </c>
      <c r="H180" s="359" t="s">
        <v>885</v>
      </c>
    </row>
    <row r="181" spans="2:8" ht="89.25">
      <c r="B181" s="304" t="s">
        <v>1270</v>
      </c>
      <c r="C181" s="205" t="s">
        <v>1051</v>
      </c>
      <c r="D181" s="206" t="s">
        <v>1052</v>
      </c>
      <c r="E181" s="374" t="s">
        <v>1920</v>
      </c>
      <c r="F181" s="355" t="s">
        <v>1936</v>
      </c>
      <c r="G181" s="333" t="s">
        <v>1948</v>
      </c>
      <c r="H181" s="359" t="s">
        <v>906</v>
      </c>
    </row>
    <row r="182" spans="2:8" ht="89.25">
      <c r="B182" s="304" t="s">
        <v>1271</v>
      </c>
      <c r="C182" s="205" t="s">
        <v>1051</v>
      </c>
      <c r="D182" s="206" t="s">
        <v>1052</v>
      </c>
      <c r="E182" s="374" t="s">
        <v>1920</v>
      </c>
      <c r="F182" s="355" t="s">
        <v>1938</v>
      </c>
      <c r="G182" s="336" t="s">
        <v>1949</v>
      </c>
      <c r="H182" s="359" t="s">
        <v>906</v>
      </c>
    </row>
    <row r="183" spans="2:8" ht="90" thickBot="1">
      <c r="B183" s="305" t="s">
        <v>1272</v>
      </c>
      <c r="C183" s="279" t="s">
        <v>1051</v>
      </c>
      <c r="D183" s="284" t="s">
        <v>1052</v>
      </c>
      <c r="E183" s="375" t="s">
        <v>1920</v>
      </c>
      <c r="F183" s="360" t="s">
        <v>1950</v>
      </c>
      <c r="G183" s="361" t="s">
        <v>1951</v>
      </c>
      <c r="H183" s="362" t="s">
        <v>908</v>
      </c>
    </row>
    <row r="184" spans="2:8" ht="89.25">
      <c r="B184" s="271" t="s">
        <v>1273</v>
      </c>
      <c r="C184" s="272" t="s">
        <v>1059</v>
      </c>
      <c r="D184" s="283" t="s">
        <v>1060</v>
      </c>
      <c r="E184" s="371" t="s">
        <v>1920</v>
      </c>
      <c r="F184" s="356" t="s">
        <v>1929</v>
      </c>
      <c r="G184" s="357" t="s">
        <v>1952</v>
      </c>
      <c r="H184" s="358" t="s">
        <v>906</v>
      </c>
    </row>
    <row r="185" spans="2:8" ht="89.25">
      <c r="B185" s="304" t="s">
        <v>1276</v>
      </c>
      <c r="C185" s="205" t="s">
        <v>1059</v>
      </c>
      <c r="D185" s="206" t="s">
        <v>1060</v>
      </c>
      <c r="E185" s="374" t="s">
        <v>1920</v>
      </c>
      <c r="F185" s="355" t="s">
        <v>1933</v>
      </c>
      <c r="G185" s="333" t="s">
        <v>1946</v>
      </c>
      <c r="H185" s="359" t="s">
        <v>885</v>
      </c>
    </row>
    <row r="186" spans="2:8" ht="89.25">
      <c r="B186" s="304" t="s">
        <v>1277</v>
      </c>
      <c r="C186" s="205" t="s">
        <v>1059</v>
      </c>
      <c r="D186" s="206" t="s">
        <v>1060</v>
      </c>
      <c r="E186" s="374" t="s">
        <v>1920</v>
      </c>
      <c r="F186" s="355" t="s">
        <v>1935</v>
      </c>
      <c r="G186" s="333" t="s">
        <v>1947</v>
      </c>
      <c r="H186" s="359" t="s">
        <v>885</v>
      </c>
    </row>
    <row r="187" spans="2:8" ht="89.25">
      <c r="B187" s="304" t="s">
        <v>1278</v>
      </c>
      <c r="C187" s="205" t="s">
        <v>1059</v>
      </c>
      <c r="D187" s="206" t="s">
        <v>1060</v>
      </c>
      <c r="E187" s="374" t="s">
        <v>1920</v>
      </c>
      <c r="F187" s="355" t="s">
        <v>1936</v>
      </c>
      <c r="G187" s="333" t="s">
        <v>1948</v>
      </c>
      <c r="H187" s="359" t="s">
        <v>906</v>
      </c>
    </row>
    <row r="188" spans="2:8" ht="89.25">
      <c r="B188" s="304" t="s">
        <v>1279</v>
      </c>
      <c r="C188" s="205" t="s">
        <v>1059</v>
      </c>
      <c r="D188" s="206" t="s">
        <v>1060</v>
      </c>
      <c r="E188" s="374" t="s">
        <v>1920</v>
      </c>
      <c r="F188" s="355" t="s">
        <v>1938</v>
      </c>
      <c r="G188" s="336" t="s">
        <v>1949</v>
      </c>
      <c r="H188" s="359" t="s">
        <v>906</v>
      </c>
    </row>
    <row r="189" spans="2:8" ht="90" thickBot="1">
      <c r="B189" s="305" t="s">
        <v>1280</v>
      </c>
      <c r="C189" s="279" t="s">
        <v>1059</v>
      </c>
      <c r="D189" s="284" t="s">
        <v>1060</v>
      </c>
      <c r="E189" s="375" t="s">
        <v>1920</v>
      </c>
      <c r="F189" s="360" t="s">
        <v>1950</v>
      </c>
      <c r="G189" s="361" t="s">
        <v>1951</v>
      </c>
      <c r="H189" s="362" t="s">
        <v>908</v>
      </c>
    </row>
    <row r="190" spans="2:8" ht="76.5">
      <c r="B190" s="271" t="s">
        <v>1282</v>
      </c>
      <c r="C190" s="272" t="s">
        <v>1067</v>
      </c>
      <c r="D190" s="283" t="s">
        <v>1068</v>
      </c>
      <c r="E190" s="371" t="s">
        <v>1920</v>
      </c>
      <c r="F190" s="356" t="s">
        <v>1933</v>
      </c>
      <c r="G190" s="357" t="s">
        <v>1946</v>
      </c>
      <c r="H190" s="358" t="s">
        <v>885</v>
      </c>
    </row>
    <row r="191" spans="2:8" ht="76.5">
      <c r="B191" s="304" t="s">
        <v>1283</v>
      </c>
      <c r="C191" s="205" t="s">
        <v>1067</v>
      </c>
      <c r="D191" s="206" t="s">
        <v>1068</v>
      </c>
      <c r="E191" s="374" t="s">
        <v>1920</v>
      </c>
      <c r="F191" s="355" t="s">
        <v>1935</v>
      </c>
      <c r="G191" s="333" t="s">
        <v>1947</v>
      </c>
      <c r="H191" s="359" t="s">
        <v>885</v>
      </c>
    </row>
    <row r="192" spans="2:8" ht="76.5">
      <c r="B192" s="304" t="s">
        <v>1284</v>
      </c>
      <c r="C192" s="205" t="s">
        <v>1067</v>
      </c>
      <c r="D192" s="206" t="s">
        <v>1068</v>
      </c>
      <c r="E192" s="374" t="s">
        <v>1920</v>
      </c>
      <c r="F192" s="355" t="s">
        <v>1936</v>
      </c>
      <c r="G192" s="333" t="s">
        <v>1948</v>
      </c>
      <c r="H192" s="359" t="s">
        <v>906</v>
      </c>
    </row>
    <row r="193" spans="2:8" ht="76.5">
      <c r="B193" s="304" t="s">
        <v>1285</v>
      </c>
      <c r="C193" s="205" t="s">
        <v>1067</v>
      </c>
      <c r="D193" s="206" t="s">
        <v>1068</v>
      </c>
      <c r="E193" s="374" t="s">
        <v>1920</v>
      </c>
      <c r="F193" s="355" t="s">
        <v>1938</v>
      </c>
      <c r="G193" s="336" t="s">
        <v>1949</v>
      </c>
      <c r="H193" s="359" t="s">
        <v>906</v>
      </c>
    </row>
    <row r="194" spans="2:8" ht="77.25" thickBot="1">
      <c r="B194" s="305" t="s">
        <v>1286</v>
      </c>
      <c r="C194" s="279" t="s">
        <v>1067</v>
      </c>
      <c r="D194" s="284" t="s">
        <v>1068</v>
      </c>
      <c r="E194" s="375" t="s">
        <v>1920</v>
      </c>
      <c r="F194" s="360" t="s">
        <v>1950</v>
      </c>
      <c r="G194" s="361" t="s">
        <v>1951</v>
      </c>
      <c r="H194" s="362" t="s">
        <v>908</v>
      </c>
    </row>
    <row r="195" spans="2:8" ht="89.25">
      <c r="B195" s="271" t="s">
        <v>1288</v>
      </c>
      <c r="C195" s="272" t="s">
        <v>1074</v>
      </c>
      <c r="D195" s="283" t="s">
        <v>1075</v>
      </c>
      <c r="E195" s="371" t="s">
        <v>1920</v>
      </c>
      <c r="F195" s="356" t="s">
        <v>1933</v>
      </c>
      <c r="G195" s="357" t="s">
        <v>1946</v>
      </c>
      <c r="H195" s="358" t="s">
        <v>885</v>
      </c>
    </row>
    <row r="196" spans="2:8" ht="89.25">
      <c r="B196" s="304" t="s">
        <v>1289</v>
      </c>
      <c r="C196" s="205" t="s">
        <v>1074</v>
      </c>
      <c r="D196" s="206" t="s">
        <v>1075</v>
      </c>
      <c r="E196" s="374" t="s">
        <v>1920</v>
      </c>
      <c r="F196" s="355" t="s">
        <v>1935</v>
      </c>
      <c r="G196" s="333" t="s">
        <v>1947</v>
      </c>
      <c r="H196" s="359" t="s">
        <v>885</v>
      </c>
    </row>
    <row r="197" spans="2:8" ht="89.25">
      <c r="B197" s="304" t="s">
        <v>1290</v>
      </c>
      <c r="C197" s="205" t="s">
        <v>1074</v>
      </c>
      <c r="D197" s="206" t="s">
        <v>1075</v>
      </c>
      <c r="E197" s="374" t="s">
        <v>1920</v>
      </c>
      <c r="F197" s="355" t="s">
        <v>1936</v>
      </c>
      <c r="G197" s="333" t="s">
        <v>1948</v>
      </c>
      <c r="H197" s="359" t="s">
        <v>906</v>
      </c>
    </row>
    <row r="198" spans="2:8" ht="89.25">
      <c r="B198" s="304" t="s">
        <v>1291</v>
      </c>
      <c r="C198" s="205" t="s">
        <v>1074</v>
      </c>
      <c r="D198" s="206" t="s">
        <v>1075</v>
      </c>
      <c r="E198" s="374" t="s">
        <v>1920</v>
      </c>
      <c r="F198" s="355" t="s">
        <v>1938</v>
      </c>
      <c r="G198" s="336" t="s">
        <v>1949</v>
      </c>
      <c r="H198" s="359" t="s">
        <v>906</v>
      </c>
    </row>
    <row r="199" spans="2:8" ht="90" thickBot="1">
      <c r="B199" s="305" t="s">
        <v>1292</v>
      </c>
      <c r="C199" s="279" t="s">
        <v>1074</v>
      </c>
      <c r="D199" s="284" t="s">
        <v>1075</v>
      </c>
      <c r="E199" s="375" t="s">
        <v>1920</v>
      </c>
      <c r="F199" s="360" t="s">
        <v>1950</v>
      </c>
      <c r="G199" s="361" t="s">
        <v>1951</v>
      </c>
      <c r="H199" s="362" t="s">
        <v>908</v>
      </c>
    </row>
    <row r="200" spans="2:8" ht="89.25">
      <c r="B200" s="271" t="s">
        <v>1293</v>
      </c>
      <c r="C200" s="272" t="s">
        <v>1081</v>
      </c>
      <c r="D200" s="283" t="s">
        <v>1082</v>
      </c>
      <c r="E200" s="371" t="s">
        <v>1920</v>
      </c>
      <c r="F200" s="356" t="s">
        <v>1953</v>
      </c>
      <c r="G200" s="367" t="s">
        <v>1954</v>
      </c>
      <c r="H200" s="358" t="s">
        <v>885</v>
      </c>
    </row>
    <row r="201" spans="2:8" ht="89.25">
      <c r="B201" s="304" t="s">
        <v>1295</v>
      </c>
      <c r="C201" s="205" t="s">
        <v>1081</v>
      </c>
      <c r="D201" s="206" t="s">
        <v>1082</v>
      </c>
      <c r="E201" s="374" t="s">
        <v>1920</v>
      </c>
      <c r="F201" s="355" t="s">
        <v>1929</v>
      </c>
      <c r="G201" s="333" t="s">
        <v>1952</v>
      </c>
      <c r="H201" s="359" t="s">
        <v>906</v>
      </c>
    </row>
    <row r="202" spans="2:8" ht="89.25">
      <c r="B202" s="304" t="s">
        <v>1296</v>
      </c>
      <c r="C202" s="205" t="s">
        <v>1081</v>
      </c>
      <c r="D202" s="206" t="s">
        <v>1082</v>
      </c>
      <c r="E202" s="374" t="s">
        <v>1920</v>
      </c>
      <c r="F202" s="355" t="s">
        <v>1933</v>
      </c>
      <c r="G202" s="333" t="s">
        <v>1946</v>
      </c>
      <c r="H202" s="359" t="s">
        <v>885</v>
      </c>
    </row>
    <row r="203" spans="2:8" ht="89.25">
      <c r="B203" s="304" t="s">
        <v>1297</v>
      </c>
      <c r="C203" s="205" t="s">
        <v>1081</v>
      </c>
      <c r="D203" s="206" t="s">
        <v>1082</v>
      </c>
      <c r="E203" s="374" t="s">
        <v>1920</v>
      </c>
      <c r="F203" s="355" t="s">
        <v>1935</v>
      </c>
      <c r="G203" s="333" t="s">
        <v>1947</v>
      </c>
      <c r="H203" s="359" t="s">
        <v>885</v>
      </c>
    </row>
    <row r="204" spans="2:8" ht="89.25">
      <c r="B204" s="304" t="s">
        <v>1298</v>
      </c>
      <c r="C204" s="205" t="s">
        <v>1081</v>
      </c>
      <c r="D204" s="206" t="s">
        <v>1082</v>
      </c>
      <c r="E204" s="374" t="s">
        <v>1920</v>
      </c>
      <c r="F204" s="355" t="s">
        <v>1936</v>
      </c>
      <c r="G204" s="333" t="s">
        <v>1948</v>
      </c>
      <c r="H204" s="359" t="s">
        <v>906</v>
      </c>
    </row>
    <row r="205" spans="2:8" ht="89.25">
      <c r="B205" s="304" t="s">
        <v>1299</v>
      </c>
      <c r="C205" s="205" t="s">
        <v>1081</v>
      </c>
      <c r="D205" s="206" t="s">
        <v>1082</v>
      </c>
      <c r="E205" s="374" t="s">
        <v>1920</v>
      </c>
      <c r="F205" s="355" t="s">
        <v>1938</v>
      </c>
      <c r="G205" s="336" t="s">
        <v>1949</v>
      </c>
      <c r="H205" s="359" t="s">
        <v>906</v>
      </c>
    </row>
    <row r="206" spans="2:8" ht="90" thickBot="1">
      <c r="B206" s="305" t="s">
        <v>1300</v>
      </c>
      <c r="C206" s="279" t="s">
        <v>1081</v>
      </c>
      <c r="D206" s="284" t="s">
        <v>1082</v>
      </c>
      <c r="E206" s="375" t="s">
        <v>1920</v>
      </c>
      <c r="F206" s="360" t="s">
        <v>1950</v>
      </c>
      <c r="G206" s="361" t="s">
        <v>1951</v>
      </c>
      <c r="H206" s="362" t="s">
        <v>908</v>
      </c>
    </row>
    <row r="207" spans="2:8" ht="89.25">
      <c r="B207" s="271" t="s">
        <v>1302</v>
      </c>
      <c r="C207" s="272" t="s">
        <v>1089</v>
      </c>
      <c r="D207" s="283" t="s">
        <v>1090</v>
      </c>
      <c r="E207" s="371" t="s">
        <v>1920</v>
      </c>
      <c r="F207" s="356" t="s">
        <v>1953</v>
      </c>
      <c r="G207" s="367" t="s">
        <v>1954</v>
      </c>
      <c r="H207" s="358" t="s">
        <v>885</v>
      </c>
    </row>
    <row r="208" spans="2:8" ht="89.25">
      <c r="B208" s="304" t="s">
        <v>1303</v>
      </c>
      <c r="C208" s="205" t="s">
        <v>1089</v>
      </c>
      <c r="D208" s="206" t="s">
        <v>1090</v>
      </c>
      <c r="E208" s="374" t="s">
        <v>1920</v>
      </c>
      <c r="F208" s="355" t="s">
        <v>1929</v>
      </c>
      <c r="G208" s="333" t="s">
        <v>1952</v>
      </c>
      <c r="H208" s="359" t="s">
        <v>906</v>
      </c>
    </row>
    <row r="209" spans="2:8" ht="89.25">
      <c r="B209" s="304" t="s">
        <v>1304</v>
      </c>
      <c r="C209" s="205" t="s">
        <v>1089</v>
      </c>
      <c r="D209" s="206" t="s">
        <v>1090</v>
      </c>
      <c r="E209" s="374" t="s">
        <v>1920</v>
      </c>
      <c r="F209" s="355" t="s">
        <v>1933</v>
      </c>
      <c r="G209" s="333" t="s">
        <v>1946</v>
      </c>
      <c r="H209" s="359" t="s">
        <v>885</v>
      </c>
    </row>
    <row r="210" spans="2:8" ht="89.25">
      <c r="B210" s="304" t="s">
        <v>1305</v>
      </c>
      <c r="C210" s="205" t="s">
        <v>1089</v>
      </c>
      <c r="D210" s="206" t="s">
        <v>1090</v>
      </c>
      <c r="E210" s="374" t="s">
        <v>1920</v>
      </c>
      <c r="F210" s="355" t="s">
        <v>1935</v>
      </c>
      <c r="G210" s="333" t="s">
        <v>1947</v>
      </c>
      <c r="H210" s="359" t="s">
        <v>885</v>
      </c>
    </row>
    <row r="211" spans="2:8" ht="89.25">
      <c r="B211" s="304" t="s">
        <v>1306</v>
      </c>
      <c r="C211" s="205" t="s">
        <v>1089</v>
      </c>
      <c r="D211" s="206" t="s">
        <v>1090</v>
      </c>
      <c r="E211" s="374" t="s">
        <v>1920</v>
      </c>
      <c r="F211" s="355" t="s">
        <v>1936</v>
      </c>
      <c r="G211" s="333" t="s">
        <v>1948</v>
      </c>
      <c r="H211" s="359" t="s">
        <v>906</v>
      </c>
    </row>
    <row r="212" spans="2:8" ht="89.25">
      <c r="B212" s="304" t="s">
        <v>1307</v>
      </c>
      <c r="C212" s="205" t="s">
        <v>1089</v>
      </c>
      <c r="D212" s="206" t="s">
        <v>1090</v>
      </c>
      <c r="E212" s="374" t="s">
        <v>1920</v>
      </c>
      <c r="F212" s="355" t="s">
        <v>1938</v>
      </c>
      <c r="G212" s="336" t="s">
        <v>1949</v>
      </c>
      <c r="H212" s="359" t="s">
        <v>906</v>
      </c>
    </row>
    <row r="213" spans="2:8" ht="90" thickBot="1">
      <c r="B213" s="305" t="s">
        <v>1309</v>
      </c>
      <c r="C213" s="279" t="s">
        <v>1089</v>
      </c>
      <c r="D213" s="284" t="s">
        <v>1090</v>
      </c>
      <c r="E213" s="375" t="s">
        <v>1920</v>
      </c>
      <c r="F213" s="360" t="s">
        <v>1950</v>
      </c>
      <c r="G213" s="361" t="s">
        <v>1951</v>
      </c>
      <c r="H213" s="362" t="s">
        <v>908</v>
      </c>
    </row>
    <row r="214" spans="2:8" ht="76.5">
      <c r="B214" s="271" t="s">
        <v>1310</v>
      </c>
      <c r="C214" s="272" t="s">
        <v>1097</v>
      </c>
      <c r="D214" s="283" t="s">
        <v>1098</v>
      </c>
      <c r="E214" s="371" t="s">
        <v>1920</v>
      </c>
      <c r="F214" s="356" t="s">
        <v>1933</v>
      </c>
      <c r="G214" s="357" t="s">
        <v>1946</v>
      </c>
      <c r="H214" s="358" t="s">
        <v>885</v>
      </c>
    </row>
    <row r="215" spans="2:8" ht="76.5">
      <c r="B215" s="304" t="s">
        <v>1311</v>
      </c>
      <c r="C215" s="205" t="s">
        <v>1097</v>
      </c>
      <c r="D215" s="206" t="s">
        <v>1098</v>
      </c>
      <c r="E215" s="374" t="s">
        <v>1920</v>
      </c>
      <c r="F215" s="355" t="s">
        <v>1935</v>
      </c>
      <c r="G215" s="333" t="s">
        <v>1947</v>
      </c>
      <c r="H215" s="359" t="s">
        <v>885</v>
      </c>
    </row>
    <row r="216" spans="2:8" ht="76.5">
      <c r="B216" s="304" t="s">
        <v>1312</v>
      </c>
      <c r="C216" s="205" t="s">
        <v>1097</v>
      </c>
      <c r="D216" s="206" t="s">
        <v>1098</v>
      </c>
      <c r="E216" s="374" t="s">
        <v>1920</v>
      </c>
      <c r="F216" s="355" t="s">
        <v>1936</v>
      </c>
      <c r="G216" s="333" t="s">
        <v>1948</v>
      </c>
      <c r="H216" s="359" t="s">
        <v>906</v>
      </c>
    </row>
    <row r="217" spans="2:8" ht="76.5">
      <c r="B217" s="304" t="s">
        <v>1314</v>
      </c>
      <c r="C217" s="205" t="s">
        <v>1097</v>
      </c>
      <c r="D217" s="206" t="s">
        <v>1098</v>
      </c>
      <c r="E217" s="374" t="s">
        <v>1920</v>
      </c>
      <c r="F217" s="355" t="s">
        <v>1938</v>
      </c>
      <c r="G217" s="336" t="s">
        <v>1949</v>
      </c>
      <c r="H217" s="359" t="s">
        <v>906</v>
      </c>
    </row>
    <row r="218" spans="2:8" ht="77.25" thickBot="1">
      <c r="B218" s="305" t="s">
        <v>1315</v>
      </c>
      <c r="C218" s="279" t="s">
        <v>1097</v>
      </c>
      <c r="D218" s="284" t="s">
        <v>1098</v>
      </c>
      <c r="E218" s="375" t="s">
        <v>1920</v>
      </c>
      <c r="F218" s="360" t="s">
        <v>1950</v>
      </c>
      <c r="G218" s="361" t="s">
        <v>1951</v>
      </c>
      <c r="H218" s="362" t="s">
        <v>908</v>
      </c>
    </row>
    <row r="219" spans="2:8" ht="76.5">
      <c r="B219" s="271" t="s">
        <v>1316</v>
      </c>
      <c r="C219" s="272" t="s">
        <v>1104</v>
      </c>
      <c r="D219" s="283" t="s">
        <v>1105</v>
      </c>
      <c r="E219" s="371" t="s">
        <v>1920</v>
      </c>
      <c r="F219" s="356" t="s">
        <v>1933</v>
      </c>
      <c r="G219" s="357" t="s">
        <v>1946</v>
      </c>
      <c r="H219" s="358" t="s">
        <v>885</v>
      </c>
    </row>
    <row r="220" spans="2:8" ht="76.5">
      <c r="B220" s="304" t="s">
        <v>1317</v>
      </c>
      <c r="C220" s="205" t="s">
        <v>1104</v>
      </c>
      <c r="D220" s="206" t="s">
        <v>1105</v>
      </c>
      <c r="E220" s="374" t="s">
        <v>1920</v>
      </c>
      <c r="F220" s="355" t="s">
        <v>1935</v>
      </c>
      <c r="G220" s="333" t="s">
        <v>1947</v>
      </c>
      <c r="H220" s="359" t="s">
        <v>885</v>
      </c>
    </row>
    <row r="221" spans="2:8" ht="76.5">
      <c r="B221" s="304" t="s">
        <v>1318</v>
      </c>
      <c r="C221" s="205" t="s">
        <v>1104</v>
      </c>
      <c r="D221" s="206" t="s">
        <v>1105</v>
      </c>
      <c r="E221" s="374" t="s">
        <v>1920</v>
      </c>
      <c r="F221" s="355" t="s">
        <v>1936</v>
      </c>
      <c r="G221" s="333" t="s">
        <v>1948</v>
      </c>
      <c r="H221" s="359" t="s">
        <v>906</v>
      </c>
    </row>
    <row r="222" spans="2:8" ht="76.5">
      <c r="B222" s="304" t="s">
        <v>1319</v>
      </c>
      <c r="C222" s="205" t="s">
        <v>1104</v>
      </c>
      <c r="D222" s="206" t="s">
        <v>1105</v>
      </c>
      <c r="E222" s="374" t="s">
        <v>1920</v>
      </c>
      <c r="F222" s="355" t="s">
        <v>1938</v>
      </c>
      <c r="G222" s="336" t="s">
        <v>1949</v>
      </c>
      <c r="H222" s="359" t="s">
        <v>906</v>
      </c>
    </row>
    <row r="223" spans="2:8" ht="76.5">
      <c r="B223" s="304" t="s">
        <v>1321</v>
      </c>
      <c r="C223" s="205" t="s">
        <v>1104</v>
      </c>
      <c r="D223" s="206" t="s">
        <v>1105</v>
      </c>
      <c r="E223" s="374" t="s">
        <v>1920</v>
      </c>
      <c r="F223" s="355" t="s">
        <v>1950</v>
      </c>
      <c r="G223" s="333" t="s">
        <v>1951</v>
      </c>
      <c r="H223" s="359" t="s">
        <v>908</v>
      </c>
    </row>
    <row r="224" spans="2:8" ht="90.75" thickBot="1">
      <c r="B224" s="305" t="s">
        <v>1322</v>
      </c>
      <c r="C224" s="279" t="s">
        <v>1104</v>
      </c>
      <c r="D224" s="284" t="s">
        <v>1105</v>
      </c>
      <c r="E224" s="375" t="s">
        <v>1920</v>
      </c>
      <c r="F224" s="360" t="s">
        <v>1955</v>
      </c>
      <c r="G224" s="361" t="s">
        <v>1956</v>
      </c>
      <c r="H224" s="362" t="s">
        <v>885</v>
      </c>
    </row>
    <row r="225" spans="2:8" ht="89.25">
      <c r="B225" s="271" t="s">
        <v>1323</v>
      </c>
      <c r="C225" s="272" t="s">
        <v>1111</v>
      </c>
      <c r="D225" s="283" t="s">
        <v>1112</v>
      </c>
      <c r="E225" s="371" t="s">
        <v>1920</v>
      </c>
      <c r="F225" s="356" t="s">
        <v>1933</v>
      </c>
      <c r="G225" s="357" t="s">
        <v>1946</v>
      </c>
      <c r="H225" s="358" t="s">
        <v>885</v>
      </c>
    </row>
    <row r="226" spans="2:8" ht="89.25">
      <c r="B226" s="304" t="s">
        <v>1324</v>
      </c>
      <c r="C226" s="205" t="s">
        <v>1111</v>
      </c>
      <c r="D226" s="206" t="s">
        <v>1112</v>
      </c>
      <c r="E226" s="374" t="s">
        <v>1920</v>
      </c>
      <c r="F226" s="355" t="s">
        <v>1935</v>
      </c>
      <c r="G226" s="333" t="s">
        <v>1947</v>
      </c>
      <c r="H226" s="359" t="s">
        <v>885</v>
      </c>
    </row>
    <row r="227" spans="2:8" ht="89.25">
      <c r="B227" s="304" t="s">
        <v>1325</v>
      </c>
      <c r="C227" s="205" t="s">
        <v>1111</v>
      </c>
      <c r="D227" s="206" t="s">
        <v>1112</v>
      </c>
      <c r="E227" s="374" t="s">
        <v>1920</v>
      </c>
      <c r="F227" s="355" t="s">
        <v>1936</v>
      </c>
      <c r="G227" s="333" t="s">
        <v>1948</v>
      </c>
      <c r="H227" s="359" t="s">
        <v>906</v>
      </c>
    </row>
    <row r="228" spans="2:8" ht="89.25">
      <c r="B228" s="304" t="s">
        <v>1327</v>
      </c>
      <c r="C228" s="205" t="s">
        <v>1111</v>
      </c>
      <c r="D228" s="206" t="s">
        <v>1112</v>
      </c>
      <c r="E228" s="374" t="s">
        <v>1920</v>
      </c>
      <c r="F228" s="355" t="s">
        <v>1938</v>
      </c>
      <c r="G228" s="336" t="s">
        <v>1949</v>
      </c>
      <c r="H228" s="359" t="s">
        <v>906</v>
      </c>
    </row>
    <row r="229" spans="2:8" ht="105">
      <c r="B229" s="304" t="s">
        <v>1328</v>
      </c>
      <c r="C229" s="205" t="s">
        <v>1111</v>
      </c>
      <c r="D229" s="206" t="s">
        <v>1112</v>
      </c>
      <c r="E229" s="374" t="s">
        <v>1920</v>
      </c>
      <c r="F229" s="355" t="s">
        <v>1957</v>
      </c>
      <c r="G229" s="333" t="s">
        <v>1958</v>
      </c>
      <c r="H229" s="359" t="s">
        <v>885</v>
      </c>
    </row>
    <row r="230" spans="2:8" ht="90" thickBot="1">
      <c r="B230" s="305" t="s">
        <v>1329</v>
      </c>
      <c r="C230" s="279" t="s">
        <v>1111</v>
      </c>
      <c r="D230" s="284" t="s">
        <v>1112</v>
      </c>
      <c r="E230" s="375" t="s">
        <v>1920</v>
      </c>
      <c r="F230" s="360" t="s">
        <v>1950</v>
      </c>
      <c r="G230" s="361" t="s">
        <v>1951</v>
      </c>
      <c r="H230" s="362" t="s">
        <v>908</v>
      </c>
    </row>
    <row r="231" spans="2:8" ht="89.25">
      <c r="B231" s="271" t="s">
        <v>1330</v>
      </c>
      <c r="C231" s="272" t="s">
        <v>1120</v>
      </c>
      <c r="D231" s="283" t="s">
        <v>1121</v>
      </c>
      <c r="E231" s="371" t="s">
        <v>1920</v>
      </c>
      <c r="F231" s="356" t="s">
        <v>1953</v>
      </c>
      <c r="G231" s="367" t="s">
        <v>1954</v>
      </c>
      <c r="H231" s="358" t="s">
        <v>885</v>
      </c>
    </row>
    <row r="232" spans="2:8" ht="89.25">
      <c r="B232" s="304" t="s">
        <v>1331</v>
      </c>
      <c r="C232" s="205" t="s">
        <v>1120</v>
      </c>
      <c r="D232" s="206" t="s">
        <v>1121</v>
      </c>
      <c r="E232" s="374" t="s">
        <v>1920</v>
      </c>
      <c r="F232" s="355" t="s">
        <v>1929</v>
      </c>
      <c r="G232" s="333" t="s">
        <v>1952</v>
      </c>
      <c r="H232" s="359" t="s">
        <v>906</v>
      </c>
    </row>
    <row r="233" spans="2:8" ht="89.25">
      <c r="B233" s="304" t="s">
        <v>1333</v>
      </c>
      <c r="C233" s="205" t="s">
        <v>1120</v>
      </c>
      <c r="D233" s="206" t="s">
        <v>1121</v>
      </c>
      <c r="E233" s="374" t="s">
        <v>1920</v>
      </c>
      <c r="F233" s="355" t="s">
        <v>1933</v>
      </c>
      <c r="G233" s="333" t="s">
        <v>1946</v>
      </c>
      <c r="H233" s="359" t="s">
        <v>885</v>
      </c>
    </row>
    <row r="234" spans="2:8" ht="89.25">
      <c r="B234" s="304" t="s">
        <v>1334</v>
      </c>
      <c r="C234" s="205" t="s">
        <v>1120</v>
      </c>
      <c r="D234" s="206" t="s">
        <v>1121</v>
      </c>
      <c r="E234" s="374" t="s">
        <v>1920</v>
      </c>
      <c r="F234" s="355" t="s">
        <v>1935</v>
      </c>
      <c r="G234" s="333" t="s">
        <v>1947</v>
      </c>
      <c r="H234" s="359" t="s">
        <v>885</v>
      </c>
    </row>
    <row r="235" spans="2:8" ht="89.25">
      <c r="B235" s="304" t="s">
        <v>1335</v>
      </c>
      <c r="C235" s="205" t="s">
        <v>1120</v>
      </c>
      <c r="D235" s="206" t="s">
        <v>1121</v>
      </c>
      <c r="E235" s="374" t="s">
        <v>1920</v>
      </c>
      <c r="F235" s="355" t="s">
        <v>1936</v>
      </c>
      <c r="G235" s="333" t="s">
        <v>1948</v>
      </c>
      <c r="H235" s="359" t="s">
        <v>906</v>
      </c>
    </row>
    <row r="236" spans="2:8" ht="89.25">
      <c r="B236" s="304" t="s">
        <v>1336</v>
      </c>
      <c r="C236" s="205" t="s">
        <v>1120</v>
      </c>
      <c r="D236" s="206" t="s">
        <v>1121</v>
      </c>
      <c r="E236" s="374" t="s">
        <v>1920</v>
      </c>
      <c r="F236" s="355" t="s">
        <v>1938</v>
      </c>
      <c r="G236" s="336" t="s">
        <v>1949</v>
      </c>
      <c r="H236" s="359" t="s">
        <v>906</v>
      </c>
    </row>
    <row r="237" spans="2:8" ht="90" thickBot="1">
      <c r="B237" s="304" t="s">
        <v>1337</v>
      </c>
      <c r="C237" s="279" t="s">
        <v>1120</v>
      </c>
      <c r="D237" s="284" t="s">
        <v>1121</v>
      </c>
      <c r="E237" s="375" t="s">
        <v>1920</v>
      </c>
      <c r="F237" s="360" t="s">
        <v>1950</v>
      </c>
      <c r="G237" s="361" t="s">
        <v>1951</v>
      </c>
      <c r="H237" s="362" t="s">
        <v>908</v>
      </c>
    </row>
    <row r="238" spans="2:8" ht="102">
      <c r="B238" s="304" t="s">
        <v>1339</v>
      </c>
      <c r="C238" s="205" t="s">
        <v>1129</v>
      </c>
      <c r="D238" s="206" t="s">
        <v>1130</v>
      </c>
      <c r="E238" s="371" t="s">
        <v>1920</v>
      </c>
      <c r="F238" s="356" t="s">
        <v>1953</v>
      </c>
      <c r="G238" s="367" t="s">
        <v>1954</v>
      </c>
      <c r="H238" s="358" t="s">
        <v>885</v>
      </c>
    </row>
    <row r="239" spans="2:8" ht="102">
      <c r="B239" s="304" t="s">
        <v>1339</v>
      </c>
      <c r="C239" s="205" t="s">
        <v>1129</v>
      </c>
      <c r="D239" s="206" t="s">
        <v>1130</v>
      </c>
      <c r="E239" s="374" t="s">
        <v>1920</v>
      </c>
      <c r="F239" s="355" t="s">
        <v>1929</v>
      </c>
      <c r="G239" s="333" t="s">
        <v>1952</v>
      </c>
      <c r="H239" s="359" t="s">
        <v>906</v>
      </c>
    </row>
    <row r="240" spans="2:8" ht="102">
      <c r="B240" s="304" t="s">
        <v>1339</v>
      </c>
      <c r="C240" s="205" t="s">
        <v>1129</v>
      </c>
      <c r="D240" s="206" t="s">
        <v>1130</v>
      </c>
      <c r="E240" s="374" t="s">
        <v>1920</v>
      </c>
      <c r="F240" s="355" t="s">
        <v>1933</v>
      </c>
      <c r="G240" s="333" t="s">
        <v>1946</v>
      </c>
      <c r="H240" s="359" t="s">
        <v>885</v>
      </c>
    </row>
    <row r="241" spans="2:9" ht="102">
      <c r="B241" s="304" t="s">
        <v>1339</v>
      </c>
      <c r="C241" s="205" t="s">
        <v>1129</v>
      </c>
      <c r="D241" s="206" t="s">
        <v>1130</v>
      </c>
      <c r="E241" s="374" t="s">
        <v>1920</v>
      </c>
      <c r="F241" s="355" t="s">
        <v>1935</v>
      </c>
      <c r="G241" s="333" t="s">
        <v>1947</v>
      </c>
      <c r="H241" s="359" t="s">
        <v>885</v>
      </c>
    </row>
    <row r="242" spans="2:9" ht="102">
      <c r="B242" s="304" t="s">
        <v>1339</v>
      </c>
      <c r="C242" s="205" t="s">
        <v>1129</v>
      </c>
      <c r="D242" s="206" t="s">
        <v>1130</v>
      </c>
      <c r="E242" s="374" t="s">
        <v>1920</v>
      </c>
      <c r="F242" s="355" t="s">
        <v>1936</v>
      </c>
      <c r="G242" s="333" t="s">
        <v>1948</v>
      </c>
      <c r="H242" s="359" t="s">
        <v>906</v>
      </c>
    </row>
    <row r="243" spans="2:9" ht="102">
      <c r="B243" s="304" t="s">
        <v>1339</v>
      </c>
      <c r="C243" s="205" t="s">
        <v>1129</v>
      </c>
      <c r="D243" s="206" t="s">
        <v>1130</v>
      </c>
      <c r="E243" s="374" t="s">
        <v>1920</v>
      </c>
      <c r="F243" s="355" t="s">
        <v>1938</v>
      </c>
      <c r="G243" s="336" t="s">
        <v>1949</v>
      </c>
      <c r="H243" s="359" t="s">
        <v>906</v>
      </c>
    </row>
    <row r="244" spans="2:9" ht="102.75" thickBot="1">
      <c r="B244" s="304" t="s">
        <v>1339</v>
      </c>
      <c r="C244" s="205" t="s">
        <v>1129</v>
      </c>
      <c r="D244" s="206" t="s">
        <v>1130</v>
      </c>
      <c r="E244" s="374" t="s">
        <v>1920</v>
      </c>
      <c r="F244" s="360" t="s">
        <v>1950</v>
      </c>
      <c r="G244" s="361" t="s">
        <v>1951</v>
      </c>
      <c r="H244" s="362" t="s">
        <v>908</v>
      </c>
      <c r="I244" s="89" t="s">
        <v>1959</v>
      </c>
    </row>
    <row r="245" spans="2:9" ht="76.5">
      <c r="B245" s="304" t="s">
        <v>1340</v>
      </c>
      <c r="C245" s="205" t="s">
        <v>1138</v>
      </c>
      <c r="D245" s="206" t="s">
        <v>1046</v>
      </c>
      <c r="E245" s="374" t="s">
        <v>1920</v>
      </c>
      <c r="F245" s="356" t="s">
        <v>1933</v>
      </c>
      <c r="G245" s="357" t="s">
        <v>1946</v>
      </c>
      <c r="H245" s="358" t="s">
        <v>885</v>
      </c>
    </row>
    <row r="246" spans="2:9" ht="76.5">
      <c r="B246" s="304" t="s">
        <v>1341</v>
      </c>
      <c r="C246" s="205" t="s">
        <v>1138</v>
      </c>
      <c r="D246" s="206" t="s">
        <v>1046</v>
      </c>
      <c r="E246" s="374" t="s">
        <v>1920</v>
      </c>
      <c r="F246" s="355" t="s">
        <v>1935</v>
      </c>
      <c r="G246" s="333" t="s">
        <v>1947</v>
      </c>
      <c r="H246" s="359" t="s">
        <v>885</v>
      </c>
    </row>
    <row r="247" spans="2:9" ht="76.5">
      <c r="B247" s="304" t="s">
        <v>1342</v>
      </c>
      <c r="C247" s="205" t="s">
        <v>1138</v>
      </c>
      <c r="D247" s="206" t="s">
        <v>1046</v>
      </c>
      <c r="E247" s="374" t="s">
        <v>1920</v>
      </c>
      <c r="F247" s="355" t="s">
        <v>1936</v>
      </c>
      <c r="G247" s="333" t="s">
        <v>1948</v>
      </c>
      <c r="H247" s="359" t="s">
        <v>906</v>
      </c>
    </row>
    <row r="248" spans="2:9" ht="76.5">
      <c r="B248" s="304" t="s">
        <v>1343</v>
      </c>
      <c r="C248" s="205" t="s">
        <v>1138</v>
      </c>
      <c r="D248" s="206" t="s">
        <v>1046</v>
      </c>
      <c r="E248" s="374" t="s">
        <v>1920</v>
      </c>
      <c r="F248" s="355" t="s">
        <v>1938</v>
      </c>
      <c r="G248" s="336" t="s">
        <v>1949</v>
      </c>
      <c r="H248" s="359" t="s">
        <v>906</v>
      </c>
    </row>
    <row r="249" spans="2:9" ht="77.25" thickBot="1">
      <c r="B249" s="304" t="s">
        <v>1345</v>
      </c>
      <c r="C249" s="205" t="s">
        <v>1138</v>
      </c>
      <c r="D249" s="206" t="s">
        <v>1046</v>
      </c>
      <c r="E249" s="374" t="s">
        <v>1920</v>
      </c>
      <c r="F249" s="360" t="s">
        <v>1950</v>
      </c>
      <c r="G249" s="361" t="s">
        <v>1951</v>
      </c>
      <c r="H249" s="362" t="s">
        <v>908</v>
      </c>
    </row>
    <row r="250" spans="2:9" ht="89.25">
      <c r="B250" s="304" t="s">
        <v>1346</v>
      </c>
      <c r="C250" s="205" t="s">
        <v>1143</v>
      </c>
      <c r="D250" s="206" t="s">
        <v>1052</v>
      </c>
      <c r="E250" s="374" t="s">
        <v>1920</v>
      </c>
      <c r="F250" s="356" t="s">
        <v>1929</v>
      </c>
      <c r="G250" s="357" t="s">
        <v>1952</v>
      </c>
      <c r="H250" s="358" t="s">
        <v>906</v>
      </c>
    </row>
    <row r="251" spans="2:9" ht="89.25">
      <c r="B251" s="304" t="s">
        <v>1347</v>
      </c>
      <c r="C251" s="205" t="s">
        <v>1143</v>
      </c>
      <c r="D251" s="206" t="s">
        <v>1052</v>
      </c>
      <c r="E251" s="374" t="s">
        <v>1920</v>
      </c>
      <c r="F251" s="355" t="s">
        <v>1933</v>
      </c>
      <c r="G251" s="333" t="s">
        <v>1946</v>
      </c>
      <c r="H251" s="359" t="s">
        <v>885</v>
      </c>
    </row>
    <row r="252" spans="2:9" ht="89.25">
      <c r="B252" s="304" t="s">
        <v>1348</v>
      </c>
      <c r="C252" s="205" t="s">
        <v>1143</v>
      </c>
      <c r="D252" s="206" t="s">
        <v>1052</v>
      </c>
      <c r="E252" s="374" t="s">
        <v>1920</v>
      </c>
      <c r="F252" s="355" t="s">
        <v>1935</v>
      </c>
      <c r="G252" s="333" t="s">
        <v>1947</v>
      </c>
      <c r="H252" s="359" t="s">
        <v>885</v>
      </c>
    </row>
    <row r="253" spans="2:9" ht="89.25">
      <c r="B253" s="304" t="s">
        <v>1349</v>
      </c>
      <c r="C253" s="205" t="s">
        <v>1143</v>
      </c>
      <c r="D253" s="206" t="s">
        <v>1052</v>
      </c>
      <c r="E253" s="374" t="s">
        <v>1920</v>
      </c>
      <c r="F253" s="355" t="s">
        <v>1936</v>
      </c>
      <c r="G253" s="333" t="s">
        <v>1948</v>
      </c>
      <c r="H253" s="359" t="s">
        <v>906</v>
      </c>
    </row>
    <row r="254" spans="2:9" ht="89.25">
      <c r="B254" s="304" t="s">
        <v>1351</v>
      </c>
      <c r="C254" s="205" t="s">
        <v>1143</v>
      </c>
      <c r="D254" s="206" t="s">
        <v>1052</v>
      </c>
      <c r="E254" s="374" t="s">
        <v>1920</v>
      </c>
      <c r="F254" s="355" t="s">
        <v>1938</v>
      </c>
      <c r="G254" s="336" t="s">
        <v>1949</v>
      </c>
      <c r="H254" s="359" t="s">
        <v>906</v>
      </c>
    </row>
    <row r="255" spans="2:9" ht="90" thickBot="1">
      <c r="B255" s="304" t="s">
        <v>1352</v>
      </c>
      <c r="C255" s="205" t="s">
        <v>1143</v>
      </c>
      <c r="D255" s="206" t="s">
        <v>1052</v>
      </c>
      <c r="E255" s="374" t="s">
        <v>1920</v>
      </c>
      <c r="F255" s="360" t="s">
        <v>1950</v>
      </c>
      <c r="G255" s="361" t="s">
        <v>1951</v>
      </c>
      <c r="H255" s="362" t="s">
        <v>908</v>
      </c>
    </row>
    <row r="256" spans="2:9" ht="89.25">
      <c r="B256" s="304" t="s">
        <v>1353</v>
      </c>
      <c r="C256" s="205" t="s">
        <v>1150</v>
      </c>
      <c r="D256" s="206" t="s">
        <v>1060</v>
      </c>
      <c r="E256" s="374" t="s">
        <v>1920</v>
      </c>
      <c r="F256" s="356" t="s">
        <v>1929</v>
      </c>
      <c r="G256" s="357" t="s">
        <v>1952</v>
      </c>
      <c r="H256" s="358" t="s">
        <v>906</v>
      </c>
    </row>
    <row r="257" spans="2:8" ht="89.25">
      <c r="B257" s="304" t="s">
        <v>1354</v>
      </c>
      <c r="C257" s="205" t="s">
        <v>1150</v>
      </c>
      <c r="D257" s="206" t="s">
        <v>1060</v>
      </c>
      <c r="E257" s="374" t="s">
        <v>1920</v>
      </c>
      <c r="F257" s="355" t="s">
        <v>1933</v>
      </c>
      <c r="G257" s="333" t="s">
        <v>1946</v>
      </c>
      <c r="H257" s="359" t="s">
        <v>885</v>
      </c>
    </row>
    <row r="258" spans="2:8" ht="89.25">
      <c r="B258" s="304" t="s">
        <v>1355</v>
      </c>
      <c r="C258" s="205" t="s">
        <v>1150</v>
      </c>
      <c r="D258" s="206" t="s">
        <v>1060</v>
      </c>
      <c r="E258" s="374" t="s">
        <v>1920</v>
      </c>
      <c r="F258" s="355" t="s">
        <v>1935</v>
      </c>
      <c r="G258" s="333" t="s">
        <v>1947</v>
      </c>
      <c r="H258" s="359" t="s">
        <v>885</v>
      </c>
    </row>
    <row r="259" spans="2:8" ht="89.25">
      <c r="B259" s="304" t="s">
        <v>1357</v>
      </c>
      <c r="C259" s="205" t="s">
        <v>1150</v>
      </c>
      <c r="D259" s="206" t="s">
        <v>1060</v>
      </c>
      <c r="E259" s="374" t="s">
        <v>1920</v>
      </c>
      <c r="F259" s="355" t="s">
        <v>1936</v>
      </c>
      <c r="G259" s="333" t="s">
        <v>1948</v>
      </c>
      <c r="H259" s="359" t="s">
        <v>906</v>
      </c>
    </row>
    <row r="260" spans="2:8" ht="89.25">
      <c r="B260" s="304" t="s">
        <v>1358</v>
      </c>
      <c r="C260" s="205" t="s">
        <v>1150</v>
      </c>
      <c r="D260" s="206" t="s">
        <v>1060</v>
      </c>
      <c r="E260" s="374" t="s">
        <v>1920</v>
      </c>
      <c r="F260" s="355" t="s">
        <v>1938</v>
      </c>
      <c r="G260" s="336" t="s">
        <v>1949</v>
      </c>
      <c r="H260" s="359" t="s">
        <v>906</v>
      </c>
    </row>
    <row r="261" spans="2:8" ht="90" thickBot="1">
      <c r="B261" s="304" t="s">
        <v>1359</v>
      </c>
      <c r="C261" s="205" t="s">
        <v>1150</v>
      </c>
      <c r="D261" s="206" t="s">
        <v>1060</v>
      </c>
      <c r="E261" s="374" t="s">
        <v>1920</v>
      </c>
      <c r="F261" s="360" t="s">
        <v>1950</v>
      </c>
      <c r="G261" s="361" t="s">
        <v>1951</v>
      </c>
      <c r="H261" s="362" t="s">
        <v>908</v>
      </c>
    </row>
    <row r="262" spans="2:8" ht="76.5">
      <c r="B262" s="304" t="s">
        <v>1360</v>
      </c>
      <c r="C262" s="205" t="s">
        <v>1157</v>
      </c>
      <c r="D262" s="206" t="s">
        <v>1068</v>
      </c>
      <c r="E262" s="374" t="s">
        <v>1920</v>
      </c>
      <c r="F262" s="356" t="s">
        <v>1933</v>
      </c>
      <c r="G262" s="357" t="s">
        <v>1946</v>
      </c>
      <c r="H262" s="358" t="s">
        <v>885</v>
      </c>
    </row>
    <row r="263" spans="2:8" ht="76.5">
      <c r="B263" s="304" t="s">
        <v>1361</v>
      </c>
      <c r="C263" s="205" t="s">
        <v>1157</v>
      </c>
      <c r="D263" s="206" t="s">
        <v>1068</v>
      </c>
      <c r="E263" s="374" t="s">
        <v>1920</v>
      </c>
      <c r="F263" s="355" t="s">
        <v>1935</v>
      </c>
      <c r="G263" s="333" t="s">
        <v>1947</v>
      </c>
      <c r="H263" s="359" t="s">
        <v>885</v>
      </c>
    </row>
    <row r="264" spans="2:8" ht="76.5">
      <c r="B264" s="304" t="s">
        <v>1363</v>
      </c>
      <c r="C264" s="205" t="s">
        <v>1157</v>
      </c>
      <c r="D264" s="206" t="s">
        <v>1068</v>
      </c>
      <c r="E264" s="374" t="s">
        <v>1920</v>
      </c>
      <c r="F264" s="355" t="s">
        <v>1936</v>
      </c>
      <c r="G264" s="333" t="s">
        <v>1948</v>
      </c>
      <c r="H264" s="359" t="s">
        <v>906</v>
      </c>
    </row>
    <row r="265" spans="2:8" ht="76.5">
      <c r="B265" s="304" t="s">
        <v>1364</v>
      </c>
      <c r="C265" s="205" t="s">
        <v>1157</v>
      </c>
      <c r="D265" s="206" t="s">
        <v>1068</v>
      </c>
      <c r="E265" s="374" t="s">
        <v>1920</v>
      </c>
      <c r="F265" s="355" t="s">
        <v>1938</v>
      </c>
      <c r="G265" s="336" t="s">
        <v>1949</v>
      </c>
      <c r="H265" s="359" t="s">
        <v>906</v>
      </c>
    </row>
    <row r="266" spans="2:8" ht="77.25" thickBot="1">
      <c r="B266" s="304" t="s">
        <v>1365</v>
      </c>
      <c r="C266" s="205" t="s">
        <v>1157</v>
      </c>
      <c r="D266" s="206" t="s">
        <v>1068</v>
      </c>
      <c r="E266" s="374" t="s">
        <v>1920</v>
      </c>
      <c r="F266" s="360" t="s">
        <v>1950</v>
      </c>
      <c r="G266" s="361" t="s">
        <v>1951</v>
      </c>
      <c r="H266" s="362" t="s">
        <v>908</v>
      </c>
    </row>
    <row r="267" spans="2:8" ht="89.25">
      <c r="B267" s="304" t="s">
        <v>1366</v>
      </c>
      <c r="C267" s="205" t="s">
        <v>1163</v>
      </c>
      <c r="D267" s="206" t="s">
        <v>1075</v>
      </c>
      <c r="E267" s="374" t="s">
        <v>1920</v>
      </c>
      <c r="F267" s="356" t="s">
        <v>1933</v>
      </c>
      <c r="G267" s="357" t="s">
        <v>1946</v>
      </c>
      <c r="H267" s="358" t="s">
        <v>885</v>
      </c>
    </row>
    <row r="268" spans="2:8" ht="89.25">
      <c r="B268" s="304" t="s">
        <v>1367</v>
      </c>
      <c r="C268" s="205" t="s">
        <v>1163</v>
      </c>
      <c r="D268" s="206" t="s">
        <v>1075</v>
      </c>
      <c r="E268" s="374" t="s">
        <v>1920</v>
      </c>
      <c r="F268" s="355" t="s">
        <v>1935</v>
      </c>
      <c r="G268" s="333" t="s">
        <v>1947</v>
      </c>
      <c r="H268" s="359" t="s">
        <v>885</v>
      </c>
    </row>
    <row r="269" spans="2:8" ht="89.25">
      <c r="B269" s="304" t="s">
        <v>1369</v>
      </c>
      <c r="C269" s="205" t="s">
        <v>1163</v>
      </c>
      <c r="D269" s="206" t="s">
        <v>1075</v>
      </c>
      <c r="E269" s="374" t="s">
        <v>1920</v>
      </c>
      <c r="F269" s="355" t="s">
        <v>1936</v>
      </c>
      <c r="G269" s="333" t="s">
        <v>1948</v>
      </c>
      <c r="H269" s="359" t="s">
        <v>906</v>
      </c>
    </row>
    <row r="270" spans="2:8" ht="89.25">
      <c r="B270" s="304" t="s">
        <v>1370</v>
      </c>
      <c r="C270" s="205" t="s">
        <v>1163</v>
      </c>
      <c r="D270" s="206" t="s">
        <v>1075</v>
      </c>
      <c r="E270" s="374" t="s">
        <v>1920</v>
      </c>
      <c r="F270" s="355" t="s">
        <v>1938</v>
      </c>
      <c r="G270" s="336" t="s">
        <v>1949</v>
      </c>
      <c r="H270" s="359" t="s">
        <v>906</v>
      </c>
    </row>
    <row r="271" spans="2:8" ht="90" thickBot="1">
      <c r="B271" s="304" t="s">
        <v>1371</v>
      </c>
      <c r="C271" s="205" t="s">
        <v>1163</v>
      </c>
      <c r="D271" s="206" t="s">
        <v>1075</v>
      </c>
      <c r="E271" s="374" t="s">
        <v>1920</v>
      </c>
      <c r="F271" s="360" t="s">
        <v>1950</v>
      </c>
      <c r="G271" s="361" t="s">
        <v>1951</v>
      </c>
      <c r="H271" s="362" t="s">
        <v>908</v>
      </c>
    </row>
    <row r="272" spans="2:8" ht="89.25">
      <c r="B272" s="304" t="s">
        <v>1372</v>
      </c>
      <c r="C272" s="205" t="s">
        <v>1169</v>
      </c>
      <c r="D272" s="206" t="s">
        <v>1082</v>
      </c>
      <c r="E272" s="374" t="s">
        <v>1920</v>
      </c>
      <c r="F272" s="356" t="s">
        <v>1953</v>
      </c>
      <c r="G272" s="367" t="s">
        <v>1954</v>
      </c>
      <c r="H272" s="358" t="s">
        <v>885</v>
      </c>
    </row>
    <row r="273" spans="2:8" ht="89.25">
      <c r="B273" s="304" t="s">
        <v>1373</v>
      </c>
      <c r="C273" s="205" t="s">
        <v>1169</v>
      </c>
      <c r="D273" s="206" t="s">
        <v>1082</v>
      </c>
      <c r="E273" s="374" t="s">
        <v>1920</v>
      </c>
      <c r="F273" s="355" t="s">
        <v>1929</v>
      </c>
      <c r="G273" s="333" t="s">
        <v>1952</v>
      </c>
      <c r="H273" s="359" t="s">
        <v>906</v>
      </c>
    </row>
    <row r="274" spans="2:8" ht="89.25">
      <c r="B274" s="304" t="s">
        <v>1375</v>
      </c>
      <c r="C274" s="205" t="s">
        <v>1169</v>
      </c>
      <c r="D274" s="206" t="s">
        <v>1082</v>
      </c>
      <c r="E274" s="374" t="s">
        <v>1920</v>
      </c>
      <c r="F274" s="355" t="s">
        <v>1933</v>
      </c>
      <c r="G274" s="333" t="s">
        <v>1946</v>
      </c>
      <c r="H274" s="359" t="s">
        <v>885</v>
      </c>
    </row>
    <row r="275" spans="2:8" ht="89.25">
      <c r="B275" s="304" t="s">
        <v>1376</v>
      </c>
      <c r="C275" s="205" t="s">
        <v>1169</v>
      </c>
      <c r="D275" s="206" t="s">
        <v>1082</v>
      </c>
      <c r="E275" s="374" t="s">
        <v>1920</v>
      </c>
      <c r="F275" s="355" t="s">
        <v>1935</v>
      </c>
      <c r="G275" s="333" t="s">
        <v>1947</v>
      </c>
      <c r="H275" s="359" t="s">
        <v>885</v>
      </c>
    </row>
    <row r="276" spans="2:8" ht="89.25">
      <c r="B276" s="304" t="s">
        <v>1377</v>
      </c>
      <c r="C276" s="205" t="s">
        <v>1169</v>
      </c>
      <c r="D276" s="206" t="s">
        <v>1082</v>
      </c>
      <c r="E276" s="374" t="s">
        <v>1920</v>
      </c>
      <c r="F276" s="355" t="s">
        <v>1936</v>
      </c>
      <c r="G276" s="333" t="s">
        <v>1948</v>
      </c>
      <c r="H276" s="359" t="s">
        <v>906</v>
      </c>
    </row>
    <row r="277" spans="2:8" ht="89.25">
      <c r="B277" s="304" t="s">
        <v>1378</v>
      </c>
      <c r="C277" s="205" t="s">
        <v>1169</v>
      </c>
      <c r="D277" s="206" t="s">
        <v>1082</v>
      </c>
      <c r="E277" s="374" t="s">
        <v>1920</v>
      </c>
      <c r="F277" s="355" t="s">
        <v>1938</v>
      </c>
      <c r="G277" s="336" t="s">
        <v>1949</v>
      </c>
      <c r="H277" s="359" t="s">
        <v>906</v>
      </c>
    </row>
    <row r="278" spans="2:8" ht="90" thickBot="1">
      <c r="B278" s="304" t="s">
        <v>1379</v>
      </c>
      <c r="C278" s="205" t="s">
        <v>1169</v>
      </c>
      <c r="D278" s="206" t="s">
        <v>1082</v>
      </c>
      <c r="E278" s="374" t="s">
        <v>1920</v>
      </c>
      <c r="F278" s="360" t="s">
        <v>1950</v>
      </c>
      <c r="G278" s="361" t="s">
        <v>1951</v>
      </c>
      <c r="H278" s="362" t="s">
        <v>908</v>
      </c>
    </row>
    <row r="279" spans="2:8" ht="89.25">
      <c r="B279" s="304" t="s">
        <v>1380</v>
      </c>
      <c r="C279" s="205" t="s">
        <v>1176</v>
      </c>
      <c r="D279" s="206" t="s">
        <v>1090</v>
      </c>
      <c r="E279" s="374" t="s">
        <v>1920</v>
      </c>
      <c r="F279" s="356" t="s">
        <v>1953</v>
      </c>
      <c r="G279" s="367" t="s">
        <v>1954</v>
      </c>
      <c r="H279" s="358" t="s">
        <v>885</v>
      </c>
    </row>
    <row r="280" spans="2:8" ht="89.25">
      <c r="B280" s="304" t="s">
        <v>1382</v>
      </c>
      <c r="C280" s="205" t="s">
        <v>1176</v>
      </c>
      <c r="D280" s="206" t="s">
        <v>1090</v>
      </c>
      <c r="E280" s="374" t="s">
        <v>1920</v>
      </c>
      <c r="F280" s="355" t="s">
        <v>1929</v>
      </c>
      <c r="G280" s="333" t="s">
        <v>1952</v>
      </c>
      <c r="H280" s="359" t="s">
        <v>906</v>
      </c>
    </row>
    <row r="281" spans="2:8" ht="89.25">
      <c r="B281" s="304" t="s">
        <v>1383</v>
      </c>
      <c r="C281" s="205" t="s">
        <v>1176</v>
      </c>
      <c r="D281" s="206" t="s">
        <v>1090</v>
      </c>
      <c r="E281" s="374" t="s">
        <v>1920</v>
      </c>
      <c r="F281" s="355" t="s">
        <v>1933</v>
      </c>
      <c r="G281" s="333" t="s">
        <v>1946</v>
      </c>
      <c r="H281" s="359" t="s">
        <v>885</v>
      </c>
    </row>
    <row r="282" spans="2:8" ht="89.25">
      <c r="B282" s="304" t="s">
        <v>1384</v>
      </c>
      <c r="C282" s="205" t="s">
        <v>1176</v>
      </c>
      <c r="D282" s="206" t="s">
        <v>1090</v>
      </c>
      <c r="E282" s="374" t="s">
        <v>1920</v>
      </c>
      <c r="F282" s="355" t="s">
        <v>1935</v>
      </c>
      <c r="G282" s="333" t="s">
        <v>1947</v>
      </c>
      <c r="H282" s="359" t="s">
        <v>885</v>
      </c>
    </row>
    <row r="283" spans="2:8" ht="89.25">
      <c r="B283" s="304" t="s">
        <v>1385</v>
      </c>
      <c r="C283" s="205" t="s">
        <v>1176</v>
      </c>
      <c r="D283" s="206" t="s">
        <v>1090</v>
      </c>
      <c r="E283" s="374" t="s">
        <v>1920</v>
      </c>
      <c r="F283" s="355" t="s">
        <v>1936</v>
      </c>
      <c r="G283" s="333" t="s">
        <v>1948</v>
      </c>
      <c r="H283" s="359" t="s">
        <v>906</v>
      </c>
    </row>
    <row r="284" spans="2:8" ht="89.25">
      <c r="B284" s="304" t="s">
        <v>1386</v>
      </c>
      <c r="C284" s="205" t="s">
        <v>1176</v>
      </c>
      <c r="D284" s="206" t="s">
        <v>1090</v>
      </c>
      <c r="E284" s="374" t="s">
        <v>1920</v>
      </c>
      <c r="F284" s="355" t="s">
        <v>1938</v>
      </c>
      <c r="G284" s="336" t="s">
        <v>1949</v>
      </c>
      <c r="H284" s="359" t="s">
        <v>906</v>
      </c>
    </row>
    <row r="285" spans="2:8" ht="90" thickBot="1">
      <c r="B285" s="304" t="s">
        <v>1387</v>
      </c>
      <c r="C285" s="205" t="s">
        <v>1176</v>
      </c>
      <c r="D285" s="206" t="s">
        <v>1090</v>
      </c>
      <c r="E285" s="374" t="s">
        <v>1920</v>
      </c>
      <c r="F285" s="360" t="s">
        <v>1950</v>
      </c>
      <c r="G285" s="361" t="s">
        <v>1951</v>
      </c>
      <c r="H285" s="362" t="s">
        <v>908</v>
      </c>
    </row>
    <row r="286" spans="2:8" ht="76.5">
      <c r="B286" s="304" t="s">
        <v>1389</v>
      </c>
      <c r="C286" s="205" t="s">
        <v>1183</v>
      </c>
      <c r="D286" s="206" t="s">
        <v>1098</v>
      </c>
      <c r="E286" s="374" t="s">
        <v>1920</v>
      </c>
      <c r="F286" s="356" t="s">
        <v>1933</v>
      </c>
      <c r="G286" s="357" t="s">
        <v>1946</v>
      </c>
      <c r="H286" s="358" t="s">
        <v>885</v>
      </c>
    </row>
    <row r="287" spans="2:8" ht="76.5">
      <c r="B287" s="304" t="s">
        <v>1390</v>
      </c>
      <c r="C287" s="205" t="s">
        <v>1183</v>
      </c>
      <c r="D287" s="206" t="s">
        <v>1098</v>
      </c>
      <c r="E287" s="374" t="s">
        <v>1920</v>
      </c>
      <c r="F287" s="355" t="s">
        <v>1935</v>
      </c>
      <c r="G287" s="333" t="s">
        <v>1947</v>
      </c>
      <c r="H287" s="359" t="s">
        <v>885</v>
      </c>
    </row>
    <row r="288" spans="2:8" ht="76.5">
      <c r="B288" s="304" t="s">
        <v>1391</v>
      </c>
      <c r="C288" s="205" t="s">
        <v>1183</v>
      </c>
      <c r="D288" s="206" t="s">
        <v>1098</v>
      </c>
      <c r="E288" s="374" t="s">
        <v>1920</v>
      </c>
      <c r="F288" s="355" t="s">
        <v>1936</v>
      </c>
      <c r="G288" s="333" t="s">
        <v>1948</v>
      </c>
      <c r="H288" s="359" t="s">
        <v>906</v>
      </c>
    </row>
    <row r="289" spans="2:8" ht="76.5">
      <c r="B289" s="304" t="s">
        <v>1392</v>
      </c>
      <c r="C289" s="205" t="s">
        <v>1183</v>
      </c>
      <c r="D289" s="206" t="s">
        <v>1098</v>
      </c>
      <c r="E289" s="374" t="s">
        <v>1920</v>
      </c>
      <c r="F289" s="355" t="s">
        <v>1938</v>
      </c>
      <c r="G289" s="336" t="s">
        <v>1949</v>
      </c>
      <c r="H289" s="359" t="s">
        <v>906</v>
      </c>
    </row>
    <row r="290" spans="2:8" ht="77.25" thickBot="1">
      <c r="B290" s="304" t="s">
        <v>1393</v>
      </c>
      <c r="C290" s="205" t="s">
        <v>1183</v>
      </c>
      <c r="D290" s="206" t="s">
        <v>1098</v>
      </c>
      <c r="E290" s="374" t="s">
        <v>1920</v>
      </c>
      <c r="F290" s="360" t="s">
        <v>1950</v>
      </c>
      <c r="G290" s="361" t="s">
        <v>1951</v>
      </c>
      <c r="H290" s="362" t="s">
        <v>908</v>
      </c>
    </row>
    <row r="291" spans="2:8" ht="76.5">
      <c r="B291" s="304" t="s">
        <v>1394</v>
      </c>
      <c r="C291" s="205" t="s">
        <v>1189</v>
      </c>
      <c r="D291" s="206" t="s">
        <v>1105</v>
      </c>
      <c r="E291" s="374" t="s">
        <v>1920</v>
      </c>
      <c r="F291" s="356" t="s">
        <v>1933</v>
      </c>
      <c r="G291" s="357" t="s">
        <v>1946</v>
      </c>
      <c r="H291" s="358" t="s">
        <v>885</v>
      </c>
    </row>
    <row r="292" spans="2:8" ht="76.5">
      <c r="B292" s="304" t="s">
        <v>1395</v>
      </c>
      <c r="C292" s="205" t="s">
        <v>1189</v>
      </c>
      <c r="D292" s="206" t="s">
        <v>1105</v>
      </c>
      <c r="E292" s="374" t="s">
        <v>1920</v>
      </c>
      <c r="F292" s="355" t="s">
        <v>1935</v>
      </c>
      <c r="G292" s="333" t="s">
        <v>1947</v>
      </c>
      <c r="H292" s="359" t="s">
        <v>885</v>
      </c>
    </row>
    <row r="293" spans="2:8" ht="76.5">
      <c r="B293" s="304" t="s">
        <v>1396</v>
      </c>
      <c r="C293" s="205" t="s">
        <v>1189</v>
      </c>
      <c r="D293" s="206" t="s">
        <v>1105</v>
      </c>
      <c r="E293" s="374" t="s">
        <v>1920</v>
      </c>
      <c r="F293" s="355" t="s">
        <v>1936</v>
      </c>
      <c r="G293" s="333" t="s">
        <v>1948</v>
      </c>
      <c r="H293" s="359" t="s">
        <v>906</v>
      </c>
    </row>
    <row r="294" spans="2:8" ht="76.5">
      <c r="B294" s="304" t="s">
        <v>1397</v>
      </c>
      <c r="C294" s="205" t="s">
        <v>1189</v>
      </c>
      <c r="D294" s="206" t="s">
        <v>1105</v>
      </c>
      <c r="E294" s="374" t="s">
        <v>1920</v>
      </c>
      <c r="F294" s="355" t="s">
        <v>1938</v>
      </c>
      <c r="G294" s="336" t="s">
        <v>1949</v>
      </c>
      <c r="H294" s="359" t="s">
        <v>906</v>
      </c>
    </row>
    <row r="295" spans="2:8" ht="76.5">
      <c r="B295" s="304" t="s">
        <v>1398</v>
      </c>
      <c r="C295" s="205" t="s">
        <v>1189</v>
      </c>
      <c r="D295" s="206" t="s">
        <v>1105</v>
      </c>
      <c r="E295" s="374" t="s">
        <v>1920</v>
      </c>
      <c r="F295" s="355" t="s">
        <v>1950</v>
      </c>
      <c r="G295" s="333" t="s">
        <v>1951</v>
      </c>
      <c r="H295" s="359" t="s">
        <v>908</v>
      </c>
    </row>
    <row r="296" spans="2:8" ht="90.75" thickBot="1">
      <c r="B296" s="304" t="s">
        <v>1399</v>
      </c>
      <c r="C296" s="205" t="s">
        <v>1189</v>
      </c>
      <c r="D296" s="206" t="s">
        <v>1105</v>
      </c>
      <c r="E296" s="374" t="s">
        <v>1920</v>
      </c>
      <c r="F296" s="360" t="s">
        <v>1955</v>
      </c>
      <c r="G296" s="361" t="s">
        <v>1956</v>
      </c>
      <c r="H296" s="362" t="s">
        <v>885</v>
      </c>
    </row>
    <row r="297" spans="2:8" ht="89.25">
      <c r="B297" s="304" t="s">
        <v>1400</v>
      </c>
      <c r="C297" s="205" t="s">
        <v>1195</v>
      </c>
      <c r="D297" s="206" t="s">
        <v>1112</v>
      </c>
      <c r="E297" s="374" t="s">
        <v>1920</v>
      </c>
      <c r="F297" s="356" t="s">
        <v>1933</v>
      </c>
      <c r="G297" s="357" t="s">
        <v>1946</v>
      </c>
      <c r="H297" s="358" t="s">
        <v>885</v>
      </c>
    </row>
    <row r="298" spans="2:8" ht="89.25">
      <c r="B298" s="304" t="s">
        <v>1401</v>
      </c>
      <c r="C298" s="205" t="s">
        <v>1195</v>
      </c>
      <c r="D298" s="206" t="s">
        <v>1112</v>
      </c>
      <c r="E298" s="374" t="s">
        <v>1920</v>
      </c>
      <c r="F298" s="355" t="s">
        <v>1935</v>
      </c>
      <c r="G298" s="333" t="s">
        <v>1947</v>
      </c>
      <c r="H298" s="359" t="s">
        <v>885</v>
      </c>
    </row>
    <row r="299" spans="2:8" ht="89.25">
      <c r="B299" s="304" t="s">
        <v>1402</v>
      </c>
      <c r="C299" s="205" t="s">
        <v>1195</v>
      </c>
      <c r="D299" s="206" t="s">
        <v>1112</v>
      </c>
      <c r="E299" s="374" t="s">
        <v>1920</v>
      </c>
      <c r="F299" s="355" t="s">
        <v>1936</v>
      </c>
      <c r="G299" s="333" t="s">
        <v>1948</v>
      </c>
      <c r="H299" s="359" t="s">
        <v>906</v>
      </c>
    </row>
    <row r="300" spans="2:8" ht="89.25">
      <c r="B300" s="304" t="s">
        <v>1403</v>
      </c>
      <c r="C300" s="205" t="s">
        <v>1195</v>
      </c>
      <c r="D300" s="206" t="s">
        <v>1112</v>
      </c>
      <c r="E300" s="374" t="s">
        <v>1920</v>
      </c>
      <c r="F300" s="355" t="s">
        <v>1938</v>
      </c>
      <c r="G300" s="336" t="s">
        <v>1949</v>
      </c>
      <c r="H300" s="359" t="s">
        <v>906</v>
      </c>
    </row>
    <row r="301" spans="2:8" ht="105">
      <c r="B301" s="304" t="s">
        <v>1404</v>
      </c>
      <c r="C301" s="205" t="s">
        <v>1195</v>
      </c>
      <c r="D301" s="206" t="s">
        <v>1112</v>
      </c>
      <c r="E301" s="374" t="s">
        <v>1920</v>
      </c>
      <c r="F301" s="355" t="s">
        <v>1957</v>
      </c>
      <c r="G301" s="333" t="s">
        <v>1958</v>
      </c>
      <c r="H301" s="359" t="s">
        <v>885</v>
      </c>
    </row>
    <row r="302" spans="2:8" ht="90" thickBot="1">
      <c r="B302" s="304" t="s">
        <v>1405</v>
      </c>
      <c r="C302" s="205" t="s">
        <v>1195</v>
      </c>
      <c r="D302" s="206" t="s">
        <v>1112</v>
      </c>
      <c r="E302" s="374" t="s">
        <v>1920</v>
      </c>
      <c r="F302" s="360" t="s">
        <v>1950</v>
      </c>
      <c r="G302" s="361" t="s">
        <v>1951</v>
      </c>
      <c r="H302" s="362" t="s">
        <v>908</v>
      </c>
    </row>
    <row r="303" spans="2:8" ht="89.25">
      <c r="B303" s="304" t="s">
        <v>1406</v>
      </c>
      <c r="C303" s="205" t="s">
        <v>1203</v>
      </c>
      <c r="D303" s="206" t="s">
        <v>1121</v>
      </c>
      <c r="E303" s="374" t="s">
        <v>1920</v>
      </c>
      <c r="F303" s="356" t="s">
        <v>1953</v>
      </c>
      <c r="G303" s="367" t="s">
        <v>1954</v>
      </c>
      <c r="H303" s="358" t="s">
        <v>885</v>
      </c>
    </row>
    <row r="304" spans="2:8" ht="89.25">
      <c r="B304" s="304" t="s">
        <v>1407</v>
      </c>
      <c r="C304" s="205" t="s">
        <v>1203</v>
      </c>
      <c r="D304" s="206" t="s">
        <v>1121</v>
      </c>
      <c r="E304" s="374" t="s">
        <v>1920</v>
      </c>
      <c r="F304" s="355" t="s">
        <v>1929</v>
      </c>
      <c r="G304" s="333" t="s">
        <v>1952</v>
      </c>
      <c r="H304" s="359" t="s">
        <v>906</v>
      </c>
    </row>
    <row r="305" spans="2:8" ht="89.25">
      <c r="B305" s="304" t="s">
        <v>1408</v>
      </c>
      <c r="C305" s="205" t="s">
        <v>1203</v>
      </c>
      <c r="D305" s="206" t="s">
        <v>1121</v>
      </c>
      <c r="E305" s="374" t="s">
        <v>1920</v>
      </c>
      <c r="F305" s="355" t="s">
        <v>1933</v>
      </c>
      <c r="G305" s="333" t="s">
        <v>1946</v>
      </c>
      <c r="H305" s="359" t="s">
        <v>885</v>
      </c>
    </row>
    <row r="306" spans="2:8" ht="89.25">
      <c r="B306" s="304" t="s">
        <v>1409</v>
      </c>
      <c r="C306" s="205" t="s">
        <v>1203</v>
      </c>
      <c r="D306" s="206" t="s">
        <v>1121</v>
      </c>
      <c r="E306" s="374" t="s">
        <v>1920</v>
      </c>
      <c r="F306" s="355" t="s">
        <v>1935</v>
      </c>
      <c r="G306" s="333" t="s">
        <v>1947</v>
      </c>
      <c r="H306" s="359" t="s">
        <v>885</v>
      </c>
    </row>
    <row r="307" spans="2:8" ht="89.25">
      <c r="B307" s="304" t="s">
        <v>1410</v>
      </c>
      <c r="C307" s="205" t="s">
        <v>1203</v>
      </c>
      <c r="D307" s="206" t="s">
        <v>1121</v>
      </c>
      <c r="E307" s="374" t="s">
        <v>1920</v>
      </c>
      <c r="F307" s="355" t="s">
        <v>1936</v>
      </c>
      <c r="G307" s="333" t="s">
        <v>1948</v>
      </c>
      <c r="H307" s="359" t="s">
        <v>906</v>
      </c>
    </row>
    <row r="308" spans="2:8" ht="89.25">
      <c r="B308" s="304" t="s">
        <v>1411</v>
      </c>
      <c r="C308" s="205" t="s">
        <v>1203</v>
      </c>
      <c r="D308" s="206" t="s">
        <v>1121</v>
      </c>
      <c r="E308" s="374" t="s">
        <v>1920</v>
      </c>
      <c r="F308" s="355" t="s">
        <v>1938</v>
      </c>
      <c r="G308" s="336" t="s">
        <v>1949</v>
      </c>
      <c r="H308" s="359" t="s">
        <v>906</v>
      </c>
    </row>
    <row r="309" spans="2:8" ht="90" thickBot="1">
      <c r="B309" s="304" t="s">
        <v>1412</v>
      </c>
      <c r="C309" s="205" t="s">
        <v>1203</v>
      </c>
      <c r="D309" s="206" t="s">
        <v>1121</v>
      </c>
      <c r="E309" s="374" t="s">
        <v>1920</v>
      </c>
      <c r="F309" s="360" t="s">
        <v>1950</v>
      </c>
      <c r="G309" s="361" t="s">
        <v>1951</v>
      </c>
      <c r="H309" s="362" t="s">
        <v>908</v>
      </c>
    </row>
    <row r="310" spans="2:8" ht="102">
      <c r="B310" s="304" t="s">
        <v>1413</v>
      </c>
      <c r="C310" s="205" t="s">
        <v>1211</v>
      </c>
      <c r="D310" s="206" t="s">
        <v>1130</v>
      </c>
      <c r="E310" s="374" t="s">
        <v>1920</v>
      </c>
      <c r="F310" s="356" t="s">
        <v>1953</v>
      </c>
      <c r="G310" s="367" t="s">
        <v>1954</v>
      </c>
      <c r="H310" s="358" t="s">
        <v>885</v>
      </c>
    </row>
    <row r="311" spans="2:8" ht="102">
      <c r="B311" s="304" t="s">
        <v>1414</v>
      </c>
      <c r="C311" s="205" t="s">
        <v>1211</v>
      </c>
      <c r="D311" s="206" t="s">
        <v>1130</v>
      </c>
      <c r="E311" s="374" t="s">
        <v>1920</v>
      </c>
      <c r="F311" s="355" t="s">
        <v>1929</v>
      </c>
      <c r="G311" s="333" t="s">
        <v>1952</v>
      </c>
      <c r="H311" s="359" t="s">
        <v>906</v>
      </c>
    </row>
    <row r="312" spans="2:8" ht="102">
      <c r="B312" s="304" t="s">
        <v>1415</v>
      </c>
      <c r="C312" s="205" t="s">
        <v>1211</v>
      </c>
      <c r="D312" s="206" t="s">
        <v>1130</v>
      </c>
      <c r="E312" s="374" t="s">
        <v>1920</v>
      </c>
      <c r="F312" s="355" t="s">
        <v>1933</v>
      </c>
      <c r="G312" s="333" t="s">
        <v>1946</v>
      </c>
      <c r="H312" s="359" t="s">
        <v>885</v>
      </c>
    </row>
    <row r="313" spans="2:8" ht="102">
      <c r="B313" s="304" t="s">
        <v>1416</v>
      </c>
      <c r="C313" s="205" t="s">
        <v>1211</v>
      </c>
      <c r="D313" s="206" t="s">
        <v>1130</v>
      </c>
      <c r="E313" s="374" t="s">
        <v>1920</v>
      </c>
      <c r="F313" s="355" t="s">
        <v>1935</v>
      </c>
      <c r="G313" s="333" t="s">
        <v>1947</v>
      </c>
      <c r="H313" s="359" t="s">
        <v>885</v>
      </c>
    </row>
    <row r="314" spans="2:8" ht="102">
      <c r="B314" s="304" t="s">
        <v>1417</v>
      </c>
      <c r="C314" s="205" t="s">
        <v>1211</v>
      </c>
      <c r="D314" s="206" t="s">
        <v>1130</v>
      </c>
      <c r="E314" s="374" t="s">
        <v>1920</v>
      </c>
      <c r="F314" s="355" t="s">
        <v>1936</v>
      </c>
      <c r="G314" s="333" t="s">
        <v>1948</v>
      </c>
      <c r="H314" s="359" t="s">
        <v>906</v>
      </c>
    </row>
    <row r="315" spans="2:8" ht="102">
      <c r="B315" s="304" t="s">
        <v>1418</v>
      </c>
      <c r="C315" s="205" t="s">
        <v>1211</v>
      </c>
      <c r="D315" s="206" t="s">
        <v>1130</v>
      </c>
      <c r="E315" s="374" t="s">
        <v>1920</v>
      </c>
      <c r="F315" s="355" t="s">
        <v>1938</v>
      </c>
      <c r="G315" s="336" t="s">
        <v>1949</v>
      </c>
      <c r="H315" s="359" t="s">
        <v>906</v>
      </c>
    </row>
    <row r="316" spans="2:8" ht="102.75" thickBot="1">
      <c r="B316" s="304" t="s">
        <v>1419</v>
      </c>
      <c r="C316" s="205" t="s">
        <v>1211</v>
      </c>
      <c r="D316" s="206" t="s">
        <v>1130</v>
      </c>
      <c r="E316" s="374" t="s">
        <v>1920</v>
      </c>
      <c r="F316" s="360" t="s">
        <v>1950</v>
      </c>
      <c r="G316" s="361" t="s">
        <v>1951</v>
      </c>
      <c r="H316" s="362" t="s">
        <v>908</v>
      </c>
    </row>
    <row r="317" spans="2:8" ht="15">
      <c r="B317" s="298"/>
      <c r="C317" s="205"/>
      <c r="D317" s="206"/>
      <c r="E317" s="372"/>
      <c r="F317" s="355"/>
      <c r="G317" s="333"/>
      <c r="H317" s="334"/>
    </row>
    <row r="318" spans="2:8" ht="15">
      <c r="B318" s="298"/>
      <c r="C318" s="205"/>
      <c r="D318" s="206"/>
      <c r="E318" s="372"/>
      <c r="F318" s="355"/>
      <c r="G318" s="333"/>
      <c r="H318" s="334"/>
    </row>
    <row r="319" spans="2:8" ht="15">
      <c r="B319" s="298"/>
      <c r="C319" s="205"/>
      <c r="D319" s="206"/>
      <c r="E319" s="372"/>
      <c r="F319" s="355"/>
      <c r="G319" s="333"/>
      <c r="H319" s="334"/>
    </row>
    <row r="320" spans="2:8" ht="15">
      <c r="B320" s="298"/>
      <c r="C320" s="205"/>
      <c r="D320" s="206"/>
      <c r="E320" s="372"/>
      <c r="F320" s="355"/>
      <c r="G320" s="333"/>
      <c r="H320" s="334"/>
    </row>
    <row r="321" spans="2:8" ht="15">
      <c r="B321" s="298"/>
      <c r="C321" s="205"/>
      <c r="D321" s="206"/>
      <c r="E321" s="372"/>
      <c r="F321" s="355"/>
      <c r="G321" s="333"/>
      <c r="H321" s="334"/>
    </row>
    <row r="322" spans="2:8" ht="15">
      <c r="B322" s="298"/>
      <c r="C322" s="205"/>
      <c r="D322" s="206"/>
      <c r="E322" s="372"/>
      <c r="F322" s="355"/>
      <c r="G322" s="333"/>
      <c r="H322" s="334"/>
    </row>
    <row r="323" spans="2:8" ht="15">
      <c r="B323" s="298"/>
      <c r="C323" s="205"/>
      <c r="D323" s="206"/>
      <c r="E323" s="372"/>
      <c r="F323" s="355"/>
      <c r="G323" s="333"/>
      <c r="H323" s="334"/>
    </row>
    <row r="324" spans="2:8" ht="15">
      <c r="B324" s="298"/>
      <c r="C324" s="205"/>
      <c r="D324" s="206"/>
      <c r="E324" s="372"/>
      <c r="F324" s="355"/>
      <c r="G324" s="333"/>
      <c r="H324" s="334"/>
    </row>
    <row r="325" spans="2:8" ht="15">
      <c r="B325" s="298"/>
      <c r="C325" s="205"/>
      <c r="D325" s="206"/>
      <c r="E325" s="372"/>
      <c r="F325" s="355"/>
      <c r="G325" s="333"/>
      <c r="H325" s="334"/>
    </row>
    <row r="326" spans="2:8" ht="15">
      <c r="B326" s="298"/>
      <c r="C326" s="205"/>
      <c r="D326" s="206"/>
      <c r="E326" s="372"/>
      <c r="F326" s="355"/>
      <c r="G326" s="333"/>
      <c r="H326" s="334"/>
    </row>
    <row r="327" spans="2:8" ht="15">
      <c r="B327" s="298"/>
      <c r="C327" s="205"/>
      <c r="D327" s="206"/>
      <c r="E327" s="372"/>
      <c r="F327" s="355"/>
      <c r="G327" s="333"/>
      <c r="H327" s="334"/>
    </row>
    <row r="328" spans="2:8" ht="15">
      <c r="B328" s="298"/>
      <c r="C328" s="205"/>
      <c r="D328" s="206"/>
      <c r="E328" s="372"/>
      <c r="F328" s="355"/>
      <c r="G328" s="333"/>
      <c r="H328" s="334"/>
    </row>
    <row r="329" spans="2:8" ht="15">
      <c r="B329" s="298"/>
      <c r="C329" s="205"/>
      <c r="D329" s="206"/>
      <c r="E329" s="372"/>
      <c r="F329" s="355"/>
      <c r="G329" s="333"/>
      <c r="H329" s="334"/>
    </row>
    <row r="330" spans="2:8" ht="15">
      <c r="B330" s="298"/>
      <c r="C330" s="205"/>
      <c r="D330" s="206"/>
      <c r="E330" s="372"/>
      <c r="F330" s="355"/>
      <c r="G330" s="333"/>
      <c r="H330" s="334"/>
    </row>
    <row r="331" spans="2:8" ht="15">
      <c r="B331" s="298"/>
      <c r="C331" s="205"/>
      <c r="D331" s="206"/>
      <c r="E331" s="372"/>
      <c r="F331" s="355"/>
      <c r="G331" s="333"/>
      <c r="H331" s="334"/>
    </row>
    <row r="332" spans="2:8" ht="15">
      <c r="B332" s="298"/>
      <c r="C332" s="205"/>
      <c r="D332" s="206"/>
      <c r="E332" s="372"/>
      <c r="F332" s="355"/>
      <c r="G332" s="333"/>
      <c r="H332" s="334"/>
    </row>
    <row r="333" spans="2:8" ht="15">
      <c r="B333" s="298"/>
      <c r="C333" s="205"/>
      <c r="D333" s="206"/>
      <c r="E333" s="372"/>
      <c r="F333" s="355"/>
      <c r="G333" s="333"/>
      <c r="H333" s="334"/>
    </row>
    <row r="334" spans="2:8" ht="15">
      <c r="B334" s="298"/>
      <c r="C334" s="205"/>
      <c r="D334" s="206"/>
      <c r="E334" s="372"/>
      <c r="F334" s="355"/>
      <c r="G334" s="333"/>
      <c r="H334" s="334"/>
    </row>
    <row r="335" spans="2:8" ht="15">
      <c r="B335" s="298"/>
      <c r="C335" s="205"/>
      <c r="D335" s="206"/>
      <c r="E335" s="372"/>
      <c r="F335" s="355"/>
      <c r="G335" s="333"/>
      <c r="H335" s="334"/>
    </row>
    <row r="336" spans="2:8" ht="15">
      <c r="B336" s="298"/>
      <c r="C336" s="205"/>
      <c r="D336" s="206"/>
      <c r="E336" s="372"/>
      <c r="F336" s="355"/>
      <c r="G336" s="333"/>
      <c r="H336" s="334"/>
    </row>
    <row r="337" spans="2:8" ht="15">
      <c r="B337" s="298"/>
      <c r="C337" s="205"/>
      <c r="D337" s="206"/>
      <c r="E337" s="372"/>
      <c r="F337" s="355"/>
      <c r="G337" s="333"/>
      <c r="H337" s="334"/>
    </row>
    <row r="338" spans="2:8" ht="15">
      <c r="B338" s="298"/>
      <c r="C338" s="205"/>
      <c r="D338" s="206"/>
      <c r="E338" s="372"/>
      <c r="F338" s="355"/>
      <c r="G338" s="333"/>
      <c r="H338" s="334"/>
    </row>
    <row r="339" spans="2:8" ht="15">
      <c r="B339" s="298"/>
      <c r="C339" s="205"/>
      <c r="D339" s="206"/>
      <c r="E339" s="372"/>
      <c r="F339" s="355"/>
      <c r="G339" s="333"/>
      <c r="H339" s="334"/>
    </row>
    <row r="340" spans="2:8" ht="15">
      <c r="B340" s="298"/>
      <c r="C340" s="205"/>
      <c r="D340" s="206"/>
      <c r="E340" s="372"/>
      <c r="F340" s="355"/>
      <c r="G340" s="333"/>
      <c r="H340" s="334"/>
    </row>
    <row r="341" spans="2:8" ht="15">
      <c r="B341" s="298"/>
      <c r="C341" s="205"/>
      <c r="D341" s="206"/>
      <c r="E341" s="372"/>
      <c r="F341" s="355"/>
      <c r="G341" s="333"/>
      <c r="H341" s="334"/>
    </row>
    <row r="342" spans="2:8" ht="15">
      <c r="B342" s="298"/>
      <c r="C342" s="205"/>
      <c r="D342" s="206"/>
      <c r="E342" s="372"/>
      <c r="F342" s="355"/>
      <c r="G342" s="333"/>
      <c r="H342" s="334"/>
    </row>
    <row r="343" spans="2:8" ht="15">
      <c r="B343" s="298"/>
      <c r="C343" s="205"/>
      <c r="D343" s="206"/>
      <c r="E343" s="372"/>
      <c r="F343" s="355"/>
      <c r="G343" s="333"/>
      <c r="H343" s="334"/>
    </row>
    <row r="344" spans="2:8" ht="15">
      <c r="B344" s="298"/>
      <c r="C344" s="205"/>
      <c r="D344" s="206"/>
      <c r="E344" s="372"/>
      <c r="F344" s="355"/>
      <c r="G344" s="333"/>
      <c r="H344" s="334"/>
    </row>
    <row r="345" spans="2:8" ht="15">
      <c r="B345" s="298"/>
      <c r="C345" s="205"/>
      <c r="D345" s="206"/>
      <c r="E345" s="372"/>
      <c r="F345" s="355"/>
      <c r="G345" s="333"/>
      <c r="H345" s="334"/>
    </row>
    <row r="346" spans="2:8" ht="15">
      <c r="B346" s="298"/>
      <c r="C346" s="205"/>
      <c r="D346" s="206"/>
      <c r="E346" s="372"/>
      <c r="F346" s="355"/>
      <c r="G346" s="333"/>
      <c r="H346" s="334"/>
    </row>
    <row r="347" spans="2:8" ht="15">
      <c r="B347" s="298"/>
      <c r="C347" s="205"/>
      <c r="D347" s="206"/>
      <c r="E347" s="372"/>
      <c r="F347" s="355"/>
      <c r="G347" s="333"/>
      <c r="H347" s="334"/>
    </row>
    <row r="348" spans="2:8" ht="15">
      <c r="B348" s="298"/>
      <c r="C348" s="205"/>
      <c r="D348" s="206"/>
      <c r="E348" s="372"/>
      <c r="F348" s="355"/>
      <c r="G348" s="333"/>
      <c r="H348" s="334"/>
    </row>
    <row r="349" spans="2:8" ht="15">
      <c r="B349" s="298"/>
      <c r="C349" s="205"/>
      <c r="D349" s="206"/>
      <c r="E349" s="372"/>
      <c r="F349" s="355"/>
      <c r="G349" s="333"/>
      <c r="H349" s="334"/>
    </row>
    <row r="350" spans="2:8" ht="15">
      <c r="B350" s="298"/>
      <c r="C350" s="205"/>
      <c r="D350" s="206"/>
      <c r="E350" s="372"/>
      <c r="F350" s="355"/>
      <c r="G350" s="333"/>
      <c r="H350" s="334"/>
    </row>
    <row r="351" spans="2:8" ht="15">
      <c r="B351" s="298"/>
      <c r="C351" s="205"/>
      <c r="D351" s="206"/>
      <c r="E351" s="372"/>
      <c r="F351" s="355"/>
      <c r="G351" s="333"/>
      <c r="H351" s="334"/>
    </row>
    <row r="352" spans="2:8" ht="15">
      <c r="B352" s="298"/>
      <c r="C352" s="205"/>
      <c r="D352" s="206"/>
      <c r="E352" s="372"/>
      <c r="F352" s="355"/>
      <c r="G352" s="333"/>
      <c r="H352" s="334"/>
    </row>
    <row r="353" spans="2:8" ht="15">
      <c r="B353" s="298"/>
      <c r="C353" s="205"/>
      <c r="D353" s="206"/>
      <c r="E353" s="372"/>
      <c r="F353" s="355"/>
      <c r="G353" s="333"/>
      <c r="H353" s="334"/>
    </row>
    <row r="354" spans="2:8" ht="15">
      <c r="B354" s="298"/>
      <c r="C354" s="205"/>
      <c r="D354" s="206"/>
      <c r="E354" s="372"/>
      <c r="F354" s="355"/>
      <c r="G354" s="333"/>
      <c r="H354" s="334"/>
    </row>
    <row r="355" spans="2:8" ht="15">
      <c r="B355" s="298"/>
      <c r="C355" s="205"/>
      <c r="D355" s="206"/>
      <c r="E355" s="372"/>
      <c r="F355" s="355"/>
      <c r="G355" s="333"/>
      <c r="H355" s="334"/>
    </row>
    <row r="356" spans="2:8" ht="15">
      <c r="B356" s="298"/>
      <c r="C356" s="205"/>
      <c r="D356" s="206"/>
      <c r="E356" s="372"/>
      <c r="F356" s="355"/>
      <c r="G356" s="333"/>
      <c r="H356" s="334"/>
    </row>
    <row r="357" spans="2:8" ht="15">
      <c r="B357" s="298"/>
      <c r="C357" s="205"/>
      <c r="D357" s="206"/>
      <c r="E357" s="372"/>
      <c r="F357" s="355"/>
      <c r="G357" s="333"/>
      <c r="H357" s="334"/>
    </row>
    <row r="358" spans="2:8" ht="15">
      <c r="B358" s="298"/>
      <c r="C358" s="205"/>
      <c r="D358" s="206"/>
      <c r="E358" s="372"/>
      <c r="F358" s="355"/>
      <c r="G358" s="333"/>
      <c r="H358" s="334"/>
    </row>
    <row r="359" spans="2:8" ht="15">
      <c r="B359" s="298"/>
      <c r="C359" s="205"/>
      <c r="D359" s="206"/>
      <c r="E359" s="372"/>
      <c r="F359" s="355"/>
      <c r="G359" s="333"/>
      <c r="H359" s="334"/>
    </row>
    <row r="360" spans="2:8" ht="15">
      <c r="B360" s="298"/>
      <c r="C360" s="205"/>
      <c r="D360" s="206"/>
      <c r="E360" s="372"/>
      <c r="F360" s="355"/>
      <c r="G360" s="333"/>
      <c r="H360" s="334"/>
    </row>
    <row r="361" spans="2:8" ht="15">
      <c r="B361" s="298"/>
      <c r="C361" s="205"/>
      <c r="D361" s="206"/>
      <c r="E361" s="372"/>
      <c r="F361" s="355"/>
      <c r="G361" s="333"/>
      <c r="H361" s="334"/>
    </row>
    <row r="362" spans="2:8" ht="15">
      <c r="B362" s="298"/>
      <c r="C362" s="205"/>
      <c r="D362" s="206"/>
      <c r="E362" s="372"/>
      <c r="F362" s="355"/>
      <c r="G362" s="333"/>
      <c r="H362" s="334"/>
    </row>
    <row r="363" spans="2:8" ht="15">
      <c r="B363" s="298"/>
      <c r="C363" s="205"/>
      <c r="D363" s="206"/>
      <c r="E363" s="372"/>
      <c r="F363" s="355"/>
      <c r="G363" s="333"/>
      <c r="H363" s="334"/>
    </row>
    <row r="364" spans="2:8" ht="15">
      <c r="B364" s="298"/>
      <c r="C364" s="205"/>
      <c r="D364" s="206"/>
      <c r="E364" s="372"/>
      <c r="F364" s="355"/>
      <c r="G364" s="333"/>
      <c r="H364" s="334"/>
    </row>
    <row r="365" spans="2:8" ht="15">
      <c r="B365" s="298"/>
      <c r="C365" s="205"/>
      <c r="D365" s="206"/>
      <c r="E365" s="372"/>
      <c r="F365" s="355"/>
      <c r="G365" s="333"/>
      <c r="H365" s="334"/>
    </row>
    <row r="366" spans="2:8" ht="15">
      <c r="B366" s="298"/>
      <c r="C366" s="205"/>
      <c r="D366" s="206"/>
      <c r="E366" s="372"/>
      <c r="F366" s="355"/>
      <c r="G366" s="333"/>
      <c r="H366" s="334"/>
    </row>
    <row r="367" spans="2:8" ht="15">
      <c r="B367" s="298"/>
      <c r="C367" s="205"/>
      <c r="D367" s="206"/>
      <c r="E367" s="372"/>
      <c r="F367" s="355"/>
      <c r="G367" s="333"/>
      <c r="H367" s="334"/>
    </row>
    <row r="368" spans="2:8" ht="15">
      <c r="B368" s="298"/>
      <c r="C368" s="205"/>
      <c r="D368" s="206"/>
      <c r="E368" s="372"/>
      <c r="F368" s="355"/>
      <c r="G368" s="333"/>
      <c r="H368" s="334"/>
    </row>
    <row r="369" spans="2:8" ht="15">
      <c r="B369" s="298"/>
      <c r="C369" s="205"/>
      <c r="D369" s="206"/>
      <c r="E369" s="372"/>
      <c r="F369" s="355"/>
      <c r="G369" s="333"/>
      <c r="H369" s="334"/>
    </row>
    <row r="370" spans="2:8" ht="15">
      <c r="B370" s="298"/>
      <c r="C370" s="205"/>
      <c r="D370" s="206"/>
      <c r="E370" s="372"/>
      <c r="F370" s="355"/>
      <c r="G370" s="333"/>
      <c r="H370" s="334"/>
    </row>
    <row r="371" spans="2:8" ht="15">
      <c r="B371" s="298"/>
      <c r="C371" s="205"/>
      <c r="D371" s="206"/>
      <c r="E371" s="372"/>
      <c r="F371" s="355"/>
      <c r="G371" s="333"/>
      <c r="H371" s="334"/>
    </row>
    <row r="372" spans="2:8" ht="15">
      <c r="B372" s="298"/>
      <c r="C372" s="205"/>
      <c r="D372" s="206"/>
      <c r="E372" s="372"/>
      <c r="F372" s="355"/>
      <c r="G372" s="333"/>
      <c r="H372" s="334"/>
    </row>
    <row r="373" spans="2:8" ht="15">
      <c r="B373" s="298"/>
      <c r="C373" s="205"/>
      <c r="D373" s="206"/>
      <c r="E373" s="372"/>
      <c r="F373" s="355"/>
      <c r="G373" s="333"/>
      <c r="H373" s="334"/>
    </row>
    <row r="374" spans="2:8" ht="15">
      <c r="B374" s="298"/>
      <c r="C374" s="205"/>
      <c r="D374" s="206"/>
      <c r="E374" s="372"/>
      <c r="F374" s="355"/>
      <c r="G374" s="333"/>
      <c r="H374" s="334"/>
    </row>
    <row r="375" spans="2:8" ht="15">
      <c r="B375" s="298"/>
      <c r="C375" s="205"/>
      <c r="D375" s="206"/>
      <c r="E375" s="372"/>
      <c r="F375" s="355"/>
      <c r="G375" s="333"/>
      <c r="H375" s="334"/>
    </row>
    <row r="376" spans="2:8" ht="15">
      <c r="B376" s="298"/>
      <c r="C376" s="205"/>
      <c r="D376" s="206"/>
      <c r="E376" s="372"/>
      <c r="F376" s="355"/>
      <c r="G376" s="333"/>
      <c r="H376" s="334"/>
    </row>
    <row r="377" spans="2:8" ht="15">
      <c r="B377" s="298"/>
      <c r="C377" s="205"/>
      <c r="D377" s="206"/>
      <c r="E377" s="372"/>
      <c r="F377" s="355"/>
      <c r="G377" s="333"/>
      <c r="H377" s="334"/>
    </row>
    <row r="378" spans="2:8" ht="15">
      <c r="B378" s="298"/>
      <c r="C378" s="205"/>
      <c r="D378" s="206"/>
      <c r="E378" s="372"/>
      <c r="F378" s="355"/>
      <c r="G378" s="333"/>
      <c r="H378" s="334"/>
    </row>
    <row r="379" spans="2:8" ht="15">
      <c r="B379" s="298"/>
      <c r="C379" s="205"/>
      <c r="D379" s="206"/>
      <c r="E379" s="372"/>
      <c r="F379" s="355"/>
      <c r="G379" s="333"/>
      <c r="H379" s="334"/>
    </row>
    <row r="380" spans="2:8" ht="15">
      <c r="B380" s="298"/>
      <c r="C380" s="205"/>
      <c r="D380" s="206"/>
      <c r="E380" s="372"/>
      <c r="F380" s="355"/>
      <c r="G380" s="333"/>
      <c r="H380" s="334"/>
    </row>
    <row r="381" spans="2:8" ht="15">
      <c r="B381" s="298"/>
      <c r="C381" s="205"/>
      <c r="D381" s="206"/>
      <c r="E381" s="372"/>
      <c r="F381" s="355"/>
      <c r="G381" s="333"/>
      <c r="H381" s="334"/>
    </row>
    <row r="382" spans="2:8" ht="15">
      <c r="B382" s="298"/>
      <c r="C382" s="205"/>
      <c r="D382" s="206"/>
      <c r="E382" s="372"/>
      <c r="F382" s="355"/>
      <c r="G382" s="333"/>
      <c r="H382" s="334"/>
    </row>
    <row r="383" spans="2:8" ht="15">
      <c r="B383" s="298"/>
      <c r="C383" s="205"/>
      <c r="D383" s="206"/>
      <c r="E383" s="372"/>
      <c r="F383" s="355"/>
      <c r="G383" s="333"/>
      <c r="H383" s="334"/>
    </row>
    <row r="384" spans="2:8" ht="15">
      <c r="B384" s="298"/>
      <c r="C384" s="205"/>
      <c r="D384" s="206"/>
      <c r="E384" s="372"/>
      <c r="F384" s="355"/>
      <c r="G384" s="333"/>
      <c r="H384" s="334"/>
    </row>
    <row r="385" spans="2:8" ht="15">
      <c r="B385" s="298"/>
      <c r="C385" s="205"/>
      <c r="D385" s="206"/>
      <c r="E385" s="372"/>
      <c r="F385" s="355"/>
      <c r="G385" s="333"/>
      <c r="H385" s="334"/>
    </row>
    <row r="386" spans="2:8" ht="15">
      <c r="B386" s="298"/>
      <c r="C386" s="205"/>
      <c r="D386" s="206"/>
      <c r="E386" s="372"/>
      <c r="F386" s="355"/>
      <c r="G386" s="333"/>
      <c r="H386" s="334"/>
    </row>
    <row r="387" spans="2:8" ht="15">
      <c r="B387" s="298"/>
      <c r="C387" s="205"/>
      <c r="D387" s="206"/>
      <c r="E387" s="372"/>
      <c r="F387" s="355"/>
      <c r="G387" s="333"/>
      <c r="H387" s="334"/>
    </row>
    <row r="388" spans="2:8" ht="15">
      <c r="B388" s="298"/>
      <c r="C388" s="205"/>
      <c r="D388" s="206"/>
      <c r="E388" s="372"/>
      <c r="F388" s="355"/>
      <c r="G388" s="333"/>
      <c r="H388" s="334"/>
    </row>
    <row r="389" spans="2:8" ht="15">
      <c r="B389" s="298"/>
      <c r="C389" s="205"/>
      <c r="D389" s="206"/>
      <c r="E389" s="372"/>
      <c r="F389" s="355"/>
      <c r="G389" s="333"/>
      <c r="H389" s="334"/>
    </row>
    <row r="390" spans="2:8" ht="15">
      <c r="B390" s="298"/>
      <c r="C390" s="205"/>
      <c r="D390" s="206"/>
      <c r="E390" s="372"/>
      <c r="F390" s="355"/>
      <c r="G390" s="333"/>
      <c r="H390" s="334"/>
    </row>
    <row r="391" spans="2:8" ht="15">
      <c r="B391" s="298"/>
      <c r="C391" s="205"/>
      <c r="D391" s="206"/>
      <c r="E391" s="372"/>
      <c r="F391" s="355"/>
      <c r="G391" s="333"/>
      <c r="H391" s="334"/>
    </row>
    <row r="392" spans="2:8" ht="15">
      <c r="B392" s="298"/>
      <c r="C392" s="205"/>
      <c r="D392" s="206"/>
      <c r="E392" s="372"/>
      <c r="F392" s="355"/>
      <c r="G392" s="333"/>
      <c r="H392" s="334"/>
    </row>
    <row r="393" spans="2:8" ht="15">
      <c r="B393" s="298"/>
      <c r="C393" s="205"/>
      <c r="D393" s="206"/>
      <c r="E393" s="372"/>
      <c r="F393" s="355"/>
      <c r="G393" s="333"/>
      <c r="H393" s="334"/>
    </row>
    <row r="394" spans="2:8" ht="15">
      <c r="B394" s="298"/>
      <c r="C394" s="205"/>
      <c r="D394" s="206"/>
      <c r="E394" s="372"/>
      <c r="F394" s="355"/>
      <c r="G394" s="333"/>
      <c r="H394" s="334"/>
    </row>
    <row r="395" spans="2:8" ht="15">
      <c r="B395" s="298"/>
      <c r="C395" s="205"/>
      <c r="D395" s="206"/>
      <c r="E395" s="372"/>
      <c r="F395" s="355"/>
      <c r="G395" s="333"/>
      <c r="H395" s="334"/>
    </row>
    <row r="396" spans="2:8" ht="15">
      <c r="B396" s="298"/>
      <c r="C396" s="205"/>
      <c r="D396" s="206"/>
      <c r="E396" s="372"/>
      <c r="F396" s="355"/>
      <c r="G396" s="333"/>
      <c r="H396" s="334"/>
    </row>
    <row r="397" spans="2:8" ht="15">
      <c r="B397" s="298"/>
      <c r="C397" s="205"/>
      <c r="D397" s="206"/>
      <c r="E397" s="372"/>
      <c r="F397" s="355"/>
      <c r="G397" s="333"/>
      <c r="H397" s="334"/>
    </row>
    <row r="398" spans="2:8" ht="15">
      <c r="B398" s="298"/>
      <c r="C398" s="205"/>
      <c r="D398" s="206"/>
      <c r="E398" s="372"/>
      <c r="F398" s="355"/>
      <c r="G398" s="333"/>
      <c r="H398" s="334"/>
    </row>
    <row r="399" spans="2:8" ht="15">
      <c r="B399" s="298"/>
      <c r="C399" s="205"/>
      <c r="D399" s="206"/>
      <c r="E399" s="372"/>
      <c r="F399" s="355"/>
      <c r="G399" s="333"/>
      <c r="H399" s="334"/>
    </row>
    <row r="400" spans="2:8" ht="15">
      <c r="B400" s="298"/>
      <c r="C400" s="205"/>
      <c r="D400" s="206"/>
      <c r="E400" s="372"/>
      <c r="F400" s="355"/>
      <c r="G400" s="333"/>
      <c r="H400" s="334"/>
    </row>
    <row r="401" spans="2:8" ht="15">
      <c r="B401" s="298"/>
      <c r="C401" s="205"/>
      <c r="D401" s="206"/>
      <c r="E401" s="372"/>
      <c r="F401" s="355"/>
      <c r="G401" s="333"/>
      <c r="H401" s="334"/>
    </row>
    <row r="402" spans="2:8" ht="15">
      <c r="B402" s="298"/>
      <c r="C402" s="205"/>
      <c r="D402" s="206"/>
      <c r="E402" s="372"/>
      <c r="F402" s="355"/>
      <c r="G402" s="333"/>
      <c r="H402" s="334"/>
    </row>
    <row r="403" spans="2:8" ht="15">
      <c r="B403" s="298"/>
      <c r="C403" s="205"/>
      <c r="D403" s="206"/>
      <c r="E403" s="372"/>
      <c r="F403" s="355"/>
      <c r="G403" s="333"/>
      <c r="H403" s="334"/>
    </row>
    <row r="404" spans="2:8" ht="15">
      <c r="B404" s="298"/>
      <c r="C404" s="205"/>
      <c r="D404" s="206"/>
      <c r="E404" s="372"/>
      <c r="F404" s="355"/>
      <c r="G404" s="333"/>
      <c r="H404" s="334"/>
    </row>
    <row r="405" spans="2:8" ht="15">
      <c r="B405" s="298"/>
      <c r="C405" s="205"/>
      <c r="D405" s="206"/>
      <c r="E405" s="372"/>
      <c r="F405" s="355"/>
      <c r="G405" s="333"/>
      <c r="H405" s="334"/>
    </row>
  </sheetData>
  <autoFilter ref="B4:H316" xr:uid="{00000000-0009-0000-0000-00000A000000}"/>
  <mergeCells count="1">
    <mergeCell ref="B2:H3"/>
  </mergeCells>
  <conditionalFormatting sqref="G5:G6 G11:G12">
    <cfRule type="containsText" dxfId="154" priority="106" operator="containsText" text="Preventivo">
      <formula>NOT(ISERROR(SEARCH("Preventivo",G5)))</formula>
    </cfRule>
  </conditionalFormatting>
  <conditionalFormatting sqref="G7">
    <cfRule type="containsText" dxfId="153" priority="103" operator="containsText" text="Preventivo">
      <formula>NOT(ISERROR(SEARCH("Preventivo",G7)))</formula>
    </cfRule>
  </conditionalFormatting>
  <conditionalFormatting sqref="G13">
    <cfRule type="containsText" dxfId="152" priority="101" operator="containsText" text="Preventivo">
      <formula>NOT(ISERROR(SEARCH("Preventivo",G13)))</formula>
    </cfRule>
  </conditionalFormatting>
  <conditionalFormatting sqref="G17:G18">
    <cfRule type="containsText" dxfId="151" priority="100" operator="containsText" text="Preventivo">
      <formula>NOT(ISERROR(SEARCH("Preventivo",G17)))</formula>
    </cfRule>
  </conditionalFormatting>
  <conditionalFormatting sqref="G19">
    <cfRule type="containsText" dxfId="150" priority="99" operator="containsText" text="Preventivo">
      <formula>NOT(ISERROR(SEARCH("Preventivo",G19)))</formula>
    </cfRule>
  </conditionalFormatting>
  <conditionalFormatting sqref="G22:G23">
    <cfRule type="containsText" dxfId="149" priority="98" operator="containsText" text="Preventivo">
      <formula>NOT(ISERROR(SEARCH("Preventivo",G22)))</formula>
    </cfRule>
  </conditionalFormatting>
  <conditionalFormatting sqref="G24">
    <cfRule type="containsText" dxfId="148" priority="97" operator="containsText" text="Preventivo">
      <formula>NOT(ISERROR(SEARCH("Preventivo",G24)))</formula>
    </cfRule>
  </conditionalFormatting>
  <conditionalFormatting sqref="G27:G28">
    <cfRule type="containsText" dxfId="147" priority="96" operator="containsText" text="Preventivo">
      <formula>NOT(ISERROR(SEARCH("Preventivo",G27)))</formula>
    </cfRule>
  </conditionalFormatting>
  <conditionalFormatting sqref="G29">
    <cfRule type="containsText" dxfId="146" priority="95" operator="containsText" text="Preventivo">
      <formula>NOT(ISERROR(SEARCH("Preventivo",G29)))</formula>
    </cfRule>
  </conditionalFormatting>
  <conditionalFormatting sqref="G34:G35">
    <cfRule type="containsText" dxfId="145" priority="94" operator="containsText" text="Preventivo">
      <formula>NOT(ISERROR(SEARCH("Preventivo",G34)))</formula>
    </cfRule>
  </conditionalFormatting>
  <conditionalFormatting sqref="G36">
    <cfRule type="containsText" dxfId="144" priority="93" operator="containsText" text="Preventivo">
      <formula>NOT(ISERROR(SEARCH("Preventivo",G36)))</formula>
    </cfRule>
  </conditionalFormatting>
  <conditionalFormatting sqref="G41:G42">
    <cfRule type="containsText" dxfId="143" priority="92" operator="containsText" text="Preventivo">
      <formula>NOT(ISERROR(SEARCH("Preventivo",G41)))</formula>
    </cfRule>
  </conditionalFormatting>
  <conditionalFormatting sqref="G43">
    <cfRule type="containsText" dxfId="142" priority="91" operator="containsText" text="Preventivo">
      <formula>NOT(ISERROR(SEARCH("Preventivo",G43)))</formula>
    </cfRule>
  </conditionalFormatting>
  <conditionalFormatting sqref="G46:G47">
    <cfRule type="containsText" dxfId="141" priority="90" operator="containsText" text="Preventivo">
      <formula>NOT(ISERROR(SEARCH("Preventivo",G46)))</formula>
    </cfRule>
  </conditionalFormatting>
  <conditionalFormatting sqref="G48">
    <cfRule type="containsText" dxfId="140" priority="89" operator="containsText" text="Preventivo">
      <formula>NOT(ISERROR(SEARCH("Preventivo",G48)))</formula>
    </cfRule>
  </conditionalFormatting>
  <conditionalFormatting sqref="G51:G52">
    <cfRule type="containsText" dxfId="139" priority="88" operator="containsText" text="Preventivo">
      <formula>NOT(ISERROR(SEARCH("Preventivo",G51)))</formula>
    </cfRule>
  </conditionalFormatting>
  <conditionalFormatting sqref="G53">
    <cfRule type="containsText" dxfId="138" priority="87" operator="containsText" text="Preventivo">
      <formula>NOT(ISERROR(SEARCH("Preventivo",G53)))</formula>
    </cfRule>
  </conditionalFormatting>
  <conditionalFormatting sqref="G58:G59">
    <cfRule type="containsText" dxfId="137" priority="86" operator="containsText" text="Preventivo">
      <formula>NOT(ISERROR(SEARCH("Preventivo",G58)))</formula>
    </cfRule>
  </conditionalFormatting>
  <conditionalFormatting sqref="G60">
    <cfRule type="containsText" dxfId="136" priority="85" operator="containsText" text="Preventivo">
      <formula>NOT(ISERROR(SEARCH("Preventivo",G60)))</formula>
    </cfRule>
  </conditionalFormatting>
  <conditionalFormatting sqref="G63:G64">
    <cfRule type="containsText" dxfId="135" priority="84" operator="containsText" text="Preventivo">
      <formula>NOT(ISERROR(SEARCH("Preventivo",G63)))</formula>
    </cfRule>
  </conditionalFormatting>
  <conditionalFormatting sqref="G65">
    <cfRule type="containsText" dxfId="134" priority="83" operator="containsText" text="Preventivo">
      <formula>NOT(ISERROR(SEARCH("Preventivo",G65)))</formula>
    </cfRule>
  </conditionalFormatting>
  <conditionalFormatting sqref="G71">
    <cfRule type="containsText" dxfId="133" priority="81" operator="containsText" text="Preventivo">
      <formula>NOT(ISERROR(SEARCH("Preventivo",G71)))</formula>
    </cfRule>
  </conditionalFormatting>
  <conditionalFormatting sqref="G69:G70">
    <cfRule type="containsText" dxfId="132" priority="82" operator="containsText" text="Preventivo">
      <formula>NOT(ISERROR(SEARCH("Preventivo",G69)))</formula>
    </cfRule>
  </conditionalFormatting>
  <conditionalFormatting sqref="G170">
    <cfRule type="containsText" dxfId="131" priority="49" operator="containsText" text="Preventivo">
      <formula>NOT(ISERROR(SEARCH("Preventivo",G170)))</formula>
    </cfRule>
  </conditionalFormatting>
  <conditionalFormatting sqref="G77:G78">
    <cfRule type="containsText" dxfId="130" priority="80" operator="containsText" text="Preventivo">
      <formula>NOT(ISERROR(SEARCH("Preventivo",G77)))</formula>
    </cfRule>
  </conditionalFormatting>
  <conditionalFormatting sqref="G79">
    <cfRule type="containsText" dxfId="129" priority="79" operator="containsText" text="Preventivo">
      <formula>NOT(ISERROR(SEARCH("Preventivo",G79)))</formula>
    </cfRule>
  </conditionalFormatting>
  <conditionalFormatting sqref="G84:G85">
    <cfRule type="containsText" dxfId="128" priority="78" operator="containsText" text="Preventivo">
      <formula>NOT(ISERROR(SEARCH("Preventivo",G84)))</formula>
    </cfRule>
  </conditionalFormatting>
  <conditionalFormatting sqref="G86">
    <cfRule type="containsText" dxfId="127" priority="77" operator="containsText" text="Preventivo">
      <formula>NOT(ISERROR(SEARCH("Preventivo",G86)))</formula>
    </cfRule>
  </conditionalFormatting>
  <conditionalFormatting sqref="G89:G90">
    <cfRule type="containsText" dxfId="126" priority="76" operator="containsText" text="Preventivo">
      <formula>NOT(ISERROR(SEARCH("Preventivo",G89)))</formula>
    </cfRule>
  </conditionalFormatting>
  <conditionalFormatting sqref="G91">
    <cfRule type="containsText" dxfId="125" priority="75" operator="containsText" text="Preventivo">
      <formula>NOT(ISERROR(SEARCH("Preventivo",G91)))</formula>
    </cfRule>
  </conditionalFormatting>
  <conditionalFormatting sqref="G314">
    <cfRule type="containsText" dxfId="124" priority="1" operator="containsText" text="Preventivo">
      <formula>NOT(ISERROR(SEARCH("Preventivo",G314)))</formula>
    </cfRule>
  </conditionalFormatting>
  <conditionalFormatting sqref="G95:G96">
    <cfRule type="containsText" dxfId="123" priority="74" operator="containsText" text="Preventivo">
      <formula>NOT(ISERROR(SEARCH("Preventivo",G95)))</formula>
    </cfRule>
  </conditionalFormatting>
  <conditionalFormatting sqref="G97">
    <cfRule type="containsText" dxfId="122" priority="73" operator="containsText" text="Preventivo">
      <formula>NOT(ISERROR(SEARCH("Preventivo",G97)))</formula>
    </cfRule>
  </conditionalFormatting>
  <conditionalFormatting sqref="G101:G102">
    <cfRule type="containsText" dxfId="121" priority="72" operator="containsText" text="Preventivo">
      <formula>NOT(ISERROR(SEARCH("Preventivo",G101)))</formula>
    </cfRule>
  </conditionalFormatting>
  <conditionalFormatting sqref="G103">
    <cfRule type="containsText" dxfId="120" priority="71" operator="containsText" text="Preventivo">
      <formula>NOT(ISERROR(SEARCH("Preventivo",G103)))</formula>
    </cfRule>
  </conditionalFormatting>
  <conditionalFormatting sqref="G106:G107">
    <cfRule type="containsText" dxfId="119" priority="70" operator="containsText" text="Preventivo">
      <formula>NOT(ISERROR(SEARCH("Preventivo",G106)))</formula>
    </cfRule>
  </conditionalFormatting>
  <conditionalFormatting sqref="G108">
    <cfRule type="containsText" dxfId="118" priority="69" operator="containsText" text="Preventivo">
      <formula>NOT(ISERROR(SEARCH("Preventivo",G108)))</formula>
    </cfRule>
  </conditionalFormatting>
  <conditionalFormatting sqref="G111:G112">
    <cfRule type="containsText" dxfId="117" priority="68" operator="containsText" text="Preventivo">
      <formula>NOT(ISERROR(SEARCH("Preventivo",G111)))</formula>
    </cfRule>
  </conditionalFormatting>
  <conditionalFormatting sqref="G113">
    <cfRule type="containsText" dxfId="116" priority="67" operator="containsText" text="Preventivo">
      <formula>NOT(ISERROR(SEARCH("Preventivo",G113)))</formula>
    </cfRule>
  </conditionalFormatting>
  <conditionalFormatting sqref="G118:G119">
    <cfRule type="containsText" dxfId="115" priority="66" operator="containsText" text="Preventivo">
      <formula>NOT(ISERROR(SEARCH("Preventivo",G118)))</formula>
    </cfRule>
  </conditionalFormatting>
  <conditionalFormatting sqref="G120">
    <cfRule type="containsText" dxfId="114" priority="65" operator="containsText" text="Preventivo">
      <formula>NOT(ISERROR(SEARCH("Preventivo",G120)))</formula>
    </cfRule>
  </conditionalFormatting>
  <conditionalFormatting sqref="G125:G126">
    <cfRule type="containsText" dxfId="113" priority="64" operator="containsText" text="Preventivo">
      <formula>NOT(ISERROR(SEARCH("Preventivo",G125)))</formula>
    </cfRule>
  </conditionalFormatting>
  <conditionalFormatting sqref="G127">
    <cfRule type="containsText" dxfId="112" priority="63" operator="containsText" text="Preventivo">
      <formula>NOT(ISERROR(SEARCH("Preventivo",G127)))</formula>
    </cfRule>
  </conditionalFormatting>
  <conditionalFormatting sqref="G130:G131">
    <cfRule type="containsText" dxfId="111" priority="62" operator="containsText" text="Preventivo">
      <formula>NOT(ISERROR(SEARCH("Preventivo",G130)))</formula>
    </cfRule>
  </conditionalFormatting>
  <conditionalFormatting sqref="G132">
    <cfRule type="containsText" dxfId="110" priority="61" operator="containsText" text="Preventivo">
      <formula>NOT(ISERROR(SEARCH("Preventivo",G132)))</formula>
    </cfRule>
  </conditionalFormatting>
  <conditionalFormatting sqref="G135:G136">
    <cfRule type="containsText" dxfId="109" priority="60" operator="containsText" text="Preventivo">
      <formula>NOT(ISERROR(SEARCH("Preventivo",G135)))</formula>
    </cfRule>
  </conditionalFormatting>
  <conditionalFormatting sqref="G137">
    <cfRule type="containsText" dxfId="108" priority="59" operator="containsText" text="Preventivo">
      <formula>NOT(ISERROR(SEARCH("Preventivo",G137)))</formula>
    </cfRule>
  </conditionalFormatting>
  <conditionalFormatting sqref="G142:G143">
    <cfRule type="containsText" dxfId="107" priority="58" operator="containsText" text="Preventivo">
      <formula>NOT(ISERROR(SEARCH("Preventivo",G142)))</formula>
    </cfRule>
  </conditionalFormatting>
  <conditionalFormatting sqref="G144">
    <cfRule type="containsText" dxfId="106" priority="57" operator="containsText" text="Preventivo">
      <formula>NOT(ISERROR(SEARCH("Preventivo",G144)))</formula>
    </cfRule>
  </conditionalFormatting>
  <conditionalFormatting sqref="G147:G148">
    <cfRule type="containsText" dxfId="105" priority="56" operator="containsText" text="Preventivo">
      <formula>NOT(ISERROR(SEARCH("Preventivo",G147)))</formula>
    </cfRule>
  </conditionalFormatting>
  <conditionalFormatting sqref="G149">
    <cfRule type="containsText" dxfId="104" priority="55" operator="containsText" text="Preventivo">
      <formula>NOT(ISERROR(SEARCH("Preventivo",G149)))</formula>
    </cfRule>
  </conditionalFormatting>
  <conditionalFormatting sqref="G155">
    <cfRule type="containsText" dxfId="103" priority="53" operator="containsText" text="Preventivo">
      <formula>NOT(ISERROR(SEARCH("Preventivo",G155)))</formula>
    </cfRule>
  </conditionalFormatting>
  <conditionalFormatting sqref="G153:G154">
    <cfRule type="containsText" dxfId="102" priority="54" operator="containsText" text="Preventivo">
      <formula>NOT(ISERROR(SEARCH("Preventivo",G153)))</formula>
    </cfRule>
  </conditionalFormatting>
  <conditionalFormatting sqref="G161:G162">
    <cfRule type="containsText" dxfId="101" priority="52" operator="containsText" text="Preventivo">
      <formula>NOT(ISERROR(SEARCH("Preventivo",G161)))</formula>
    </cfRule>
  </conditionalFormatting>
  <conditionalFormatting sqref="G163">
    <cfRule type="containsText" dxfId="100" priority="51" operator="containsText" text="Preventivo">
      <formula>NOT(ISERROR(SEARCH("Preventivo",G163)))</formula>
    </cfRule>
  </conditionalFormatting>
  <conditionalFormatting sqref="G168:G169">
    <cfRule type="containsText" dxfId="99" priority="50" operator="containsText" text="Preventivo">
      <formula>NOT(ISERROR(SEARCH("Preventivo",G168)))</formula>
    </cfRule>
  </conditionalFormatting>
  <conditionalFormatting sqref="G173:G174">
    <cfRule type="containsText" dxfId="98" priority="48" operator="containsText" text="Preventivo">
      <formula>NOT(ISERROR(SEARCH("Preventivo",G173)))</formula>
    </cfRule>
  </conditionalFormatting>
  <conditionalFormatting sqref="G175">
    <cfRule type="containsText" dxfId="97" priority="47" operator="containsText" text="Preventivo">
      <formula>NOT(ISERROR(SEARCH("Preventivo",G175)))</formula>
    </cfRule>
  </conditionalFormatting>
  <conditionalFormatting sqref="G179:G180">
    <cfRule type="containsText" dxfId="96" priority="46" operator="containsText" text="Preventivo">
      <formula>NOT(ISERROR(SEARCH("Preventivo",G179)))</formula>
    </cfRule>
  </conditionalFormatting>
  <conditionalFormatting sqref="G181">
    <cfRule type="containsText" dxfId="95" priority="45" operator="containsText" text="Preventivo">
      <formula>NOT(ISERROR(SEARCH("Preventivo",G181)))</formula>
    </cfRule>
  </conditionalFormatting>
  <conditionalFormatting sqref="G185:G186">
    <cfRule type="containsText" dxfId="94" priority="44" operator="containsText" text="Preventivo">
      <formula>NOT(ISERROR(SEARCH("Preventivo",G185)))</formula>
    </cfRule>
  </conditionalFormatting>
  <conditionalFormatting sqref="G187">
    <cfRule type="containsText" dxfId="93" priority="43" operator="containsText" text="Preventivo">
      <formula>NOT(ISERROR(SEARCH("Preventivo",G187)))</formula>
    </cfRule>
  </conditionalFormatting>
  <conditionalFormatting sqref="G190:G191">
    <cfRule type="containsText" dxfId="92" priority="42" operator="containsText" text="Preventivo">
      <formula>NOT(ISERROR(SEARCH("Preventivo",G190)))</formula>
    </cfRule>
  </conditionalFormatting>
  <conditionalFormatting sqref="G192">
    <cfRule type="containsText" dxfId="91" priority="41" operator="containsText" text="Preventivo">
      <formula>NOT(ISERROR(SEARCH("Preventivo",G192)))</formula>
    </cfRule>
  </conditionalFormatting>
  <conditionalFormatting sqref="G195:G196">
    <cfRule type="containsText" dxfId="90" priority="40" operator="containsText" text="Preventivo">
      <formula>NOT(ISERROR(SEARCH("Preventivo",G195)))</formula>
    </cfRule>
  </conditionalFormatting>
  <conditionalFormatting sqref="G197">
    <cfRule type="containsText" dxfId="89" priority="39" operator="containsText" text="Preventivo">
      <formula>NOT(ISERROR(SEARCH("Preventivo",G197)))</formula>
    </cfRule>
  </conditionalFormatting>
  <conditionalFormatting sqref="G202:G203">
    <cfRule type="containsText" dxfId="88" priority="38" operator="containsText" text="Preventivo">
      <formula>NOT(ISERROR(SEARCH("Preventivo",G202)))</formula>
    </cfRule>
  </conditionalFormatting>
  <conditionalFormatting sqref="G204">
    <cfRule type="containsText" dxfId="87" priority="37" operator="containsText" text="Preventivo">
      <formula>NOT(ISERROR(SEARCH("Preventivo",G204)))</formula>
    </cfRule>
  </conditionalFormatting>
  <conditionalFormatting sqref="G209:G210">
    <cfRule type="containsText" dxfId="86" priority="36" operator="containsText" text="Preventivo">
      <formula>NOT(ISERROR(SEARCH("Preventivo",G209)))</formula>
    </cfRule>
  </conditionalFormatting>
  <conditionalFormatting sqref="G211">
    <cfRule type="containsText" dxfId="85" priority="35" operator="containsText" text="Preventivo">
      <formula>NOT(ISERROR(SEARCH("Preventivo",G211)))</formula>
    </cfRule>
  </conditionalFormatting>
  <conditionalFormatting sqref="G214:G215">
    <cfRule type="containsText" dxfId="84" priority="34" operator="containsText" text="Preventivo">
      <formula>NOT(ISERROR(SEARCH("Preventivo",G214)))</formula>
    </cfRule>
  </conditionalFormatting>
  <conditionalFormatting sqref="G216">
    <cfRule type="containsText" dxfId="83" priority="33" operator="containsText" text="Preventivo">
      <formula>NOT(ISERROR(SEARCH("Preventivo",G216)))</formula>
    </cfRule>
  </conditionalFormatting>
  <conditionalFormatting sqref="G219:G220">
    <cfRule type="containsText" dxfId="82" priority="32" operator="containsText" text="Preventivo">
      <formula>NOT(ISERROR(SEARCH("Preventivo",G219)))</formula>
    </cfRule>
  </conditionalFormatting>
  <conditionalFormatting sqref="G221">
    <cfRule type="containsText" dxfId="81" priority="31" operator="containsText" text="Preventivo">
      <formula>NOT(ISERROR(SEARCH("Preventivo",G221)))</formula>
    </cfRule>
  </conditionalFormatting>
  <conditionalFormatting sqref="G227">
    <cfRule type="containsText" dxfId="80" priority="29" operator="containsText" text="Preventivo">
      <formula>NOT(ISERROR(SEARCH("Preventivo",G227)))</formula>
    </cfRule>
  </conditionalFormatting>
  <conditionalFormatting sqref="G225:G226">
    <cfRule type="containsText" dxfId="79" priority="30" operator="containsText" text="Preventivo">
      <formula>NOT(ISERROR(SEARCH("Preventivo",G225)))</formula>
    </cfRule>
  </conditionalFormatting>
  <conditionalFormatting sqref="G233:G234">
    <cfRule type="containsText" dxfId="78" priority="28" operator="containsText" text="Preventivo">
      <formula>NOT(ISERROR(SEARCH("Preventivo",G233)))</formula>
    </cfRule>
  </conditionalFormatting>
  <conditionalFormatting sqref="G235">
    <cfRule type="containsText" dxfId="77" priority="27" operator="containsText" text="Preventivo">
      <formula>NOT(ISERROR(SEARCH("Preventivo",G235)))</formula>
    </cfRule>
  </conditionalFormatting>
  <conditionalFormatting sqref="G242">
    <cfRule type="containsText" dxfId="76" priority="25" operator="containsText" text="Preventivo">
      <formula>NOT(ISERROR(SEARCH("Preventivo",G242)))</formula>
    </cfRule>
  </conditionalFormatting>
  <conditionalFormatting sqref="G240:G241">
    <cfRule type="containsText" dxfId="75" priority="26" operator="containsText" text="Preventivo">
      <formula>NOT(ISERROR(SEARCH("Preventivo",G240)))</formula>
    </cfRule>
  </conditionalFormatting>
  <conditionalFormatting sqref="G245:G246">
    <cfRule type="containsText" dxfId="74" priority="24" operator="containsText" text="Preventivo">
      <formula>NOT(ISERROR(SEARCH("Preventivo",G245)))</formula>
    </cfRule>
  </conditionalFormatting>
  <conditionalFormatting sqref="G247">
    <cfRule type="containsText" dxfId="73" priority="23" operator="containsText" text="Preventivo">
      <formula>NOT(ISERROR(SEARCH("Preventivo",G247)))</formula>
    </cfRule>
  </conditionalFormatting>
  <conditionalFormatting sqref="G251:G252">
    <cfRule type="containsText" dxfId="72" priority="22" operator="containsText" text="Preventivo">
      <formula>NOT(ISERROR(SEARCH("Preventivo",G251)))</formula>
    </cfRule>
  </conditionalFormatting>
  <conditionalFormatting sqref="G253">
    <cfRule type="containsText" dxfId="71" priority="21" operator="containsText" text="Preventivo">
      <formula>NOT(ISERROR(SEARCH("Preventivo",G253)))</formula>
    </cfRule>
  </conditionalFormatting>
  <conditionalFormatting sqref="G257:G258">
    <cfRule type="containsText" dxfId="70" priority="20" operator="containsText" text="Preventivo">
      <formula>NOT(ISERROR(SEARCH("Preventivo",G257)))</formula>
    </cfRule>
  </conditionalFormatting>
  <conditionalFormatting sqref="G259">
    <cfRule type="containsText" dxfId="69" priority="19" operator="containsText" text="Preventivo">
      <formula>NOT(ISERROR(SEARCH("Preventivo",G259)))</formula>
    </cfRule>
  </conditionalFormatting>
  <conditionalFormatting sqref="G262:G263">
    <cfRule type="containsText" dxfId="68" priority="18" operator="containsText" text="Preventivo">
      <formula>NOT(ISERROR(SEARCH("Preventivo",G262)))</formula>
    </cfRule>
  </conditionalFormatting>
  <conditionalFormatting sqref="G264">
    <cfRule type="containsText" dxfId="67" priority="17" operator="containsText" text="Preventivo">
      <formula>NOT(ISERROR(SEARCH("Preventivo",G264)))</formula>
    </cfRule>
  </conditionalFormatting>
  <conditionalFormatting sqref="G267:G268">
    <cfRule type="containsText" dxfId="66" priority="16" operator="containsText" text="Preventivo">
      <formula>NOT(ISERROR(SEARCH("Preventivo",G267)))</formula>
    </cfRule>
  </conditionalFormatting>
  <conditionalFormatting sqref="G269">
    <cfRule type="containsText" dxfId="65" priority="15" operator="containsText" text="Preventivo">
      <formula>NOT(ISERROR(SEARCH("Preventivo",G269)))</formula>
    </cfRule>
  </conditionalFormatting>
  <conditionalFormatting sqref="G274:G275">
    <cfRule type="containsText" dxfId="64" priority="14" operator="containsText" text="Preventivo">
      <formula>NOT(ISERROR(SEARCH("Preventivo",G274)))</formula>
    </cfRule>
  </conditionalFormatting>
  <conditionalFormatting sqref="G276">
    <cfRule type="containsText" dxfId="63" priority="13" operator="containsText" text="Preventivo">
      <formula>NOT(ISERROR(SEARCH("Preventivo",G276)))</formula>
    </cfRule>
  </conditionalFormatting>
  <conditionalFormatting sqref="G281:G282">
    <cfRule type="containsText" dxfId="62" priority="12" operator="containsText" text="Preventivo">
      <formula>NOT(ISERROR(SEARCH("Preventivo",G281)))</formula>
    </cfRule>
  </conditionalFormatting>
  <conditionalFormatting sqref="G283">
    <cfRule type="containsText" dxfId="61" priority="11" operator="containsText" text="Preventivo">
      <formula>NOT(ISERROR(SEARCH("Preventivo",G283)))</formula>
    </cfRule>
  </conditionalFormatting>
  <conditionalFormatting sqref="G286:G287">
    <cfRule type="containsText" dxfId="60" priority="10" operator="containsText" text="Preventivo">
      <formula>NOT(ISERROR(SEARCH("Preventivo",G286)))</formula>
    </cfRule>
  </conditionalFormatting>
  <conditionalFormatting sqref="G288">
    <cfRule type="containsText" dxfId="59" priority="9" operator="containsText" text="Preventivo">
      <formula>NOT(ISERROR(SEARCH("Preventivo",G288)))</formula>
    </cfRule>
  </conditionalFormatting>
  <conditionalFormatting sqref="G291:G292">
    <cfRule type="containsText" dxfId="58" priority="8" operator="containsText" text="Preventivo">
      <formula>NOT(ISERROR(SEARCH("Preventivo",G291)))</formula>
    </cfRule>
  </conditionalFormatting>
  <conditionalFormatting sqref="G293">
    <cfRule type="containsText" dxfId="57" priority="7" operator="containsText" text="Preventivo">
      <formula>NOT(ISERROR(SEARCH("Preventivo",G293)))</formula>
    </cfRule>
  </conditionalFormatting>
  <conditionalFormatting sqref="G299">
    <cfRule type="containsText" dxfId="56" priority="5" operator="containsText" text="Preventivo">
      <formula>NOT(ISERROR(SEARCH("Preventivo",G299)))</formula>
    </cfRule>
  </conditionalFormatting>
  <conditionalFormatting sqref="G297:G298">
    <cfRule type="containsText" dxfId="55" priority="6" operator="containsText" text="Preventivo">
      <formula>NOT(ISERROR(SEARCH("Preventivo",G297)))</formula>
    </cfRule>
  </conditionalFormatting>
  <conditionalFormatting sqref="G305:G306">
    <cfRule type="containsText" dxfId="54" priority="4" operator="containsText" text="Preventivo">
      <formula>NOT(ISERROR(SEARCH("Preventivo",G305)))</formula>
    </cfRule>
  </conditionalFormatting>
  <conditionalFormatting sqref="G307">
    <cfRule type="containsText" dxfId="53" priority="3" operator="containsText" text="Preventivo">
      <formula>NOT(ISERROR(SEARCH("Preventivo",G307)))</formula>
    </cfRule>
  </conditionalFormatting>
  <conditionalFormatting sqref="G312:G313">
    <cfRule type="containsText" dxfId="52" priority="2" operator="containsText" text="Preventivo">
      <formula>NOT(ISERROR(SEARCH("Preventivo",G312)))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59"/>
  <sheetViews>
    <sheetView topLeftCell="F1" zoomScale="70" zoomScaleNormal="70" workbookViewId="0">
      <selection activeCell="AA4" sqref="AA4"/>
    </sheetView>
  </sheetViews>
  <sheetFormatPr baseColWidth="10" defaultColWidth="11.42578125" defaultRowHeight="12.75"/>
  <cols>
    <col min="1" max="1" width="19.28515625" bestFit="1" customWidth="1"/>
    <col min="2" max="2" width="14.140625" customWidth="1"/>
    <col min="3" max="3" width="6.5703125" style="175" customWidth="1"/>
    <col min="4" max="4" width="26.140625" customWidth="1"/>
    <col min="5" max="5" width="30.140625" style="200" bestFit="1" customWidth="1"/>
    <col min="6" max="6" width="47" style="221" customWidth="1"/>
    <col min="7" max="7" width="23.140625" style="200" customWidth="1"/>
    <col min="8" max="8" width="15.42578125" style="175" bestFit="1" customWidth="1"/>
    <col min="9" max="9" width="21.42578125" style="175" bestFit="1" customWidth="1"/>
    <col min="11" max="11" width="30" customWidth="1"/>
    <col min="12" max="12" width="34.28515625" customWidth="1"/>
  </cols>
  <sheetData>
    <row r="1" spans="1:26" s="169" customFormat="1">
      <c r="A1" s="217" t="s">
        <v>1960</v>
      </c>
      <c r="B1" s="217"/>
      <c r="C1" s="174"/>
      <c r="F1" s="219"/>
      <c r="H1" s="174"/>
      <c r="I1" s="174"/>
    </row>
    <row r="2" spans="1:26" s="169" customFormat="1" ht="13.5" thickBot="1">
      <c r="C2" s="174"/>
      <c r="F2" s="219"/>
      <c r="H2" s="174"/>
      <c r="I2" s="174"/>
    </row>
    <row r="3" spans="1:26" ht="17.25" customHeight="1" thickBot="1">
      <c r="A3" s="202" t="s">
        <v>373</v>
      </c>
      <c r="C3" s="15" t="s">
        <v>1961</v>
      </c>
      <c r="D3" s="186" t="s">
        <v>329</v>
      </c>
      <c r="E3" s="186" t="s">
        <v>1962</v>
      </c>
      <c r="F3" s="186" t="s">
        <v>1963</v>
      </c>
      <c r="G3" s="186" t="s">
        <v>332</v>
      </c>
      <c r="H3" s="186" t="s">
        <v>1964</v>
      </c>
      <c r="I3" s="187" t="s">
        <v>334</v>
      </c>
      <c r="K3" s="222" t="s">
        <v>1965</v>
      </c>
      <c r="L3" s="222" t="s">
        <v>1966</v>
      </c>
      <c r="M3" s="222" t="s">
        <v>1967</v>
      </c>
      <c r="N3" s="15" t="s">
        <v>1968</v>
      </c>
      <c r="O3" s="222" t="s">
        <v>1969</v>
      </c>
      <c r="P3" s="180" t="s">
        <v>1970</v>
      </c>
      <c r="Q3" s="146" t="s">
        <v>480</v>
      </c>
      <c r="R3" s="233" t="s">
        <v>1971</v>
      </c>
      <c r="S3" s="233" t="s">
        <v>1972</v>
      </c>
      <c r="T3" s="146" t="s">
        <v>581</v>
      </c>
      <c r="U3" s="233" t="s">
        <v>1973</v>
      </c>
      <c r="V3" s="233" t="s">
        <v>1974</v>
      </c>
      <c r="W3" s="233" t="s">
        <v>1975</v>
      </c>
      <c r="X3" s="233" t="s">
        <v>1976</v>
      </c>
      <c r="Y3" s="233" t="s">
        <v>1977</v>
      </c>
      <c r="Z3" s="233" t="s">
        <v>1978</v>
      </c>
    </row>
    <row r="4" spans="1:26" ht="25.5">
      <c r="A4" s="188"/>
      <c r="C4" s="407">
        <v>1</v>
      </c>
      <c r="D4" s="182" t="s">
        <v>346</v>
      </c>
      <c r="E4" s="185" t="s">
        <v>347</v>
      </c>
      <c r="F4" s="185" t="s">
        <v>348</v>
      </c>
      <c r="G4" s="185" t="s">
        <v>349</v>
      </c>
      <c r="H4" s="204" t="s">
        <v>187</v>
      </c>
      <c r="I4" s="156" t="s">
        <v>350</v>
      </c>
      <c r="K4" s="15" t="s">
        <v>1965</v>
      </c>
      <c r="L4" s="229" t="s">
        <v>1966</v>
      </c>
      <c r="M4" s="15" t="s">
        <v>1967</v>
      </c>
      <c r="N4" s="15" t="s">
        <v>1968</v>
      </c>
      <c r="O4" s="15" t="s">
        <v>1969</v>
      </c>
      <c r="P4" s="180" t="s">
        <v>1970</v>
      </c>
      <c r="Q4" s="146" t="s">
        <v>480</v>
      </c>
      <c r="R4" s="146"/>
      <c r="S4" s="146"/>
      <c r="T4" s="146"/>
      <c r="U4" s="146"/>
      <c r="V4" s="146"/>
      <c r="W4" s="146"/>
      <c r="X4" s="146"/>
      <c r="Y4" s="146"/>
      <c r="Z4" s="233" t="s">
        <v>1978</v>
      </c>
    </row>
    <row r="5" spans="1:26" ht="25.5">
      <c r="A5" s="188"/>
      <c r="C5" s="407">
        <v>2</v>
      </c>
      <c r="D5" s="182" t="s">
        <v>387</v>
      </c>
      <c r="E5" s="185" t="s">
        <v>347</v>
      </c>
      <c r="F5" s="185" t="s">
        <v>348</v>
      </c>
      <c r="G5" s="185" t="s">
        <v>349</v>
      </c>
      <c r="H5" s="204" t="s">
        <v>187</v>
      </c>
      <c r="I5" s="156" t="s">
        <v>350</v>
      </c>
      <c r="K5" s="15" t="s">
        <v>1965</v>
      </c>
      <c r="L5" s="189"/>
      <c r="M5" s="189"/>
      <c r="N5" s="189"/>
      <c r="O5" s="189"/>
      <c r="P5" s="231"/>
      <c r="Q5" s="146"/>
      <c r="R5" s="146"/>
      <c r="S5" s="146"/>
      <c r="T5" s="146" t="s">
        <v>581</v>
      </c>
      <c r="U5" s="233" t="s">
        <v>1973</v>
      </c>
      <c r="V5" s="233" t="s">
        <v>1974</v>
      </c>
      <c r="W5" s="233" t="s">
        <v>1975</v>
      </c>
      <c r="X5" s="233" t="s">
        <v>1976</v>
      </c>
      <c r="Y5" s="233" t="s">
        <v>1977</v>
      </c>
      <c r="Z5" s="233" t="s">
        <v>1978</v>
      </c>
    </row>
    <row r="6" spans="1:26" ht="25.5">
      <c r="A6" s="188"/>
      <c r="C6" s="407">
        <v>3</v>
      </c>
      <c r="D6" s="182" t="s">
        <v>346</v>
      </c>
      <c r="E6" s="185" t="s">
        <v>378</v>
      </c>
      <c r="F6" s="185" t="s">
        <v>379</v>
      </c>
      <c r="G6" s="185" t="s">
        <v>380</v>
      </c>
      <c r="H6" s="204" t="s">
        <v>188</v>
      </c>
      <c r="I6" s="156" t="s">
        <v>352</v>
      </c>
      <c r="K6" s="15" t="s">
        <v>1965</v>
      </c>
      <c r="L6" s="229" t="s">
        <v>1966</v>
      </c>
      <c r="M6" s="15" t="s">
        <v>1967</v>
      </c>
      <c r="N6" s="15" t="s">
        <v>1968</v>
      </c>
      <c r="O6" s="15" t="s">
        <v>1969</v>
      </c>
      <c r="P6" s="180" t="s">
        <v>1970</v>
      </c>
      <c r="Q6" s="146"/>
      <c r="R6" s="233" t="s">
        <v>1971</v>
      </c>
      <c r="S6" s="233" t="s">
        <v>1972</v>
      </c>
      <c r="T6" s="233"/>
      <c r="U6" s="233"/>
      <c r="V6" s="233"/>
      <c r="W6" s="233"/>
      <c r="X6" s="233" t="s">
        <v>1976</v>
      </c>
      <c r="Y6" s="233"/>
      <c r="Z6" s="233"/>
    </row>
    <row r="7" spans="1:26" ht="25.5">
      <c r="A7" s="188"/>
      <c r="C7" s="407">
        <v>4</v>
      </c>
      <c r="D7" s="182" t="s">
        <v>387</v>
      </c>
      <c r="E7" s="185" t="s">
        <v>378</v>
      </c>
      <c r="F7" s="185" t="s">
        <v>379</v>
      </c>
      <c r="G7" s="185" t="s">
        <v>380</v>
      </c>
      <c r="H7" s="204" t="s">
        <v>188</v>
      </c>
      <c r="I7" s="156" t="s">
        <v>352</v>
      </c>
      <c r="K7" s="189"/>
      <c r="L7" s="189"/>
      <c r="M7" s="189"/>
      <c r="N7" s="189"/>
      <c r="O7" s="189"/>
      <c r="P7" s="231"/>
      <c r="Q7" s="146"/>
      <c r="R7" s="146"/>
      <c r="S7" s="146"/>
      <c r="T7" s="146"/>
      <c r="U7" s="146"/>
      <c r="V7" s="146"/>
      <c r="W7" s="146"/>
      <c r="X7" s="146"/>
      <c r="Y7" s="233" t="s">
        <v>1977</v>
      </c>
      <c r="Z7" s="233" t="s">
        <v>1978</v>
      </c>
    </row>
    <row r="8" spans="1:26" ht="25.5">
      <c r="A8" s="188"/>
      <c r="C8" s="407">
        <v>5</v>
      </c>
      <c r="D8" s="182" t="s">
        <v>346</v>
      </c>
      <c r="E8" s="172" t="s">
        <v>382</v>
      </c>
      <c r="F8" s="172" t="s">
        <v>383</v>
      </c>
      <c r="G8" s="185" t="s">
        <v>384</v>
      </c>
      <c r="H8" s="204" t="s">
        <v>188</v>
      </c>
      <c r="I8" s="156" t="s">
        <v>352</v>
      </c>
      <c r="K8" s="15" t="s">
        <v>1965</v>
      </c>
      <c r="L8" s="229" t="s">
        <v>1966</v>
      </c>
      <c r="M8" s="15" t="s">
        <v>1967</v>
      </c>
      <c r="N8" s="15" t="s">
        <v>1968</v>
      </c>
      <c r="O8" s="15" t="s">
        <v>1969</v>
      </c>
      <c r="P8" s="180" t="s">
        <v>1970</v>
      </c>
      <c r="Q8" s="146"/>
      <c r="R8" s="233" t="s">
        <v>1971</v>
      </c>
      <c r="S8" s="233" t="s">
        <v>1972</v>
      </c>
      <c r="T8" s="233"/>
      <c r="U8" s="233"/>
      <c r="V8" s="233"/>
      <c r="W8" s="233"/>
      <c r="X8" s="233"/>
      <c r="Y8" s="233"/>
      <c r="Z8" s="233"/>
    </row>
    <row r="9" spans="1:26" ht="25.5">
      <c r="A9" s="188"/>
      <c r="C9" s="407">
        <v>6</v>
      </c>
      <c r="D9" s="182" t="s">
        <v>387</v>
      </c>
      <c r="E9" s="172" t="s">
        <v>382</v>
      </c>
      <c r="F9" s="172" t="s">
        <v>383</v>
      </c>
      <c r="G9" s="185" t="s">
        <v>384</v>
      </c>
      <c r="H9" s="204" t="s">
        <v>188</v>
      </c>
      <c r="I9" s="156" t="s">
        <v>352</v>
      </c>
      <c r="K9" s="15" t="s">
        <v>1965</v>
      </c>
      <c r="L9" s="189"/>
      <c r="M9" s="189"/>
      <c r="N9" s="189"/>
      <c r="O9" s="189"/>
      <c r="P9" s="231"/>
      <c r="Q9" s="146"/>
      <c r="R9" s="146"/>
      <c r="S9" s="146"/>
      <c r="T9" s="146" t="s">
        <v>581</v>
      </c>
      <c r="U9" s="233" t="s">
        <v>1973</v>
      </c>
      <c r="V9" s="233" t="s">
        <v>1974</v>
      </c>
      <c r="W9" s="233" t="s">
        <v>1975</v>
      </c>
      <c r="X9" s="233" t="s">
        <v>1976</v>
      </c>
      <c r="Y9" s="233" t="s">
        <v>1977</v>
      </c>
      <c r="Z9" s="233" t="s">
        <v>1978</v>
      </c>
    </row>
    <row r="10" spans="1:26" ht="25.5">
      <c r="A10" s="188"/>
      <c r="C10" s="407">
        <v>7</v>
      </c>
      <c r="D10" s="182" t="s">
        <v>346</v>
      </c>
      <c r="E10" s="172" t="s">
        <v>431</v>
      </c>
      <c r="F10" s="172" t="s">
        <v>383</v>
      </c>
      <c r="G10" s="185" t="s">
        <v>349</v>
      </c>
      <c r="H10" s="204" t="s">
        <v>187</v>
      </c>
      <c r="I10" s="156" t="s">
        <v>352</v>
      </c>
      <c r="K10" s="15" t="s">
        <v>1965</v>
      </c>
      <c r="L10" s="229" t="s">
        <v>1966</v>
      </c>
      <c r="M10" s="15" t="s">
        <v>1967</v>
      </c>
      <c r="N10" s="15" t="s">
        <v>1968</v>
      </c>
      <c r="O10" s="15" t="s">
        <v>1969</v>
      </c>
      <c r="P10" s="180" t="s">
        <v>1970</v>
      </c>
      <c r="Q10" s="146" t="s">
        <v>480</v>
      </c>
      <c r="R10" s="233" t="s">
        <v>1971</v>
      </c>
      <c r="S10" s="233" t="s">
        <v>1972</v>
      </c>
      <c r="T10" s="111"/>
      <c r="U10" s="233" t="s">
        <v>1973</v>
      </c>
      <c r="V10" s="233" t="s">
        <v>1974</v>
      </c>
      <c r="W10" s="233" t="s">
        <v>1975</v>
      </c>
      <c r="X10" s="233" t="s">
        <v>1976</v>
      </c>
      <c r="Y10" s="233"/>
      <c r="Z10" s="233"/>
    </row>
    <row r="11" spans="1:26" ht="25.5">
      <c r="A11" s="188"/>
      <c r="C11" s="407">
        <v>8</v>
      </c>
      <c r="D11" s="182" t="s">
        <v>485</v>
      </c>
      <c r="E11" s="172" t="s">
        <v>431</v>
      </c>
      <c r="F11" s="172" t="s">
        <v>383</v>
      </c>
      <c r="G11" s="185" t="s">
        <v>349</v>
      </c>
      <c r="H11" s="204" t="s">
        <v>187</v>
      </c>
      <c r="I11" s="156" t="s">
        <v>352</v>
      </c>
      <c r="K11" s="189"/>
      <c r="L11" s="189"/>
      <c r="M11" s="189"/>
      <c r="N11" s="189"/>
      <c r="O11" s="189"/>
      <c r="P11" s="231"/>
      <c r="Q11" s="146" t="s">
        <v>480</v>
      </c>
      <c r="R11" s="146"/>
      <c r="S11" s="146"/>
      <c r="T11" s="146" t="s">
        <v>581</v>
      </c>
      <c r="U11" s="233" t="s">
        <v>1973</v>
      </c>
      <c r="V11" s="233" t="s">
        <v>1974</v>
      </c>
      <c r="W11" s="233" t="s">
        <v>1975</v>
      </c>
      <c r="X11" s="233" t="s">
        <v>1976</v>
      </c>
      <c r="Y11" s="233"/>
      <c r="Z11" s="233"/>
    </row>
    <row r="12" spans="1:26" ht="25.5">
      <c r="A12" s="188"/>
      <c r="C12" s="407">
        <v>9</v>
      </c>
      <c r="D12" s="182" t="s">
        <v>387</v>
      </c>
      <c r="E12" s="172" t="s">
        <v>431</v>
      </c>
      <c r="F12" s="172" t="s">
        <v>383</v>
      </c>
      <c r="G12" s="185" t="s">
        <v>349</v>
      </c>
      <c r="H12" s="204" t="s">
        <v>187</v>
      </c>
      <c r="I12" s="156" t="s">
        <v>352</v>
      </c>
      <c r="K12" s="15" t="s">
        <v>1965</v>
      </c>
      <c r="L12" s="229" t="s">
        <v>1966</v>
      </c>
      <c r="M12" s="15" t="s">
        <v>1967</v>
      </c>
      <c r="N12" s="15" t="s">
        <v>1968</v>
      </c>
      <c r="O12" s="15" t="s">
        <v>1969</v>
      </c>
      <c r="P12" s="180" t="s">
        <v>1970</v>
      </c>
      <c r="Q12" s="180"/>
      <c r="R12" s="180"/>
      <c r="S12" s="180"/>
      <c r="T12" s="146" t="s">
        <v>581</v>
      </c>
      <c r="U12" s="233" t="s">
        <v>1973</v>
      </c>
      <c r="V12" s="233" t="s">
        <v>1974</v>
      </c>
      <c r="W12" s="233" t="s">
        <v>1975</v>
      </c>
      <c r="X12" s="233" t="s">
        <v>1976</v>
      </c>
      <c r="Y12" s="233" t="s">
        <v>1977</v>
      </c>
      <c r="Z12" s="233" t="s">
        <v>1978</v>
      </c>
    </row>
    <row r="13" spans="1:26" ht="25.5">
      <c r="A13" s="188"/>
      <c r="C13" s="407">
        <v>10</v>
      </c>
      <c r="D13" s="182" t="s">
        <v>346</v>
      </c>
      <c r="E13" s="185" t="s">
        <v>382</v>
      </c>
      <c r="F13" s="172" t="s">
        <v>389</v>
      </c>
      <c r="G13" s="185" t="s">
        <v>390</v>
      </c>
      <c r="H13" s="184" t="s">
        <v>189</v>
      </c>
      <c r="I13" s="156" t="s">
        <v>352</v>
      </c>
      <c r="K13" s="189"/>
      <c r="L13" s="229" t="s">
        <v>1966</v>
      </c>
      <c r="M13" s="15" t="s">
        <v>1967</v>
      </c>
      <c r="N13" s="15" t="s">
        <v>1968</v>
      </c>
      <c r="O13" s="15" t="s">
        <v>1969</v>
      </c>
      <c r="P13" s="180" t="s">
        <v>1970</v>
      </c>
      <c r="Q13" s="146" t="s">
        <v>480</v>
      </c>
      <c r="R13" s="233" t="s">
        <v>1971</v>
      </c>
      <c r="S13" s="233" t="s">
        <v>1972</v>
      </c>
      <c r="T13" s="111"/>
      <c r="U13" s="233" t="s">
        <v>1973</v>
      </c>
      <c r="V13" s="233" t="s">
        <v>1974</v>
      </c>
      <c r="W13" s="233" t="s">
        <v>1975</v>
      </c>
      <c r="X13" s="233" t="s">
        <v>1976</v>
      </c>
      <c r="Y13" s="233"/>
      <c r="Z13" s="233"/>
    </row>
    <row r="14" spans="1:26" ht="25.5">
      <c r="A14" s="188"/>
      <c r="C14" s="407">
        <v>11</v>
      </c>
      <c r="D14" s="182" t="s">
        <v>485</v>
      </c>
      <c r="E14" s="185" t="s">
        <v>382</v>
      </c>
      <c r="F14" s="172" t="s">
        <v>389</v>
      </c>
      <c r="G14" s="185" t="s">
        <v>390</v>
      </c>
      <c r="H14" s="184" t="s">
        <v>189</v>
      </c>
      <c r="I14" s="156" t="s">
        <v>352</v>
      </c>
      <c r="K14" s="189"/>
      <c r="L14" s="189"/>
      <c r="M14" s="189"/>
      <c r="N14" s="189"/>
      <c r="O14" s="189"/>
      <c r="P14" s="231"/>
      <c r="Q14" s="146" t="s">
        <v>480</v>
      </c>
      <c r="R14" s="146"/>
      <c r="S14" s="146"/>
      <c r="T14" s="146" t="s">
        <v>581</v>
      </c>
      <c r="U14" s="233" t="s">
        <v>1973</v>
      </c>
      <c r="V14" s="233" t="s">
        <v>1974</v>
      </c>
      <c r="W14" s="233" t="s">
        <v>1975</v>
      </c>
      <c r="X14" s="233" t="s">
        <v>1976</v>
      </c>
      <c r="Y14" s="233"/>
      <c r="Z14" s="233"/>
    </row>
    <row r="15" spans="1:26" ht="25.5">
      <c r="A15" s="188"/>
      <c r="C15" s="407">
        <v>12</v>
      </c>
      <c r="D15" s="182" t="s">
        <v>387</v>
      </c>
      <c r="E15" s="185" t="s">
        <v>382</v>
      </c>
      <c r="F15" s="172" t="s">
        <v>389</v>
      </c>
      <c r="G15" s="185" t="s">
        <v>390</v>
      </c>
      <c r="H15" s="184" t="s">
        <v>189</v>
      </c>
      <c r="I15" s="156" t="s">
        <v>352</v>
      </c>
      <c r="K15" s="15" t="s">
        <v>1965</v>
      </c>
      <c r="L15" s="229" t="s">
        <v>1966</v>
      </c>
      <c r="M15" s="15" t="s">
        <v>1967</v>
      </c>
      <c r="N15" s="15" t="s">
        <v>1968</v>
      </c>
      <c r="O15" s="15" t="s">
        <v>1969</v>
      </c>
      <c r="P15" s="180" t="s">
        <v>1970</v>
      </c>
      <c r="Q15" s="146" t="s">
        <v>480</v>
      </c>
      <c r="R15" s="233" t="s">
        <v>1971</v>
      </c>
      <c r="S15" s="233" t="s">
        <v>1972</v>
      </c>
      <c r="T15" s="146" t="s">
        <v>581</v>
      </c>
      <c r="U15" s="233" t="s">
        <v>1973</v>
      </c>
      <c r="V15" s="233" t="s">
        <v>1974</v>
      </c>
      <c r="W15" s="233" t="s">
        <v>1975</v>
      </c>
      <c r="X15" s="233" t="s">
        <v>1976</v>
      </c>
      <c r="Y15" s="233" t="s">
        <v>1977</v>
      </c>
      <c r="Z15" s="233" t="s">
        <v>1978</v>
      </c>
    </row>
    <row r="16" spans="1:26" ht="25.5">
      <c r="A16" s="188"/>
      <c r="C16" s="407">
        <v>13</v>
      </c>
      <c r="D16" s="182" t="s">
        <v>346</v>
      </c>
      <c r="E16" s="172" t="s">
        <v>393</v>
      </c>
      <c r="F16" s="185" t="s">
        <v>394</v>
      </c>
      <c r="G16" s="185" t="s">
        <v>349</v>
      </c>
      <c r="H16" s="204" t="s">
        <v>187</v>
      </c>
      <c r="I16" s="215" t="s">
        <v>350</v>
      </c>
      <c r="K16" s="189"/>
      <c r="L16" s="229" t="s">
        <v>1966</v>
      </c>
      <c r="M16" s="15" t="s">
        <v>1967</v>
      </c>
      <c r="N16" s="15" t="s">
        <v>1968</v>
      </c>
      <c r="O16" s="15" t="s">
        <v>1969</v>
      </c>
      <c r="P16" s="180" t="s">
        <v>1970</v>
      </c>
      <c r="Q16" s="180"/>
      <c r="R16" s="180"/>
      <c r="S16" s="233" t="s">
        <v>1972</v>
      </c>
      <c r="T16" s="233"/>
      <c r="U16" s="233"/>
      <c r="V16" s="233"/>
      <c r="W16" s="233"/>
      <c r="X16" s="233"/>
      <c r="Y16" s="233"/>
      <c r="Z16" s="233"/>
    </row>
    <row r="17" spans="1:26" ht="25.5">
      <c r="A17" s="188"/>
      <c r="C17" s="407">
        <v>14</v>
      </c>
      <c r="D17" s="182" t="s">
        <v>485</v>
      </c>
      <c r="E17" s="172" t="s">
        <v>393</v>
      </c>
      <c r="F17" s="185" t="s">
        <v>394</v>
      </c>
      <c r="G17" s="185" t="s">
        <v>349</v>
      </c>
      <c r="H17" s="204" t="s">
        <v>187</v>
      </c>
      <c r="I17" s="215" t="s">
        <v>350</v>
      </c>
      <c r="K17" s="189"/>
      <c r="L17" s="189"/>
      <c r="M17" s="189"/>
      <c r="N17" s="189"/>
      <c r="O17" s="189"/>
      <c r="P17" s="231"/>
      <c r="Q17" s="231"/>
      <c r="R17" s="231"/>
      <c r="S17" s="231"/>
      <c r="T17" s="146" t="s">
        <v>581</v>
      </c>
      <c r="U17" s="233" t="s">
        <v>1973</v>
      </c>
      <c r="V17" s="233" t="s">
        <v>1974</v>
      </c>
      <c r="W17" s="233" t="s">
        <v>1975</v>
      </c>
      <c r="X17" s="233" t="s">
        <v>1976</v>
      </c>
      <c r="Y17" s="233"/>
      <c r="Z17" s="233"/>
    </row>
    <row r="18" spans="1:26" ht="25.5">
      <c r="A18" s="188"/>
      <c r="C18" s="407">
        <v>15</v>
      </c>
      <c r="D18" s="182" t="s">
        <v>387</v>
      </c>
      <c r="E18" s="172" t="s">
        <v>393</v>
      </c>
      <c r="F18" s="185" t="s">
        <v>394</v>
      </c>
      <c r="G18" s="185" t="s">
        <v>349</v>
      </c>
      <c r="H18" s="204" t="s">
        <v>187</v>
      </c>
      <c r="I18" s="215" t="s">
        <v>350</v>
      </c>
      <c r="K18" s="189"/>
      <c r="L18" s="189"/>
      <c r="M18" s="189"/>
      <c r="N18" s="189"/>
      <c r="O18" s="189"/>
      <c r="P18" s="231"/>
      <c r="Q18" s="231"/>
      <c r="R18" s="231"/>
      <c r="S18" s="231"/>
      <c r="T18" s="231"/>
      <c r="U18" s="231"/>
      <c r="V18" s="231"/>
      <c r="W18" s="231"/>
      <c r="X18" s="231"/>
      <c r="Y18" s="233" t="s">
        <v>1977</v>
      </c>
      <c r="Z18" s="233"/>
    </row>
    <row r="19" spans="1:26" ht="25.5">
      <c r="A19" s="188"/>
      <c r="C19" s="407">
        <v>16</v>
      </c>
      <c r="D19" s="182" t="s">
        <v>346</v>
      </c>
      <c r="E19" s="172" t="s">
        <v>396</v>
      </c>
      <c r="F19" s="185" t="s">
        <v>394</v>
      </c>
      <c r="G19" s="185" t="s">
        <v>349</v>
      </c>
      <c r="H19" s="204" t="s">
        <v>187</v>
      </c>
      <c r="I19" s="215" t="s">
        <v>350</v>
      </c>
      <c r="K19" s="189"/>
      <c r="L19" s="229" t="s">
        <v>1966</v>
      </c>
      <c r="M19" s="15" t="s">
        <v>1967</v>
      </c>
      <c r="N19" s="189"/>
      <c r="O19" s="189"/>
      <c r="P19" s="180" t="s">
        <v>1970</v>
      </c>
      <c r="Q19" s="180"/>
      <c r="R19" s="180"/>
      <c r="S19" s="233" t="s">
        <v>1972</v>
      </c>
      <c r="T19" s="233"/>
      <c r="U19" s="233"/>
      <c r="V19" s="233"/>
      <c r="W19" s="233"/>
      <c r="X19" s="233"/>
      <c r="Y19" s="233"/>
      <c r="Z19" s="233"/>
    </row>
    <row r="20" spans="1:26" ht="25.5">
      <c r="A20" s="188"/>
      <c r="C20" s="407">
        <v>17</v>
      </c>
      <c r="D20" s="182" t="s">
        <v>485</v>
      </c>
      <c r="E20" s="172" t="s">
        <v>396</v>
      </c>
      <c r="F20" s="185" t="s">
        <v>394</v>
      </c>
      <c r="G20" s="185" t="s">
        <v>349</v>
      </c>
      <c r="H20" s="204" t="s">
        <v>187</v>
      </c>
      <c r="I20" s="215" t="s">
        <v>350</v>
      </c>
      <c r="K20" s="189"/>
      <c r="L20" s="189"/>
      <c r="M20" s="189"/>
      <c r="N20" s="189"/>
      <c r="O20" s="189"/>
      <c r="P20" s="231"/>
      <c r="Q20" s="231"/>
      <c r="R20" s="231"/>
      <c r="S20" s="231"/>
      <c r="T20" s="231"/>
      <c r="U20" s="231"/>
      <c r="V20" s="231"/>
      <c r="W20" s="231"/>
      <c r="X20" s="231"/>
      <c r="Y20" s="231"/>
      <c r="Z20" s="231"/>
    </row>
    <row r="21" spans="1:26" ht="25.5">
      <c r="A21" s="188"/>
      <c r="C21" s="407">
        <v>18</v>
      </c>
      <c r="D21" s="182" t="s">
        <v>387</v>
      </c>
      <c r="E21" s="172" t="s">
        <v>396</v>
      </c>
      <c r="F21" s="185" t="s">
        <v>394</v>
      </c>
      <c r="G21" s="185" t="s">
        <v>349</v>
      </c>
      <c r="H21" s="204" t="s">
        <v>187</v>
      </c>
      <c r="I21" s="215" t="s">
        <v>350</v>
      </c>
      <c r="K21" s="189"/>
      <c r="L21" s="189"/>
      <c r="M21" s="189"/>
      <c r="N21" s="189"/>
      <c r="O21" s="189"/>
      <c r="P21" s="231"/>
      <c r="Q21" s="231"/>
      <c r="R21" s="231"/>
      <c r="S21" s="231"/>
      <c r="T21" s="231"/>
      <c r="U21" s="231"/>
      <c r="V21" s="231"/>
      <c r="W21" s="231"/>
      <c r="X21" s="231"/>
      <c r="Y21" s="231"/>
      <c r="Z21" s="231"/>
    </row>
    <row r="22" spans="1:26" ht="25.5">
      <c r="A22" s="188"/>
      <c r="C22" s="407">
        <v>19</v>
      </c>
      <c r="D22" s="182" t="s">
        <v>346</v>
      </c>
      <c r="E22" s="172" t="s">
        <v>396</v>
      </c>
      <c r="F22" s="185" t="s">
        <v>394</v>
      </c>
      <c r="G22" s="185" t="s">
        <v>390</v>
      </c>
      <c r="H22" s="184" t="s">
        <v>189</v>
      </c>
      <c r="I22" s="215" t="s">
        <v>350</v>
      </c>
      <c r="K22" s="189"/>
      <c r="L22" s="229" t="s">
        <v>1966</v>
      </c>
      <c r="M22" s="15" t="s">
        <v>1967</v>
      </c>
      <c r="N22" s="189"/>
      <c r="O22" s="189"/>
      <c r="P22" s="180" t="s">
        <v>1970</v>
      </c>
      <c r="Q22" s="180"/>
      <c r="R22" s="180"/>
      <c r="S22" s="233" t="s">
        <v>1972</v>
      </c>
      <c r="T22" s="233"/>
      <c r="U22" s="233"/>
      <c r="V22" s="233"/>
      <c r="W22" s="233"/>
      <c r="X22" s="233"/>
      <c r="Y22" s="233"/>
      <c r="Z22" s="233"/>
    </row>
    <row r="23" spans="1:26" ht="25.5">
      <c r="A23" s="188"/>
      <c r="C23" s="407">
        <v>20</v>
      </c>
      <c r="D23" s="182" t="s">
        <v>485</v>
      </c>
      <c r="E23" s="172" t="s">
        <v>396</v>
      </c>
      <c r="F23" s="185" t="s">
        <v>394</v>
      </c>
      <c r="G23" s="185" t="s">
        <v>390</v>
      </c>
      <c r="H23" s="184" t="s">
        <v>189</v>
      </c>
      <c r="I23" s="215" t="s">
        <v>350</v>
      </c>
      <c r="K23" s="189"/>
      <c r="L23" s="189"/>
      <c r="M23" s="189"/>
      <c r="N23" s="189"/>
      <c r="O23" s="189"/>
      <c r="P23" s="231"/>
      <c r="Q23" s="231"/>
      <c r="R23" s="231"/>
      <c r="S23" s="231"/>
      <c r="T23" s="231"/>
      <c r="U23" s="231"/>
      <c r="V23" s="231"/>
      <c r="W23" s="231"/>
      <c r="X23" s="231"/>
      <c r="Y23" s="231"/>
      <c r="Z23" s="231"/>
    </row>
    <row r="24" spans="1:26" ht="25.5">
      <c r="A24" s="188"/>
      <c r="C24" s="407">
        <v>21</v>
      </c>
      <c r="D24" s="182" t="s">
        <v>387</v>
      </c>
      <c r="E24" s="172" t="s">
        <v>396</v>
      </c>
      <c r="F24" s="185" t="s">
        <v>394</v>
      </c>
      <c r="G24" s="185" t="s">
        <v>390</v>
      </c>
      <c r="H24" s="184" t="s">
        <v>189</v>
      </c>
      <c r="I24" s="215" t="s">
        <v>350</v>
      </c>
      <c r="K24" s="189"/>
      <c r="L24" s="189"/>
      <c r="M24" s="189"/>
      <c r="N24" s="189"/>
      <c r="O24" s="189"/>
      <c r="P24" s="231"/>
      <c r="Q24" s="231"/>
      <c r="R24" s="231"/>
      <c r="S24" s="231"/>
      <c r="T24" s="231"/>
      <c r="U24" s="231"/>
      <c r="V24" s="231"/>
      <c r="W24" s="231"/>
      <c r="X24" s="231"/>
      <c r="Y24" s="231"/>
      <c r="Z24" s="231"/>
    </row>
    <row r="25" spans="1:26" ht="25.5">
      <c r="C25" s="407">
        <v>22</v>
      </c>
      <c r="D25" s="157" t="s">
        <v>346</v>
      </c>
      <c r="E25" s="157" t="s">
        <v>347</v>
      </c>
      <c r="F25" s="218" t="s">
        <v>399</v>
      </c>
      <c r="G25" s="185" t="s">
        <v>349</v>
      </c>
      <c r="H25" s="204" t="s">
        <v>187</v>
      </c>
      <c r="I25" s="215" t="s">
        <v>350</v>
      </c>
      <c r="K25" s="15" t="s">
        <v>1965</v>
      </c>
      <c r="L25" s="229" t="s">
        <v>1966</v>
      </c>
      <c r="M25" s="15" t="s">
        <v>1967</v>
      </c>
      <c r="N25" s="15" t="s">
        <v>1968</v>
      </c>
      <c r="O25" s="15" t="s">
        <v>1969</v>
      </c>
      <c r="P25" s="180" t="s">
        <v>1970</v>
      </c>
      <c r="Q25" s="146" t="s">
        <v>480</v>
      </c>
      <c r="R25" s="111"/>
      <c r="S25" s="233" t="s">
        <v>1972</v>
      </c>
      <c r="T25" s="233"/>
      <c r="U25" s="233"/>
      <c r="V25" s="233"/>
      <c r="W25" s="233"/>
      <c r="X25" s="233"/>
      <c r="Y25" s="233"/>
      <c r="Z25" s="233" t="s">
        <v>1978</v>
      </c>
    </row>
    <row r="26" spans="1:26" ht="25.5">
      <c r="C26" s="407">
        <v>23</v>
      </c>
      <c r="D26" s="157" t="s">
        <v>346</v>
      </c>
      <c r="E26" s="182" t="s">
        <v>401</v>
      </c>
      <c r="F26" s="218" t="s">
        <v>402</v>
      </c>
      <c r="G26" s="157" t="s">
        <v>403</v>
      </c>
      <c r="H26" s="184" t="s">
        <v>189</v>
      </c>
      <c r="I26" s="156" t="s">
        <v>350</v>
      </c>
      <c r="K26" s="15" t="s">
        <v>1965</v>
      </c>
      <c r="L26" s="229" t="s">
        <v>1966</v>
      </c>
      <c r="M26" s="15" t="s">
        <v>1967</v>
      </c>
      <c r="N26" s="15" t="s">
        <v>1968</v>
      </c>
      <c r="O26" s="15" t="s">
        <v>1969</v>
      </c>
      <c r="P26" s="180" t="s">
        <v>1970</v>
      </c>
      <c r="Q26" s="146" t="s">
        <v>480</v>
      </c>
      <c r="R26" s="146" t="s">
        <v>1971</v>
      </c>
      <c r="S26" s="233" t="s">
        <v>1972</v>
      </c>
      <c r="T26" s="233"/>
      <c r="U26" s="233"/>
      <c r="V26" s="233"/>
      <c r="W26" s="233" t="s">
        <v>1975</v>
      </c>
      <c r="X26" s="233" t="s">
        <v>1976</v>
      </c>
      <c r="Y26" s="233"/>
      <c r="Z26" s="233"/>
    </row>
    <row r="27" spans="1:26" ht="34.5" customHeight="1">
      <c r="A27" s="189"/>
      <c r="C27" s="407">
        <v>23</v>
      </c>
      <c r="D27" s="157" t="s">
        <v>346</v>
      </c>
      <c r="E27" s="172" t="s">
        <v>382</v>
      </c>
      <c r="F27" s="157" t="s">
        <v>405</v>
      </c>
      <c r="G27" s="185" t="s">
        <v>384</v>
      </c>
      <c r="H27" s="204" t="s">
        <v>188</v>
      </c>
      <c r="I27" s="164" t="s">
        <v>352</v>
      </c>
      <c r="K27" s="15" t="s">
        <v>1965</v>
      </c>
      <c r="L27" s="229" t="s">
        <v>1966</v>
      </c>
      <c r="M27" s="15" t="s">
        <v>1967</v>
      </c>
      <c r="N27" s="15" t="s">
        <v>1968</v>
      </c>
      <c r="O27" s="15" t="s">
        <v>1969</v>
      </c>
      <c r="P27" s="180" t="s">
        <v>1970</v>
      </c>
      <c r="Q27" s="146" t="s">
        <v>480</v>
      </c>
      <c r="R27" s="146" t="s">
        <v>1971</v>
      </c>
      <c r="S27" s="233" t="s">
        <v>1972</v>
      </c>
      <c r="T27" s="233"/>
      <c r="U27" s="233"/>
      <c r="V27" s="233"/>
      <c r="W27" s="233"/>
      <c r="X27" s="233"/>
      <c r="Y27" s="233"/>
      <c r="Z27" s="233"/>
    </row>
    <row r="28" spans="1:26" ht="34.5" customHeight="1">
      <c r="A28" s="189"/>
      <c r="C28" s="407">
        <v>23</v>
      </c>
      <c r="D28" s="182" t="s">
        <v>387</v>
      </c>
      <c r="E28" s="172" t="s">
        <v>382</v>
      </c>
      <c r="F28" s="157" t="s">
        <v>405</v>
      </c>
      <c r="G28" s="185" t="s">
        <v>384</v>
      </c>
      <c r="H28" s="204" t="s">
        <v>188</v>
      </c>
      <c r="I28" s="164" t="s">
        <v>352</v>
      </c>
      <c r="K28" s="15" t="s">
        <v>1965</v>
      </c>
      <c r="L28" s="229" t="s">
        <v>1966</v>
      </c>
      <c r="M28" s="15" t="s">
        <v>1967</v>
      </c>
      <c r="N28" s="15" t="s">
        <v>1968</v>
      </c>
      <c r="O28" s="15" t="s">
        <v>1969</v>
      </c>
      <c r="P28" s="180" t="s">
        <v>1970</v>
      </c>
      <c r="Q28" s="146" t="s">
        <v>480</v>
      </c>
      <c r="R28" s="146" t="s">
        <v>1971</v>
      </c>
      <c r="S28" s="233" t="s">
        <v>1972</v>
      </c>
      <c r="T28" s="146" t="s">
        <v>581</v>
      </c>
      <c r="U28" s="233" t="s">
        <v>1973</v>
      </c>
      <c r="V28" s="233" t="s">
        <v>1974</v>
      </c>
      <c r="W28" s="233" t="s">
        <v>1975</v>
      </c>
      <c r="X28" s="233" t="s">
        <v>1976</v>
      </c>
      <c r="Y28" s="233" t="s">
        <v>1977</v>
      </c>
      <c r="Z28" s="233" t="s">
        <v>1978</v>
      </c>
    </row>
    <row r="29" spans="1:26" s="169" customFormat="1">
      <c r="C29" s="174"/>
      <c r="E29" s="174"/>
      <c r="F29" s="219"/>
      <c r="G29" s="174"/>
      <c r="H29" s="174"/>
      <c r="I29" s="174"/>
      <c r="M29"/>
    </row>
    <row r="30" spans="1:26" s="169" customFormat="1" ht="13.5" thickBot="1">
      <c r="C30" s="174"/>
      <c r="E30" s="174"/>
      <c r="F30" s="219"/>
      <c r="G30" s="174"/>
      <c r="H30" s="174"/>
      <c r="I30" s="174"/>
      <c r="M30"/>
    </row>
    <row r="31" spans="1:26" ht="30.75" customHeight="1" thickBot="1">
      <c r="A31" s="203" t="s">
        <v>263</v>
      </c>
      <c r="B31" s="227"/>
      <c r="D31" s="159" t="s">
        <v>329</v>
      </c>
      <c r="E31" s="159" t="s">
        <v>1962</v>
      </c>
      <c r="F31" s="220" t="s">
        <v>1963</v>
      </c>
      <c r="G31" s="159" t="s">
        <v>332</v>
      </c>
      <c r="H31" s="159" t="s">
        <v>1964</v>
      </c>
      <c r="I31" s="159" t="s">
        <v>334</v>
      </c>
      <c r="K31" s="239" t="s">
        <v>1979</v>
      </c>
      <c r="L31" s="146" t="s">
        <v>813</v>
      </c>
    </row>
    <row r="32" spans="1:26" ht="28.5" customHeight="1">
      <c r="C32" s="407">
        <v>1</v>
      </c>
      <c r="D32" s="157" t="s">
        <v>346</v>
      </c>
      <c r="E32" s="157" t="s">
        <v>347</v>
      </c>
      <c r="F32" s="218" t="s">
        <v>405</v>
      </c>
      <c r="G32" s="185" t="s">
        <v>349</v>
      </c>
      <c r="H32" s="204" t="s">
        <v>187</v>
      </c>
      <c r="I32" s="156" t="s">
        <v>357</v>
      </c>
      <c r="K32" s="239" t="s">
        <v>1979</v>
      </c>
      <c r="L32" s="146" t="s">
        <v>813</v>
      </c>
    </row>
    <row r="33" spans="1:12" ht="31.5" customHeight="1">
      <c r="C33" s="240">
        <v>2</v>
      </c>
      <c r="D33" s="195" t="s">
        <v>387</v>
      </c>
      <c r="E33" s="195" t="s">
        <v>347</v>
      </c>
      <c r="F33" s="241" t="s">
        <v>405</v>
      </c>
      <c r="G33" s="193" t="s">
        <v>349</v>
      </c>
      <c r="H33" s="214" t="s">
        <v>187</v>
      </c>
      <c r="I33" s="198" t="s">
        <v>357</v>
      </c>
    </row>
    <row r="34" spans="1:12" ht="34.5" customHeight="1">
      <c r="A34" s="189"/>
      <c r="B34" s="189"/>
      <c r="C34" s="407">
        <v>21</v>
      </c>
      <c r="D34" s="157" t="s">
        <v>346</v>
      </c>
      <c r="E34" s="172" t="s">
        <v>382</v>
      </c>
      <c r="F34" s="157" t="s">
        <v>405</v>
      </c>
      <c r="G34" s="185" t="s">
        <v>786</v>
      </c>
      <c r="H34" s="204" t="s">
        <v>188</v>
      </c>
      <c r="I34" s="164" t="s">
        <v>352</v>
      </c>
      <c r="K34" s="239" t="s">
        <v>1979</v>
      </c>
      <c r="L34" s="146" t="s">
        <v>813</v>
      </c>
    </row>
    <row r="35" spans="1:12" ht="34.5" customHeight="1">
      <c r="A35" s="189"/>
      <c r="B35" s="189"/>
      <c r="C35" s="407">
        <v>22</v>
      </c>
      <c r="D35" s="182" t="s">
        <v>387</v>
      </c>
      <c r="E35" s="172" t="s">
        <v>382</v>
      </c>
      <c r="F35" s="157" t="s">
        <v>405</v>
      </c>
      <c r="G35" s="185" t="s">
        <v>786</v>
      </c>
      <c r="H35" s="204" t="s">
        <v>188</v>
      </c>
      <c r="I35" s="164" t="s">
        <v>352</v>
      </c>
      <c r="K35" s="239" t="s">
        <v>1979</v>
      </c>
      <c r="L35" s="146" t="s">
        <v>813</v>
      </c>
    </row>
    <row r="36" spans="1:12" ht="25.5">
      <c r="C36" s="407">
        <v>3</v>
      </c>
      <c r="D36" s="157" t="s">
        <v>346</v>
      </c>
      <c r="E36" s="157" t="s">
        <v>347</v>
      </c>
      <c r="F36" s="218" t="s">
        <v>789</v>
      </c>
      <c r="G36" s="185" t="s">
        <v>349</v>
      </c>
      <c r="H36" s="204" t="s">
        <v>187</v>
      </c>
      <c r="I36" s="215" t="s">
        <v>352</v>
      </c>
      <c r="K36" s="239" t="s">
        <v>1979</v>
      </c>
      <c r="L36" s="146" t="s">
        <v>813</v>
      </c>
    </row>
    <row r="37" spans="1:12" ht="25.5">
      <c r="C37" s="240">
        <v>4</v>
      </c>
      <c r="D37" s="195" t="s">
        <v>387</v>
      </c>
      <c r="E37" s="195" t="s">
        <v>347</v>
      </c>
      <c r="F37" s="241" t="s">
        <v>789</v>
      </c>
      <c r="G37" s="193" t="s">
        <v>349</v>
      </c>
      <c r="H37" s="214" t="s">
        <v>187</v>
      </c>
      <c r="I37" s="242" t="s">
        <v>352</v>
      </c>
    </row>
    <row r="38" spans="1:12" ht="25.5">
      <c r="C38" s="407">
        <v>5</v>
      </c>
      <c r="D38" s="157" t="s">
        <v>346</v>
      </c>
      <c r="E38" s="157" t="s">
        <v>1980</v>
      </c>
      <c r="F38" s="218" t="s">
        <v>1981</v>
      </c>
      <c r="G38" s="185" t="s">
        <v>349</v>
      </c>
      <c r="H38" s="204" t="s">
        <v>187</v>
      </c>
      <c r="I38" s="164" t="s">
        <v>357</v>
      </c>
    </row>
    <row r="39" spans="1:12" ht="25.5">
      <c r="C39" s="240">
        <v>6</v>
      </c>
      <c r="D39" s="195" t="s">
        <v>387</v>
      </c>
      <c r="E39" s="195" t="s">
        <v>1980</v>
      </c>
      <c r="F39" s="241" t="s">
        <v>1981</v>
      </c>
      <c r="G39" s="193" t="s">
        <v>349</v>
      </c>
      <c r="H39" s="214" t="s">
        <v>187</v>
      </c>
      <c r="I39" s="196" t="s">
        <v>357</v>
      </c>
    </row>
    <row r="40" spans="1:12" ht="25.5">
      <c r="C40" s="407">
        <v>7</v>
      </c>
      <c r="D40" s="157" t="s">
        <v>346</v>
      </c>
      <c r="E40" s="155" t="s">
        <v>382</v>
      </c>
      <c r="F40" s="218" t="s">
        <v>791</v>
      </c>
      <c r="G40" s="185" t="s">
        <v>786</v>
      </c>
      <c r="H40" s="204" t="s">
        <v>188</v>
      </c>
      <c r="I40" s="156" t="s">
        <v>352</v>
      </c>
      <c r="K40" s="239" t="s">
        <v>1979</v>
      </c>
      <c r="L40" s="146" t="s">
        <v>813</v>
      </c>
    </row>
    <row r="41" spans="1:12" ht="25.5">
      <c r="C41" s="240">
        <v>8</v>
      </c>
      <c r="D41" s="195" t="s">
        <v>387</v>
      </c>
      <c r="E41" s="201" t="s">
        <v>382</v>
      </c>
      <c r="F41" s="241" t="s">
        <v>791</v>
      </c>
      <c r="G41" s="193" t="s">
        <v>786</v>
      </c>
      <c r="H41" s="214" t="s">
        <v>188</v>
      </c>
      <c r="I41" s="198" t="s">
        <v>352</v>
      </c>
    </row>
    <row r="42" spans="1:12" ht="25.5">
      <c r="C42" s="407">
        <v>9</v>
      </c>
      <c r="D42" s="157" t="s">
        <v>346</v>
      </c>
      <c r="E42" s="157" t="s">
        <v>347</v>
      </c>
      <c r="F42" s="218" t="s">
        <v>791</v>
      </c>
      <c r="G42" s="185" t="s">
        <v>349</v>
      </c>
      <c r="H42" s="204" t="s">
        <v>187</v>
      </c>
      <c r="I42" s="156" t="s">
        <v>352</v>
      </c>
      <c r="K42" s="239" t="s">
        <v>1979</v>
      </c>
      <c r="L42" s="146" t="s">
        <v>813</v>
      </c>
    </row>
    <row r="43" spans="1:12" ht="25.5">
      <c r="C43" s="240">
        <v>10</v>
      </c>
      <c r="D43" s="195" t="s">
        <v>387</v>
      </c>
      <c r="E43" s="195" t="s">
        <v>1982</v>
      </c>
      <c r="F43" s="241" t="s">
        <v>791</v>
      </c>
      <c r="G43" s="193" t="s">
        <v>349</v>
      </c>
      <c r="H43" s="214" t="s">
        <v>187</v>
      </c>
      <c r="I43" s="198" t="s">
        <v>352</v>
      </c>
    </row>
    <row r="44" spans="1:12" ht="25.5">
      <c r="C44" s="407">
        <v>11</v>
      </c>
      <c r="D44" s="157" t="s">
        <v>346</v>
      </c>
      <c r="E44" s="157" t="s">
        <v>347</v>
      </c>
      <c r="F44" s="218" t="s">
        <v>794</v>
      </c>
      <c r="G44" s="185" t="s">
        <v>349</v>
      </c>
      <c r="H44" s="204" t="s">
        <v>187</v>
      </c>
      <c r="I44" s="156" t="s">
        <v>352</v>
      </c>
      <c r="K44" s="239" t="s">
        <v>1979</v>
      </c>
      <c r="L44" s="146" t="s">
        <v>813</v>
      </c>
    </row>
    <row r="45" spans="1:12" ht="25.5">
      <c r="C45" s="240">
        <v>12</v>
      </c>
      <c r="D45" s="195" t="s">
        <v>387</v>
      </c>
      <c r="E45" s="195" t="s">
        <v>1982</v>
      </c>
      <c r="F45" s="241" t="s">
        <v>794</v>
      </c>
      <c r="G45" s="193" t="s">
        <v>349</v>
      </c>
      <c r="H45" s="214" t="s">
        <v>187</v>
      </c>
      <c r="I45" s="198" t="s">
        <v>352</v>
      </c>
    </row>
    <row r="46" spans="1:12" ht="25.5">
      <c r="C46" s="407">
        <v>13</v>
      </c>
      <c r="D46" s="157" t="s">
        <v>796</v>
      </c>
      <c r="E46" s="157" t="s">
        <v>797</v>
      </c>
      <c r="F46" s="218" t="s">
        <v>798</v>
      </c>
      <c r="G46" s="157" t="s">
        <v>799</v>
      </c>
      <c r="H46" s="184" t="s">
        <v>189</v>
      </c>
      <c r="I46" s="215" t="s">
        <v>350</v>
      </c>
      <c r="K46" s="239" t="s">
        <v>1979</v>
      </c>
      <c r="L46" s="146" t="s">
        <v>813</v>
      </c>
    </row>
    <row r="47" spans="1:12" ht="25.5">
      <c r="C47" s="407">
        <v>14</v>
      </c>
      <c r="D47" s="157" t="s">
        <v>801</v>
      </c>
      <c r="E47" s="157" t="s">
        <v>797</v>
      </c>
      <c r="F47" s="218" t="s">
        <v>802</v>
      </c>
      <c r="G47" s="157" t="s">
        <v>799</v>
      </c>
      <c r="H47" s="184" t="s">
        <v>189</v>
      </c>
      <c r="I47" s="215" t="s">
        <v>357</v>
      </c>
      <c r="K47" s="239" t="s">
        <v>1979</v>
      </c>
      <c r="L47" s="146" t="s">
        <v>813</v>
      </c>
    </row>
    <row r="48" spans="1:12" ht="25.5">
      <c r="C48" s="407">
        <v>15</v>
      </c>
      <c r="D48" s="157" t="s">
        <v>346</v>
      </c>
      <c r="E48" s="155" t="s">
        <v>382</v>
      </c>
      <c r="F48" s="172" t="s">
        <v>804</v>
      </c>
      <c r="G48" s="185" t="s">
        <v>786</v>
      </c>
      <c r="H48" s="184" t="s">
        <v>189</v>
      </c>
      <c r="I48" s="156" t="s">
        <v>350</v>
      </c>
      <c r="K48" s="239" t="s">
        <v>1979</v>
      </c>
      <c r="L48" s="146" t="s">
        <v>813</v>
      </c>
    </row>
    <row r="49" spans="1:12" ht="38.25">
      <c r="C49" s="240">
        <v>16</v>
      </c>
      <c r="D49" s="195" t="s">
        <v>1983</v>
      </c>
      <c r="E49" s="201" t="s">
        <v>382</v>
      </c>
      <c r="F49" s="194" t="s">
        <v>804</v>
      </c>
      <c r="G49" s="193" t="s">
        <v>1984</v>
      </c>
      <c r="H49" s="192" t="s">
        <v>189</v>
      </c>
      <c r="I49" s="198" t="s">
        <v>350</v>
      </c>
    </row>
    <row r="50" spans="1:12" ht="25.5">
      <c r="C50" s="407">
        <v>17</v>
      </c>
      <c r="D50" s="157" t="s">
        <v>346</v>
      </c>
      <c r="E50" s="182" t="s">
        <v>382</v>
      </c>
      <c r="F50" s="185" t="s">
        <v>389</v>
      </c>
      <c r="G50" s="185" t="s">
        <v>786</v>
      </c>
      <c r="H50" s="184" t="s">
        <v>189</v>
      </c>
      <c r="I50" s="156" t="s">
        <v>352</v>
      </c>
      <c r="K50" s="239" t="s">
        <v>1979</v>
      </c>
      <c r="L50" s="146" t="s">
        <v>813</v>
      </c>
    </row>
    <row r="51" spans="1:12" ht="38.25">
      <c r="C51" s="240">
        <v>18</v>
      </c>
      <c r="D51" s="195" t="s">
        <v>1983</v>
      </c>
      <c r="E51" s="201" t="s">
        <v>382</v>
      </c>
      <c r="F51" s="194" t="s">
        <v>389</v>
      </c>
      <c r="G51" s="193" t="s">
        <v>1984</v>
      </c>
      <c r="H51" s="192" t="s">
        <v>189</v>
      </c>
      <c r="I51" s="198" t="s">
        <v>352</v>
      </c>
    </row>
    <row r="52" spans="1:12" ht="25.5">
      <c r="C52" s="407">
        <v>19</v>
      </c>
      <c r="D52" s="157" t="s">
        <v>346</v>
      </c>
      <c r="E52" s="182" t="s">
        <v>807</v>
      </c>
      <c r="F52" s="218" t="s">
        <v>402</v>
      </c>
      <c r="G52" s="157" t="s">
        <v>799</v>
      </c>
      <c r="H52" s="184" t="s">
        <v>189</v>
      </c>
      <c r="I52" s="156" t="s">
        <v>350</v>
      </c>
      <c r="K52" s="239" t="s">
        <v>1979</v>
      </c>
      <c r="L52" s="146" t="s">
        <v>813</v>
      </c>
    </row>
    <row r="53" spans="1:12" ht="33.75" customHeight="1">
      <c r="C53" s="407">
        <v>20</v>
      </c>
      <c r="D53" s="157" t="s">
        <v>801</v>
      </c>
      <c r="E53" s="185" t="s">
        <v>809</v>
      </c>
      <c r="F53" s="185" t="s">
        <v>810</v>
      </c>
      <c r="G53" s="157" t="s">
        <v>799</v>
      </c>
      <c r="H53" s="184" t="s">
        <v>189</v>
      </c>
      <c r="I53" s="156" t="s">
        <v>357</v>
      </c>
      <c r="K53" s="239" t="s">
        <v>1979</v>
      </c>
      <c r="L53" s="146" t="s">
        <v>813</v>
      </c>
    </row>
    <row r="54" spans="1:12" s="169" customFormat="1">
      <c r="C54" s="174"/>
      <c r="F54" s="219"/>
      <c r="H54" s="174"/>
      <c r="I54" s="174"/>
    </row>
    <row r="55" spans="1:12" s="169" customFormat="1" ht="13.5" thickBot="1">
      <c r="C55" s="174"/>
      <c r="F55" s="219"/>
      <c r="H55" s="174"/>
      <c r="I55" s="174"/>
    </row>
    <row r="56" spans="1:12" ht="27.75" customHeight="1" thickBot="1">
      <c r="A56" s="203" t="s">
        <v>1985</v>
      </c>
      <c r="B56" s="227"/>
      <c r="D56" s="159" t="s">
        <v>329</v>
      </c>
      <c r="E56" s="159" t="s">
        <v>1962</v>
      </c>
      <c r="F56" s="220" t="s">
        <v>1963</v>
      </c>
      <c r="G56" s="159" t="s">
        <v>332</v>
      </c>
      <c r="H56" s="159" t="s">
        <v>1964</v>
      </c>
      <c r="I56" s="159" t="s">
        <v>334</v>
      </c>
    </row>
    <row r="57" spans="1:12" ht="25.5">
      <c r="C57" s="407">
        <v>1</v>
      </c>
      <c r="D57" s="182" t="s">
        <v>346</v>
      </c>
      <c r="E57" s="155" t="s">
        <v>1982</v>
      </c>
      <c r="F57" s="185" t="s">
        <v>1986</v>
      </c>
      <c r="G57" s="182" t="s">
        <v>349</v>
      </c>
      <c r="H57" s="204" t="s">
        <v>187</v>
      </c>
      <c r="I57" s="156" t="s">
        <v>357</v>
      </c>
    </row>
    <row r="58" spans="1:12" ht="25.5">
      <c r="C58" s="443">
        <v>2</v>
      </c>
      <c r="D58" s="182" t="s">
        <v>346</v>
      </c>
      <c r="E58" s="155" t="s">
        <v>1987</v>
      </c>
      <c r="F58" s="185" t="s">
        <v>1986</v>
      </c>
      <c r="G58" s="185" t="s">
        <v>390</v>
      </c>
      <c r="H58" s="184" t="s">
        <v>189</v>
      </c>
      <c r="I58" s="156" t="s">
        <v>357</v>
      </c>
    </row>
    <row r="59" spans="1:12" ht="25.5">
      <c r="C59" s="443"/>
      <c r="D59" s="182" t="s">
        <v>387</v>
      </c>
      <c r="E59" s="155" t="s">
        <v>1987</v>
      </c>
      <c r="F59" s="185" t="s">
        <v>1986</v>
      </c>
      <c r="G59" s="185" t="s">
        <v>390</v>
      </c>
      <c r="H59" s="184" t="s">
        <v>189</v>
      </c>
      <c r="I59" s="156" t="s">
        <v>357</v>
      </c>
    </row>
    <row r="60" spans="1:12" ht="25.5">
      <c r="C60" s="407">
        <v>3</v>
      </c>
      <c r="D60" s="157" t="s">
        <v>346</v>
      </c>
      <c r="E60" s="155" t="s">
        <v>1982</v>
      </c>
      <c r="F60" s="185" t="s">
        <v>1988</v>
      </c>
      <c r="G60" s="182" t="s">
        <v>349</v>
      </c>
      <c r="H60" s="204" t="s">
        <v>187</v>
      </c>
      <c r="I60" s="156" t="s">
        <v>357</v>
      </c>
    </row>
    <row r="61" spans="1:12" ht="25.5">
      <c r="C61" s="407">
        <v>4</v>
      </c>
      <c r="D61" s="182" t="s">
        <v>346</v>
      </c>
      <c r="E61" s="172" t="s">
        <v>382</v>
      </c>
      <c r="F61" s="218" t="s">
        <v>405</v>
      </c>
      <c r="G61" s="185" t="s">
        <v>384</v>
      </c>
      <c r="H61" s="204" t="s">
        <v>188</v>
      </c>
      <c r="I61" s="156" t="s">
        <v>352</v>
      </c>
    </row>
    <row r="62" spans="1:12" ht="25.5">
      <c r="C62" s="407">
        <v>5</v>
      </c>
      <c r="D62" s="182" t="s">
        <v>387</v>
      </c>
      <c r="E62" s="172" t="s">
        <v>382</v>
      </c>
      <c r="F62" s="218" t="s">
        <v>405</v>
      </c>
      <c r="G62" s="185" t="s">
        <v>384</v>
      </c>
      <c r="H62" s="204" t="s">
        <v>188</v>
      </c>
      <c r="I62" s="156" t="s">
        <v>352</v>
      </c>
    </row>
    <row r="63" spans="1:12" ht="25.5">
      <c r="C63" s="443">
        <v>6</v>
      </c>
      <c r="D63" s="182" t="s">
        <v>346</v>
      </c>
      <c r="E63" s="157" t="s">
        <v>382</v>
      </c>
      <c r="F63" s="218" t="s">
        <v>1989</v>
      </c>
      <c r="G63" s="185" t="s">
        <v>384</v>
      </c>
      <c r="H63" s="204" t="s">
        <v>188</v>
      </c>
      <c r="I63" s="156" t="s">
        <v>352</v>
      </c>
    </row>
    <row r="64" spans="1:12" ht="25.5">
      <c r="C64" s="443"/>
      <c r="D64" s="182" t="s">
        <v>387</v>
      </c>
      <c r="E64" s="157" t="s">
        <v>382</v>
      </c>
      <c r="F64" s="218" t="s">
        <v>1989</v>
      </c>
      <c r="G64" s="185" t="s">
        <v>384</v>
      </c>
      <c r="H64" s="204" t="s">
        <v>188</v>
      </c>
      <c r="I64" s="156" t="s">
        <v>352</v>
      </c>
    </row>
    <row r="65" spans="1:13" s="169" customFormat="1">
      <c r="C65" s="174"/>
      <c r="F65" s="219"/>
      <c r="I65" s="174"/>
      <c r="M65"/>
    </row>
    <row r="66" spans="1:13" s="169" customFormat="1" ht="13.5" thickBot="1">
      <c r="C66" s="174"/>
      <c r="F66" s="219"/>
      <c r="I66" s="174"/>
      <c r="M66"/>
    </row>
    <row r="67" spans="1:13" ht="28.5" customHeight="1" thickBot="1">
      <c r="A67" s="197" t="s">
        <v>1990</v>
      </c>
      <c r="B67" s="222"/>
      <c r="D67" s="159" t="s">
        <v>329</v>
      </c>
      <c r="E67" s="159" t="s">
        <v>1962</v>
      </c>
      <c r="F67" s="220" t="s">
        <v>1963</v>
      </c>
      <c r="G67" s="159" t="s">
        <v>332</v>
      </c>
      <c r="H67" s="159" t="s">
        <v>1964</v>
      </c>
      <c r="I67" s="159" t="s">
        <v>334</v>
      </c>
    </row>
    <row r="68" spans="1:13" ht="51.75" thickBot="1">
      <c r="D68" s="154" t="s">
        <v>1991</v>
      </c>
      <c r="E68" s="155" t="s">
        <v>1982</v>
      </c>
      <c r="F68" s="172" t="s">
        <v>789</v>
      </c>
      <c r="G68" s="155"/>
      <c r="H68" s="160" t="s">
        <v>233</v>
      </c>
      <c r="I68" s="191" t="s">
        <v>1992</v>
      </c>
    </row>
    <row r="69" spans="1:13">
      <c r="D69" s="154" t="s">
        <v>1993</v>
      </c>
      <c r="E69" s="155" t="s">
        <v>1994</v>
      </c>
      <c r="F69" s="172" t="s">
        <v>789</v>
      </c>
      <c r="G69" s="155"/>
      <c r="H69" s="160" t="s">
        <v>233</v>
      </c>
      <c r="I69" s="191" t="s">
        <v>1992</v>
      </c>
    </row>
    <row r="70" spans="1:13" ht="13.5" thickBot="1">
      <c r="D70" s="154" t="s">
        <v>1993</v>
      </c>
      <c r="E70" s="155" t="s">
        <v>1994</v>
      </c>
      <c r="F70" s="172" t="s">
        <v>1981</v>
      </c>
      <c r="G70" s="155"/>
      <c r="H70" s="160" t="s">
        <v>233</v>
      </c>
      <c r="I70" s="171" t="s">
        <v>1995</v>
      </c>
    </row>
    <row r="71" spans="1:13" ht="25.5">
      <c r="D71" s="154" t="s">
        <v>1993</v>
      </c>
      <c r="E71" s="155" t="s">
        <v>1994</v>
      </c>
      <c r="F71" s="172" t="s">
        <v>1996</v>
      </c>
      <c r="G71" s="155"/>
      <c r="H71" s="160" t="s">
        <v>233</v>
      </c>
      <c r="I71" s="191" t="s">
        <v>1992</v>
      </c>
    </row>
    <row r="72" spans="1:13" ht="38.25">
      <c r="D72" s="155" t="s">
        <v>1997</v>
      </c>
      <c r="E72" s="155" t="s">
        <v>1998</v>
      </c>
      <c r="F72" s="173" t="s">
        <v>1999</v>
      </c>
      <c r="G72" s="154"/>
      <c r="H72" s="170"/>
      <c r="I72" s="171" t="s">
        <v>1995</v>
      </c>
    </row>
    <row r="73" spans="1:13" ht="38.25">
      <c r="D73" s="155" t="s">
        <v>1997</v>
      </c>
      <c r="E73" s="155" t="s">
        <v>2000</v>
      </c>
      <c r="F73" s="172" t="s">
        <v>2001</v>
      </c>
      <c r="G73" s="155"/>
      <c r="H73" s="170"/>
      <c r="I73" s="171" t="s">
        <v>1995</v>
      </c>
    </row>
    <row r="74" spans="1:13" ht="38.25">
      <c r="D74" s="155" t="s">
        <v>1997</v>
      </c>
      <c r="E74" s="155" t="s">
        <v>2002</v>
      </c>
      <c r="F74" s="172" t="s">
        <v>789</v>
      </c>
      <c r="G74" s="155"/>
      <c r="H74" s="160" t="s">
        <v>233</v>
      </c>
      <c r="I74" s="171" t="s">
        <v>1995</v>
      </c>
    </row>
    <row r="75" spans="1:13" ht="39" thickBot="1">
      <c r="D75" s="155" t="s">
        <v>1997</v>
      </c>
      <c r="E75" s="155" t="s">
        <v>2002</v>
      </c>
      <c r="F75" s="173" t="s">
        <v>1999</v>
      </c>
      <c r="G75" s="154"/>
      <c r="H75" s="160" t="s">
        <v>233</v>
      </c>
      <c r="I75" s="171" t="s">
        <v>1995</v>
      </c>
    </row>
    <row r="76" spans="1:13" ht="39" thickBot="1">
      <c r="D76" s="155" t="s">
        <v>2003</v>
      </c>
      <c r="E76" s="155" t="s">
        <v>2004</v>
      </c>
      <c r="F76" s="172" t="s">
        <v>2005</v>
      </c>
      <c r="G76" s="155"/>
      <c r="H76" s="170"/>
      <c r="I76" s="191" t="s">
        <v>1992</v>
      </c>
    </row>
    <row r="77" spans="1:13" ht="38.25">
      <c r="D77" s="155" t="s">
        <v>2003</v>
      </c>
      <c r="E77" s="155" t="s">
        <v>2004</v>
      </c>
      <c r="F77" s="172" t="s">
        <v>2006</v>
      </c>
      <c r="G77" s="155"/>
      <c r="H77" s="170"/>
      <c r="I77" s="191" t="s">
        <v>1992</v>
      </c>
    </row>
    <row r="78" spans="1:13" ht="51">
      <c r="D78" s="154" t="s">
        <v>1991</v>
      </c>
      <c r="E78" s="155" t="s">
        <v>431</v>
      </c>
      <c r="F78" s="172" t="s">
        <v>2007</v>
      </c>
      <c r="G78" s="155"/>
      <c r="H78" s="164" t="s">
        <v>242</v>
      </c>
      <c r="I78" s="165" t="s">
        <v>2008</v>
      </c>
    </row>
    <row r="79" spans="1:13" ht="51">
      <c r="D79" s="154" t="s">
        <v>1991</v>
      </c>
      <c r="E79" s="155" t="s">
        <v>2009</v>
      </c>
      <c r="F79" s="172" t="s">
        <v>2007</v>
      </c>
      <c r="G79" s="155"/>
      <c r="H79" s="166"/>
      <c r="I79" s="165" t="s">
        <v>2008</v>
      </c>
    </row>
    <row r="80" spans="1:13" ht="51.75" thickBot="1">
      <c r="D80" s="154" t="s">
        <v>1991</v>
      </c>
      <c r="E80" s="155" t="s">
        <v>2010</v>
      </c>
      <c r="F80" s="172" t="s">
        <v>2007</v>
      </c>
      <c r="G80" s="155"/>
      <c r="H80" s="166"/>
      <c r="I80" s="165" t="s">
        <v>2008</v>
      </c>
    </row>
    <row r="81" spans="1:13" ht="21" customHeight="1">
      <c r="D81" s="154" t="s">
        <v>2011</v>
      </c>
      <c r="E81" s="155" t="s">
        <v>2012</v>
      </c>
      <c r="F81" s="173" t="s">
        <v>2013</v>
      </c>
      <c r="G81" s="154"/>
      <c r="H81" s="97" t="s">
        <v>232</v>
      </c>
      <c r="I81" s="191" t="s">
        <v>1992</v>
      </c>
    </row>
    <row r="82" spans="1:13" s="169" customFormat="1">
      <c r="C82" s="174"/>
      <c r="F82" s="219"/>
      <c r="I82" s="174"/>
      <c r="M82"/>
    </row>
    <row r="83" spans="1:13" s="169" customFormat="1">
      <c r="C83" s="174"/>
      <c r="F83" s="219"/>
      <c r="I83" s="174"/>
      <c r="M83"/>
    </row>
    <row r="84" spans="1:13" s="169" customFormat="1" ht="13.5" thickBot="1">
      <c r="C84" s="174"/>
      <c r="F84" s="219"/>
      <c r="I84" s="174"/>
      <c r="M84"/>
    </row>
    <row r="85" spans="1:13" ht="31.5" customHeight="1" thickBot="1">
      <c r="A85" s="197" t="s">
        <v>2014</v>
      </c>
      <c r="B85" s="222"/>
      <c r="D85" s="159" t="s">
        <v>329</v>
      </c>
      <c r="E85" s="159" t="s">
        <v>1962</v>
      </c>
      <c r="F85" s="220" t="s">
        <v>1963</v>
      </c>
      <c r="G85" s="159" t="s">
        <v>332</v>
      </c>
      <c r="H85" s="159" t="s">
        <v>1964</v>
      </c>
      <c r="I85" s="159" t="s">
        <v>334</v>
      </c>
    </row>
    <row r="86" spans="1:13" ht="90" thickBot="1">
      <c r="D86" s="157" t="s">
        <v>2015</v>
      </c>
      <c r="E86" s="157" t="s">
        <v>2016</v>
      </c>
      <c r="F86" s="218" t="s">
        <v>2017</v>
      </c>
      <c r="G86" s="157"/>
      <c r="H86" s="167" t="s">
        <v>233</v>
      </c>
      <c r="I86" s="191" t="s">
        <v>1992</v>
      </c>
    </row>
    <row r="87" spans="1:13" ht="90" thickBot="1">
      <c r="D87" s="157" t="s">
        <v>2015</v>
      </c>
      <c r="E87" s="157" t="s">
        <v>2016</v>
      </c>
      <c r="F87" s="218" t="s">
        <v>2018</v>
      </c>
      <c r="G87" s="157"/>
      <c r="H87" s="167" t="s">
        <v>233</v>
      </c>
      <c r="I87" s="191" t="s">
        <v>1992</v>
      </c>
    </row>
    <row r="88" spans="1:13" ht="90" thickBot="1">
      <c r="D88" s="157" t="s">
        <v>2015</v>
      </c>
      <c r="E88" s="157" t="s">
        <v>2019</v>
      </c>
      <c r="F88" s="218" t="s">
        <v>2020</v>
      </c>
      <c r="G88" s="157"/>
      <c r="H88" s="166"/>
      <c r="I88" s="191" t="s">
        <v>1992</v>
      </c>
    </row>
    <row r="89" spans="1:13" ht="90" thickBot="1">
      <c r="D89" s="157" t="s">
        <v>2015</v>
      </c>
      <c r="E89" s="157" t="s">
        <v>2021</v>
      </c>
      <c r="F89" s="218" t="s">
        <v>2022</v>
      </c>
      <c r="G89" s="157"/>
      <c r="H89" s="167" t="s">
        <v>233</v>
      </c>
      <c r="I89" s="191" t="s">
        <v>1992</v>
      </c>
    </row>
    <row r="90" spans="1:13" ht="90" thickBot="1">
      <c r="D90" s="157" t="s">
        <v>2015</v>
      </c>
      <c r="E90" s="157" t="s">
        <v>1982</v>
      </c>
      <c r="F90" s="218" t="s">
        <v>2022</v>
      </c>
      <c r="G90" s="157"/>
      <c r="H90" s="167" t="s">
        <v>233</v>
      </c>
      <c r="I90" s="191" t="s">
        <v>1992</v>
      </c>
    </row>
    <row r="91" spans="1:13" ht="89.25">
      <c r="D91" s="157" t="s">
        <v>2015</v>
      </c>
      <c r="E91" s="157" t="s">
        <v>1982</v>
      </c>
      <c r="F91" s="218" t="s">
        <v>789</v>
      </c>
      <c r="G91" s="157"/>
      <c r="H91" s="167" t="s">
        <v>233</v>
      </c>
      <c r="I91" s="191" t="s">
        <v>1992</v>
      </c>
    </row>
    <row r="92" spans="1:13" ht="90" thickBot="1">
      <c r="D92" s="157" t="s">
        <v>2015</v>
      </c>
      <c r="E92" s="157" t="s">
        <v>1998</v>
      </c>
      <c r="F92" s="218" t="s">
        <v>1999</v>
      </c>
      <c r="G92" s="157"/>
      <c r="H92" s="166"/>
      <c r="I92" s="168" t="s">
        <v>1995</v>
      </c>
    </row>
    <row r="93" spans="1:13" ht="90" thickBot="1">
      <c r="D93" s="157" t="s">
        <v>2015</v>
      </c>
      <c r="E93" s="157" t="s">
        <v>1994</v>
      </c>
      <c r="F93" s="218" t="s">
        <v>2022</v>
      </c>
      <c r="G93" s="157"/>
      <c r="H93" s="167" t="s">
        <v>233</v>
      </c>
      <c r="I93" s="191" t="s">
        <v>1992</v>
      </c>
    </row>
    <row r="94" spans="1:13" ht="26.25" thickBot="1">
      <c r="D94" s="157" t="s">
        <v>2023</v>
      </c>
      <c r="E94" s="157" t="s">
        <v>2024</v>
      </c>
      <c r="F94" s="218" t="s">
        <v>2020</v>
      </c>
      <c r="G94" s="157"/>
      <c r="H94" s="166"/>
      <c r="I94" s="191" t="s">
        <v>1992</v>
      </c>
    </row>
    <row r="95" spans="1:13" ht="54.75" customHeight="1">
      <c r="D95" s="32" t="s">
        <v>2025</v>
      </c>
      <c r="E95" s="155" t="s">
        <v>2026</v>
      </c>
      <c r="F95" s="172" t="s">
        <v>756</v>
      </c>
      <c r="G95" s="155"/>
      <c r="H95" s="166"/>
      <c r="I95" s="191" t="s">
        <v>1992</v>
      </c>
    </row>
    <row r="96" spans="1:13" s="169" customFormat="1">
      <c r="C96" s="174"/>
      <c r="F96" s="219"/>
      <c r="I96" s="174"/>
      <c r="M96"/>
    </row>
    <row r="97" spans="1:13" s="169" customFormat="1">
      <c r="C97" s="174"/>
      <c r="F97" s="219"/>
      <c r="I97" s="174"/>
      <c r="M97"/>
    </row>
    <row r="98" spans="1:13" s="13" customFormat="1" ht="32.25" customHeight="1">
      <c r="A98" s="232" t="s">
        <v>2027</v>
      </c>
      <c r="B98" s="89"/>
      <c r="C98" s="175"/>
      <c r="D98" s="159" t="s">
        <v>329</v>
      </c>
      <c r="E98" s="159" t="s">
        <v>1962</v>
      </c>
      <c r="F98" s="220" t="s">
        <v>1963</v>
      </c>
      <c r="G98" s="159" t="s">
        <v>332</v>
      </c>
      <c r="H98" s="159" t="s">
        <v>1964</v>
      </c>
      <c r="I98" s="159" t="s">
        <v>334</v>
      </c>
      <c r="M98"/>
    </row>
    <row r="99" spans="1:13" ht="65.25" customHeight="1">
      <c r="A99" s="89"/>
      <c r="B99" s="89"/>
      <c r="D99" s="12" t="s">
        <v>346</v>
      </c>
      <c r="E99" s="185" t="s">
        <v>758</v>
      </c>
      <c r="F99" s="172" t="s">
        <v>759</v>
      </c>
      <c r="G99" s="185" t="s">
        <v>349</v>
      </c>
      <c r="H99" s="184" t="s">
        <v>187</v>
      </c>
      <c r="I99" s="216" t="s">
        <v>350</v>
      </c>
    </row>
    <row r="100" spans="1:13" ht="65.25" customHeight="1">
      <c r="A100" s="89"/>
      <c r="B100" s="89"/>
      <c r="D100" s="12" t="s">
        <v>485</v>
      </c>
      <c r="E100" s="185" t="s">
        <v>758</v>
      </c>
      <c r="F100" s="172" t="s">
        <v>759</v>
      </c>
      <c r="G100" s="185" t="s">
        <v>349</v>
      </c>
      <c r="H100" s="184" t="s">
        <v>187</v>
      </c>
      <c r="I100" s="216" t="s">
        <v>352</v>
      </c>
    </row>
    <row r="101" spans="1:13" ht="34.5" customHeight="1">
      <c r="A101" s="89"/>
      <c r="B101" s="89"/>
      <c r="D101" s="12" t="s">
        <v>2028</v>
      </c>
      <c r="E101" s="173" t="s">
        <v>767</v>
      </c>
      <c r="F101" s="185" t="s">
        <v>768</v>
      </c>
      <c r="G101" s="185" t="s">
        <v>744</v>
      </c>
      <c r="H101" s="184" t="s">
        <v>189</v>
      </c>
      <c r="I101" s="216" t="s">
        <v>352</v>
      </c>
    </row>
    <row r="102" spans="1:13" ht="39" customHeight="1">
      <c r="A102" s="89"/>
      <c r="B102" s="89"/>
      <c r="D102" s="12" t="s">
        <v>2028</v>
      </c>
      <c r="E102" s="173" t="s">
        <v>767</v>
      </c>
      <c r="F102" s="185" t="s">
        <v>768</v>
      </c>
      <c r="G102" s="182" t="s">
        <v>770</v>
      </c>
      <c r="H102" s="184" t="s">
        <v>188</v>
      </c>
      <c r="I102" s="216" t="s">
        <v>352</v>
      </c>
    </row>
    <row r="103" spans="1:13" ht="34.5" customHeight="1">
      <c r="A103" s="89"/>
      <c r="B103" s="89"/>
      <c r="D103" s="12" t="s">
        <v>2028</v>
      </c>
      <c r="E103" s="185" t="s">
        <v>772</v>
      </c>
      <c r="F103" s="185" t="s">
        <v>773</v>
      </c>
      <c r="G103" s="185" t="s">
        <v>744</v>
      </c>
      <c r="H103" s="184" t="s">
        <v>189</v>
      </c>
      <c r="I103" s="216" t="s">
        <v>350</v>
      </c>
    </row>
    <row r="104" spans="1:13" ht="34.5" customHeight="1">
      <c r="A104" s="89"/>
      <c r="B104" s="89"/>
      <c r="D104" s="12" t="s">
        <v>2028</v>
      </c>
      <c r="E104" s="185" t="s">
        <v>775</v>
      </c>
      <c r="F104" s="185" t="s">
        <v>776</v>
      </c>
      <c r="G104" s="185" t="s">
        <v>744</v>
      </c>
      <c r="H104" s="184" t="s">
        <v>189</v>
      </c>
      <c r="I104" s="216" t="s">
        <v>350</v>
      </c>
    </row>
    <row r="105" spans="1:13" ht="51.75" customHeight="1">
      <c r="A105" s="89"/>
      <c r="B105" s="89"/>
      <c r="D105" s="12" t="s">
        <v>346</v>
      </c>
      <c r="E105" s="185" t="s">
        <v>778</v>
      </c>
      <c r="F105" s="185" t="s">
        <v>779</v>
      </c>
      <c r="G105" s="185" t="s">
        <v>780</v>
      </c>
      <c r="H105" s="184" t="s">
        <v>189</v>
      </c>
      <c r="I105" s="216" t="s">
        <v>350</v>
      </c>
    </row>
    <row r="106" spans="1:13" s="169" customFormat="1" ht="13.5" customHeight="1">
      <c r="C106" s="174"/>
      <c r="F106" s="219"/>
      <c r="I106" s="174"/>
      <c r="M106"/>
    </row>
    <row r="107" spans="1:13" s="169" customFormat="1" ht="13.5" thickBot="1">
      <c r="C107" s="174"/>
      <c r="F107" s="219"/>
      <c r="I107" s="174"/>
      <c r="M107"/>
    </row>
    <row r="108" spans="1:13" ht="24" customHeight="1" thickBot="1">
      <c r="A108" s="203" t="s">
        <v>725</v>
      </c>
      <c r="B108" s="227"/>
      <c r="D108" s="159" t="s">
        <v>329</v>
      </c>
      <c r="E108" s="159" t="s">
        <v>1962</v>
      </c>
      <c r="F108" s="220" t="s">
        <v>1963</v>
      </c>
      <c r="G108" s="159" t="s">
        <v>332</v>
      </c>
      <c r="H108" s="159" t="s">
        <v>1964</v>
      </c>
      <c r="I108" s="159" t="s">
        <v>334</v>
      </c>
    </row>
    <row r="109" spans="1:13" ht="25.5">
      <c r="D109" s="157" t="s">
        <v>346</v>
      </c>
      <c r="E109" s="157" t="s">
        <v>721</v>
      </c>
      <c r="F109" s="218" t="s">
        <v>722</v>
      </c>
      <c r="G109" s="185" t="s">
        <v>349</v>
      </c>
      <c r="H109" s="204" t="s">
        <v>187</v>
      </c>
      <c r="I109" s="156" t="s">
        <v>350</v>
      </c>
    </row>
    <row r="110" spans="1:13" ht="25.5">
      <c r="D110" s="157" t="s">
        <v>485</v>
      </c>
      <c r="E110" s="157" t="s">
        <v>721</v>
      </c>
      <c r="F110" s="218" t="s">
        <v>730</v>
      </c>
      <c r="G110" s="185" t="s">
        <v>349</v>
      </c>
      <c r="H110" s="204" t="s">
        <v>187</v>
      </c>
      <c r="I110" s="156" t="s">
        <v>352</v>
      </c>
    </row>
    <row r="111" spans="1:13" ht="31.5" customHeight="1">
      <c r="D111" s="157" t="s">
        <v>346</v>
      </c>
      <c r="E111" s="157" t="s">
        <v>732</v>
      </c>
      <c r="F111" s="218" t="s">
        <v>733</v>
      </c>
      <c r="G111" s="185" t="s">
        <v>349</v>
      </c>
      <c r="H111" s="204" t="s">
        <v>187</v>
      </c>
      <c r="I111" s="156" t="s">
        <v>352</v>
      </c>
    </row>
    <row r="112" spans="1:13" ht="31.5" customHeight="1">
      <c r="D112" s="157" t="s">
        <v>485</v>
      </c>
      <c r="E112" s="157" t="s">
        <v>732</v>
      </c>
      <c r="F112" s="218" t="s">
        <v>733</v>
      </c>
      <c r="G112" s="185" t="s">
        <v>349</v>
      </c>
      <c r="H112" s="204" t="s">
        <v>187</v>
      </c>
      <c r="I112" s="156" t="s">
        <v>352</v>
      </c>
    </row>
    <row r="113" spans="1:13" ht="25.5">
      <c r="D113" s="157" t="s">
        <v>346</v>
      </c>
      <c r="E113" s="155" t="s">
        <v>382</v>
      </c>
      <c r="F113" s="172" t="s">
        <v>383</v>
      </c>
      <c r="G113" s="182" t="s">
        <v>736</v>
      </c>
      <c r="H113" s="204" t="s">
        <v>188</v>
      </c>
      <c r="I113" s="156" t="s">
        <v>352</v>
      </c>
    </row>
    <row r="114" spans="1:13" ht="25.5">
      <c r="D114" s="157" t="s">
        <v>346</v>
      </c>
      <c r="E114" s="155" t="s">
        <v>431</v>
      </c>
      <c r="F114" s="172" t="s">
        <v>383</v>
      </c>
      <c r="G114" s="185" t="s">
        <v>349</v>
      </c>
      <c r="H114" s="204" t="s">
        <v>187</v>
      </c>
      <c r="I114" s="156" t="s">
        <v>352</v>
      </c>
    </row>
    <row r="115" spans="1:13" ht="25.5">
      <c r="D115" s="157" t="s">
        <v>346</v>
      </c>
      <c r="E115" s="155" t="s">
        <v>382</v>
      </c>
      <c r="F115" s="172" t="s">
        <v>389</v>
      </c>
      <c r="G115" s="182" t="s">
        <v>736</v>
      </c>
      <c r="H115" s="204" t="s">
        <v>188</v>
      </c>
      <c r="I115" s="156" t="s">
        <v>352</v>
      </c>
    </row>
    <row r="116" spans="1:13" ht="25.5">
      <c r="D116" s="157" t="s">
        <v>346</v>
      </c>
      <c r="E116" s="155" t="s">
        <v>347</v>
      </c>
      <c r="F116" s="185" t="s">
        <v>740</v>
      </c>
      <c r="G116" s="185" t="s">
        <v>349</v>
      </c>
      <c r="H116" s="204" t="s">
        <v>187</v>
      </c>
      <c r="I116" s="180" t="s">
        <v>352</v>
      </c>
    </row>
    <row r="117" spans="1:13" ht="25.5">
      <c r="D117" s="157" t="s">
        <v>485</v>
      </c>
      <c r="E117" s="155" t="s">
        <v>347</v>
      </c>
      <c r="F117" s="185" t="s">
        <v>740</v>
      </c>
      <c r="G117" s="185" t="s">
        <v>349</v>
      </c>
      <c r="H117" s="204" t="s">
        <v>187</v>
      </c>
      <c r="I117" s="180" t="s">
        <v>352</v>
      </c>
    </row>
    <row r="118" spans="1:13" ht="25.5">
      <c r="D118" s="157" t="s">
        <v>346</v>
      </c>
      <c r="E118" s="185" t="s">
        <v>732</v>
      </c>
      <c r="F118" s="172" t="s">
        <v>743</v>
      </c>
      <c r="G118" s="185" t="s">
        <v>744</v>
      </c>
      <c r="H118" s="184" t="s">
        <v>189</v>
      </c>
      <c r="I118" s="180" t="s">
        <v>350</v>
      </c>
    </row>
    <row r="119" spans="1:13" ht="25.5">
      <c r="D119" s="157" t="s">
        <v>485</v>
      </c>
      <c r="E119" s="185" t="s">
        <v>732</v>
      </c>
      <c r="F119" s="172" t="s">
        <v>743</v>
      </c>
      <c r="G119" s="185" t="s">
        <v>744</v>
      </c>
      <c r="H119" s="184" t="s">
        <v>189</v>
      </c>
      <c r="I119" s="180" t="s">
        <v>350</v>
      </c>
    </row>
    <row r="120" spans="1:13" ht="25.5">
      <c r="D120" s="12" t="s">
        <v>346</v>
      </c>
      <c r="E120" s="182" t="s">
        <v>747</v>
      </c>
      <c r="F120" s="185" t="s">
        <v>748</v>
      </c>
      <c r="G120" s="182" t="s">
        <v>736</v>
      </c>
      <c r="H120" s="204" t="s">
        <v>188</v>
      </c>
      <c r="I120" s="156" t="s">
        <v>352</v>
      </c>
    </row>
    <row r="121" spans="1:13" ht="25.5">
      <c r="D121" s="32" t="s">
        <v>750</v>
      </c>
      <c r="E121" s="182" t="s">
        <v>747</v>
      </c>
      <c r="F121" s="185" t="s">
        <v>748</v>
      </c>
      <c r="G121" s="182" t="s">
        <v>736</v>
      </c>
      <c r="H121" s="204" t="s">
        <v>188</v>
      </c>
      <c r="I121" s="156" t="s">
        <v>352</v>
      </c>
    </row>
    <row r="122" spans="1:13" ht="25.5">
      <c r="D122" s="157" t="s">
        <v>485</v>
      </c>
      <c r="E122" s="157" t="s">
        <v>752</v>
      </c>
      <c r="F122" s="218" t="s">
        <v>753</v>
      </c>
      <c r="G122" s="185" t="s">
        <v>349</v>
      </c>
      <c r="H122" s="204" t="s">
        <v>187</v>
      </c>
      <c r="I122" s="156" t="s">
        <v>352</v>
      </c>
    </row>
    <row r="123" spans="1:13" ht="25.5">
      <c r="D123" s="32" t="s">
        <v>750</v>
      </c>
      <c r="E123" s="182" t="s">
        <v>755</v>
      </c>
      <c r="F123" s="172" t="s">
        <v>756</v>
      </c>
      <c r="G123" s="185" t="s">
        <v>744</v>
      </c>
      <c r="H123" s="184" t="s">
        <v>189</v>
      </c>
      <c r="I123" s="156" t="s">
        <v>350</v>
      </c>
    </row>
    <row r="124" spans="1:13" s="169" customFormat="1">
      <c r="C124" s="174"/>
      <c r="F124" s="219"/>
      <c r="I124" s="174"/>
      <c r="M124"/>
    </row>
    <row r="125" spans="1:13" s="169" customFormat="1">
      <c r="C125" s="174"/>
      <c r="F125" s="219"/>
      <c r="I125" s="174"/>
      <c r="M125"/>
    </row>
    <row r="126" spans="1:13" ht="29.25" customHeight="1" thickBot="1">
      <c r="A126" s="89" t="s">
        <v>2029</v>
      </c>
      <c r="B126" s="89"/>
      <c r="D126" s="159" t="s">
        <v>329</v>
      </c>
      <c r="E126" s="159" t="s">
        <v>1962</v>
      </c>
      <c r="F126" s="220" t="s">
        <v>1963</v>
      </c>
      <c r="G126" s="159" t="s">
        <v>332</v>
      </c>
      <c r="H126" s="159" t="s">
        <v>1964</v>
      </c>
      <c r="I126" s="159" t="s">
        <v>334</v>
      </c>
    </row>
    <row r="127" spans="1:13" ht="115.5" thickBot="1">
      <c r="D127" s="155" t="s">
        <v>2030</v>
      </c>
      <c r="E127" s="155" t="s">
        <v>1982</v>
      </c>
      <c r="F127" s="172" t="s">
        <v>2031</v>
      </c>
      <c r="G127" s="155"/>
      <c r="H127" s="160" t="s">
        <v>233</v>
      </c>
      <c r="I127" s="191" t="s">
        <v>1992</v>
      </c>
    </row>
    <row r="128" spans="1:13" ht="77.25" thickBot="1">
      <c r="D128" s="155" t="s">
        <v>2032</v>
      </c>
      <c r="E128" s="155" t="s">
        <v>1987</v>
      </c>
      <c r="F128" s="172" t="s">
        <v>2031</v>
      </c>
      <c r="G128" s="155"/>
      <c r="H128" s="158"/>
      <c r="I128" s="191" t="s">
        <v>1992</v>
      </c>
    </row>
    <row r="129" spans="3:13" ht="51.75" thickBot="1">
      <c r="D129" s="155" t="s">
        <v>2033</v>
      </c>
      <c r="E129" s="155" t="s">
        <v>2021</v>
      </c>
      <c r="F129" s="172" t="s">
        <v>2031</v>
      </c>
      <c r="G129" s="155"/>
      <c r="H129" s="160" t="s">
        <v>233</v>
      </c>
      <c r="I129" s="191" t="s">
        <v>1992</v>
      </c>
    </row>
    <row r="130" spans="3:13" ht="64.5" thickBot="1">
      <c r="D130" s="155" t="s">
        <v>2034</v>
      </c>
      <c r="E130" s="155" t="s">
        <v>2019</v>
      </c>
      <c r="F130" s="172" t="s">
        <v>2031</v>
      </c>
      <c r="G130" s="155"/>
      <c r="H130" s="158"/>
      <c r="I130" s="191" t="s">
        <v>1992</v>
      </c>
    </row>
    <row r="131" spans="3:13" ht="51.75" thickBot="1">
      <c r="D131" s="154" t="s">
        <v>1991</v>
      </c>
      <c r="E131" s="155" t="s">
        <v>2016</v>
      </c>
      <c r="F131" s="172" t="s">
        <v>2018</v>
      </c>
      <c r="G131" s="155"/>
      <c r="H131" s="160" t="s">
        <v>233</v>
      </c>
      <c r="I131" s="191" t="s">
        <v>1992</v>
      </c>
    </row>
    <row r="132" spans="3:13" ht="77.25" thickBot="1">
      <c r="D132" s="157" t="s">
        <v>2035</v>
      </c>
      <c r="E132" s="155" t="s">
        <v>382</v>
      </c>
      <c r="F132" s="172" t="s">
        <v>383</v>
      </c>
      <c r="G132" s="155"/>
      <c r="H132" s="164" t="s">
        <v>242</v>
      </c>
      <c r="I132" s="191" t="s">
        <v>1992</v>
      </c>
    </row>
    <row r="133" spans="3:13" ht="77.25" thickBot="1">
      <c r="D133" s="157" t="s">
        <v>2035</v>
      </c>
      <c r="E133" s="155" t="s">
        <v>431</v>
      </c>
      <c r="F133" s="172" t="s">
        <v>383</v>
      </c>
      <c r="G133" s="155"/>
      <c r="H133" s="164" t="s">
        <v>242</v>
      </c>
      <c r="I133" s="191" t="s">
        <v>1992</v>
      </c>
    </row>
    <row r="134" spans="3:13" ht="39" thickBot="1">
      <c r="D134" s="157" t="s">
        <v>2036</v>
      </c>
      <c r="E134" s="155" t="s">
        <v>382</v>
      </c>
      <c r="F134" s="172" t="s">
        <v>389</v>
      </c>
      <c r="G134" s="155"/>
      <c r="H134" s="164" t="s">
        <v>242</v>
      </c>
      <c r="I134" s="191" t="s">
        <v>1992</v>
      </c>
    </row>
    <row r="135" spans="3:13" ht="38.25">
      <c r="D135" s="157" t="s">
        <v>2036</v>
      </c>
      <c r="E135" s="155" t="s">
        <v>431</v>
      </c>
      <c r="F135" s="172" t="s">
        <v>389</v>
      </c>
      <c r="G135" s="155"/>
      <c r="H135" s="164" t="s">
        <v>242</v>
      </c>
      <c r="I135" s="191" t="s">
        <v>1992</v>
      </c>
    </row>
    <row r="136" spans="3:13" ht="51">
      <c r="D136" s="154" t="s">
        <v>1991</v>
      </c>
      <c r="E136" s="157" t="s">
        <v>1982</v>
      </c>
      <c r="F136" s="172" t="s">
        <v>2037</v>
      </c>
      <c r="G136" s="155"/>
      <c r="H136" s="164" t="s">
        <v>242</v>
      </c>
      <c r="I136" s="165" t="s">
        <v>242</v>
      </c>
    </row>
    <row r="137" spans="3:13" ht="51.75" thickBot="1">
      <c r="D137" s="154" t="s">
        <v>1991</v>
      </c>
      <c r="E137" s="155" t="s">
        <v>2009</v>
      </c>
      <c r="F137" s="172" t="s">
        <v>2038</v>
      </c>
      <c r="G137" s="155"/>
      <c r="H137" s="164" t="s">
        <v>242</v>
      </c>
      <c r="I137" s="165" t="s">
        <v>242</v>
      </c>
    </row>
    <row r="138" spans="3:13" ht="51.75" thickBot="1">
      <c r="D138" s="157" t="s">
        <v>1991</v>
      </c>
      <c r="E138" s="157" t="s">
        <v>1982</v>
      </c>
      <c r="F138" s="218" t="s">
        <v>405</v>
      </c>
      <c r="G138" s="157"/>
      <c r="H138" s="167" t="s">
        <v>242</v>
      </c>
      <c r="I138" s="191" t="s">
        <v>1992</v>
      </c>
    </row>
    <row r="139" spans="3:13" ht="77.25" thickBot="1">
      <c r="D139" s="157" t="s">
        <v>2035</v>
      </c>
      <c r="E139" s="155" t="s">
        <v>382</v>
      </c>
      <c r="F139" s="172" t="s">
        <v>2039</v>
      </c>
      <c r="G139" s="155"/>
      <c r="H139" s="164" t="s">
        <v>242</v>
      </c>
      <c r="I139" s="191" t="s">
        <v>1992</v>
      </c>
    </row>
    <row r="140" spans="3:13" ht="77.25" thickBot="1">
      <c r="D140" s="157" t="s">
        <v>2035</v>
      </c>
      <c r="E140" s="155" t="s">
        <v>431</v>
      </c>
      <c r="F140" s="172" t="s">
        <v>2039</v>
      </c>
      <c r="G140" s="155"/>
      <c r="H140" s="164" t="s">
        <v>242</v>
      </c>
      <c r="I140" s="191" t="s">
        <v>1992</v>
      </c>
    </row>
    <row r="141" spans="3:13" ht="77.25" thickBot="1">
      <c r="D141" s="157" t="s">
        <v>2035</v>
      </c>
      <c r="E141" s="155" t="s">
        <v>2040</v>
      </c>
      <c r="F141" s="172" t="s">
        <v>2039</v>
      </c>
      <c r="G141" s="155"/>
      <c r="H141" s="164" t="s">
        <v>242</v>
      </c>
      <c r="I141" s="191" t="s">
        <v>1992</v>
      </c>
    </row>
    <row r="142" spans="3:13" ht="25.5">
      <c r="D142" s="32" t="s">
        <v>2041</v>
      </c>
      <c r="E142" s="155" t="s">
        <v>2042</v>
      </c>
      <c r="F142" s="172" t="s">
        <v>2043</v>
      </c>
      <c r="G142" s="155"/>
      <c r="H142" s="164" t="s">
        <v>242</v>
      </c>
      <c r="I142" s="191" t="s">
        <v>1992</v>
      </c>
    </row>
    <row r="143" spans="3:13" s="169" customFormat="1">
      <c r="C143" s="174"/>
      <c r="F143" s="219"/>
      <c r="I143" s="174"/>
      <c r="M143"/>
    </row>
    <row r="144" spans="3:13" s="169" customFormat="1">
      <c r="C144" s="174"/>
      <c r="F144" s="219"/>
      <c r="I144" s="174"/>
      <c r="M144"/>
    </row>
    <row r="145" spans="1:13" ht="27.75" customHeight="1" thickBot="1">
      <c r="A145" s="89" t="s">
        <v>2044</v>
      </c>
      <c r="B145" s="89"/>
      <c r="D145" s="159" t="s">
        <v>329</v>
      </c>
      <c r="E145" s="159" t="s">
        <v>1962</v>
      </c>
      <c r="F145" s="220" t="s">
        <v>1963</v>
      </c>
      <c r="G145" s="159" t="s">
        <v>332</v>
      </c>
      <c r="H145" s="159" t="s">
        <v>1964</v>
      </c>
      <c r="I145" s="159" t="s">
        <v>334</v>
      </c>
    </row>
    <row r="146" spans="1:13" ht="51.75" thickBot="1">
      <c r="D146" s="32" t="s">
        <v>2025</v>
      </c>
      <c r="E146" s="155" t="s">
        <v>2026</v>
      </c>
      <c r="F146" s="172" t="s">
        <v>756</v>
      </c>
      <c r="G146" s="155"/>
      <c r="H146" s="166"/>
      <c r="I146" s="191" t="s">
        <v>1992</v>
      </c>
    </row>
    <row r="147" spans="1:13" ht="64.5" thickBot="1">
      <c r="D147" s="157" t="s">
        <v>2045</v>
      </c>
      <c r="E147" s="157" t="s">
        <v>2019</v>
      </c>
      <c r="F147" s="218" t="s">
        <v>2020</v>
      </c>
      <c r="G147" s="157"/>
      <c r="H147" s="166"/>
      <c r="I147" s="191" t="s">
        <v>1992</v>
      </c>
    </row>
    <row r="148" spans="1:13" ht="51.75" thickBot="1">
      <c r="D148" s="157" t="s">
        <v>1991</v>
      </c>
      <c r="E148" s="157" t="s">
        <v>2021</v>
      </c>
      <c r="F148" s="218" t="s">
        <v>2022</v>
      </c>
      <c r="G148" s="157"/>
      <c r="H148" s="167" t="s">
        <v>233</v>
      </c>
      <c r="I148" s="191" t="s">
        <v>1992</v>
      </c>
    </row>
    <row r="149" spans="1:13" ht="51">
      <c r="D149" s="157" t="s">
        <v>1991</v>
      </c>
      <c r="E149" s="157" t="s">
        <v>1982</v>
      </c>
      <c r="F149" s="218" t="s">
        <v>2022</v>
      </c>
      <c r="G149" s="157"/>
      <c r="H149" s="167" t="s">
        <v>233</v>
      </c>
      <c r="I149" s="191" t="s">
        <v>1992</v>
      </c>
    </row>
    <row r="150" spans="1:13" s="169" customFormat="1">
      <c r="C150" s="174"/>
      <c r="F150" s="219"/>
      <c r="I150" s="174"/>
      <c r="M150"/>
    </row>
    <row r="151" spans="1:13" s="169" customFormat="1">
      <c r="C151" s="174"/>
      <c r="F151" s="219"/>
      <c r="I151" s="174"/>
      <c r="M151"/>
    </row>
    <row r="152" spans="1:13" ht="35.25" customHeight="1">
      <c r="A152" s="89" t="s">
        <v>2046</v>
      </c>
      <c r="B152" s="89"/>
      <c r="D152" s="159" t="s">
        <v>329</v>
      </c>
      <c r="E152" s="159" t="s">
        <v>1962</v>
      </c>
      <c r="F152" s="220" t="s">
        <v>1963</v>
      </c>
      <c r="G152" s="159" t="s">
        <v>332</v>
      </c>
      <c r="H152" s="159" t="s">
        <v>1964</v>
      </c>
      <c r="I152" s="159" t="s">
        <v>334</v>
      </c>
    </row>
    <row r="153" spans="1:13" ht="51">
      <c r="D153" s="157" t="s">
        <v>1991</v>
      </c>
      <c r="E153" s="157" t="s">
        <v>2047</v>
      </c>
      <c r="F153" s="218" t="s">
        <v>2048</v>
      </c>
      <c r="G153" s="157"/>
      <c r="H153" s="167" t="s">
        <v>242</v>
      </c>
      <c r="I153" s="168" t="s">
        <v>2008</v>
      </c>
    </row>
    <row r="154" spans="1:13" ht="51">
      <c r="D154" s="157" t="s">
        <v>1991</v>
      </c>
      <c r="E154" s="157" t="s">
        <v>2049</v>
      </c>
      <c r="F154" s="218" t="s">
        <v>2048</v>
      </c>
      <c r="G154" s="157"/>
      <c r="H154" s="167" t="s">
        <v>242</v>
      </c>
      <c r="I154" s="168" t="s">
        <v>2008</v>
      </c>
    </row>
    <row r="155" spans="1:13" ht="51">
      <c r="D155" s="157" t="s">
        <v>1991</v>
      </c>
      <c r="E155" s="157" t="s">
        <v>2050</v>
      </c>
      <c r="F155" s="218" t="s">
        <v>2048</v>
      </c>
      <c r="G155" s="157"/>
      <c r="H155" s="167" t="s">
        <v>242</v>
      </c>
      <c r="I155" s="168" t="s">
        <v>2008</v>
      </c>
    </row>
    <row r="156" spans="1:13" ht="51.75" thickBot="1">
      <c r="D156" s="157" t="s">
        <v>1991</v>
      </c>
      <c r="E156" s="157" t="s">
        <v>2051</v>
      </c>
      <c r="F156" s="218" t="s">
        <v>2048</v>
      </c>
      <c r="G156" s="157"/>
      <c r="H156" s="167" t="s">
        <v>242</v>
      </c>
      <c r="I156" s="168" t="s">
        <v>2008</v>
      </c>
    </row>
    <row r="157" spans="1:13" ht="51.75" thickBot="1">
      <c r="D157" s="157" t="s">
        <v>2052</v>
      </c>
      <c r="E157" s="157" t="s">
        <v>752</v>
      </c>
      <c r="F157" s="218" t="s">
        <v>2053</v>
      </c>
      <c r="G157" s="157"/>
      <c r="H157" s="167" t="s">
        <v>242</v>
      </c>
      <c r="I157" s="191" t="s">
        <v>1992</v>
      </c>
    </row>
    <row r="158" spans="1:13" ht="26.25" thickBot="1">
      <c r="D158" s="157" t="s">
        <v>2054</v>
      </c>
      <c r="E158" s="157" t="s">
        <v>2055</v>
      </c>
      <c r="F158" s="218" t="s">
        <v>2056</v>
      </c>
      <c r="G158" s="157"/>
      <c r="H158" s="167" t="s">
        <v>242</v>
      </c>
      <c r="I158" s="191" t="s">
        <v>1992</v>
      </c>
    </row>
    <row r="159" spans="1:13" ht="51">
      <c r="D159" s="157" t="s">
        <v>2052</v>
      </c>
      <c r="E159" s="157" t="s">
        <v>2057</v>
      </c>
      <c r="F159" s="218" t="s">
        <v>2058</v>
      </c>
      <c r="G159" s="157"/>
      <c r="H159" s="166"/>
      <c r="I159" s="191" t="s">
        <v>1992</v>
      </c>
    </row>
  </sheetData>
  <autoFilter ref="D31:O53" xr:uid="{00000000-0009-0000-0000-00000B000000}"/>
  <mergeCells count="2">
    <mergeCell ref="C63:C64"/>
    <mergeCell ref="C58:C59"/>
  </mergeCells>
  <conditionalFormatting sqref="H127 H4:I4 I5:I15 I26 I32:I35 I40:I45 I48:I53 I57:I60 I68:I69 I71 I76:I77 I81 I86:I91 I93:I95 I109:I110 I121:I123 I127:I135 I138:I142 I146:I149 I157:I159 I112:I115 I62:I64 H100:I105">
    <cfRule type="cellIs" dxfId="51" priority="159" stopIfTrue="1" operator="equal">
      <formula>"-"</formula>
    </cfRule>
  </conditionalFormatting>
  <conditionalFormatting sqref="H78:I78">
    <cfRule type="cellIs" dxfId="50" priority="130" stopIfTrue="1" operator="equal">
      <formula>"-"</formula>
    </cfRule>
  </conditionalFormatting>
  <conditionalFormatting sqref="H79:I79">
    <cfRule type="cellIs" dxfId="49" priority="126" stopIfTrue="1" operator="equal">
      <formula>"-"</formula>
    </cfRule>
  </conditionalFormatting>
  <conditionalFormatting sqref="H81:I81 H70:I70 H68:H69 H72:I75 H71 H76:H77">
    <cfRule type="cellIs" dxfId="48" priority="131" stopIfTrue="1" operator="equal">
      <formula>"-"</formula>
    </cfRule>
  </conditionalFormatting>
  <conditionalFormatting sqref="H80:I80">
    <cfRule type="cellIs" dxfId="47" priority="124" stopIfTrue="1" operator="equal">
      <formula>"-"</formula>
    </cfRule>
  </conditionalFormatting>
  <conditionalFormatting sqref="H137:I137">
    <cfRule type="cellIs" dxfId="46" priority="119" stopIfTrue="1" operator="equal">
      <formula>"-"</formula>
    </cfRule>
  </conditionalFormatting>
  <conditionalFormatting sqref="H138:H139 H128:H135">
    <cfRule type="cellIs" dxfId="45" priority="122" stopIfTrue="1" operator="equal">
      <formula>"-"</formula>
    </cfRule>
  </conditionalFormatting>
  <conditionalFormatting sqref="H136:I136">
    <cfRule type="cellIs" dxfId="44" priority="120" stopIfTrue="1" operator="equal">
      <formula>"-"</formula>
    </cfRule>
  </conditionalFormatting>
  <conditionalFormatting sqref="H141:H142">
    <cfRule type="cellIs" dxfId="43" priority="118" stopIfTrue="1" operator="equal">
      <formula>"-"</formula>
    </cfRule>
  </conditionalFormatting>
  <conditionalFormatting sqref="H140">
    <cfRule type="cellIs" dxfId="42" priority="116" stopIfTrue="1" operator="equal">
      <formula>"-"</formula>
    </cfRule>
  </conditionalFormatting>
  <conditionalFormatting sqref="H53">
    <cfRule type="cellIs" dxfId="41" priority="114" stopIfTrue="1" operator="equal">
      <formula>"-"</formula>
    </cfRule>
  </conditionalFormatting>
  <conditionalFormatting sqref="H15">
    <cfRule type="cellIs" dxfId="40" priority="104" stopIfTrue="1" operator="equal">
      <formula>"-"</formula>
    </cfRule>
  </conditionalFormatting>
  <conditionalFormatting sqref="H5 H10:H12 H16:I21 H25:I25">
    <cfRule type="cellIs" dxfId="39" priority="100" stopIfTrue="1" operator="equal">
      <formula>"-"</formula>
    </cfRule>
  </conditionalFormatting>
  <conditionalFormatting sqref="H6:H9">
    <cfRule type="cellIs" dxfId="38" priority="98" stopIfTrue="1" operator="equal">
      <formula>"-"</formula>
    </cfRule>
  </conditionalFormatting>
  <conditionalFormatting sqref="H13:H15 H22:I24 H26">
    <cfRule type="cellIs" dxfId="37" priority="49" stopIfTrue="1" operator="equal">
      <formula>"-"</formula>
    </cfRule>
  </conditionalFormatting>
  <conditionalFormatting sqref="H13">
    <cfRule type="cellIs" dxfId="36" priority="48" stopIfTrue="1" operator="equal">
      <formula>"-"</formula>
    </cfRule>
  </conditionalFormatting>
  <conditionalFormatting sqref="H14">
    <cfRule type="cellIs" dxfId="35" priority="45" stopIfTrue="1" operator="equal">
      <formula>"-"</formula>
    </cfRule>
  </conditionalFormatting>
  <conditionalFormatting sqref="H58">
    <cfRule type="cellIs" dxfId="34" priority="37" stopIfTrue="1" operator="equal">
      <formula>"-"</formula>
    </cfRule>
  </conditionalFormatting>
  <conditionalFormatting sqref="H41">
    <cfRule type="cellIs" dxfId="33" priority="25" stopIfTrue="1" operator="equal">
      <formula>"-"</formula>
    </cfRule>
  </conditionalFormatting>
  <conditionalFormatting sqref="H64">
    <cfRule type="cellIs" dxfId="32" priority="23" stopIfTrue="1" operator="equal">
      <formula>"-"</formula>
    </cfRule>
  </conditionalFormatting>
  <conditionalFormatting sqref="H63">
    <cfRule type="cellIs" dxfId="31" priority="24" stopIfTrue="1" operator="equal">
      <formula>"-"</formula>
    </cfRule>
  </conditionalFormatting>
  <conditionalFormatting sqref="H113">
    <cfRule type="cellIs" dxfId="30" priority="22" stopIfTrue="1" operator="equal">
      <formula>"-"</formula>
    </cfRule>
  </conditionalFormatting>
  <conditionalFormatting sqref="H46:I47 H48:H53">
    <cfRule type="cellIs" dxfId="29" priority="20" stopIfTrue="1" operator="equal">
      <formula>"-"</formula>
    </cfRule>
  </conditionalFormatting>
  <conditionalFormatting sqref="H121">
    <cfRule type="cellIs" dxfId="28" priority="21" stopIfTrue="1" operator="equal">
      <formula>"-"</formula>
    </cfRule>
  </conditionalFormatting>
  <conditionalFormatting sqref="H59">
    <cfRule type="cellIs" dxfId="27" priority="36" stopIfTrue="1" operator="equal">
      <formula>"-"</formula>
    </cfRule>
  </conditionalFormatting>
  <conditionalFormatting sqref="H36:I39 H32:H35">
    <cfRule type="cellIs" dxfId="26" priority="33" stopIfTrue="1" operator="equal">
      <formula>"-"</formula>
    </cfRule>
  </conditionalFormatting>
  <conditionalFormatting sqref="H42:H45">
    <cfRule type="cellIs" dxfId="25" priority="32" stopIfTrue="1" operator="equal">
      <formula>"-"</formula>
    </cfRule>
  </conditionalFormatting>
  <conditionalFormatting sqref="H57 H60 H62">
    <cfRule type="cellIs" dxfId="24" priority="31" stopIfTrue="1" operator="equal">
      <formula>"-"</formula>
    </cfRule>
  </conditionalFormatting>
  <conditionalFormatting sqref="H109:H110 H112">
    <cfRule type="cellIs" dxfId="23" priority="30" stopIfTrue="1" operator="equal">
      <formula>"-"</formula>
    </cfRule>
  </conditionalFormatting>
  <conditionalFormatting sqref="H114">
    <cfRule type="cellIs" dxfId="22" priority="29" stopIfTrue="1" operator="equal">
      <formula>"-"</formula>
    </cfRule>
  </conditionalFormatting>
  <conditionalFormatting sqref="H117:I117">
    <cfRule type="cellIs" dxfId="21" priority="28" stopIfTrue="1" operator="equal">
      <formula>"-"</formula>
    </cfRule>
  </conditionalFormatting>
  <conditionalFormatting sqref="H122">
    <cfRule type="cellIs" dxfId="20" priority="27" stopIfTrue="1" operator="equal">
      <formula>"-"</formula>
    </cfRule>
  </conditionalFormatting>
  <conditionalFormatting sqref="H40">
    <cfRule type="cellIs" dxfId="19" priority="26" stopIfTrue="1" operator="equal">
      <formula>"-"</formula>
    </cfRule>
  </conditionalFormatting>
  <conditionalFormatting sqref="H58">
    <cfRule type="cellIs" dxfId="18" priority="19" stopIfTrue="1" operator="equal">
      <formula>"-"</formula>
    </cfRule>
  </conditionalFormatting>
  <conditionalFormatting sqref="H59">
    <cfRule type="cellIs" dxfId="17" priority="18" stopIfTrue="1" operator="equal">
      <formula>"-"</formula>
    </cfRule>
  </conditionalFormatting>
  <conditionalFormatting sqref="H119:I119">
    <cfRule type="cellIs" dxfId="16" priority="17" stopIfTrue="1" operator="equal">
      <formula>"-"</formula>
    </cfRule>
  </conditionalFormatting>
  <conditionalFormatting sqref="H123">
    <cfRule type="cellIs" dxfId="15" priority="16" stopIfTrue="1" operator="equal">
      <formula>"-"</formula>
    </cfRule>
  </conditionalFormatting>
  <conditionalFormatting sqref="H115">
    <cfRule type="cellIs" dxfId="14" priority="15" stopIfTrue="1" operator="equal">
      <formula>"-"</formula>
    </cfRule>
  </conditionalFormatting>
  <conditionalFormatting sqref="I111">
    <cfRule type="cellIs" dxfId="13" priority="14" stopIfTrue="1" operator="equal">
      <formula>"-"</formula>
    </cfRule>
  </conditionalFormatting>
  <conditionalFormatting sqref="H111">
    <cfRule type="cellIs" dxfId="12" priority="13" stopIfTrue="1" operator="equal">
      <formula>"-"</formula>
    </cfRule>
  </conditionalFormatting>
  <conditionalFormatting sqref="H116:I116">
    <cfRule type="cellIs" dxfId="11" priority="12" stopIfTrue="1" operator="equal">
      <formula>"-"</formula>
    </cfRule>
  </conditionalFormatting>
  <conditionalFormatting sqref="H118:I118">
    <cfRule type="cellIs" dxfId="10" priority="11" stopIfTrue="1" operator="equal">
      <formula>"-"</formula>
    </cfRule>
  </conditionalFormatting>
  <conditionalFormatting sqref="I120">
    <cfRule type="cellIs" dxfId="9" priority="10" stopIfTrue="1" operator="equal">
      <formula>"-"</formula>
    </cfRule>
  </conditionalFormatting>
  <conditionalFormatting sqref="H120">
    <cfRule type="cellIs" dxfId="8" priority="9" stopIfTrue="1" operator="equal">
      <formula>"-"</formula>
    </cfRule>
  </conditionalFormatting>
  <conditionalFormatting sqref="H27">
    <cfRule type="cellIs" dxfId="7" priority="8" stopIfTrue="1" operator="equal">
      <formula>"-"</formula>
    </cfRule>
  </conditionalFormatting>
  <conditionalFormatting sqref="H28">
    <cfRule type="cellIs" dxfId="6" priority="7" stopIfTrue="1" operator="equal">
      <formula>"-"</formula>
    </cfRule>
  </conditionalFormatting>
  <conditionalFormatting sqref="H34">
    <cfRule type="cellIs" dxfId="5" priority="6" stopIfTrue="1" operator="equal">
      <formula>"-"</formula>
    </cfRule>
  </conditionalFormatting>
  <conditionalFormatting sqref="H35">
    <cfRule type="cellIs" dxfId="4" priority="5" stopIfTrue="1" operator="equal">
      <formula>"-"</formula>
    </cfRule>
  </conditionalFormatting>
  <conditionalFormatting sqref="I61">
    <cfRule type="cellIs" dxfId="3" priority="4" stopIfTrue="1" operator="equal">
      <formula>"-"</formula>
    </cfRule>
  </conditionalFormatting>
  <conditionalFormatting sqref="H61">
    <cfRule type="cellIs" dxfId="2" priority="3" stopIfTrue="1" operator="equal">
      <formula>"-"</formula>
    </cfRule>
  </conditionalFormatting>
  <conditionalFormatting sqref="H99:I99">
    <cfRule type="cellIs" dxfId="1" priority="1" stopIfTrue="1" operator="equal">
      <formula>"-"</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L229"/>
  <sheetViews>
    <sheetView workbookViewId="0"/>
  </sheetViews>
  <sheetFormatPr baseColWidth="10" defaultColWidth="11.42578125" defaultRowHeight="12.75"/>
  <cols>
    <col min="1" max="1" width="5.28515625" style="120" customWidth="1"/>
    <col min="2" max="2" width="10.85546875" style="124" customWidth="1"/>
    <col min="3" max="3" width="39.85546875" style="124" customWidth="1"/>
    <col min="4" max="4" width="35.42578125" style="124" customWidth="1"/>
    <col min="5" max="5" width="20.85546875" style="124" customWidth="1"/>
    <col min="6" max="6" width="39.28515625" style="124" hidden="1" customWidth="1"/>
    <col min="7" max="8" width="49.5703125" style="124" hidden="1" customWidth="1"/>
    <col min="9" max="9" width="18.85546875" style="124" customWidth="1"/>
    <col min="10" max="10" width="20.28515625" style="120" customWidth="1"/>
    <col min="11" max="11" width="22.28515625" style="120" customWidth="1"/>
    <col min="12" max="16384" width="11.42578125" style="120"/>
  </cols>
  <sheetData>
    <row r="1" spans="1:12" s="50" customFormat="1">
      <c r="B1" s="23"/>
      <c r="C1" s="23"/>
      <c r="D1" s="23"/>
      <c r="E1" s="27"/>
      <c r="F1" s="23"/>
      <c r="G1" s="23"/>
      <c r="H1" s="23"/>
      <c r="I1" s="27"/>
      <c r="J1" s="14"/>
      <c r="K1" s="23"/>
    </row>
    <row r="2" spans="1:12" s="126" customFormat="1">
      <c r="B2" s="127"/>
      <c r="C2" s="127"/>
      <c r="D2" s="127"/>
      <c r="E2" s="127"/>
      <c r="F2" s="127"/>
      <c r="G2" s="125"/>
      <c r="H2" s="125"/>
      <c r="I2" s="127"/>
    </row>
    <row r="3" spans="1:12" s="126" customFormat="1">
      <c r="B3" s="127"/>
      <c r="C3" s="127"/>
      <c r="D3" s="127"/>
      <c r="E3" s="127"/>
      <c r="F3" s="127"/>
      <c r="G3" s="125"/>
      <c r="H3" s="125"/>
      <c r="I3" s="127"/>
    </row>
    <row r="4" spans="1:12" s="126" customFormat="1">
      <c r="B4" s="127"/>
      <c r="C4" s="127"/>
      <c r="D4" s="127"/>
      <c r="E4" s="127"/>
      <c r="F4" s="127"/>
      <c r="G4" s="125"/>
      <c r="H4" s="125"/>
      <c r="I4" s="127"/>
    </row>
    <row r="5" spans="1:12" s="126" customFormat="1">
      <c r="B5" s="127"/>
      <c r="C5" s="127"/>
      <c r="D5" s="127"/>
      <c r="E5" s="127"/>
      <c r="F5" s="127"/>
      <c r="G5" s="125"/>
      <c r="H5" s="125"/>
      <c r="I5" s="127"/>
    </row>
    <row r="6" spans="1:12" s="126" customFormat="1">
      <c r="B6" s="127"/>
      <c r="C6" s="127"/>
      <c r="D6" s="119"/>
      <c r="G6" s="119"/>
      <c r="H6" s="119"/>
    </row>
    <row r="7" spans="1:12" s="126" customFormat="1">
      <c r="B7" s="127"/>
      <c r="C7" s="127"/>
      <c r="D7" s="119"/>
      <c r="E7" s="119"/>
      <c r="F7" s="119"/>
      <c r="G7" s="119"/>
      <c r="H7" s="119"/>
      <c r="I7" s="119"/>
    </row>
    <row r="8" spans="1:12" s="126" customFormat="1">
      <c r="B8" s="127"/>
      <c r="C8" s="127"/>
      <c r="D8" s="119"/>
      <c r="E8" s="119"/>
      <c r="F8" s="119"/>
      <c r="G8" s="119"/>
      <c r="H8" s="119"/>
      <c r="I8" s="119"/>
    </row>
    <row r="9" spans="1:12" s="126" customFormat="1">
      <c r="B9" s="127"/>
      <c r="C9" s="127"/>
      <c r="D9" s="127"/>
      <c r="E9" s="127"/>
      <c r="F9" s="127"/>
      <c r="G9" s="125"/>
      <c r="H9" s="125"/>
      <c r="I9" s="127"/>
    </row>
    <row r="10" spans="1:12" s="121" customFormat="1" ht="25.5">
      <c r="A10" s="120"/>
      <c r="B10" s="2" t="s">
        <v>291</v>
      </c>
      <c r="C10" s="2" t="s">
        <v>292</v>
      </c>
      <c r="D10" s="2" t="s">
        <v>293</v>
      </c>
      <c r="E10" s="2" t="s">
        <v>294</v>
      </c>
      <c r="F10" s="2" t="s">
        <v>295</v>
      </c>
      <c r="G10" s="2" t="s">
        <v>196</v>
      </c>
      <c r="H10" s="2"/>
      <c r="I10" s="2" t="s">
        <v>296</v>
      </c>
      <c r="J10" s="2" t="s">
        <v>297</v>
      </c>
      <c r="K10" s="2" t="s">
        <v>298</v>
      </c>
      <c r="L10" s="121" t="s">
        <v>299</v>
      </c>
    </row>
    <row r="11" spans="1:12" s="121" customFormat="1" ht="216.75">
      <c r="A11" s="120"/>
      <c r="B11" s="199" t="s">
        <v>300</v>
      </c>
      <c r="C11" s="226" t="s">
        <v>301</v>
      </c>
      <c r="D11" s="225" t="s">
        <v>302</v>
      </c>
      <c r="E11" s="225" t="s">
        <v>2059</v>
      </c>
      <c r="F11" s="143" t="s">
        <v>304</v>
      </c>
      <c r="G11" s="143" t="s">
        <v>301</v>
      </c>
      <c r="H11" s="143"/>
      <c r="I11" s="226" t="s">
        <v>243</v>
      </c>
      <c r="J11" s="226" t="s">
        <v>243</v>
      </c>
      <c r="K11" s="226" t="s">
        <v>243</v>
      </c>
      <c r="L11" s="121" t="s">
        <v>305</v>
      </c>
    </row>
    <row r="12" spans="1:12" s="121" customFormat="1" ht="165.75" hidden="1">
      <c r="A12" s="120"/>
      <c r="B12" s="152" t="s">
        <v>306</v>
      </c>
      <c r="C12" s="150" t="s">
        <v>2060</v>
      </c>
      <c r="D12" s="152" t="s">
        <v>302</v>
      </c>
      <c r="E12" s="152" t="s">
        <v>2061</v>
      </c>
      <c r="F12" s="143" t="s">
        <v>304</v>
      </c>
      <c r="G12" s="143" t="s">
        <v>2062</v>
      </c>
      <c r="H12" s="143"/>
      <c r="I12" s="150" t="s">
        <v>231</v>
      </c>
      <c r="J12" s="237" t="s">
        <v>232</v>
      </c>
      <c r="K12" s="150" t="s">
        <v>243</v>
      </c>
    </row>
    <row r="13" spans="1:12" s="128" customFormat="1" ht="114.75" hidden="1">
      <c r="A13" s="120"/>
      <c r="B13" s="152" t="s">
        <v>309</v>
      </c>
      <c r="C13" s="150" t="s">
        <v>2063</v>
      </c>
      <c r="D13" s="152" t="s">
        <v>302</v>
      </c>
      <c r="E13" s="152" t="s">
        <v>2064</v>
      </c>
      <c r="F13" s="143" t="s">
        <v>304</v>
      </c>
      <c r="G13" s="141" t="s">
        <v>302</v>
      </c>
      <c r="H13" s="141"/>
      <c r="I13" s="150" t="s">
        <v>231</v>
      </c>
      <c r="J13" s="150" t="s">
        <v>243</v>
      </c>
      <c r="K13" s="237" t="s">
        <v>232</v>
      </c>
    </row>
    <row r="14" spans="1:12" s="121" customFormat="1" ht="140.25" hidden="1">
      <c r="A14" s="120"/>
      <c r="B14" s="152" t="s">
        <v>310</v>
      </c>
      <c r="C14" s="150" t="s">
        <v>2065</v>
      </c>
      <c r="D14" s="152" t="s">
        <v>302</v>
      </c>
      <c r="E14" s="152" t="s">
        <v>2066</v>
      </c>
      <c r="F14" s="143" t="s">
        <v>304</v>
      </c>
      <c r="G14" s="141" t="s">
        <v>302</v>
      </c>
      <c r="H14" s="141"/>
      <c r="I14" s="150" t="s">
        <v>231</v>
      </c>
      <c r="J14" s="150" t="s">
        <v>243</v>
      </c>
      <c r="K14" s="150" t="s">
        <v>243</v>
      </c>
    </row>
    <row r="15" spans="1:12" s="121" customFormat="1" ht="178.5" hidden="1">
      <c r="A15" s="120"/>
      <c r="B15" s="152" t="s">
        <v>311</v>
      </c>
      <c r="C15" s="150" t="s">
        <v>2067</v>
      </c>
      <c r="D15" s="152" t="s">
        <v>302</v>
      </c>
      <c r="E15" s="150" t="s">
        <v>2068</v>
      </c>
      <c r="F15" s="143" t="s">
        <v>304</v>
      </c>
      <c r="G15" s="141" t="s">
        <v>302</v>
      </c>
      <c r="H15" s="141"/>
      <c r="I15" s="237" t="s">
        <v>232</v>
      </c>
      <c r="J15" s="237" t="s">
        <v>232</v>
      </c>
      <c r="K15" s="237" t="s">
        <v>232</v>
      </c>
    </row>
    <row r="16" spans="1:12" s="121" customFormat="1" ht="89.25" hidden="1">
      <c r="A16" s="120"/>
      <c r="B16" s="152" t="s">
        <v>312</v>
      </c>
      <c r="C16" s="150" t="s">
        <v>2069</v>
      </c>
      <c r="D16" s="152" t="s">
        <v>302</v>
      </c>
      <c r="E16" s="152" t="s">
        <v>2070</v>
      </c>
      <c r="F16" s="143" t="s">
        <v>304</v>
      </c>
      <c r="G16" s="141" t="s">
        <v>302</v>
      </c>
      <c r="H16" s="141"/>
      <c r="I16" s="237" t="s">
        <v>232</v>
      </c>
      <c r="J16" s="237" t="s">
        <v>232</v>
      </c>
      <c r="K16" s="152" t="s">
        <v>242</v>
      </c>
    </row>
    <row r="17" spans="1:12" s="121" customFormat="1" ht="38.25" hidden="1">
      <c r="A17" s="120"/>
      <c r="B17" s="152" t="s">
        <v>313</v>
      </c>
      <c r="C17" s="150" t="s">
        <v>2071</v>
      </c>
      <c r="D17" s="152" t="s">
        <v>302</v>
      </c>
      <c r="E17" s="152" t="s">
        <v>2072</v>
      </c>
      <c r="F17" s="143" t="s">
        <v>304</v>
      </c>
      <c r="G17" s="141" t="s">
        <v>302</v>
      </c>
      <c r="H17" s="141"/>
      <c r="I17" s="237" t="s">
        <v>232</v>
      </c>
      <c r="J17" s="152" t="s">
        <v>243</v>
      </c>
      <c r="K17" s="152" t="s">
        <v>243</v>
      </c>
    </row>
    <row r="18" spans="1:12" s="121" customFormat="1" ht="38.25">
      <c r="A18" s="120"/>
      <c r="B18" s="199" t="s">
        <v>314</v>
      </c>
      <c r="C18" s="226" t="s">
        <v>2073</v>
      </c>
      <c r="D18" s="225" t="s">
        <v>302</v>
      </c>
      <c r="E18" s="225" t="s">
        <v>2074</v>
      </c>
      <c r="F18" s="143" t="s">
        <v>304</v>
      </c>
      <c r="G18" s="141" t="s">
        <v>302</v>
      </c>
      <c r="H18" s="141"/>
      <c r="I18" s="225" t="s">
        <v>243</v>
      </c>
      <c r="J18" s="225" t="s">
        <v>243</v>
      </c>
      <c r="K18" s="225" t="s">
        <v>243</v>
      </c>
      <c r="L18" s="121" t="s">
        <v>305</v>
      </c>
    </row>
    <row r="19" spans="1:12" s="121" customFormat="1" ht="25.5" hidden="1">
      <c r="A19" s="120"/>
      <c r="B19" s="152" t="s">
        <v>315</v>
      </c>
      <c r="C19" s="150" t="s">
        <v>2075</v>
      </c>
      <c r="D19" s="152" t="s">
        <v>302</v>
      </c>
      <c r="E19" s="152" t="s">
        <v>2076</v>
      </c>
      <c r="F19" s="143" t="s">
        <v>304</v>
      </c>
      <c r="G19" s="141" t="s">
        <v>302</v>
      </c>
      <c r="H19" s="141"/>
      <c r="I19" s="152" t="s">
        <v>243</v>
      </c>
      <c r="J19" s="152" t="s">
        <v>243</v>
      </c>
      <c r="K19" s="237" t="s">
        <v>232</v>
      </c>
    </row>
    <row r="20" spans="1:12" s="121" customFormat="1" ht="38.25" hidden="1">
      <c r="A20" s="120"/>
      <c r="B20" s="152" t="s">
        <v>316</v>
      </c>
      <c r="C20" s="150" t="s">
        <v>2077</v>
      </c>
      <c r="D20" s="152" t="s">
        <v>302</v>
      </c>
      <c r="E20" s="152" t="s">
        <v>2078</v>
      </c>
      <c r="F20" s="143" t="s">
        <v>304</v>
      </c>
      <c r="G20" s="141" t="s">
        <v>302</v>
      </c>
      <c r="H20" s="141"/>
      <c r="I20" s="152" t="s">
        <v>243</v>
      </c>
      <c r="J20" s="237" t="s">
        <v>232</v>
      </c>
      <c r="K20" s="152" t="s">
        <v>243</v>
      </c>
    </row>
    <row r="21" spans="1:12" s="121" customFormat="1" hidden="1">
      <c r="A21" s="120"/>
      <c r="B21" s="152" t="s">
        <v>317</v>
      </c>
      <c r="C21" s="150" t="s">
        <v>2079</v>
      </c>
      <c r="D21" s="152" t="s">
        <v>302</v>
      </c>
      <c r="E21" s="230" t="s">
        <v>2080</v>
      </c>
      <c r="F21" s="143" t="s">
        <v>304</v>
      </c>
      <c r="G21" s="141" t="s">
        <v>302</v>
      </c>
      <c r="H21" s="141"/>
      <c r="I21" s="152" t="s">
        <v>231</v>
      </c>
      <c r="J21" s="152" t="s">
        <v>231</v>
      </c>
      <c r="K21" s="152" t="s">
        <v>231</v>
      </c>
    </row>
    <row r="22" spans="1:12" s="121" customFormat="1" ht="25.5" hidden="1">
      <c r="A22" s="120"/>
      <c r="B22" s="152" t="s">
        <v>2081</v>
      </c>
      <c r="C22" s="150" t="s">
        <v>2082</v>
      </c>
      <c r="D22" s="152" t="s">
        <v>302</v>
      </c>
      <c r="E22" s="230" t="s">
        <v>2083</v>
      </c>
      <c r="F22" s="143" t="s">
        <v>304</v>
      </c>
      <c r="G22" s="141" t="s">
        <v>302</v>
      </c>
      <c r="H22" s="141"/>
      <c r="I22" s="152" t="s">
        <v>231</v>
      </c>
      <c r="J22" s="152" t="s">
        <v>231</v>
      </c>
      <c r="K22" s="152" t="s">
        <v>233</v>
      </c>
    </row>
    <row r="23" spans="1:12" s="121" customFormat="1" ht="89.25" hidden="1">
      <c r="A23" s="120"/>
      <c r="B23" s="152" t="s">
        <v>2084</v>
      </c>
      <c r="C23" s="150" t="s">
        <v>2085</v>
      </c>
      <c r="D23" s="152" t="s">
        <v>302</v>
      </c>
      <c r="E23" s="152" t="s">
        <v>2086</v>
      </c>
      <c r="F23" s="143" t="s">
        <v>304</v>
      </c>
      <c r="G23" s="141" t="s">
        <v>302</v>
      </c>
      <c r="H23" s="141"/>
      <c r="I23" s="152" t="s">
        <v>231</v>
      </c>
      <c r="J23" s="152" t="s">
        <v>233</v>
      </c>
      <c r="K23" s="152" t="s">
        <v>233</v>
      </c>
    </row>
    <row r="24" spans="1:12" s="121" customFormat="1" ht="114.75" hidden="1">
      <c r="A24" s="120"/>
      <c r="B24" s="152" t="s">
        <v>2087</v>
      </c>
      <c r="C24" s="150" t="s">
        <v>2088</v>
      </c>
      <c r="D24" s="152" t="s">
        <v>302</v>
      </c>
      <c r="E24" s="152" t="s">
        <v>2064</v>
      </c>
      <c r="F24" s="143" t="s">
        <v>304</v>
      </c>
      <c r="G24" s="141" t="s">
        <v>302</v>
      </c>
      <c r="H24" s="141"/>
      <c r="I24" s="152" t="s">
        <v>231</v>
      </c>
      <c r="J24" s="150" t="s">
        <v>243</v>
      </c>
      <c r="K24" s="152" t="s">
        <v>232</v>
      </c>
    </row>
    <row r="25" spans="1:12" s="121" customFormat="1" ht="25.5" hidden="1">
      <c r="A25" s="120"/>
      <c r="B25" s="152" t="s">
        <v>2089</v>
      </c>
      <c r="C25" s="150" t="s">
        <v>2090</v>
      </c>
      <c r="D25" s="152" t="s">
        <v>302</v>
      </c>
      <c r="E25" s="152" t="s">
        <v>2091</v>
      </c>
      <c r="F25" s="143" t="s">
        <v>304</v>
      </c>
      <c r="G25" s="141" t="s">
        <v>302</v>
      </c>
      <c r="H25" s="141"/>
      <c r="I25" s="152" t="s">
        <v>231</v>
      </c>
      <c r="J25" s="152" t="s">
        <v>231</v>
      </c>
      <c r="K25" s="152" t="s">
        <v>231</v>
      </c>
    </row>
    <row r="26" spans="1:12" s="121" customFormat="1" ht="25.5" hidden="1">
      <c r="A26" s="120"/>
      <c r="B26" s="152" t="s">
        <v>2092</v>
      </c>
      <c r="C26" s="150" t="s">
        <v>2093</v>
      </c>
      <c r="D26" s="152" t="s">
        <v>302</v>
      </c>
      <c r="E26" s="152" t="s">
        <v>2094</v>
      </c>
      <c r="F26" s="143" t="s">
        <v>304</v>
      </c>
      <c r="G26" s="141" t="s">
        <v>302</v>
      </c>
      <c r="H26" s="141"/>
      <c r="I26" s="152" t="s">
        <v>232</v>
      </c>
      <c r="J26" s="152" t="s">
        <v>232</v>
      </c>
      <c r="K26" s="152" t="s">
        <v>232</v>
      </c>
    </row>
    <row r="27" spans="1:12" s="121" customFormat="1" ht="51" hidden="1">
      <c r="A27" s="120"/>
      <c r="B27" s="152" t="s">
        <v>2095</v>
      </c>
      <c r="C27" s="150" t="s">
        <v>2096</v>
      </c>
      <c r="D27" s="152" t="s">
        <v>302</v>
      </c>
      <c r="E27" s="150" t="s">
        <v>2097</v>
      </c>
      <c r="F27" s="143" t="s">
        <v>304</v>
      </c>
      <c r="G27" s="141" t="s">
        <v>302</v>
      </c>
      <c r="H27" s="141"/>
      <c r="I27" s="152" t="s">
        <v>232</v>
      </c>
      <c r="J27" s="150" t="s">
        <v>243</v>
      </c>
      <c r="K27" s="150" t="s">
        <v>242</v>
      </c>
    </row>
    <row r="28" spans="1:12" s="121" customFormat="1" ht="63.75" hidden="1">
      <c r="A28" s="120"/>
      <c r="B28" s="152" t="s">
        <v>2098</v>
      </c>
      <c r="C28" s="150" t="s">
        <v>2099</v>
      </c>
      <c r="D28" s="152" t="s">
        <v>302</v>
      </c>
      <c r="E28" s="152" t="s">
        <v>2100</v>
      </c>
      <c r="F28" s="143" t="s">
        <v>304</v>
      </c>
      <c r="G28" s="141" t="s">
        <v>302</v>
      </c>
      <c r="H28" s="141"/>
      <c r="I28" s="150" t="s">
        <v>243</v>
      </c>
      <c r="J28" s="150" t="s">
        <v>243</v>
      </c>
      <c r="K28" s="150" t="s">
        <v>233</v>
      </c>
    </row>
    <row r="29" spans="1:12" s="121" customFormat="1" ht="38.25" hidden="1">
      <c r="A29" s="120"/>
      <c r="B29" s="152" t="s">
        <v>2101</v>
      </c>
      <c r="C29" s="150" t="s">
        <v>2102</v>
      </c>
      <c r="D29" s="152" t="s">
        <v>302</v>
      </c>
      <c r="E29" s="150" t="s">
        <v>2103</v>
      </c>
      <c r="F29" s="143" t="s">
        <v>304</v>
      </c>
      <c r="G29" s="141" t="s">
        <v>302</v>
      </c>
      <c r="H29" s="141"/>
      <c r="I29" s="152" t="s">
        <v>231</v>
      </c>
      <c r="J29" s="150" t="s">
        <v>231</v>
      </c>
      <c r="K29" s="150" t="s">
        <v>231</v>
      </c>
    </row>
    <row r="30" spans="1:12" s="121" customFormat="1" ht="38.25" hidden="1">
      <c r="A30" s="120"/>
      <c r="B30" s="152" t="s">
        <v>2104</v>
      </c>
      <c r="C30" s="150" t="s">
        <v>2105</v>
      </c>
      <c r="D30" s="152" t="s">
        <v>302</v>
      </c>
      <c r="E30" s="150" t="s">
        <v>2106</v>
      </c>
      <c r="F30" s="143" t="s">
        <v>304</v>
      </c>
      <c r="G30" s="141" t="s">
        <v>302</v>
      </c>
      <c r="H30" s="141"/>
      <c r="I30" s="152" t="s">
        <v>231</v>
      </c>
      <c r="J30" s="152" t="s">
        <v>231</v>
      </c>
      <c r="K30" s="152" t="s">
        <v>231</v>
      </c>
    </row>
    <row r="31" spans="1:12" s="121" customFormat="1" ht="38.25">
      <c r="A31" s="120"/>
      <c r="B31" s="199" t="s">
        <v>2107</v>
      </c>
      <c r="C31" s="226" t="s">
        <v>2108</v>
      </c>
      <c r="D31" s="225" t="s">
        <v>302</v>
      </c>
      <c r="E31" s="225" t="s">
        <v>2109</v>
      </c>
      <c r="F31" s="143" t="s">
        <v>304</v>
      </c>
      <c r="G31" s="141" t="s">
        <v>302</v>
      </c>
      <c r="H31" s="141"/>
      <c r="I31" s="225" t="s">
        <v>243</v>
      </c>
      <c r="J31" s="226" t="s">
        <v>243</v>
      </c>
      <c r="K31" s="226" t="s">
        <v>243</v>
      </c>
      <c r="L31" s="121" t="s">
        <v>305</v>
      </c>
    </row>
    <row r="32" spans="1:12" s="121" customFormat="1" ht="25.5" hidden="1">
      <c r="A32" s="120"/>
      <c r="B32" s="152" t="s">
        <v>2110</v>
      </c>
      <c r="C32" s="150" t="s">
        <v>2111</v>
      </c>
      <c r="D32" s="152" t="s">
        <v>302</v>
      </c>
      <c r="E32" s="150" t="s">
        <v>2112</v>
      </c>
      <c r="F32" s="143" t="s">
        <v>304</v>
      </c>
      <c r="G32" s="141" t="s">
        <v>302</v>
      </c>
      <c r="H32" s="141"/>
      <c r="I32" s="152" t="s">
        <v>231</v>
      </c>
      <c r="J32" s="150" t="s">
        <v>233</v>
      </c>
      <c r="K32" s="150" t="s">
        <v>231</v>
      </c>
    </row>
    <row r="33" spans="1:12" s="121" customFormat="1" ht="153" hidden="1">
      <c r="A33" s="120"/>
      <c r="B33" s="152" t="s">
        <v>2113</v>
      </c>
      <c r="C33" s="150" t="s">
        <v>2114</v>
      </c>
      <c r="D33" s="152" t="s">
        <v>302</v>
      </c>
      <c r="E33" s="150" t="s">
        <v>2115</v>
      </c>
      <c r="F33" s="143" t="s">
        <v>304</v>
      </c>
      <c r="G33" s="141" t="s">
        <v>302</v>
      </c>
      <c r="H33" s="141"/>
      <c r="I33" s="152" t="s">
        <v>232</v>
      </c>
      <c r="J33" s="152" t="s">
        <v>242</v>
      </c>
      <c r="K33" s="152" t="s">
        <v>232</v>
      </c>
    </row>
    <row r="34" spans="1:12" s="121" customFormat="1" ht="51">
      <c r="A34" s="120"/>
      <c r="B34" s="199" t="s">
        <v>2116</v>
      </c>
      <c r="C34" s="226" t="s">
        <v>2117</v>
      </c>
      <c r="D34" s="225" t="s">
        <v>302</v>
      </c>
      <c r="E34" s="226" t="s">
        <v>2118</v>
      </c>
      <c r="F34" s="143" t="s">
        <v>304</v>
      </c>
      <c r="G34" s="141" t="s">
        <v>302</v>
      </c>
      <c r="H34" s="141"/>
      <c r="I34" s="225" t="s">
        <v>243</v>
      </c>
      <c r="J34" s="226" t="s">
        <v>243</v>
      </c>
      <c r="K34" s="226" t="s">
        <v>243</v>
      </c>
      <c r="L34" s="121" t="s">
        <v>305</v>
      </c>
    </row>
    <row r="35" spans="1:12" s="121" customFormat="1" ht="153" hidden="1">
      <c r="A35" s="120"/>
      <c r="B35" s="152" t="s">
        <v>2119</v>
      </c>
      <c r="C35" s="150" t="s">
        <v>2120</v>
      </c>
      <c r="D35" s="152" t="s">
        <v>302</v>
      </c>
      <c r="E35" s="150" t="s">
        <v>2121</v>
      </c>
      <c r="F35" s="143" t="s">
        <v>304</v>
      </c>
      <c r="G35" s="141" t="s">
        <v>302</v>
      </c>
      <c r="H35" s="141"/>
      <c r="I35" s="152" t="s">
        <v>233</v>
      </c>
      <c r="J35" s="152" t="s">
        <v>232</v>
      </c>
      <c r="K35" s="152" t="s">
        <v>232</v>
      </c>
    </row>
    <row r="36" spans="1:12" s="121" customFormat="1" ht="51">
      <c r="A36" s="120"/>
      <c r="B36" s="199" t="s">
        <v>2122</v>
      </c>
      <c r="C36" s="226" t="s">
        <v>2123</v>
      </c>
      <c r="D36" s="225" t="s">
        <v>302</v>
      </c>
      <c r="E36" s="226" t="s">
        <v>2124</v>
      </c>
      <c r="F36" s="143" t="s">
        <v>304</v>
      </c>
      <c r="G36" s="141" t="s">
        <v>302</v>
      </c>
      <c r="H36" s="141"/>
      <c r="I36" s="225" t="s">
        <v>243</v>
      </c>
      <c r="J36" s="225" t="s">
        <v>243</v>
      </c>
      <c r="K36" s="225" t="s">
        <v>243</v>
      </c>
      <c r="L36" s="121" t="s">
        <v>305</v>
      </c>
    </row>
    <row r="37" spans="1:12" s="121" customFormat="1" ht="25.5" hidden="1">
      <c r="A37" s="120"/>
      <c r="B37" s="152" t="s">
        <v>2125</v>
      </c>
      <c r="C37" s="150" t="s">
        <v>2126</v>
      </c>
      <c r="D37" s="152" t="s">
        <v>302</v>
      </c>
      <c r="E37" s="230" t="s">
        <v>2127</v>
      </c>
      <c r="F37" s="143" t="s">
        <v>304</v>
      </c>
      <c r="G37" s="141" t="s">
        <v>302</v>
      </c>
      <c r="H37" s="141"/>
      <c r="I37" s="152" t="s">
        <v>231</v>
      </c>
      <c r="J37" s="152" t="s">
        <v>232</v>
      </c>
      <c r="K37" s="152" t="s">
        <v>232</v>
      </c>
    </row>
    <row r="38" spans="1:12" s="128" customFormat="1" ht="76.5" hidden="1">
      <c r="A38" s="120"/>
      <c r="B38" s="152" t="s">
        <v>2128</v>
      </c>
      <c r="C38" s="150" t="s">
        <v>2129</v>
      </c>
      <c r="D38" s="152" t="s">
        <v>302</v>
      </c>
      <c r="E38" s="150" t="s">
        <v>2130</v>
      </c>
      <c r="F38" s="143" t="s">
        <v>304</v>
      </c>
      <c r="G38" s="141" t="s">
        <v>302</v>
      </c>
      <c r="H38" s="141"/>
      <c r="I38" s="152" t="s">
        <v>242</v>
      </c>
      <c r="J38" s="152" t="s">
        <v>242</v>
      </c>
      <c r="K38" s="152" t="s">
        <v>243</v>
      </c>
    </row>
    <row r="39" spans="1:12" s="121" customFormat="1" ht="204" hidden="1">
      <c r="A39" s="120"/>
      <c r="B39" s="152" t="s">
        <v>2131</v>
      </c>
      <c r="C39" s="150" t="s">
        <v>2132</v>
      </c>
      <c r="D39" s="152" t="s">
        <v>302</v>
      </c>
      <c r="E39" s="150" t="s">
        <v>2133</v>
      </c>
      <c r="F39" s="143" t="s">
        <v>304</v>
      </c>
      <c r="G39" s="141" t="s">
        <v>302</v>
      </c>
      <c r="H39" s="141"/>
      <c r="I39" s="152" t="s">
        <v>243</v>
      </c>
      <c r="J39" s="152" t="s">
        <v>232</v>
      </c>
      <c r="K39" s="152" t="s">
        <v>242</v>
      </c>
    </row>
    <row r="40" spans="1:12" s="121" customFormat="1" ht="63.75">
      <c r="A40" s="120"/>
      <c r="B40" s="199" t="s">
        <v>2134</v>
      </c>
      <c r="C40" s="226" t="s">
        <v>2135</v>
      </c>
      <c r="D40" s="225" t="s">
        <v>302</v>
      </c>
      <c r="E40" s="226" t="s">
        <v>2136</v>
      </c>
      <c r="F40" s="143" t="s">
        <v>304</v>
      </c>
      <c r="G40" s="141" t="s">
        <v>302</v>
      </c>
      <c r="H40" s="141"/>
      <c r="I40" s="225" t="s">
        <v>243</v>
      </c>
      <c r="J40" s="225" t="s">
        <v>243</v>
      </c>
      <c r="K40" s="225" t="s">
        <v>243</v>
      </c>
      <c r="L40" s="121" t="s">
        <v>305</v>
      </c>
    </row>
    <row r="41" spans="1:12" s="121" customFormat="1" ht="76.5">
      <c r="A41" s="120"/>
      <c r="B41" s="199" t="s">
        <v>2137</v>
      </c>
      <c r="C41" s="226" t="s">
        <v>2138</v>
      </c>
      <c r="D41" s="225" t="s">
        <v>302</v>
      </c>
      <c r="E41" s="226" t="s">
        <v>2139</v>
      </c>
      <c r="F41" s="143" t="s">
        <v>304</v>
      </c>
      <c r="G41" s="141" t="s">
        <v>302</v>
      </c>
      <c r="H41" s="141"/>
      <c r="I41" s="225" t="s">
        <v>243</v>
      </c>
      <c r="J41" s="225" t="s">
        <v>243</v>
      </c>
      <c r="K41" s="225" t="s">
        <v>243</v>
      </c>
      <c r="L41" s="121" t="s">
        <v>305</v>
      </c>
    </row>
    <row r="42" spans="1:12" s="121" customFormat="1" ht="76.5">
      <c r="A42" s="120"/>
      <c r="B42" s="199" t="s">
        <v>2140</v>
      </c>
      <c r="C42" s="226" t="s">
        <v>2141</v>
      </c>
      <c r="D42" s="225" t="s">
        <v>302</v>
      </c>
      <c r="E42" s="225" t="s">
        <v>2142</v>
      </c>
      <c r="F42" s="143" t="s">
        <v>304</v>
      </c>
      <c r="G42" s="141" t="s">
        <v>302</v>
      </c>
      <c r="H42" s="141"/>
      <c r="I42" s="225" t="s">
        <v>243</v>
      </c>
      <c r="J42" s="225" t="s">
        <v>243</v>
      </c>
      <c r="K42" s="225" t="s">
        <v>243</v>
      </c>
      <c r="L42" s="121" t="s">
        <v>305</v>
      </c>
    </row>
    <row r="43" spans="1:12" s="121" customFormat="1" ht="114.75">
      <c r="A43" s="120"/>
      <c r="B43" s="199" t="s">
        <v>2143</v>
      </c>
      <c r="C43" s="226" t="s">
        <v>2144</v>
      </c>
      <c r="D43" s="225" t="s">
        <v>302</v>
      </c>
      <c r="E43" s="225" t="s">
        <v>2145</v>
      </c>
      <c r="F43" s="143" t="s">
        <v>304</v>
      </c>
      <c r="G43" s="141" t="s">
        <v>302</v>
      </c>
      <c r="H43" s="141"/>
      <c r="I43" s="225" t="s">
        <v>243</v>
      </c>
      <c r="J43" s="225" t="s">
        <v>243</v>
      </c>
      <c r="K43" s="225" t="s">
        <v>243</v>
      </c>
      <c r="L43" s="121" t="s">
        <v>305</v>
      </c>
    </row>
    <row r="44" spans="1:12" s="128" customFormat="1" ht="38.25" hidden="1">
      <c r="A44" s="120"/>
      <c r="B44" s="152" t="s">
        <v>2146</v>
      </c>
      <c r="C44" s="150" t="s">
        <v>2147</v>
      </c>
      <c r="D44" s="152" t="s">
        <v>302</v>
      </c>
      <c r="E44" s="150" t="s">
        <v>2148</v>
      </c>
      <c r="F44" s="143" t="s">
        <v>304</v>
      </c>
      <c r="G44" s="141" t="s">
        <v>302</v>
      </c>
      <c r="H44" s="141"/>
      <c r="I44" s="152" t="s">
        <v>231</v>
      </c>
      <c r="J44" s="150" t="s">
        <v>233</v>
      </c>
      <c r="K44" s="150" t="s">
        <v>233</v>
      </c>
    </row>
    <row r="45" spans="1:12" s="128" customFormat="1" ht="76.5">
      <c r="A45" s="120"/>
      <c r="B45" s="199" t="s">
        <v>2149</v>
      </c>
      <c r="C45" s="226" t="s">
        <v>2150</v>
      </c>
      <c r="D45" s="225" t="s">
        <v>302</v>
      </c>
      <c r="E45" s="226" t="s">
        <v>2151</v>
      </c>
      <c r="F45" s="143" t="s">
        <v>304</v>
      </c>
      <c r="G45" s="141" t="s">
        <v>302</v>
      </c>
      <c r="H45" s="141"/>
      <c r="I45" s="225" t="s">
        <v>243</v>
      </c>
      <c r="J45" s="225" t="s">
        <v>243</v>
      </c>
      <c r="K45" s="225" t="s">
        <v>243</v>
      </c>
      <c r="L45" s="121" t="s">
        <v>305</v>
      </c>
    </row>
    <row r="46" spans="1:12" s="121" customFormat="1" ht="89.25">
      <c r="A46" s="120"/>
      <c r="B46" s="199" t="s">
        <v>2152</v>
      </c>
      <c r="C46" s="226" t="s">
        <v>2153</v>
      </c>
      <c r="D46" s="225" t="s">
        <v>302</v>
      </c>
      <c r="E46" s="225" t="s">
        <v>2154</v>
      </c>
      <c r="F46" s="143" t="s">
        <v>304</v>
      </c>
      <c r="G46" s="141" t="s">
        <v>302</v>
      </c>
      <c r="H46" s="141"/>
      <c r="I46" s="225" t="s">
        <v>243</v>
      </c>
      <c r="J46" s="225" t="s">
        <v>243</v>
      </c>
      <c r="K46" s="225" t="s">
        <v>243</v>
      </c>
      <c r="L46" s="121" t="s">
        <v>305</v>
      </c>
    </row>
    <row r="47" spans="1:12" s="128" customFormat="1" ht="25.5">
      <c r="A47" s="120"/>
      <c r="B47" s="199" t="s">
        <v>2155</v>
      </c>
      <c r="C47" s="226" t="s">
        <v>2156</v>
      </c>
      <c r="D47" s="225" t="s">
        <v>302</v>
      </c>
      <c r="E47" s="226" t="s">
        <v>2157</v>
      </c>
      <c r="F47" s="143" t="s">
        <v>304</v>
      </c>
      <c r="G47" s="141" t="s">
        <v>302</v>
      </c>
      <c r="H47" s="141"/>
      <c r="I47" s="225" t="s">
        <v>243</v>
      </c>
      <c r="J47" s="226" t="s">
        <v>243</v>
      </c>
      <c r="K47" s="226" t="s">
        <v>243</v>
      </c>
      <c r="L47" s="121" t="s">
        <v>305</v>
      </c>
    </row>
    <row r="48" spans="1:12" s="121" customFormat="1" ht="89.25">
      <c r="A48" s="120"/>
      <c r="B48" s="199" t="s">
        <v>2158</v>
      </c>
      <c r="C48" s="226" t="s">
        <v>2159</v>
      </c>
      <c r="D48" s="225" t="s">
        <v>302</v>
      </c>
      <c r="E48" s="226" t="s">
        <v>2160</v>
      </c>
      <c r="F48" s="143" t="s">
        <v>304</v>
      </c>
      <c r="G48" s="141" t="s">
        <v>302</v>
      </c>
      <c r="H48" s="141"/>
      <c r="I48" s="225" t="s">
        <v>243</v>
      </c>
      <c r="J48" s="225" t="s">
        <v>243</v>
      </c>
      <c r="K48" s="226" t="s">
        <v>243</v>
      </c>
      <c r="L48" s="121" t="s">
        <v>305</v>
      </c>
    </row>
    <row r="49" spans="1:12" s="121" customFormat="1" ht="63.75">
      <c r="A49" s="120"/>
      <c r="B49" s="199" t="s">
        <v>2161</v>
      </c>
      <c r="C49" s="226" t="s">
        <v>2162</v>
      </c>
      <c r="D49" s="225" t="s">
        <v>302</v>
      </c>
      <c r="E49" s="226" t="s">
        <v>2163</v>
      </c>
      <c r="F49" s="143" t="s">
        <v>304</v>
      </c>
      <c r="G49" s="141" t="s">
        <v>302</v>
      </c>
      <c r="H49" s="141"/>
      <c r="I49" s="225" t="s">
        <v>243</v>
      </c>
      <c r="J49" s="225" t="s">
        <v>243</v>
      </c>
      <c r="K49" s="226" t="s">
        <v>243</v>
      </c>
      <c r="L49" s="121" t="s">
        <v>305</v>
      </c>
    </row>
    <row r="50" spans="1:12" s="121" customFormat="1" ht="38.25" hidden="1">
      <c r="A50" s="120"/>
      <c r="B50" s="152" t="s">
        <v>2164</v>
      </c>
      <c r="C50" s="150" t="s">
        <v>2165</v>
      </c>
      <c r="D50" s="152" t="s">
        <v>302</v>
      </c>
      <c r="E50" s="150" t="s">
        <v>2166</v>
      </c>
      <c r="F50" s="143" t="s">
        <v>304</v>
      </c>
      <c r="G50" s="141" t="s">
        <v>302</v>
      </c>
      <c r="H50" s="141"/>
      <c r="I50" s="152" t="s">
        <v>243</v>
      </c>
      <c r="J50" s="152" t="s">
        <v>242</v>
      </c>
      <c r="K50" s="150" t="s">
        <v>243</v>
      </c>
    </row>
    <row r="51" spans="1:12" s="121" customFormat="1" ht="25.5" hidden="1">
      <c r="A51" s="120"/>
      <c r="B51" s="152" t="s">
        <v>2167</v>
      </c>
      <c r="C51" s="150" t="s">
        <v>2168</v>
      </c>
      <c r="D51" s="152" t="s">
        <v>302</v>
      </c>
      <c r="E51" s="150" t="s">
        <v>2169</v>
      </c>
      <c r="F51" s="143" t="s">
        <v>304</v>
      </c>
      <c r="G51" s="141" t="s">
        <v>302</v>
      </c>
      <c r="H51" s="141"/>
      <c r="I51" s="152" t="s">
        <v>231</v>
      </c>
      <c r="J51" s="150" t="s">
        <v>243</v>
      </c>
      <c r="K51" s="150" t="s">
        <v>242</v>
      </c>
    </row>
    <row r="52" spans="1:12" s="121" customFormat="1" ht="76.5" hidden="1">
      <c r="A52" s="120"/>
      <c r="B52" s="152" t="s">
        <v>2170</v>
      </c>
      <c r="C52" s="150" t="s">
        <v>2171</v>
      </c>
      <c r="D52" s="152" t="s">
        <v>302</v>
      </c>
      <c r="E52" s="150" t="s">
        <v>2172</v>
      </c>
      <c r="F52" s="143" t="s">
        <v>304</v>
      </c>
      <c r="G52" s="141" t="s">
        <v>302</v>
      </c>
      <c r="H52" s="141"/>
      <c r="I52" s="152" t="s">
        <v>2173</v>
      </c>
      <c r="J52" s="150" t="s">
        <v>242</v>
      </c>
      <c r="K52" s="150" t="s">
        <v>242</v>
      </c>
    </row>
    <row r="53" spans="1:12" s="121" customFormat="1" ht="63.75">
      <c r="A53" s="120"/>
      <c r="B53" s="199" t="s">
        <v>2174</v>
      </c>
      <c r="C53" s="226" t="s">
        <v>2175</v>
      </c>
      <c r="D53" s="225" t="s">
        <v>302</v>
      </c>
      <c r="E53" s="226" t="s">
        <v>2136</v>
      </c>
      <c r="F53" s="143" t="s">
        <v>304</v>
      </c>
      <c r="G53" s="141" t="s">
        <v>302</v>
      </c>
      <c r="H53" s="141"/>
      <c r="I53" s="225" t="s">
        <v>243</v>
      </c>
      <c r="J53" s="226" t="s">
        <v>243</v>
      </c>
      <c r="K53" s="226" t="s">
        <v>243</v>
      </c>
      <c r="L53" s="121" t="s">
        <v>305</v>
      </c>
    </row>
    <row r="54" spans="1:12" s="121" customFormat="1" ht="293.25">
      <c r="A54" s="120"/>
      <c r="B54" s="199" t="s">
        <v>2176</v>
      </c>
      <c r="C54" s="226" t="s">
        <v>2177</v>
      </c>
      <c r="D54" s="225" t="s">
        <v>302</v>
      </c>
      <c r="E54" s="226" t="s">
        <v>2178</v>
      </c>
      <c r="F54" s="143" t="s">
        <v>304</v>
      </c>
      <c r="G54" s="141" t="s">
        <v>302</v>
      </c>
      <c r="H54" s="141"/>
      <c r="I54" s="225" t="s">
        <v>243</v>
      </c>
      <c r="J54" s="225" t="s">
        <v>243</v>
      </c>
      <c r="K54" s="225" t="s">
        <v>243</v>
      </c>
      <c r="L54" s="121" t="s">
        <v>305</v>
      </c>
    </row>
    <row r="55" spans="1:12" s="121" customFormat="1" ht="127.5" hidden="1">
      <c r="A55" s="120"/>
      <c r="B55" s="152" t="s">
        <v>2179</v>
      </c>
      <c r="C55" s="150" t="s">
        <v>2180</v>
      </c>
      <c r="D55" s="152" t="s">
        <v>302</v>
      </c>
      <c r="E55" s="150" t="s">
        <v>2181</v>
      </c>
      <c r="F55" s="143" t="s">
        <v>304</v>
      </c>
      <c r="G55" s="141" t="s">
        <v>302</v>
      </c>
      <c r="H55" s="141"/>
      <c r="I55" s="152" t="s">
        <v>231</v>
      </c>
      <c r="J55" s="150" t="s">
        <v>242</v>
      </c>
      <c r="K55" s="150" t="s">
        <v>232</v>
      </c>
    </row>
    <row r="56" spans="1:12" s="121" customFormat="1" ht="63.75" hidden="1">
      <c r="A56" s="120"/>
      <c r="B56" s="152" t="s">
        <v>2182</v>
      </c>
      <c r="C56" s="150" t="s">
        <v>2183</v>
      </c>
      <c r="D56" s="152" t="s">
        <v>302</v>
      </c>
      <c r="E56" s="152" t="s">
        <v>2184</v>
      </c>
      <c r="F56" s="143" t="s">
        <v>304</v>
      </c>
      <c r="G56" s="141" t="s">
        <v>302</v>
      </c>
      <c r="H56" s="141"/>
      <c r="I56" s="152" t="s">
        <v>2173</v>
      </c>
      <c r="J56" s="150" t="s">
        <v>232</v>
      </c>
      <c r="K56" s="150" t="s">
        <v>232</v>
      </c>
    </row>
    <row r="57" spans="1:12" s="121" customFormat="1" ht="76.5">
      <c r="A57" s="120"/>
      <c r="B57" s="199" t="s">
        <v>2185</v>
      </c>
      <c r="C57" s="226" t="s">
        <v>2186</v>
      </c>
      <c r="D57" s="225" t="s">
        <v>302</v>
      </c>
      <c r="E57" s="226" t="s">
        <v>2187</v>
      </c>
      <c r="F57" s="143" t="s">
        <v>304</v>
      </c>
      <c r="G57" s="141" t="s">
        <v>302</v>
      </c>
      <c r="H57" s="141"/>
      <c r="I57" s="226" t="s">
        <v>243</v>
      </c>
      <c r="J57" s="226" t="s">
        <v>243</v>
      </c>
      <c r="K57" s="226" t="s">
        <v>243</v>
      </c>
      <c r="L57" s="121" t="s">
        <v>305</v>
      </c>
    </row>
    <row r="58" spans="1:12" s="121" customFormat="1" hidden="1">
      <c r="A58" s="120"/>
      <c r="B58" s="152" t="s">
        <v>2188</v>
      </c>
      <c r="C58" s="150" t="s">
        <v>2189</v>
      </c>
      <c r="D58" s="152" t="s">
        <v>302</v>
      </c>
      <c r="E58" s="150" t="s">
        <v>2190</v>
      </c>
      <c r="F58" s="143" t="s">
        <v>304</v>
      </c>
      <c r="G58" s="141" t="s">
        <v>302</v>
      </c>
      <c r="H58" s="141"/>
      <c r="I58" s="152" t="s">
        <v>231</v>
      </c>
      <c r="J58" s="150" t="s">
        <v>242</v>
      </c>
      <c r="K58" s="150" t="s">
        <v>232</v>
      </c>
    </row>
    <row r="59" spans="1:12" s="121" customFormat="1" ht="51" hidden="1">
      <c r="A59" s="120"/>
      <c r="B59" s="152" t="s">
        <v>2191</v>
      </c>
      <c r="C59" s="150" t="s">
        <v>2192</v>
      </c>
      <c r="D59" s="152" t="s">
        <v>302</v>
      </c>
      <c r="E59" s="152" t="s">
        <v>2193</v>
      </c>
      <c r="F59" s="143" t="s">
        <v>304</v>
      </c>
      <c r="G59" s="141" t="s">
        <v>302</v>
      </c>
      <c r="H59" s="141"/>
      <c r="I59" s="152" t="s">
        <v>231</v>
      </c>
      <c r="J59" s="152" t="s">
        <v>231</v>
      </c>
      <c r="K59" s="152" t="s">
        <v>231</v>
      </c>
    </row>
    <row r="60" spans="1:12" s="121" customFormat="1" ht="25.5" hidden="1">
      <c r="A60" s="120"/>
      <c r="B60" s="152" t="s">
        <v>2194</v>
      </c>
      <c r="C60" s="150" t="s">
        <v>2195</v>
      </c>
      <c r="D60" s="152" t="s">
        <v>302</v>
      </c>
      <c r="E60" s="150" t="s">
        <v>2196</v>
      </c>
      <c r="F60" s="143" t="s">
        <v>304</v>
      </c>
      <c r="G60" s="141" t="s">
        <v>302</v>
      </c>
      <c r="H60" s="141"/>
      <c r="I60" s="152" t="s">
        <v>231</v>
      </c>
      <c r="J60" s="150" t="s">
        <v>243</v>
      </c>
      <c r="K60" s="150" t="s">
        <v>243</v>
      </c>
    </row>
    <row r="61" spans="1:12" s="121" customFormat="1" ht="38.25">
      <c r="A61" s="120"/>
      <c r="B61" s="199" t="s">
        <v>2197</v>
      </c>
      <c r="C61" s="226" t="s">
        <v>2198</v>
      </c>
      <c r="D61" s="225" t="s">
        <v>302</v>
      </c>
      <c r="E61" s="226" t="s">
        <v>2199</v>
      </c>
      <c r="F61" s="143" t="s">
        <v>304</v>
      </c>
      <c r="G61" s="141" t="s">
        <v>302</v>
      </c>
      <c r="H61" s="141"/>
      <c r="I61" s="226" t="s">
        <v>243</v>
      </c>
      <c r="J61" s="226" t="s">
        <v>243</v>
      </c>
      <c r="K61" s="226" t="s">
        <v>243</v>
      </c>
      <c r="L61" s="121" t="s">
        <v>305</v>
      </c>
    </row>
    <row r="62" spans="1:12" s="121" customFormat="1" ht="76.5">
      <c r="A62" s="120"/>
      <c r="B62" s="199" t="s">
        <v>2200</v>
      </c>
      <c r="C62" s="226" t="s">
        <v>2201</v>
      </c>
      <c r="D62" s="225" t="s">
        <v>302</v>
      </c>
      <c r="E62" s="226" t="s">
        <v>2202</v>
      </c>
      <c r="F62" s="143" t="s">
        <v>304</v>
      </c>
      <c r="G62" s="141" t="s">
        <v>302</v>
      </c>
      <c r="H62" s="141"/>
      <c r="I62" s="226" t="s">
        <v>243</v>
      </c>
      <c r="J62" s="226" t="s">
        <v>243</v>
      </c>
      <c r="K62" s="226" t="s">
        <v>243</v>
      </c>
      <c r="L62" s="121" t="s">
        <v>305</v>
      </c>
    </row>
    <row r="63" spans="1:12" s="121" customFormat="1" ht="114.75" hidden="1">
      <c r="A63" s="120"/>
      <c r="B63" s="152" t="s">
        <v>2203</v>
      </c>
      <c r="C63" s="150" t="s">
        <v>2204</v>
      </c>
      <c r="D63" s="152" t="s">
        <v>302</v>
      </c>
      <c r="E63" s="150" t="s">
        <v>2205</v>
      </c>
      <c r="F63" s="143" t="s">
        <v>304</v>
      </c>
      <c r="G63" s="141" t="s">
        <v>302</v>
      </c>
      <c r="H63" s="141"/>
      <c r="I63" s="152" t="s">
        <v>231</v>
      </c>
      <c r="J63" s="150" t="s">
        <v>233</v>
      </c>
      <c r="K63" s="150" t="s">
        <v>233</v>
      </c>
    </row>
    <row r="64" spans="1:12" s="121" customFormat="1" ht="25.5">
      <c r="A64" s="120"/>
      <c r="B64" s="199" t="s">
        <v>2206</v>
      </c>
      <c r="C64" s="226" t="s">
        <v>2207</v>
      </c>
      <c r="D64" s="225" t="s">
        <v>302</v>
      </c>
      <c r="E64" s="228" t="s">
        <v>2208</v>
      </c>
      <c r="F64" s="143" t="s">
        <v>304</v>
      </c>
      <c r="G64" s="141" t="s">
        <v>302</v>
      </c>
      <c r="H64" s="141"/>
      <c r="I64" s="226" t="s">
        <v>243</v>
      </c>
      <c r="J64" s="226" t="s">
        <v>243</v>
      </c>
      <c r="K64" s="226" t="s">
        <v>243</v>
      </c>
      <c r="L64" s="121" t="s">
        <v>305</v>
      </c>
    </row>
    <row r="65" spans="1:12" s="121" customFormat="1" ht="25.5">
      <c r="A65" s="120"/>
      <c r="B65" s="199" t="s">
        <v>2209</v>
      </c>
      <c r="C65" s="226" t="s">
        <v>2210</v>
      </c>
      <c r="D65" s="225" t="s">
        <v>302</v>
      </c>
      <c r="E65" s="228" t="s">
        <v>2211</v>
      </c>
      <c r="F65" s="143" t="s">
        <v>304</v>
      </c>
      <c r="G65" s="141" t="s">
        <v>302</v>
      </c>
      <c r="H65" s="141"/>
      <c r="I65" s="226" t="s">
        <v>243</v>
      </c>
      <c r="J65" s="226" t="s">
        <v>243</v>
      </c>
      <c r="K65" s="226" t="s">
        <v>243</v>
      </c>
      <c r="L65" s="121" t="s">
        <v>305</v>
      </c>
    </row>
    <row r="66" spans="1:12" s="121" customFormat="1" ht="25.5">
      <c r="A66" s="120"/>
      <c r="B66" s="199" t="s">
        <v>2212</v>
      </c>
      <c r="C66" s="226" t="s">
        <v>2213</v>
      </c>
      <c r="D66" s="225" t="s">
        <v>302</v>
      </c>
      <c r="E66" s="226" t="s">
        <v>2214</v>
      </c>
      <c r="F66" s="143" t="s">
        <v>304</v>
      </c>
      <c r="G66" s="141" t="s">
        <v>302</v>
      </c>
      <c r="H66" s="141"/>
      <c r="I66" s="226" t="s">
        <v>243</v>
      </c>
      <c r="J66" s="226" t="s">
        <v>243</v>
      </c>
      <c r="K66" s="226" t="s">
        <v>243</v>
      </c>
      <c r="L66" s="121" t="s">
        <v>305</v>
      </c>
    </row>
    <row r="67" spans="1:12" s="121" customFormat="1" ht="25.5" hidden="1">
      <c r="A67" s="120"/>
      <c r="B67" s="152" t="s">
        <v>2215</v>
      </c>
      <c r="C67" s="150" t="s">
        <v>2216</v>
      </c>
      <c r="D67" s="152" t="s">
        <v>302</v>
      </c>
      <c r="E67" s="150" t="s">
        <v>2217</v>
      </c>
      <c r="F67" s="143" t="s">
        <v>304</v>
      </c>
      <c r="G67" s="141" t="s">
        <v>302</v>
      </c>
      <c r="H67" s="141"/>
      <c r="I67" s="152" t="s">
        <v>232</v>
      </c>
      <c r="J67" s="152" t="s">
        <v>232</v>
      </c>
      <c r="K67" s="152" t="s">
        <v>232</v>
      </c>
    </row>
    <row r="68" spans="1:12" s="121" customFormat="1" ht="76.5">
      <c r="A68" s="120"/>
      <c r="B68" s="199" t="s">
        <v>2218</v>
      </c>
      <c r="C68" s="226" t="s">
        <v>2219</v>
      </c>
      <c r="D68" s="225" t="s">
        <v>302</v>
      </c>
      <c r="E68" s="225" t="s">
        <v>2220</v>
      </c>
      <c r="F68" s="143" t="s">
        <v>304</v>
      </c>
      <c r="G68" s="141" t="s">
        <v>302</v>
      </c>
      <c r="H68" s="141"/>
      <c r="I68" s="225" t="s">
        <v>243</v>
      </c>
      <c r="J68" s="225" t="s">
        <v>243</v>
      </c>
      <c r="K68" s="225" t="s">
        <v>243</v>
      </c>
      <c r="L68" s="121" t="s">
        <v>305</v>
      </c>
    </row>
    <row r="69" spans="1:12" s="121" customFormat="1" ht="25.5" hidden="1">
      <c r="A69" s="120"/>
      <c r="B69" s="152" t="s">
        <v>2221</v>
      </c>
      <c r="C69" s="150" t="s">
        <v>2222</v>
      </c>
      <c r="D69" s="152" t="s">
        <v>302</v>
      </c>
      <c r="E69" s="152" t="s">
        <v>2223</v>
      </c>
      <c r="F69" s="143" t="s">
        <v>304</v>
      </c>
      <c r="G69" s="141" t="s">
        <v>302</v>
      </c>
      <c r="H69" s="141"/>
      <c r="I69" s="152" t="s">
        <v>233</v>
      </c>
      <c r="J69" s="150" t="s">
        <v>233</v>
      </c>
      <c r="K69" s="150" t="s">
        <v>233</v>
      </c>
    </row>
    <row r="70" spans="1:12" s="121" customFormat="1" ht="63.75">
      <c r="A70" s="120"/>
      <c r="B70" s="141" t="s">
        <v>479</v>
      </c>
      <c r="C70" s="226" t="s">
        <v>480</v>
      </c>
      <c r="D70" s="225" t="s">
        <v>373</v>
      </c>
      <c r="E70" s="225" t="s">
        <v>481</v>
      </c>
      <c r="F70" s="146" t="s">
        <v>2224</v>
      </c>
      <c r="G70" s="147" t="s">
        <v>2225</v>
      </c>
      <c r="H70" s="147"/>
      <c r="I70" s="225" t="s">
        <v>242</v>
      </c>
      <c r="J70" s="226" t="s">
        <v>242</v>
      </c>
      <c r="K70" s="226" t="s">
        <v>243</v>
      </c>
      <c r="L70" s="121" t="s">
        <v>305</v>
      </c>
    </row>
    <row r="71" spans="1:12" s="121" customFormat="1" ht="89.25">
      <c r="A71" s="120"/>
      <c r="B71" s="141" t="s">
        <v>502</v>
      </c>
      <c r="C71" s="226" t="s">
        <v>503</v>
      </c>
      <c r="D71" s="225" t="s">
        <v>373</v>
      </c>
      <c r="E71" s="225" t="s">
        <v>504</v>
      </c>
      <c r="F71" s="149" t="s">
        <v>2226</v>
      </c>
      <c r="G71" s="150" t="s">
        <v>2227</v>
      </c>
      <c r="H71" s="150"/>
      <c r="I71" s="225" t="s">
        <v>231</v>
      </c>
      <c r="J71" s="225" t="s">
        <v>232</v>
      </c>
      <c r="K71" s="225" t="s">
        <v>233</v>
      </c>
      <c r="L71" s="121" t="s">
        <v>305</v>
      </c>
    </row>
    <row r="72" spans="1:12" s="121" customFormat="1" ht="38.25" hidden="1">
      <c r="A72" s="120"/>
      <c r="B72" s="141" t="s">
        <v>2228</v>
      </c>
      <c r="C72" s="146" t="s">
        <v>2229</v>
      </c>
      <c r="D72" s="148" t="s">
        <v>2230</v>
      </c>
      <c r="E72" s="148" t="s">
        <v>2231</v>
      </c>
      <c r="F72" s="146" t="s">
        <v>2232</v>
      </c>
      <c r="G72" s="146" t="s">
        <v>2229</v>
      </c>
      <c r="H72" s="146"/>
      <c r="I72" s="148" t="s">
        <v>233</v>
      </c>
      <c r="J72" s="148" t="s">
        <v>233</v>
      </c>
      <c r="K72" s="148" t="s">
        <v>233</v>
      </c>
    </row>
    <row r="73" spans="1:12" s="121" customFormat="1" ht="25.5" hidden="1">
      <c r="A73" s="120"/>
      <c r="B73" s="152" t="s">
        <v>2233</v>
      </c>
      <c r="C73" s="150" t="s">
        <v>2234</v>
      </c>
      <c r="D73" s="152" t="s">
        <v>2230</v>
      </c>
      <c r="E73" s="230" t="s">
        <v>2235</v>
      </c>
      <c r="F73" s="146" t="s">
        <v>2232</v>
      </c>
      <c r="G73" s="143" t="s">
        <v>2234</v>
      </c>
      <c r="H73" s="143"/>
      <c r="I73" s="152" t="s">
        <v>231</v>
      </c>
      <c r="J73" s="152" t="s">
        <v>231</v>
      </c>
      <c r="K73" s="152" t="s">
        <v>231</v>
      </c>
    </row>
    <row r="74" spans="1:12" s="121" customFormat="1" ht="38.25" hidden="1">
      <c r="A74" s="120"/>
      <c r="B74" s="141" t="s">
        <v>2236</v>
      </c>
      <c r="C74" s="150" t="s">
        <v>2237</v>
      </c>
      <c r="D74" s="148" t="s">
        <v>2230</v>
      </c>
      <c r="E74" s="146" t="s">
        <v>2238</v>
      </c>
      <c r="F74" s="146" t="s">
        <v>2232</v>
      </c>
      <c r="G74" s="150" t="s">
        <v>2237</v>
      </c>
      <c r="H74" s="150"/>
      <c r="I74" s="148" t="s">
        <v>233</v>
      </c>
      <c r="J74" s="146" t="s">
        <v>233</v>
      </c>
      <c r="K74" s="146" t="s">
        <v>232</v>
      </c>
    </row>
    <row r="75" spans="1:12" s="121" customFormat="1" ht="51" hidden="1">
      <c r="A75" s="120"/>
      <c r="B75" s="152" t="s">
        <v>2239</v>
      </c>
      <c r="C75" s="150" t="s">
        <v>2240</v>
      </c>
      <c r="D75" s="152" t="s">
        <v>2230</v>
      </c>
      <c r="E75" s="152" t="s">
        <v>2241</v>
      </c>
      <c r="F75" s="146" t="s">
        <v>2232</v>
      </c>
      <c r="G75" s="143" t="s">
        <v>2240</v>
      </c>
      <c r="H75" s="143"/>
      <c r="I75" s="152" t="s">
        <v>232</v>
      </c>
      <c r="J75" s="150" t="s">
        <v>232</v>
      </c>
      <c r="K75" s="150" t="s">
        <v>232</v>
      </c>
    </row>
    <row r="76" spans="1:12" s="128" customFormat="1" ht="25.5" hidden="1">
      <c r="A76" s="120"/>
      <c r="B76" s="141" t="s">
        <v>2242</v>
      </c>
      <c r="C76" s="150" t="s">
        <v>2243</v>
      </c>
      <c r="D76" s="148" t="s">
        <v>2230</v>
      </c>
      <c r="E76" s="152" t="s">
        <v>2244</v>
      </c>
      <c r="F76" s="146" t="s">
        <v>2232</v>
      </c>
      <c r="G76" s="150" t="s">
        <v>2243</v>
      </c>
      <c r="H76" s="150"/>
      <c r="I76" s="152" t="s">
        <v>231</v>
      </c>
      <c r="J76" s="150" t="s">
        <v>232</v>
      </c>
      <c r="K76" s="150" t="s">
        <v>232</v>
      </c>
    </row>
    <row r="77" spans="1:12" s="128" customFormat="1" ht="38.25" hidden="1">
      <c r="A77" s="120"/>
      <c r="B77" s="141" t="s">
        <v>2245</v>
      </c>
      <c r="C77" s="150" t="s">
        <v>2246</v>
      </c>
      <c r="D77" s="148" t="s">
        <v>2230</v>
      </c>
      <c r="E77" s="148" t="s">
        <v>2247</v>
      </c>
      <c r="F77" s="146" t="s">
        <v>2232</v>
      </c>
      <c r="G77" s="150" t="s">
        <v>2246</v>
      </c>
      <c r="H77" s="150"/>
      <c r="I77" s="152" t="s">
        <v>242</v>
      </c>
      <c r="J77" s="150" t="s">
        <v>243</v>
      </c>
      <c r="K77" s="150" t="s">
        <v>232</v>
      </c>
    </row>
    <row r="78" spans="1:12" s="130" customFormat="1" ht="25.5" hidden="1">
      <c r="A78" s="122"/>
      <c r="B78" s="141" t="s">
        <v>2248</v>
      </c>
      <c r="C78" s="150" t="s">
        <v>2249</v>
      </c>
      <c r="D78" s="148" t="s">
        <v>2230</v>
      </c>
      <c r="E78" s="148" t="s">
        <v>2250</v>
      </c>
      <c r="F78" s="146" t="s">
        <v>2232</v>
      </c>
      <c r="G78" s="150" t="s">
        <v>2249</v>
      </c>
      <c r="H78" s="150"/>
      <c r="I78" s="150" t="s">
        <v>243</v>
      </c>
      <c r="J78" s="150" t="s">
        <v>243</v>
      </c>
      <c r="K78" s="150" t="s">
        <v>243</v>
      </c>
    </row>
    <row r="79" spans="1:12" s="130" customFormat="1" ht="127.5" hidden="1">
      <c r="A79" s="122"/>
      <c r="B79" s="141" t="s">
        <v>2251</v>
      </c>
      <c r="C79" s="150" t="s">
        <v>2252</v>
      </c>
      <c r="D79" s="148" t="s">
        <v>2230</v>
      </c>
      <c r="E79" s="150" t="s">
        <v>2181</v>
      </c>
      <c r="F79" s="146" t="s">
        <v>2232</v>
      </c>
      <c r="G79" s="150" t="s">
        <v>2252</v>
      </c>
      <c r="H79" s="150"/>
      <c r="I79" s="152" t="s">
        <v>231</v>
      </c>
      <c r="J79" s="150" t="s">
        <v>242</v>
      </c>
      <c r="K79" s="150" t="s">
        <v>232</v>
      </c>
    </row>
    <row r="80" spans="1:12" s="130" customFormat="1" ht="25.5" hidden="1">
      <c r="A80" s="122"/>
      <c r="B80" s="141" t="s">
        <v>2253</v>
      </c>
      <c r="C80" s="150" t="s">
        <v>2254</v>
      </c>
      <c r="D80" s="148" t="s">
        <v>2230</v>
      </c>
      <c r="E80" s="150" t="s">
        <v>2255</v>
      </c>
      <c r="F80" s="146" t="s">
        <v>2232</v>
      </c>
      <c r="G80" s="150" t="s">
        <v>2254</v>
      </c>
      <c r="H80" s="150"/>
      <c r="I80" s="152" t="s">
        <v>243</v>
      </c>
      <c r="J80" s="150" t="s">
        <v>243</v>
      </c>
      <c r="K80" s="150" t="s">
        <v>243</v>
      </c>
    </row>
    <row r="81" spans="1:11" s="121" customFormat="1" ht="25.5" hidden="1">
      <c r="A81" s="120"/>
      <c r="B81" s="141" t="s">
        <v>2256</v>
      </c>
      <c r="C81" s="146" t="s">
        <v>2257</v>
      </c>
      <c r="D81" s="148" t="s">
        <v>2230</v>
      </c>
      <c r="E81" s="148" t="s">
        <v>2258</v>
      </c>
      <c r="F81" s="146" t="s">
        <v>2232</v>
      </c>
      <c r="G81" s="146" t="s">
        <v>2257</v>
      </c>
      <c r="H81" s="146"/>
      <c r="I81" s="146" t="s">
        <v>232</v>
      </c>
      <c r="J81" s="146" t="s">
        <v>233</v>
      </c>
      <c r="K81" s="146" t="s">
        <v>233</v>
      </c>
    </row>
    <row r="82" spans="1:11" s="121" customFormat="1" ht="38.25" hidden="1">
      <c r="A82" s="120"/>
      <c r="B82" s="141" t="s">
        <v>2259</v>
      </c>
      <c r="C82" s="150" t="s">
        <v>2260</v>
      </c>
      <c r="D82" s="148" t="s">
        <v>2230</v>
      </c>
      <c r="E82" s="144" t="s">
        <v>2094</v>
      </c>
      <c r="F82" s="146" t="s">
        <v>2232</v>
      </c>
      <c r="G82" s="150" t="s">
        <v>2260</v>
      </c>
      <c r="H82" s="150"/>
      <c r="I82" s="146" t="s">
        <v>232</v>
      </c>
      <c r="J82" s="146" t="s">
        <v>232</v>
      </c>
      <c r="K82" s="146" t="s">
        <v>232</v>
      </c>
    </row>
    <row r="83" spans="1:11" s="121" customFormat="1" ht="38.25" hidden="1">
      <c r="A83" s="120"/>
      <c r="B83" s="141" t="s">
        <v>2261</v>
      </c>
      <c r="C83" s="146" t="s">
        <v>2262</v>
      </c>
      <c r="D83" s="148" t="s">
        <v>2230</v>
      </c>
      <c r="E83" s="148" t="s">
        <v>2263</v>
      </c>
      <c r="F83" s="146" t="s">
        <v>2232</v>
      </c>
      <c r="G83" s="146" t="s">
        <v>2262</v>
      </c>
      <c r="H83" s="146"/>
      <c r="I83" s="146" t="s">
        <v>231</v>
      </c>
      <c r="J83" s="146" t="s">
        <v>243</v>
      </c>
      <c r="K83" s="146" t="s">
        <v>243</v>
      </c>
    </row>
    <row r="84" spans="1:11" s="121" customFormat="1" ht="25.5" hidden="1">
      <c r="A84" s="120"/>
      <c r="B84" s="152" t="s">
        <v>2264</v>
      </c>
      <c r="C84" s="150" t="s">
        <v>2265</v>
      </c>
      <c r="D84" s="152" t="s">
        <v>2230</v>
      </c>
      <c r="E84" s="230" t="s">
        <v>2266</v>
      </c>
      <c r="F84" s="146" t="s">
        <v>2232</v>
      </c>
      <c r="G84" s="143" t="s">
        <v>2267</v>
      </c>
      <c r="H84" s="143"/>
      <c r="I84" s="152" t="s">
        <v>232</v>
      </c>
      <c r="J84" s="150" t="s">
        <v>232</v>
      </c>
      <c r="K84" s="150" t="s">
        <v>232</v>
      </c>
    </row>
    <row r="85" spans="1:11" s="128" customFormat="1" ht="25.5" hidden="1">
      <c r="A85" s="120"/>
      <c r="B85" s="141" t="s">
        <v>2268</v>
      </c>
      <c r="C85" s="150" t="s">
        <v>2269</v>
      </c>
      <c r="D85" s="148" t="s">
        <v>2230</v>
      </c>
      <c r="E85" s="144" t="s">
        <v>2270</v>
      </c>
      <c r="F85" s="146" t="s">
        <v>2232</v>
      </c>
      <c r="G85" s="150" t="s">
        <v>2269</v>
      </c>
      <c r="H85" s="150"/>
      <c r="I85" s="152" t="s">
        <v>231</v>
      </c>
      <c r="J85" s="150" t="s">
        <v>231</v>
      </c>
      <c r="K85" s="150" t="s">
        <v>231</v>
      </c>
    </row>
    <row r="86" spans="1:11" s="121" customFormat="1" ht="51" hidden="1">
      <c r="A86" s="120"/>
      <c r="B86" s="152" t="s">
        <v>2271</v>
      </c>
      <c r="C86" s="150" t="s">
        <v>2272</v>
      </c>
      <c r="D86" s="152" t="s">
        <v>2044</v>
      </c>
      <c r="E86" s="150" t="s">
        <v>2273</v>
      </c>
      <c r="F86" s="143" t="s">
        <v>2274</v>
      </c>
      <c r="G86" s="143" t="s">
        <v>2272</v>
      </c>
      <c r="H86" s="143"/>
      <c r="I86" s="152" t="s">
        <v>243</v>
      </c>
      <c r="J86" s="150" t="s">
        <v>243</v>
      </c>
      <c r="K86" s="150" t="s">
        <v>232</v>
      </c>
    </row>
    <row r="87" spans="1:11" s="121" customFormat="1" ht="51" hidden="1">
      <c r="A87" s="120"/>
      <c r="B87" s="141" t="s">
        <v>2275</v>
      </c>
      <c r="C87" s="146" t="s">
        <v>2276</v>
      </c>
      <c r="D87" s="152" t="s">
        <v>2044</v>
      </c>
      <c r="E87" s="146" t="s">
        <v>2277</v>
      </c>
      <c r="F87" s="143" t="s">
        <v>2274</v>
      </c>
      <c r="G87" s="146" t="s">
        <v>2276</v>
      </c>
      <c r="H87" s="146"/>
      <c r="I87" s="148" t="s">
        <v>231</v>
      </c>
      <c r="J87" s="146" t="s">
        <v>233</v>
      </c>
      <c r="K87" s="146" t="s">
        <v>231</v>
      </c>
    </row>
    <row r="88" spans="1:11" s="121" customFormat="1" ht="25.5" hidden="1">
      <c r="A88" s="120"/>
      <c r="B88" s="141" t="s">
        <v>2278</v>
      </c>
      <c r="C88" s="146" t="s">
        <v>2279</v>
      </c>
      <c r="D88" s="152" t="s">
        <v>2044</v>
      </c>
      <c r="E88" s="144" t="s">
        <v>2280</v>
      </c>
      <c r="F88" s="143" t="s">
        <v>2274</v>
      </c>
      <c r="G88" s="146" t="s">
        <v>2279</v>
      </c>
      <c r="H88" s="146"/>
      <c r="I88" s="148" t="s">
        <v>231</v>
      </c>
      <c r="J88" s="146" t="s">
        <v>233</v>
      </c>
      <c r="K88" s="146" t="s">
        <v>232</v>
      </c>
    </row>
    <row r="89" spans="1:11" s="121" customFormat="1" hidden="1">
      <c r="A89" s="120"/>
      <c r="B89" s="152" t="s">
        <v>2281</v>
      </c>
      <c r="C89" s="150" t="s">
        <v>2282</v>
      </c>
      <c r="D89" s="152" t="s">
        <v>2044</v>
      </c>
      <c r="E89" s="230" t="s">
        <v>2283</v>
      </c>
      <c r="F89" s="143" t="s">
        <v>2274</v>
      </c>
      <c r="G89" s="143" t="s">
        <v>2282</v>
      </c>
      <c r="H89" s="143"/>
      <c r="I89" s="152" t="s">
        <v>231</v>
      </c>
      <c r="J89" s="152" t="s">
        <v>231</v>
      </c>
      <c r="K89" s="152" t="s">
        <v>231</v>
      </c>
    </row>
    <row r="90" spans="1:11" s="121" customFormat="1" hidden="1">
      <c r="A90" s="120"/>
      <c r="B90" s="141" t="s">
        <v>2284</v>
      </c>
      <c r="C90" s="146" t="s">
        <v>2285</v>
      </c>
      <c r="D90" s="152" t="s">
        <v>2044</v>
      </c>
      <c r="E90" s="144" t="s">
        <v>2286</v>
      </c>
      <c r="F90" s="143" t="s">
        <v>2274</v>
      </c>
      <c r="G90" s="146" t="s">
        <v>2285</v>
      </c>
      <c r="H90" s="146"/>
      <c r="I90" s="148" t="s">
        <v>232</v>
      </c>
      <c r="J90" s="146" t="s">
        <v>242</v>
      </c>
      <c r="K90" s="146" t="s">
        <v>232</v>
      </c>
    </row>
    <row r="91" spans="1:11" s="121" customFormat="1" hidden="1">
      <c r="A91" s="120"/>
      <c r="B91" s="141" t="s">
        <v>2287</v>
      </c>
      <c r="C91" s="146" t="s">
        <v>2288</v>
      </c>
      <c r="D91" s="152" t="s">
        <v>2044</v>
      </c>
      <c r="E91" s="144" t="s">
        <v>2289</v>
      </c>
      <c r="F91" s="143" t="s">
        <v>2274</v>
      </c>
      <c r="G91" s="146" t="s">
        <v>2288</v>
      </c>
      <c r="H91" s="146"/>
      <c r="I91" s="148" t="s">
        <v>231</v>
      </c>
      <c r="J91" s="146" t="s">
        <v>232</v>
      </c>
      <c r="K91" s="146" t="s">
        <v>232</v>
      </c>
    </row>
    <row r="92" spans="1:11" s="121" customFormat="1" hidden="1">
      <c r="A92" s="120"/>
      <c r="B92" s="141" t="s">
        <v>2290</v>
      </c>
      <c r="C92" s="146" t="s">
        <v>2291</v>
      </c>
      <c r="D92" s="152" t="s">
        <v>2044</v>
      </c>
      <c r="E92" s="144" t="s">
        <v>2292</v>
      </c>
      <c r="F92" s="143" t="s">
        <v>2274</v>
      </c>
      <c r="G92" s="146" t="s">
        <v>2291</v>
      </c>
      <c r="H92" s="146"/>
      <c r="I92" s="148" t="s">
        <v>243</v>
      </c>
      <c r="J92" s="146" t="s">
        <v>243</v>
      </c>
      <c r="K92" s="146" t="s">
        <v>243</v>
      </c>
    </row>
    <row r="93" spans="1:11" s="121" customFormat="1" ht="51" hidden="1">
      <c r="A93" s="120"/>
      <c r="B93" s="141" t="s">
        <v>2293</v>
      </c>
      <c r="C93" s="146" t="s">
        <v>2294</v>
      </c>
      <c r="D93" s="152" t="s">
        <v>2044</v>
      </c>
      <c r="E93" s="146" t="s">
        <v>2295</v>
      </c>
      <c r="F93" s="143" t="s">
        <v>2274</v>
      </c>
      <c r="G93" s="146" t="s">
        <v>2294</v>
      </c>
      <c r="H93" s="146"/>
      <c r="I93" s="148" t="s">
        <v>231</v>
      </c>
      <c r="J93" s="146" t="s">
        <v>232</v>
      </c>
      <c r="K93" s="146" t="s">
        <v>232</v>
      </c>
    </row>
    <row r="94" spans="1:11" s="131" customFormat="1" ht="25.5" hidden="1">
      <c r="A94" s="123"/>
      <c r="B94" s="152" t="s">
        <v>2296</v>
      </c>
      <c r="C94" s="150" t="s">
        <v>2297</v>
      </c>
      <c r="D94" s="152" t="s">
        <v>2044</v>
      </c>
      <c r="E94" s="230" t="s">
        <v>2298</v>
      </c>
      <c r="F94" s="143" t="s">
        <v>2274</v>
      </c>
      <c r="G94" s="143" t="s">
        <v>2297</v>
      </c>
      <c r="H94" s="143"/>
      <c r="I94" s="152" t="s">
        <v>243</v>
      </c>
      <c r="J94" s="150" t="s">
        <v>242</v>
      </c>
      <c r="K94" s="150" t="s">
        <v>243</v>
      </c>
    </row>
    <row r="95" spans="1:11" s="121" customFormat="1" hidden="1">
      <c r="A95" s="120"/>
      <c r="B95" s="152" t="s">
        <v>2299</v>
      </c>
      <c r="C95" s="150" t="s">
        <v>2300</v>
      </c>
      <c r="D95" s="152" t="s">
        <v>2044</v>
      </c>
      <c r="E95" s="230" t="s">
        <v>2301</v>
      </c>
      <c r="F95" s="143" t="s">
        <v>2274</v>
      </c>
      <c r="G95" s="143" t="s">
        <v>2300</v>
      </c>
      <c r="H95" s="143"/>
      <c r="I95" s="152" t="s">
        <v>231</v>
      </c>
      <c r="J95" s="150" t="s">
        <v>242</v>
      </c>
      <c r="K95" s="150" t="s">
        <v>232</v>
      </c>
    </row>
    <row r="96" spans="1:11" s="121" customFormat="1" ht="51" hidden="1">
      <c r="A96" s="120"/>
      <c r="B96" s="141" t="s">
        <v>2302</v>
      </c>
      <c r="C96" s="146" t="s">
        <v>2303</v>
      </c>
      <c r="D96" s="152" t="s">
        <v>2044</v>
      </c>
      <c r="E96" s="146" t="s">
        <v>2304</v>
      </c>
      <c r="F96" s="143" t="s">
        <v>2274</v>
      </c>
      <c r="G96" s="146" t="s">
        <v>2303</v>
      </c>
      <c r="H96" s="146"/>
      <c r="I96" s="148" t="s">
        <v>243</v>
      </c>
      <c r="J96" s="146" t="s">
        <v>243</v>
      </c>
      <c r="K96" s="146" t="s">
        <v>243</v>
      </c>
    </row>
    <row r="97" spans="1:12" s="129" customFormat="1" ht="25.5" hidden="1">
      <c r="A97" s="122"/>
      <c r="B97" s="141" t="s">
        <v>2305</v>
      </c>
      <c r="C97" s="146" t="s">
        <v>2306</v>
      </c>
      <c r="D97" s="152" t="s">
        <v>2044</v>
      </c>
      <c r="E97" s="148" t="s">
        <v>2223</v>
      </c>
      <c r="F97" s="143" t="s">
        <v>2274</v>
      </c>
      <c r="G97" s="146" t="s">
        <v>2306</v>
      </c>
      <c r="H97" s="146"/>
      <c r="I97" s="148" t="s">
        <v>233</v>
      </c>
      <c r="J97" s="148" t="s">
        <v>233</v>
      </c>
      <c r="K97" s="148" t="s">
        <v>233</v>
      </c>
    </row>
    <row r="98" spans="1:12" s="121" customFormat="1" ht="38.25">
      <c r="A98" s="120"/>
      <c r="B98" s="199" t="s">
        <v>2307</v>
      </c>
      <c r="C98" s="226" t="s">
        <v>2308</v>
      </c>
      <c r="D98" s="225" t="s">
        <v>725</v>
      </c>
      <c r="E98" s="228" t="s">
        <v>2208</v>
      </c>
      <c r="F98" s="148" t="s">
        <v>725</v>
      </c>
      <c r="G98" s="145" t="s">
        <v>2308</v>
      </c>
      <c r="H98" s="145"/>
      <c r="I98" s="225" t="s">
        <v>243</v>
      </c>
      <c r="J98" s="226" t="s">
        <v>243</v>
      </c>
      <c r="K98" s="226" t="s">
        <v>243</v>
      </c>
      <c r="L98" s="121" t="s">
        <v>305</v>
      </c>
    </row>
    <row r="99" spans="1:12" s="121" customFormat="1" ht="63.75">
      <c r="A99" s="120"/>
      <c r="B99" s="199" t="s">
        <v>2309</v>
      </c>
      <c r="C99" s="226" t="s">
        <v>2310</v>
      </c>
      <c r="D99" s="225" t="s">
        <v>725</v>
      </c>
      <c r="E99" s="226" t="s">
        <v>2311</v>
      </c>
      <c r="F99" s="148" t="s">
        <v>725</v>
      </c>
      <c r="G99" s="142" t="s">
        <v>2310</v>
      </c>
      <c r="H99" s="142"/>
      <c r="I99" s="225" t="s">
        <v>243</v>
      </c>
      <c r="J99" s="226" t="s">
        <v>243</v>
      </c>
      <c r="K99" s="226" t="s">
        <v>243</v>
      </c>
      <c r="L99" s="121" t="s">
        <v>305</v>
      </c>
    </row>
    <row r="100" spans="1:12" s="129" customFormat="1" ht="127.5">
      <c r="A100" s="122"/>
      <c r="B100" s="199" t="s">
        <v>2312</v>
      </c>
      <c r="C100" s="226" t="s">
        <v>2313</v>
      </c>
      <c r="D100" s="225" t="s">
        <v>725</v>
      </c>
      <c r="E100" s="226" t="s">
        <v>2314</v>
      </c>
      <c r="F100" s="148" t="s">
        <v>725</v>
      </c>
      <c r="G100" s="142" t="s">
        <v>2313</v>
      </c>
      <c r="H100" s="142"/>
      <c r="I100" s="225" t="s">
        <v>243</v>
      </c>
      <c r="J100" s="226" t="s">
        <v>243</v>
      </c>
      <c r="K100" s="226" t="s">
        <v>243</v>
      </c>
      <c r="L100" s="121" t="s">
        <v>305</v>
      </c>
    </row>
    <row r="101" spans="1:12" s="130" customFormat="1" ht="89.25">
      <c r="A101" s="122"/>
      <c r="B101" s="199" t="s">
        <v>2315</v>
      </c>
      <c r="C101" s="226" t="s">
        <v>2316</v>
      </c>
      <c r="D101" s="225" t="s">
        <v>725</v>
      </c>
      <c r="E101" s="225" t="s">
        <v>2317</v>
      </c>
      <c r="F101" s="148" t="s">
        <v>725</v>
      </c>
      <c r="G101" s="151" t="s">
        <v>2316</v>
      </c>
      <c r="H101" s="151"/>
      <c r="I101" s="225" t="s">
        <v>243</v>
      </c>
      <c r="J101" s="226" t="s">
        <v>243</v>
      </c>
      <c r="K101" s="226" t="s">
        <v>243</v>
      </c>
      <c r="L101" s="121" t="s">
        <v>305</v>
      </c>
    </row>
    <row r="102" spans="1:12" s="121" customFormat="1" ht="38.25">
      <c r="A102" s="120"/>
      <c r="B102" s="199" t="s">
        <v>2318</v>
      </c>
      <c r="C102" s="226" t="s">
        <v>2319</v>
      </c>
      <c r="D102" s="225" t="s">
        <v>725</v>
      </c>
      <c r="E102" s="228" t="s">
        <v>2320</v>
      </c>
      <c r="F102" s="148" t="s">
        <v>725</v>
      </c>
      <c r="G102" s="142" t="s">
        <v>2319</v>
      </c>
      <c r="H102" s="142"/>
      <c r="I102" s="225" t="s">
        <v>243</v>
      </c>
      <c r="J102" s="226" t="s">
        <v>243</v>
      </c>
      <c r="K102" s="226" t="s">
        <v>243</v>
      </c>
      <c r="L102" s="121" t="s">
        <v>305</v>
      </c>
    </row>
    <row r="103" spans="1:12" s="128" customFormat="1" ht="38.25" hidden="1">
      <c r="A103" s="120"/>
      <c r="B103" s="141" t="s">
        <v>2321</v>
      </c>
      <c r="C103" s="150" t="s">
        <v>2322</v>
      </c>
      <c r="D103" s="148" t="s">
        <v>725</v>
      </c>
      <c r="E103" s="150" t="s">
        <v>2323</v>
      </c>
      <c r="F103" s="148" t="s">
        <v>725</v>
      </c>
      <c r="G103" s="150" t="s">
        <v>2322</v>
      </c>
      <c r="H103" s="150"/>
      <c r="I103" s="150" t="s">
        <v>232</v>
      </c>
      <c r="J103" s="150" t="s">
        <v>243</v>
      </c>
      <c r="K103" s="150" t="s">
        <v>243</v>
      </c>
    </row>
    <row r="104" spans="1:12" s="121" customFormat="1" ht="89.25" hidden="1">
      <c r="A104" s="120"/>
      <c r="B104" s="152" t="s">
        <v>2324</v>
      </c>
      <c r="C104" s="150" t="s">
        <v>2325</v>
      </c>
      <c r="D104" s="152" t="s">
        <v>725</v>
      </c>
      <c r="E104" s="152" t="s">
        <v>2326</v>
      </c>
      <c r="F104" s="148" t="s">
        <v>725</v>
      </c>
      <c r="G104" s="143" t="s">
        <v>2325</v>
      </c>
      <c r="H104" s="143"/>
      <c r="I104" s="152" t="s">
        <v>242</v>
      </c>
      <c r="J104" s="150" t="s">
        <v>242</v>
      </c>
      <c r="K104" s="150" t="s">
        <v>242</v>
      </c>
    </row>
    <row r="105" spans="1:12" s="121" customFormat="1" ht="63.75" hidden="1">
      <c r="A105" s="120"/>
      <c r="B105" s="152" t="s">
        <v>2327</v>
      </c>
      <c r="C105" s="150" t="s">
        <v>2328</v>
      </c>
      <c r="D105" s="152" t="s">
        <v>725</v>
      </c>
      <c r="E105" s="152" t="s">
        <v>2329</v>
      </c>
      <c r="F105" s="148" t="s">
        <v>725</v>
      </c>
      <c r="G105" s="143" t="s">
        <v>2328</v>
      </c>
      <c r="H105" s="143"/>
      <c r="I105" s="152" t="s">
        <v>231</v>
      </c>
      <c r="J105" s="150" t="s">
        <v>233</v>
      </c>
      <c r="K105" s="150" t="s">
        <v>233</v>
      </c>
    </row>
    <row r="106" spans="1:12" s="121" customFormat="1" ht="51" hidden="1">
      <c r="A106" s="120"/>
      <c r="B106" s="152" t="s">
        <v>2330</v>
      </c>
      <c r="C106" s="150" t="s">
        <v>2331</v>
      </c>
      <c r="D106" s="152" t="s">
        <v>725</v>
      </c>
      <c r="E106" s="150" t="s">
        <v>2332</v>
      </c>
      <c r="F106" s="148" t="s">
        <v>725</v>
      </c>
      <c r="G106" s="143" t="s">
        <v>2331</v>
      </c>
      <c r="H106" s="143"/>
      <c r="I106" s="152" t="s">
        <v>231</v>
      </c>
      <c r="J106" s="150" t="s">
        <v>242</v>
      </c>
      <c r="K106" s="150" t="s">
        <v>232</v>
      </c>
    </row>
    <row r="107" spans="1:12" s="128" customFormat="1" ht="51" hidden="1">
      <c r="A107" s="120"/>
      <c r="B107" s="141" t="s">
        <v>2333</v>
      </c>
      <c r="C107" s="150" t="s">
        <v>2334</v>
      </c>
      <c r="D107" s="148" t="s">
        <v>725</v>
      </c>
      <c r="E107" s="150" t="s">
        <v>2335</v>
      </c>
      <c r="F107" s="148" t="s">
        <v>725</v>
      </c>
      <c r="G107" s="150" t="s">
        <v>2334</v>
      </c>
      <c r="H107" s="150"/>
      <c r="I107" s="152" t="s">
        <v>232</v>
      </c>
      <c r="J107" s="150" t="s">
        <v>242</v>
      </c>
      <c r="K107" s="150" t="s">
        <v>242</v>
      </c>
    </row>
    <row r="108" spans="1:12" s="121" customFormat="1" ht="51" hidden="1">
      <c r="A108" s="120"/>
      <c r="B108" s="152" t="s">
        <v>2336</v>
      </c>
      <c r="C108" s="150" t="s">
        <v>2337</v>
      </c>
      <c r="D108" s="152" t="s">
        <v>725</v>
      </c>
      <c r="E108" s="150" t="s">
        <v>2273</v>
      </c>
      <c r="F108" s="148" t="s">
        <v>725</v>
      </c>
      <c r="G108" s="143" t="s">
        <v>2337</v>
      </c>
      <c r="H108" s="143"/>
      <c r="I108" s="152" t="s">
        <v>243</v>
      </c>
      <c r="J108" s="150" t="s">
        <v>243</v>
      </c>
      <c r="K108" s="150" t="s">
        <v>232</v>
      </c>
    </row>
    <row r="109" spans="1:12" s="128" customFormat="1" ht="25.5" hidden="1">
      <c r="A109" s="120"/>
      <c r="B109" s="141" t="s">
        <v>2338</v>
      </c>
      <c r="C109" s="146" t="s">
        <v>2339</v>
      </c>
      <c r="D109" s="148" t="s">
        <v>725</v>
      </c>
      <c r="E109" s="148" t="s">
        <v>2340</v>
      </c>
      <c r="F109" s="148" t="s">
        <v>725</v>
      </c>
      <c r="G109" s="146" t="s">
        <v>2339</v>
      </c>
      <c r="H109" s="146"/>
      <c r="I109" s="152" t="s">
        <v>231</v>
      </c>
      <c r="J109" s="150" t="s">
        <v>232</v>
      </c>
      <c r="K109" s="150" t="s">
        <v>243</v>
      </c>
    </row>
    <row r="110" spans="1:12" ht="51" hidden="1">
      <c r="B110" s="141" t="s">
        <v>2341</v>
      </c>
      <c r="C110" s="146" t="s">
        <v>2342</v>
      </c>
      <c r="D110" s="148" t="s">
        <v>725</v>
      </c>
      <c r="E110" s="148" t="s">
        <v>2343</v>
      </c>
      <c r="F110" s="148" t="s">
        <v>725</v>
      </c>
      <c r="G110" s="146" t="s">
        <v>2342</v>
      </c>
      <c r="H110" s="146"/>
      <c r="I110" s="152" t="s">
        <v>242</v>
      </c>
      <c r="J110" s="150" t="s">
        <v>232</v>
      </c>
      <c r="K110" s="150" t="s">
        <v>232</v>
      </c>
    </row>
    <row r="111" spans="1:12" ht="63.75" hidden="1">
      <c r="B111" s="152" t="s">
        <v>2344</v>
      </c>
      <c r="C111" s="150" t="s">
        <v>2345</v>
      </c>
      <c r="D111" s="152" t="s">
        <v>725</v>
      </c>
      <c r="E111" s="150" t="s">
        <v>2329</v>
      </c>
      <c r="F111" s="148" t="s">
        <v>725</v>
      </c>
      <c r="G111" s="146" t="s">
        <v>2345</v>
      </c>
      <c r="H111" s="146"/>
      <c r="I111" s="150" t="s">
        <v>231</v>
      </c>
      <c r="J111" s="150" t="s">
        <v>233</v>
      </c>
      <c r="K111" s="150" t="s">
        <v>233</v>
      </c>
    </row>
    <row r="112" spans="1:12" ht="127.5" hidden="1">
      <c r="B112" s="152" t="s">
        <v>2346</v>
      </c>
      <c r="C112" s="150" t="s">
        <v>2347</v>
      </c>
      <c r="D112" s="152" t="s">
        <v>725</v>
      </c>
      <c r="E112" s="152" t="s">
        <v>2181</v>
      </c>
      <c r="F112" s="148" t="s">
        <v>725</v>
      </c>
      <c r="G112" s="146" t="s">
        <v>2347</v>
      </c>
      <c r="H112" s="146"/>
      <c r="I112" s="150" t="s">
        <v>231</v>
      </c>
      <c r="J112" s="150" t="s">
        <v>242</v>
      </c>
      <c r="K112" s="150" t="s">
        <v>232</v>
      </c>
    </row>
    <row r="113" spans="2:12" ht="51" hidden="1">
      <c r="B113" s="152" t="s">
        <v>2348</v>
      </c>
      <c r="C113" s="150" t="s">
        <v>2349</v>
      </c>
      <c r="D113" s="152" t="s">
        <v>725</v>
      </c>
      <c r="E113" s="150" t="s">
        <v>2350</v>
      </c>
      <c r="F113" s="148" t="s">
        <v>725</v>
      </c>
      <c r="G113" s="146" t="s">
        <v>2349</v>
      </c>
      <c r="H113" s="146"/>
      <c r="I113" s="150" t="s">
        <v>243</v>
      </c>
      <c r="J113" s="150" t="s">
        <v>242</v>
      </c>
      <c r="K113" s="150" t="s">
        <v>243</v>
      </c>
    </row>
    <row r="114" spans="2:12" ht="63.75" hidden="1">
      <c r="B114" s="152" t="s">
        <v>2351</v>
      </c>
      <c r="C114" s="150" t="s">
        <v>2352</v>
      </c>
      <c r="D114" s="152" t="s">
        <v>725</v>
      </c>
      <c r="E114" s="150" t="s">
        <v>2353</v>
      </c>
      <c r="F114" s="148" t="s">
        <v>725</v>
      </c>
      <c r="G114" s="146" t="s">
        <v>2352</v>
      </c>
      <c r="H114" s="146"/>
      <c r="I114" s="150" t="s">
        <v>231</v>
      </c>
      <c r="J114" s="150" t="s">
        <v>232</v>
      </c>
      <c r="K114" s="150" t="s">
        <v>232</v>
      </c>
    </row>
    <row r="115" spans="2:12" ht="25.5" hidden="1">
      <c r="B115" s="152" t="s">
        <v>2354</v>
      </c>
      <c r="C115" s="150" t="s">
        <v>2355</v>
      </c>
      <c r="D115" s="152" t="s">
        <v>725</v>
      </c>
      <c r="E115" s="230" t="s">
        <v>2283</v>
      </c>
      <c r="F115" s="148" t="s">
        <v>725</v>
      </c>
      <c r="G115" s="150" t="s">
        <v>2355</v>
      </c>
      <c r="H115" s="150"/>
      <c r="I115" s="150" t="s">
        <v>231</v>
      </c>
      <c r="J115" s="150" t="s">
        <v>231</v>
      </c>
      <c r="K115" s="150" t="s">
        <v>231</v>
      </c>
    </row>
    <row r="116" spans="2:12" ht="51" hidden="1">
      <c r="B116" s="152" t="s">
        <v>2356</v>
      </c>
      <c r="C116" s="150" t="s">
        <v>2357</v>
      </c>
      <c r="D116" s="152" t="s">
        <v>725</v>
      </c>
      <c r="E116" s="152" t="s">
        <v>2332</v>
      </c>
      <c r="F116" s="148" t="s">
        <v>725</v>
      </c>
      <c r="G116" s="150" t="s">
        <v>2357</v>
      </c>
      <c r="H116" s="150"/>
      <c r="I116" s="150" t="s">
        <v>231</v>
      </c>
      <c r="J116" s="150" t="s">
        <v>242</v>
      </c>
      <c r="K116" s="150" t="s">
        <v>232</v>
      </c>
    </row>
    <row r="117" spans="2:12" ht="76.5" hidden="1">
      <c r="B117" s="152" t="s">
        <v>2358</v>
      </c>
      <c r="C117" s="150" t="s">
        <v>2359</v>
      </c>
      <c r="D117" s="152" t="s">
        <v>725</v>
      </c>
      <c r="E117" s="152" t="s">
        <v>2360</v>
      </c>
      <c r="F117" s="148" t="s">
        <v>725</v>
      </c>
      <c r="G117" s="150" t="s">
        <v>2359</v>
      </c>
      <c r="H117" s="150"/>
      <c r="I117" s="150" t="s">
        <v>233</v>
      </c>
      <c r="J117" s="150" t="s">
        <v>242</v>
      </c>
      <c r="K117" s="150" t="s">
        <v>232</v>
      </c>
    </row>
    <row r="118" spans="2:12" ht="76.5" hidden="1">
      <c r="B118" s="152" t="s">
        <v>2361</v>
      </c>
      <c r="C118" s="150" t="s">
        <v>2362</v>
      </c>
      <c r="D118" s="152" t="s">
        <v>725</v>
      </c>
      <c r="E118" s="152" t="s">
        <v>2363</v>
      </c>
      <c r="F118" s="148" t="s">
        <v>725</v>
      </c>
      <c r="G118" s="150" t="s">
        <v>2362</v>
      </c>
      <c r="H118" s="150"/>
      <c r="I118" s="150" t="s">
        <v>243</v>
      </c>
      <c r="J118" s="150" t="s">
        <v>232</v>
      </c>
      <c r="K118" s="150" t="s">
        <v>232</v>
      </c>
    </row>
    <row r="119" spans="2:12" ht="25.5" hidden="1">
      <c r="B119" s="152" t="s">
        <v>2364</v>
      </c>
      <c r="C119" s="150" t="s">
        <v>2365</v>
      </c>
      <c r="D119" s="152" t="s">
        <v>725</v>
      </c>
      <c r="E119" s="152" t="s">
        <v>2366</v>
      </c>
      <c r="F119" s="148" t="s">
        <v>725</v>
      </c>
      <c r="G119" s="150" t="s">
        <v>2365</v>
      </c>
      <c r="H119" s="150"/>
      <c r="I119" s="150" t="s">
        <v>242</v>
      </c>
      <c r="J119" s="150" t="s">
        <v>242</v>
      </c>
      <c r="K119" s="150" t="s">
        <v>242</v>
      </c>
    </row>
    <row r="120" spans="2:12" ht="51" hidden="1">
      <c r="B120" s="152" t="s">
        <v>2367</v>
      </c>
      <c r="C120" s="150" t="s">
        <v>2368</v>
      </c>
      <c r="D120" s="152" t="s">
        <v>725</v>
      </c>
      <c r="E120" s="152" t="s">
        <v>2369</v>
      </c>
      <c r="F120" s="148" t="s">
        <v>725</v>
      </c>
      <c r="G120" s="150" t="s">
        <v>2368</v>
      </c>
      <c r="H120" s="150"/>
      <c r="I120" s="150" t="s">
        <v>242</v>
      </c>
      <c r="J120" s="150" t="s">
        <v>243</v>
      </c>
      <c r="K120" s="150" t="s">
        <v>232</v>
      </c>
    </row>
    <row r="121" spans="2:12" ht="51" hidden="1">
      <c r="B121" s="152" t="s">
        <v>2370</v>
      </c>
      <c r="C121" s="150" t="s">
        <v>2371</v>
      </c>
      <c r="D121" s="152" t="s">
        <v>725</v>
      </c>
      <c r="E121" s="152" t="s">
        <v>2343</v>
      </c>
      <c r="F121" s="148" t="s">
        <v>725</v>
      </c>
      <c r="G121" s="150" t="s">
        <v>2371</v>
      </c>
      <c r="H121" s="150"/>
      <c r="I121" s="150" t="s">
        <v>242</v>
      </c>
      <c r="J121" s="150" t="s">
        <v>232</v>
      </c>
      <c r="K121" s="150" t="s">
        <v>232</v>
      </c>
    </row>
    <row r="122" spans="2:12" ht="25.5" hidden="1">
      <c r="B122" s="141" t="s">
        <v>2372</v>
      </c>
      <c r="C122" s="146" t="s">
        <v>2373</v>
      </c>
      <c r="D122" s="148" t="s">
        <v>725</v>
      </c>
      <c r="E122" s="148" t="s">
        <v>2374</v>
      </c>
      <c r="F122" s="148" t="s">
        <v>725</v>
      </c>
      <c r="G122" s="146" t="s">
        <v>2373</v>
      </c>
      <c r="H122" s="146"/>
      <c r="I122" s="148" t="s">
        <v>231</v>
      </c>
      <c r="J122" s="146" t="s">
        <v>232</v>
      </c>
      <c r="K122" s="146" t="s">
        <v>242</v>
      </c>
    </row>
    <row r="123" spans="2:12" ht="25.5">
      <c r="B123" s="199" t="s">
        <v>2375</v>
      </c>
      <c r="C123" s="226" t="s">
        <v>2376</v>
      </c>
      <c r="D123" s="225" t="s">
        <v>725</v>
      </c>
      <c r="E123" s="226" t="s">
        <v>2377</v>
      </c>
      <c r="F123" s="148" t="s">
        <v>725</v>
      </c>
      <c r="G123" s="146" t="s">
        <v>2376</v>
      </c>
      <c r="H123" s="146"/>
      <c r="I123" s="225" t="s">
        <v>243</v>
      </c>
      <c r="J123" s="226" t="s">
        <v>243</v>
      </c>
      <c r="K123" s="226" t="s">
        <v>243</v>
      </c>
      <c r="L123" s="121" t="s">
        <v>305</v>
      </c>
    </row>
    <row r="124" spans="2:12" ht="51">
      <c r="B124" s="199" t="s">
        <v>2378</v>
      </c>
      <c r="C124" s="226" t="s">
        <v>2379</v>
      </c>
      <c r="D124" s="225" t="s">
        <v>725</v>
      </c>
      <c r="E124" s="226" t="s">
        <v>2380</v>
      </c>
      <c r="F124" s="148" t="s">
        <v>725</v>
      </c>
      <c r="G124" s="146" t="s">
        <v>2379</v>
      </c>
      <c r="H124" s="146"/>
      <c r="I124" s="225" t="s">
        <v>243</v>
      </c>
      <c r="J124" s="225" t="s">
        <v>243</v>
      </c>
      <c r="K124" s="225" t="s">
        <v>243</v>
      </c>
      <c r="L124" s="121" t="s">
        <v>305</v>
      </c>
    </row>
    <row r="125" spans="2:12" ht="51" hidden="1">
      <c r="B125" s="141" t="s">
        <v>2381</v>
      </c>
      <c r="C125" s="146" t="s">
        <v>2382</v>
      </c>
      <c r="D125" s="148" t="s">
        <v>725</v>
      </c>
      <c r="E125" s="146" t="s">
        <v>2383</v>
      </c>
      <c r="F125" s="148" t="s">
        <v>725</v>
      </c>
      <c r="G125" s="146" t="s">
        <v>2382</v>
      </c>
      <c r="H125" s="146"/>
      <c r="I125" s="143" t="s">
        <v>242</v>
      </c>
      <c r="J125" s="143" t="s">
        <v>242</v>
      </c>
      <c r="K125" s="148" t="s">
        <v>243</v>
      </c>
    </row>
    <row r="126" spans="2:12" ht="51">
      <c r="B126" s="199" t="s">
        <v>2384</v>
      </c>
      <c r="C126" s="226" t="s">
        <v>2385</v>
      </c>
      <c r="D126" s="225" t="s">
        <v>725</v>
      </c>
      <c r="E126" s="225" t="s">
        <v>2386</v>
      </c>
      <c r="F126" s="148" t="s">
        <v>725</v>
      </c>
      <c r="G126" s="146" t="s">
        <v>2385</v>
      </c>
      <c r="H126" s="146"/>
      <c r="I126" s="225" t="s">
        <v>243</v>
      </c>
      <c r="J126" s="225" t="s">
        <v>243</v>
      </c>
      <c r="K126" s="225" t="s">
        <v>243</v>
      </c>
      <c r="L126" s="121" t="s">
        <v>305</v>
      </c>
    </row>
    <row r="127" spans="2:12" ht="63.75">
      <c r="B127" s="199" t="s">
        <v>2387</v>
      </c>
      <c r="C127" s="226" t="s">
        <v>2388</v>
      </c>
      <c r="D127" s="225" t="s">
        <v>725</v>
      </c>
      <c r="E127" s="226" t="s">
        <v>2311</v>
      </c>
      <c r="F127" s="148" t="s">
        <v>725</v>
      </c>
      <c r="G127" s="146" t="s">
        <v>2388</v>
      </c>
      <c r="H127" s="146"/>
      <c r="I127" s="225" t="s">
        <v>243</v>
      </c>
      <c r="J127" s="225" t="s">
        <v>243</v>
      </c>
      <c r="K127" s="225" t="s">
        <v>243</v>
      </c>
      <c r="L127" s="121" t="s">
        <v>305</v>
      </c>
    </row>
    <row r="128" spans="2:12" ht="89.25">
      <c r="B128" s="199" t="s">
        <v>2389</v>
      </c>
      <c r="C128" s="226" t="s">
        <v>2390</v>
      </c>
      <c r="D128" s="225" t="s">
        <v>725</v>
      </c>
      <c r="E128" s="226" t="s">
        <v>2391</v>
      </c>
      <c r="F128" s="148" t="s">
        <v>725</v>
      </c>
      <c r="G128" s="146" t="s">
        <v>2390</v>
      </c>
      <c r="H128" s="146"/>
      <c r="I128" s="225" t="s">
        <v>243</v>
      </c>
      <c r="J128" s="225" t="s">
        <v>243</v>
      </c>
      <c r="K128" s="225" t="s">
        <v>243</v>
      </c>
      <c r="L128" s="121" t="s">
        <v>305</v>
      </c>
    </row>
    <row r="129" spans="2:12" ht="76.5">
      <c r="B129" s="199" t="s">
        <v>2392</v>
      </c>
      <c r="C129" s="226" t="s">
        <v>2393</v>
      </c>
      <c r="D129" s="225" t="s">
        <v>725</v>
      </c>
      <c r="E129" s="226" t="s">
        <v>2394</v>
      </c>
      <c r="F129" s="148" t="s">
        <v>725</v>
      </c>
      <c r="G129" s="146" t="s">
        <v>2393</v>
      </c>
      <c r="H129" s="146"/>
      <c r="I129" s="225" t="s">
        <v>243</v>
      </c>
      <c r="J129" s="225" t="s">
        <v>243</v>
      </c>
      <c r="K129" s="225" t="s">
        <v>243</v>
      </c>
      <c r="L129" s="121" t="s">
        <v>305</v>
      </c>
    </row>
    <row r="130" spans="2:12" ht="51" hidden="1">
      <c r="B130" s="141" t="s">
        <v>2395</v>
      </c>
      <c r="C130" s="146" t="s">
        <v>2396</v>
      </c>
      <c r="D130" s="148" t="s">
        <v>725</v>
      </c>
      <c r="E130" s="146" t="s">
        <v>2397</v>
      </c>
      <c r="F130" s="148" t="s">
        <v>725</v>
      </c>
      <c r="G130" s="146" t="s">
        <v>2396</v>
      </c>
      <c r="H130" s="146"/>
      <c r="I130" s="148" t="s">
        <v>243</v>
      </c>
      <c r="J130" s="143" t="s">
        <v>242</v>
      </c>
      <c r="K130" s="148" t="s">
        <v>243</v>
      </c>
    </row>
    <row r="131" spans="2:12" ht="89.25">
      <c r="B131" s="199" t="s">
        <v>2398</v>
      </c>
      <c r="C131" s="226" t="s">
        <v>2399</v>
      </c>
      <c r="D131" s="225" t="s">
        <v>725</v>
      </c>
      <c r="E131" s="225" t="s">
        <v>2317</v>
      </c>
      <c r="F131" s="148" t="s">
        <v>725</v>
      </c>
      <c r="G131" s="146" t="s">
        <v>2399</v>
      </c>
      <c r="H131" s="146"/>
      <c r="I131" s="225" t="s">
        <v>243</v>
      </c>
      <c r="J131" s="225" t="s">
        <v>243</v>
      </c>
      <c r="K131" s="225" t="s">
        <v>243</v>
      </c>
      <c r="L131" s="121" t="s">
        <v>305</v>
      </c>
    </row>
    <row r="132" spans="2:12" ht="38.25">
      <c r="B132" s="199" t="s">
        <v>2400</v>
      </c>
      <c r="C132" s="226" t="s">
        <v>2401</v>
      </c>
      <c r="D132" s="225" t="s">
        <v>725</v>
      </c>
      <c r="E132" s="225" t="s">
        <v>2402</v>
      </c>
      <c r="F132" s="148" t="s">
        <v>725</v>
      </c>
      <c r="G132" s="146" t="s">
        <v>2401</v>
      </c>
      <c r="H132" s="146"/>
      <c r="I132" s="225" t="s">
        <v>243</v>
      </c>
      <c r="J132" s="225" t="s">
        <v>243</v>
      </c>
      <c r="K132" s="225" t="s">
        <v>243</v>
      </c>
      <c r="L132" s="121" t="s">
        <v>305</v>
      </c>
    </row>
    <row r="133" spans="2:12" ht="51" hidden="1">
      <c r="B133" s="141" t="s">
        <v>2403</v>
      </c>
      <c r="C133" s="146" t="s">
        <v>2404</v>
      </c>
      <c r="D133" s="148" t="s">
        <v>725</v>
      </c>
      <c r="E133" s="148" t="s">
        <v>2405</v>
      </c>
      <c r="F133" s="148" t="s">
        <v>725</v>
      </c>
      <c r="G133" s="146" t="s">
        <v>2404</v>
      </c>
      <c r="H133" s="146"/>
      <c r="I133" s="148" t="s">
        <v>243</v>
      </c>
      <c r="J133" s="148" t="s">
        <v>243</v>
      </c>
      <c r="K133" s="146" t="s">
        <v>232</v>
      </c>
    </row>
    <row r="134" spans="2:12" ht="63.75">
      <c r="B134" s="199" t="s">
        <v>2406</v>
      </c>
      <c r="C134" s="226" t="s">
        <v>2407</v>
      </c>
      <c r="D134" s="225" t="s">
        <v>725</v>
      </c>
      <c r="E134" s="225" t="s">
        <v>2408</v>
      </c>
      <c r="F134" s="148" t="s">
        <v>725</v>
      </c>
      <c r="G134" s="146" t="s">
        <v>2407</v>
      </c>
      <c r="H134" s="146"/>
      <c r="I134" s="225" t="s">
        <v>243</v>
      </c>
      <c r="J134" s="225" t="s">
        <v>243</v>
      </c>
      <c r="K134" s="225" t="s">
        <v>243</v>
      </c>
      <c r="L134" s="121" t="s">
        <v>305</v>
      </c>
    </row>
    <row r="135" spans="2:12" ht="76.5">
      <c r="B135" s="199" t="s">
        <v>2409</v>
      </c>
      <c r="C135" s="226" t="s">
        <v>2410</v>
      </c>
      <c r="D135" s="225" t="s">
        <v>725</v>
      </c>
      <c r="E135" s="225" t="s">
        <v>2202</v>
      </c>
      <c r="F135" s="148" t="s">
        <v>725</v>
      </c>
      <c r="G135" s="146" t="s">
        <v>2410</v>
      </c>
      <c r="H135" s="146"/>
      <c r="I135" s="225" t="s">
        <v>243</v>
      </c>
      <c r="J135" s="225" t="s">
        <v>243</v>
      </c>
      <c r="K135" s="225" t="s">
        <v>243</v>
      </c>
      <c r="L135" s="121" t="s">
        <v>305</v>
      </c>
    </row>
    <row r="136" spans="2:12" ht="25.5" hidden="1">
      <c r="B136" s="141" t="s">
        <v>2411</v>
      </c>
      <c r="C136" s="146" t="s">
        <v>2412</v>
      </c>
      <c r="D136" s="148" t="s">
        <v>725</v>
      </c>
      <c r="E136" s="144" t="s">
        <v>2413</v>
      </c>
      <c r="F136" s="148" t="s">
        <v>725</v>
      </c>
      <c r="G136" s="146" t="s">
        <v>2412</v>
      </c>
      <c r="H136" s="146"/>
      <c r="I136" s="148" t="s">
        <v>231</v>
      </c>
      <c r="J136" s="148" t="s">
        <v>231</v>
      </c>
      <c r="K136" s="148" t="s">
        <v>231</v>
      </c>
    </row>
    <row r="137" spans="2:12" ht="63.75" hidden="1">
      <c r="B137" s="152" t="s">
        <v>2414</v>
      </c>
      <c r="C137" s="150" t="s">
        <v>2415</v>
      </c>
      <c r="D137" s="152" t="s">
        <v>725</v>
      </c>
      <c r="E137" s="150" t="s">
        <v>2416</v>
      </c>
      <c r="F137" s="148" t="s">
        <v>725</v>
      </c>
      <c r="G137" s="146" t="s">
        <v>2415</v>
      </c>
      <c r="H137" s="146"/>
      <c r="I137" s="152" t="s">
        <v>243</v>
      </c>
      <c r="J137" s="152" t="s">
        <v>243</v>
      </c>
      <c r="K137" s="150" t="s">
        <v>233</v>
      </c>
    </row>
    <row r="138" spans="2:12" ht="51" hidden="1">
      <c r="B138" s="152" t="s">
        <v>2417</v>
      </c>
      <c r="C138" s="150" t="s">
        <v>2418</v>
      </c>
      <c r="D138" s="152" t="s">
        <v>725</v>
      </c>
      <c r="E138" s="230" t="s">
        <v>2419</v>
      </c>
      <c r="F138" s="148" t="s">
        <v>725</v>
      </c>
      <c r="G138" s="146" t="s">
        <v>2418</v>
      </c>
      <c r="H138" s="146"/>
      <c r="I138" s="150" t="s">
        <v>231</v>
      </c>
      <c r="J138" s="150" t="s">
        <v>233</v>
      </c>
      <c r="K138" s="150" t="s">
        <v>233</v>
      </c>
    </row>
    <row r="139" spans="2:12" ht="114.75">
      <c r="B139" s="199" t="s">
        <v>2420</v>
      </c>
      <c r="C139" s="226" t="s">
        <v>2421</v>
      </c>
      <c r="D139" s="225" t="s">
        <v>725</v>
      </c>
      <c r="E139" s="226" t="s">
        <v>2422</v>
      </c>
      <c r="F139" s="148" t="s">
        <v>725</v>
      </c>
      <c r="G139" s="146" t="s">
        <v>2421</v>
      </c>
      <c r="H139" s="146"/>
      <c r="I139" s="225" t="s">
        <v>243</v>
      </c>
      <c r="J139" s="225" t="s">
        <v>243</v>
      </c>
      <c r="K139" s="225" t="s">
        <v>243</v>
      </c>
      <c r="L139" s="121" t="s">
        <v>305</v>
      </c>
    </row>
    <row r="140" spans="2:12" ht="76.5" hidden="1">
      <c r="B140" s="152" t="s">
        <v>2423</v>
      </c>
      <c r="C140" s="150" t="s">
        <v>2424</v>
      </c>
      <c r="D140" s="152" t="s">
        <v>725</v>
      </c>
      <c r="E140" s="150" t="s">
        <v>2363</v>
      </c>
      <c r="F140" s="148" t="s">
        <v>725</v>
      </c>
      <c r="G140" s="146" t="s">
        <v>2424</v>
      </c>
      <c r="H140" s="146"/>
      <c r="I140" s="150" t="s">
        <v>243</v>
      </c>
      <c r="J140" s="150" t="s">
        <v>232</v>
      </c>
      <c r="K140" s="150" t="s">
        <v>232</v>
      </c>
    </row>
    <row r="141" spans="2:12" ht="114.75" hidden="1">
      <c r="B141" s="141" t="s">
        <v>2425</v>
      </c>
      <c r="C141" s="146" t="s">
        <v>2426</v>
      </c>
      <c r="D141" s="148" t="s">
        <v>725</v>
      </c>
      <c r="E141" s="146" t="s">
        <v>2427</v>
      </c>
      <c r="F141" s="148" t="s">
        <v>725</v>
      </c>
      <c r="G141" s="146" t="s">
        <v>2426</v>
      </c>
      <c r="H141" s="146"/>
      <c r="I141" s="148" t="s">
        <v>231</v>
      </c>
      <c r="J141" s="148" t="s">
        <v>243</v>
      </c>
      <c r="K141" s="148" t="s">
        <v>242</v>
      </c>
    </row>
    <row r="142" spans="2:12" ht="127.5" hidden="1">
      <c r="B142" s="141" t="s">
        <v>2428</v>
      </c>
      <c r="C142" s="146" t="s">
        <v>2429</v>
      </c>
      <c r="D142" s="148" t="s">
        <v>725</v>
      </c>
      <c r="E142" s="148" t="s">
        <v>2430</v>
      </c>
      <c r="F142" s="148" t="s">
        <v>725</v>
      </c>
      <c r="G142" s="146" t="s">
        <v>2429</v>
      </c>
      <c r="H142" s="146"/>
      <c r="I142" s="146" t="s">
        <v>243</v>
      </c>
      <c r="J142" s="152" t="s">
        <v>243</v>
      </c>
      <c r="K142" s="148" t="s">
        <v>232</v>
      </c>
    </row>
    <row r="143" spans="2:12" ht="127.5" hidden="1">
      <c r="B143" s="141" t="s">
        <v>2431</v>
      </c>
      <c r="C143" s="150" t="s">
        <v>2432</v>
      </c>
      <c r="D143" s="148" t="s">
        <v>725</v>
      </c>
      <c r="E143" s="146" t="s">
        <v>2181</v>
      </c>
      <c r="F143" s="148" t="s">
        <v>725</v>
      </c>
      <c r="G143" s="150" t="s">
        <v>2432</v>
      </c>
      <c r="H143" s="150"/>
      <c r="I143" s="148" t="s">
        <v>231</v>
      </c>
      <c r="J143" s="146" t="s">
        <v>242</v>
      </c>
      <c r="K143" s="146" t="s">
        <v>232</v>
      </c>
    </row>
    <row r="144" spans="2:12" ht="38.25" hidden="1">
      <c r="B144" s="141" t="s">
        <v>2433</v>
      </c>
      <c r="C144" s="146" t="s">
        <v>2434</v>
      </c>
      <c r="D144" s="148" t="s">
        <v>725</v>
      </c>
      <c r="E144" s="146" t="s">
        <v>2435</v>
      </c>
      <c r="F144" s="148" t="s">
        <v>725</v>
      </c>
      <c r="G144" s="146" t="s">
        <v>2434</v>
      </c>
      <c r="H144" s="146"/>
      <c r="I144" s="148" t="s">
        <v>231</v>
      </c>
      <c r="J144" s="146" t="s">
        <v>243</v>
      </c>
      <c r="K144" s="146" t="s">
        <v>243</v>
      </c>
    </row>
    <row r="145" spans="2:12" ht="38.25" hidden="1">
      <c r="B145" s="152" t="s">
        <v>2436</v>
      </c>
      <c r="C145" s="150" t="s">
        <v>2437</v>
      </c>
      <c r="D145" s="152" t="s">
        <v>725</v>
      </c>
      <c r="E145" s="150" t="s">
        <v>2438</v>
      </c>
      <c r="F145" s="148" t="s">
        <v>725</v>
      </c>
      <c r="G145" s="146" t="s">
        <v>2437</v>
      </c>
      <c r="H145" s="146"/>
      <c r="I145" s="150" t="s">
        <v>243</v>
      </c>
      <c r="J145" s="150" t="s">
        <v>232</v>
      </c>
      <c r="K145" s="150" t="s">
        <v>242</v>
      </c>
    </row>
    <row r="146" spans="2:12" ht="38.25">
      <c r="B146" s="199" t="s">
        <v>2439</v>
      </c>
      <c r="C146" s="226" t="s">
        <v>2440</v>
      </c>
      <c r="D146" s="225" t="s">
        <v>725</v>
      </c>
      <c r="E146" s="225" t="s">
        <v>2441</v>
      </c>
      <c r="F146" s="148" t="s">
        <v>725</v>
      </c>
      <c r="G146" s="146" t="s">
        <v>2440</v>
      </c>
      <c r="H146" s="146"/>
      <c r="I146" s="225" t="s">
        <v>243</v>
      </c>
      <c r="J146" s="226" t="s">
        <v>243</v>
      </c>
      <c r="K146" s="226" t="s">
        <v>243</v>
      </c>
      <c r="L146" s="121" t="s">
        <v>305</v>
      </c>
    </row>
    <row r="147" spans="2:12" ht="63.75" hidden="1">
      <c r="B147" s="152" t="s">
        <v>2442</v>
      </c>
      <c r="C147" s="150" t="s">
        <v>2443</v>
      </c>
      <c r="D147" s="152" t="s">
        <v>725</v>
      </c>
      <c r="E147" s="150" t="s">
        <v>2353</v>
      </c>
      <c r="F147" s="148" t="s">
        <v>725</v>
      </c>
      <c r="G147" s="146" t="s">
        <v>2443</v>
      </c>
      <c r="H147" s="146"/>
      <c r="I147" s="150" t="s">
        <v>231</v>
      </c>
      <c r="J147" s="150" t="s">
        <v>232</v>
      </c>
      <c r="K147" s="150" t="s">
        <v>232</v>
      </c>
    </row>
    <row r="148" spans="2:12" ht="38.25">
      <c r="B148" s="199" t="s">
        <v>2444</v>
      </c>
      <c r="C148" s="226" t="s">
        <v>2445</v>
      </c>
      <c r="D148" s="225" t="s">
        <v>725</v>
      </c>
      <c r="E148" s="225" t="s">
        <v>2446</v>
      </c>
      <c r="F148" s="148" t="s">
        <v>725</v>
      </c>
      <c r="G148" s="146" t="s">
        <v>2445</v>
      </c>
      <c r="H148" s="146"/>
      <c r="I148" s="225" t="s">
        <v>243</v>
      </c>
      <c r="J148" s="226" t="s">
        <v>243</v>
      </c>
      <c r="K148" s="226" t="s">
        <v>243</v>
      </c>
      <c r="L148" s="121" t="s">
        <v>305</v>
      </c>
    </row>
    <row r="149" spans="2:12" ht="89.25">
      <c r="B149" s="199" t="s">
        <v>2447</v>
      </c>
      <c r="C149" s="226" t="s">
        <v>2448</v>
      </c>
      <c r="D149" s="225" t="s">
        <v>725</v>
      </c>
      <c r="E149" s="225" t="s">
        <v>2449</v>
      </c>
      <c r="F149" s="148" t="s">
        <v>725</v>
      </c>
      <c r="G149" s="146" t="s">
        <v>2448</v>
      </c>
      <c r="H149" s="146"/>
      <c r="I149" s="225" t="s">
        <v>243</v>
      </c>
      <c r="J149" s="225" t="s">
        <v>243</v>
      </c>
      <c r="K149" s="225" t="s">
        <v>243</v>
      </c>
      <c r="L149" s="121" t="s">
        <v>305</v>
      </c>
    </row>
    <row r="150" spans="2:12" ht="38.25" hidden="1">
      <c r="B150" s="141" t="s">
        <v>2450</v>
      </c>
      <c r="C150" s="146" t="s">
        <v>2451</v>
      </c>
      <c r="D150" s="148" t="s">
        <v>725</v>
      </c>
      <c r="E150" s="148" t="s">
        <v>2452</v>
      </c>
      <c r="F150" s="148" t="s">
        <v>725</v>
      </c>
      <c r="G150" s="146" t="s">
        <v>2451</v>
      </c>
      <c r="H150" s="146"/>
      <c r="I150" s="148" t="s">
        <v>243</v>
      </c>
      <c r="J150" s="146" t="s">
        <v>243</v>
      </c>
      <c r="K150" s="146" t="s">
        <v>242</v>
      </c>
    </row>
    <row r="151" spans="2:12" ht="25.5" hidden="1">
      <c r="B151" s="141" t="s">
        <v>2453</v>
      </c>
      <c r="C151" s="146" t="s">
        <v>2454</v>
      </c>
      <c r="D151" s="148" t="s">
        <v>725</v>
      </c>
      <c r="E151" s="148" t="s">
        <v>2223</v>
      </c>
      <c r="F151" s="148" t="s">
        <v>725</v>
      </c>
      <c r="G151" s="146" t="s">
        <v>2454</v>
      </c>
      <c r="H151" s="146"/>
      <c r="I151" s="148" t="s">
        <v>233</v>
      </c>
      <c r="J151" s="146" t="s">
        <v>233</v>
      </c>
      <c r="K151" s="146" t="s">
        <v>233</v>
      </c>
    </row>
    <row r="152" spans="2:12" ht="153" hidden="1">
      <c r="B152" s="141" t="s">
        <v>2455</v>
      </c>
      <c r="C152" s="146" t="s">
        <v>2456</v>
      </c>
      <c r="D152" s="148" t="s">
        <v>725</v>
      </c>
      <c r="E152" s="148" t="s">
        <v>2457</v>
      </c>
      <c r="F152" s="148" t="s">
        <v>725</v>
      </c>
      <c r="G152" s="146" t="s">
        <v>2456</v>
      </c>
      <c r="H152" s="146"/>
      <c r="I152" s="146" t="s">
        <v>231</v>
      </c>
      <c r="J152" s="146" t="s">
        <v>243</v>
      </c>
      <c r="K152" s="146" t="s">
        <v>243</v>
      </c>
    </row>
    <row r="153" spans="2:12" ht="409.5" hidden="1">
      <c r="B153" s="141" t="s">
        <v>2458</v>
      </c>
      <c r="C153" s="150" t="s">
        <v>2459</v>
      </c>
      <c r="D153" s="150" t="s">
        <v>2459</v>
      </c>
      <c r="E153" s="148" t="s">
        <v>2460</v>
      </c>
      <c r="F153" s="150" t="s">
        <v>2461</v>
      </c>
      <c r="G153" s="150" t="s">
        <v>2459</v>
      </c>
      <c r="H153" s="150"/>
      <c r="I153" s="148" t="s">
        <v>243</v>
      </c>
      <c r="J153" s="148" t="s">
        <v>243</v>
      </c>
      <c r="K153" s="148" t="s">
        <v>243</v>
      </c>
    </row>
    <row r="154" spans="2:12" ht="76.5" hidden="1">
      <c r="B154" s="141" t="s">
        <v>2462</v>
      </c>
      <c r="C154" s="146" t="s">
        <v>2463</v>
      </c>
      <c r="D154" s="152" t="s">
        <v>2044</v>
      </c>
      <c r="E154" s="146" t="s">
        <v>2464</v>
      </c>
      <c r="F154" s="146" t="s">
        <v>2465</v>
      </c>
      <c r="G154" s="146" t="s">
        <v>2463</v>
      </c>
      <c r="H154" s="146"/>
      <c r="I154" s="148" t="s">
        <v>243</v>
      </c>
      <c r="J154" s="148" t="s">
        <v>243</v>
      </c>
      <c r="K154" s="148" t="s">
        <v>243</v>
      </c>
    </row>
    <row r="155" spans="2:12" ht="38.25" hidden="1">
      <c r="B155" s="141" t="s">
        <v>2466</v>
      </c>
      <c r="C155" s="146" t="s">
        <v>2467</v>
      </c>
      <c r="D155" s="152" t="s">
        <v>2044</v>
      </c>
      <c r="E155" s="144" t="s">
        <v>2468</v>
      </c>
      <c r="F155" s="146" t="s">
        <v>2465</v>
      </c>
      <c r="G155" s="146" t="s">
        <v>2467</v>
      </c>
      <c r="H155" s="146"/>
      <c r="I155" s="148" t="s">
        <v>243</v>
      </c>
      <c r="J155" s="148" t="s">
        <v>243</v>
      </c>
      <c r="K155" s="146" t="s">
        <v>233</v>
      </c>
    </row>
    <row r="156" spans="2:12" hidden="1">
      <c r="B156" s="141" t="s">
        <v>2469</v>
      </c>
      <c r="C156" s="146" t="s">
        <v>2470</v>
      </c>
      <c r="D156" s="152" t="s">
        <v>2044</v>
      </c>
      <c r="E156" s="144" t="s">
        <v>2471</v>
      </c>
      <c r="F156" s="146" t="s">
        <v>2465</v>
      </c>
      <c r="G156" s="146" t="s">
        <v>2470</v>
      </c>
      <c r="H156" s="146"/>
      <c r="I156" s="148" t="s">
        <v>232</v>
      </c>
      <c r="J156" s="148" t="s">
        <v>232</v>
      </c>
      <c r="K156" s="152" t="s">
        <v>233</v>
      </c>
    </row>
    <row r="157" spans="2:12" hidden="1">
      <c r="B157" s="141" t="s">
        <v>2472</v>
      </c>
      <c r="C157" s="146" t="s">
        <v>2473</v>
      </c>
      <c r="D157" s="152" t="s">
        <v>2044</v>
      </c>
      <c r="E157" s="144" t="s">
        <v>2292</v>
      </c>
      <c r="F157" s="146" t="s">
        <v>2465</v>
      </c>
      <c r="G157" s="146" t="s">
        <v>2473</v>
      </c>
      <c r="H157" s="146"/>
      <c r="I157" s="148" t="s">
        <v>243</v>
      </c>
      <c r="J157" s="148" t="s">
        <v>243</v>
      </c>
      <c r="K157" s="152" t="s">
        <v>243</v>
      </c>
    </row>
    <row r="158" spans="2:12" ht="51" hidden="1">
      <c r="B158" s="141" t="s">
        <v>2474</v>
      </c>
      <c r="C158" s="146" t="s">
        <v>2475</v>
      </c>
      <c r="D158" s="152" t="s">
        <v>2044</v>
      </c>
      <c r="E158" s="148" t="s">
        <v>2386</v>
      </c>
      <c r="F158" s="146" t="s">
        <v>2465</v>
      </c>
      <c r="G158" s="146" t="s">
        <v>2475</v>
      </c>
      <c r="H158" s="146"/>
      <c r="I158" s="148" t="s">
        <v>243</v>
      </c>
      <c r="J158" s="148" t="s">
        <v>243</v>
      </c>
      <c r="K158" s="148" t="s">
        <v>243</v>
      </c>
    </row>
    <row r="159" spans="2:12" ht="25.5" hidden="1">
      <c r="B159" s="141" t="s">
        <v>2476</v>
      </c>
      <c r="C159" s="146" t="s">
        <v>2477</v>
      </c>
      <c r="D159" s="152" t="s">
        <v>2044</v>
      </c>
      <c r="E159" s="144" t="s">
        <v>2298</v>
      </c>
      <c r="F159" s="146" t="s">
        <v>2465</v>
      </c>
      <c r="G159" s="146" t="s">
        <v>2477</v>
      </c>
      <c r="H159" s="146"/>
      <c r="I159" s="148" t="s">
        <v>243</v>
      </c>
      <c r="J159" s="146" t="s">
        <v>242</v>
      </c>
      <c r="K159" s="148" t="s">
        <v>243</v>
      </c>
    </row>
    <row r="160" spans="2:12" ht="127.5" hidden="1">
      <c r="B160" s="141" t="s">
        <v>2478</v>
      </c>
      <c r="C160" s="146" t="s">
        <v>2479</v>
      </c>
      <c r="D160" s="152" t="s">
        <v>2044</v>
      </c>
      <c r="E160" s="148" t="s">
        <v>2181</v>
      </c>
      <c r="F160" s="146" t="s">
        <v>2465</v>
      </c>
      <c r="G160" s="146" t="s">
        <v>2479</v>
      </c>
      <c r="H160" s="146"/>
      <c r="I160" s="148" t="s">
        <v>231</v>
      </c>
      <c r="J160" s="148" t="s">
        <v>242</v>
      </c>
      <c r="K160" s="152" t="s">
        <v>232</v>
      </c>
    </row>
    <row r="161" spans="2:12" ht="25.5" hidden="1">
      <c r="B161" s="141" t="s">
        <v>2480</v>
      </c>
      <c r="C161" s="146" t="s">
        <v>2481</v>
      </c>
      <c r="D161" s="152" t="s">
        <v>2044</v>
      </c>
      <c r="E161" s="146" t="s">
        <v>2244</v>
      </c>
      <c r="F161" s="146" t="s">
        <v>2482</v>
      </c>
      <c r="G161" s="146" t="s">
        <v>2481</v>
      </c>
      <c r="H161" s="146"/>
      <c r="I161" s="148" t="s">
        <v>231</v>
      </c>
      <c r="J161" s="148" t="s">
        <v>232</v>
      </c>
      <c r="K161" s="148" t="s">
        <v>232</v>
      </c>
    </row>
    <row r="162" spans="2:12" ht="51" hidden="1">
      <c r="B162" s="141" t="s">
        <v>2483</v>
      </c>
      <c r="C162" s="146" t="s">
        <v>2484</v>
      </c>
      <c r="D162" s="152" t="s">
        <v>2044</v>
      </c>
      <c r="E162" s="146" t="s">
        <v>2485</v>
      </c>
      <c r="F162" s="146" t="s">
        <v>2482</v>
      </c>
      <c r="G162" s="146" t="s">
        <v>2484</v>
      </c>
      <c r="H162" s="146"/>
      <c r="I162" s="148" t="s">
        <v>243</v>
      </c>
      <c r="J162" s="148" t="s">
        <v>243</v>
      </c>
      <c r="K162" s="148" t="s">
        <v>243</v>
      </c>
    </row>
    <row r="163" spans="2:12" hidden="1">
      <c r="B163" s="141" t="s">
        <v>2486</v>
      </c>
      <c r="C163" s="146" t="s">
        <v>2487</v>
      </c>
      <c r="D163" s="152" t="s">
        <v>2044</v>
      </c>
      <c r="E163" s="144" t="s">
        <v>2488</v>
      </c>
      <c r="F163" s="146" t="s">
        <v>2482</v>
      </c>
      <c r="G163" s="146" t="s">
        <v>2487</v>
      </c>
      <c r="H163" s="146"/>
      <c r="I163" s="148" t="s">
        <v>243</v>
      </c>
      <c r="J163" s="148" t="s">
        <v>243</v>
      </c>
      <c r="K163" s="148" t="s">
        <v>243</v>
      </c>
    </row>
    <row r="164" spans="2:12" hidden="1">
      <c r="B164" s="141" t="s">
        <v>2489</v>
      </c>
      <c r="C164" s="146" t="s">
        <v>2490</v>
      </c>
      <c r="D164" s="152" t="s">
        <v>2044</v>
      </c>
      <c r="E164" s="144" t="s">
        <v>2491</v>
      </c>
      <c r="F164" s="146" t="s">
        <v>2465</v>
      </c>
      <c r="G164" s="146" t="s">
        <v>2490</v>
      </c>
      <c r="H164" s="146"/>
      <c r="I164" s="148" t="s">
        <v>232</v>
      </c>
      <c r="J164" s="146" t="s">
        <v>232</v>
      </c>
      <c r="K164" s="146" t="s">
        <v>232</v>
      </c>
    </row>
    <row r="165" spans="2:12" ht="25.5" hidden="1">
      <c r="B165" s="141" t="s">
        <v>2492</v>
      </c>
      <c r="C165" s="146" t="s">
        <v>2493</v>
      </c>
      <c r="D165" s="143" t="s">
        <v>1990</v>
      </c>
      <c r="E165" s="148" t="s">
        <v>2494</v>
      </c>
      <c r="F165" s="146" t="s">
        <v>2495</v>
      </c>
      <c r="G165" s="146" t="s">
        <v>2493</v>
      </c>
      <c r="H165" s="146"/>
      <c r="I165" s="148" t="s">
        <v>232</v>
      </c>
      <c r="J165" s="148" t="s">
        <v>232</v>
      </c>
      <c r="K165" s="152" t="s">
        <v>232</v>
      </c>
    </row>
    <row r="166" spans="2:12" ht="25.5" hidden="1">
      <c r="B166" s="141" t="s">
        <v>2496</v>
      </c>
      <c r="C166" s="146" t="s">
        <v>2497</v>
      </c>
      <c r="D166" s="143" t="s">
        <v>1990</v>
      </c>
      <c r="E166" s="146" t="s">
        <v>2498</v>
      </c>
      <c r="F166" s="146" t="s">
        <v>2495</v>
      </c>
      <c r="G166" s="146" t="s">
        <v>2497</v>
      </c>
      <c r="H166" s="146"/>
      <c r="I166" s="148" t="s">
        <v>231</v>
      </c>
      <c r="J166" s="146" t="s">
        <v>233</v>
      </c>
      <c r="K166" s="146" t="s">
        <v>233</v>
      </c>
    </row>
    <row r="167" spans="2:12" ht="102">
      <c r="B167" s="141" t="s">
        <v>425</v>
      </c>
      <c r="C167" s="226" t="s">
        <v>426</v>
      </c>
      <c r="D167" s="226" t="s">
        <v>373</v>
      </c>
      <c r="E167" s="225" t="s">
        <v>427</v>
      </c>
      <c r="F167" s="146" t="s">
        <v>2499</v>
      </c>
      <c r="G167" s="146" t="s">
        <v>426</v>
      </c>
      <c r="H167" s="146"/>
      <c r="I167" s="225" t="s">
        <v>243</v>
      </c>
      <c r="J167" s="226" t="s">
        <v>243</v>
      </c>
      <c r="K167" s="226" t="s">
        <v>243</v>
      </c>
      <c r="L167" s="121" t="s">
        <v>305</v>
      </c>
    </row>
    <row r="168" spans="2:12" ht="382.5">
      <c r="B168" s="141" t="s">
        <v>515</v>
      </c>
      <c r="C168" s="226" t="s">
        <v>2500</v>
      </c>
      <c r="D168" s="226" t="s">
        <v>373</v>
      </c>
      <c r="E168" s="228" t="s">
        <v>517</v>
      </c>
      <c r="F168" s="146" t="s">
        <v>2501</v>
      </c>
      <c r="G168" s="147" t="s">
        <v>2502</v>
      </c>
      <c r="H168" s="147"/>
      <c r="I168" s="225" t="s">
        <v>233</v>
      </c>
      <c r="J168" s="225" t="s">
        <v>233</v>
      </c>
      <c r="K168" s="225" t="s">
        <v>233</v>
      </c>
      <c r="L168" s="121" t="s">
        <v>305</v>
      </c>
    </row>
    <row r="169" spans="2:12" ht="204" hidden="1">
      <c r="B169" s="152" t="s">
        <v>2503</v>
      </c>
      <c r="C169" s="150" t="s">
        <v>2504</v>
      </c>
      <c r="D169" s="150" t="s">
        <v>1990</v>
      </c>
      <c r="E169" s="152" t="s">
        <v>2505</v>
      </c>
      <c r="F169" s="146" t="s">
        <v>2495</v>
      </c>
      <c r="G169" s="146" t="s">
        <v>2504</v>
      </c>
      <c r="H169" s="146"/>
      <c r="I169" s="152" t="s">
        <v>243</v>
      </c>
      <c r="J169" s="150" t="s">
        <v>243</v>
      </c>
      <c r="K169" s="150" t="s">
        <v>243</v>
      </c>
    </row>
    <row r="170" spans="2:12" ht="409.5">
      <c r="B170" s="199" t="s">
        <v>2506</v>
      </c>
      <c r="C170" s="226" t="s">
        <v>2507</v>
      </c>
      <c r="D170" s="225" t="s">
        <v>373</v>
      </c>
      <c r="E170" s="226" t="s">
        <v>2508</v>
      </c>
      <c r="F170" s="146"/>
      <c r="G170" s="147" t="s">
        <v>2509</v>
      </c>
      <c r="H170" s="147"/>
      <c r="I170" s="225" t="s">
        <v>243</v>
      </c>
      <c r="J170" s="226" t="s">
        <v>243</v>
      </c>
      <c r="K170" s="226" t="s">
        <v>243</v>
      </c>
      <c r="L170" s="121" t="s">
        <v>305</v>
      </c>
    </row>
    <row r="171" spans="2:12" ht="255">
      <c r="B171" s="141" t="s">
        <v>532</v>
      </c>
      <c r="C171" s="226" t="s">
        <v>533</v>
      </c>
      <c r="D171" s="225" t="s">
        <v>373</v>
      </c>
      <c r="E171" s="228" t="s">
        <v>534</v>
      </c>
      <c r="F171" s="146" t="s">
        <v>2510</v>
      </c>
      <c r="G171" s="146" t="s">
        <v>2511</v>
      </c>
      <c r="H171" s="146"/>
      <c r="I171" s="225" t="s">
        <v>242</v>
      </c>
      <c r="J171" s="226" t="s">
        <v>242</v>
      </c>
      <c r="K171" s="226" t="s">
        <v>243</v>
      </c>
      <c r="L171" s="121" t="s">
        <v>305</v>
      </c>
    </row>
    <row r="172" spans="2:12" ht="255">
      <c r="B172" s="152" t="s">
        <v>547</v>
      </c>
      <c r="C172" s="226" t="s">
        <v>548</v>
      </c>
      <c r="D172" s="226" t="s">
        <v>373</v>
      </c>
      <c r="E172" s="228" t="s">
        <v>549</v>
      </c>
      <c r="F172" s="146" t="s">
        <v>2510</v>
      </c>
      <c r="G172" s="150" t="s">
        <v>2512</v>
      </c>
      <c r="H172" s="150"/>
      <c r="I172" s="226" t="s">
        <v>233</v>
      </c>
      <c r="J172" s="226" t="s">
        <v>233</v>
      </c>
      <c r="K172" s="226" t="s">
        <v>232</v>
      </c>
      <c r="L172" s="121" t="s">
        <v>305</v>
      </c>
    </row>
    <row r="173" spans="2:12" ht="63.75" hidden="1">
      <c r="B173" s="141" t="s">
        <v>2513</v>
      </c>
      <c r="C173" s="146" t="s">
        <v>2514</v>
      </c>
      <c r="D173" s="143" t="s">
        <v>373</v>
      </c>
      <c r="E173" s="146" t="s">
        <v>2515</v>
      </c>
      <c r="F173" s="146" t="s">
        <v>2514</v>
      </c>
      <c r="G173" s="153" t="s">
        <v>2516</v>
      </c>
      <c r="H173" s="153"/>
      <c r="I173" s="148" t="s">
        <v>231</v>
      </c>
      <c r="J173" s="146" t="s">
        <v>243</v>
      </c>
      <c r="K173" s="146" t="s">
        <v>243</v>
      </c>
    </row>
    <row r="174" spans="2:12" ht="72.75" customHeight="1">
      <c r="B174" s="141" t="s">
        <v>563</v>
      </c>
      <c r="C174" s="226" t="s">
        <v>564</v>
      </c>
      <c r="D174" s="226" t="s">
        <v>373</v>
      </c>
      <c r="E174" s="228" t="s">
        <v>565</v>
      </c>
      <c r="F174" s="146"/>
      <c r="G174" s="147" t="s">
        <v>2517</v>
      </c>
      <c r="H174" s="147"/>
      <c r="I174" s="225" t="s">
        <v>231</v>
      </c>
      <c r="J174" s="226" t="s">
        <v>243</v>
      </c>
      <c r="K174" s="226" t="s">
        <v>232</v>
      </c>
      <c r="L174" s="121" t="s">
        <v>305</v>
      </c>
    </row>
    <row r="175" spans="2:12" ht="51">
      <c r="B175" s="141" t="s">
        <v>580</v>
      </c>
      <c r="C175" s="226" t="s">
        <v>581</v>
      </c>
      <c r="D175" s="225" t="s">
        <v>373</v>
      </c>
      <c r="E175" s="226" t="s">
        <v>582</v>
      </c>
      <c r="F175" s="146" t="s">
        <v>2518</v>
      </c>
      <c r="G175" s="146" t="s">
        <v>581</v>
      </c>
      <c r="H175" s="146"/>
      <c r="I175" s="225" t="s">
        <v>231</v>
      </c>
      <c r="J175" s="226" t="s">
        <v>242</v>
      </c>
      <c r="K175" s="226" t="s">
        <v>242</v>
      </c>
      <c r="L175" s="121" t="s">
        <v>305</v>
      </c>
    </row>
    <row r="176" spans="2:12" ht="267.75">
      <c r="B176" s="141" t="s">
        <v>591</v>
      </c>
      <c r="C176" s="226" t="s">
        <v>592</v>
      </c>
      <c r="D176" s="226" t="s">
        <v>373</v>
      </c>
      <c r="E176" s="225" t="s">
        <v>593</v>
      </c>
      <c r="F176" s="146" t="s">
        <v>2510</v>
      </c>
      <c r="G176" s="146" t="s">
        <v>2519</v>
      </c>
      <c r="H176" s="146"/>
      <c r="I176" s="225" t="s">
        <v>231</v>
      </c>
      <c r="J176" s="226" t="s">
        <v>232</v>
      </c>
      <c r="K176" s="226" t="s">
        <v>232</v>
      </c>
      <c r="L176" s="121" t="s">
        <v>305</v>
      </c>
    </row>
    <row r="177" spans="2:12" ht="38.25">
      <c r="B177" s="141" t="s">
        <v>606</v>
      </c>
      <c r="C177" s="226" t="s">
        <v>607</v>
      </c>
      <c r="D177" s="226" t="s">
        <v>373</v>
      </c>
      <c r="E177" s="225" t="s">
        <v>608</v>
      </c>
      <c r="F177" s="146"/>
      <c r="G177" s="146" t="s">
        <v>607</v>
      </c>
      <c r="H177" s="146"/>
      <c r="I177" s="225" t="s">
        <v>232</v>
      </c>
      <c r="J177" s="226" t="s">
        <v>232</v>
      </c>
      <c r="K177" s="226" t="s">
        <v>242</v>
      </c>
      <c r="L177" s="121" t="s">
        <v>305</v>
      </c>
    </row>
    <row r="178" spans="2:12" ht="255">
      <c r="B178" s="199" t="s">
        <v>2520</v>
      </c>
      <c r="C178" s="226" t="s">
        <v>2521</v>
      </c>
      <c r="D178" s="226" t="s">
        <v>373</v>
      </c>
      <c r="E178" s="228" t="s">
        <v>2522</v>
      </c>
      <c r="F178" s="146" t="s">
        <v>2510</v>
      </c>
      <c r="G178" s="146" t="s">
        <v>2523</v>
      </c>
      <c r="H178" s="146"/>
      <c r="I178" s="225" t="s">
        <v>243</v>
      </c>
      <c r="J178" s="226" t="s">
        <v>243</v>
      </c>
      <c r="K178" s="226" t="s">
        <v>243</v>
      </c>
      <c r="L178" s="121" t="s">
        <v>305</v>
      </c>
    </row>
    <row r="179" spans="2:12" ht="409.5">
      <c r="B179" s="141" t="s">
        <v>621</v>
      </c>
      <c r="C179" s="226" t="s">
        <v>622</v>
      </c>
      <c r="D179" s="226" t="s">
        <v>373</v>
      </c>
      <c r="E179" s="225" t="s">
        <v>623</v>
      </c>
      <c r="F179" s="146" t="s">
        <v>2524</v>
      </c>
      <c r="G179" s="146" t="s">
        <v>2525</v>
      </c>
      <c r="H179" s="146"/>
      <c r="I179" s="225" t="s">
        <v>243</v>
      </c>
      <c r="J179" s="225" t="s">
        <v>243</v>
      </c>
      <c r="K179" s="225" t="s">
        <v>243</v>
      </c>
      <c r="L179" s="121" t="s">
        <v>305</v>
      </c>
    </row>
    <row r="180" spans="2:12" ht="255">
      <c r="B180" s="141" t="s">
        <v>443</v>
      </c>
      <c r="C180" s="226" t="s">
        <v>444</v>
      </c>
      <c r="D180" s="226" t="s">
        <v>373</v>
      </c>
      <c r="E180" s="225" t="s">
        <v>445</v>
      </c>
      <c r="F180" s="146" t="s">
        <v>2510</v>
      </c>
      <c r="G180" s="146" t="s">
        <v>2526</v>
      </c>
      <c r="H180" s="146"/>
      <c r="I180" s="225" t="s">
        <v>243</v>
      </c>
      <c r="J180" s="226" t="s">
        <v>243</v>
      </c>
      <c r="K180" s="226" t="s">
        <v>243</v>
      </c>
      <c r="L180" s="121" t="s">
        <v>305</v>
      </c>
    </row>
    <row r="181" spans="2:12" ht="153" hidden="1">
      <c r="B181" s="152" t="s">
        <v>2527</v>
      </c>
      <c r="C181" s="150" t="s">
        <v>2528</v>
      </c>
      <c r="D181" s="150"/>
      <c r="E181" s="152" t="s">
        <v>2529</v>
      </c>
      <c r="F181" s="146" t="s">
        <v>2530</v>
      </c>
      <c r="G181" s="146" t="s">
        <v>2528</v>
      </c>
      <c r="H181" s="146"/>
      <c r="I181" s="152" t="s">
        <v>243</v>
      </c>
      <c r="J181" s="150" t="s">
        <v>243</v>
      </c>
      <c r="K181" s="150" t="s">
        <v>243</v>
      </c>
    </row>
    <row r="182" spans="2:12" ht="267.75">
      <c r="B182" s="199" t="s">
        <v>371</v>
      </c>
      <c r="C182" s="226" t="s">
        <v>372</v>
      </c>
      <c r="D182" s="226" t="s">
        <v>373</v>
      </c>
      <c r="E182" s="225" t="s">
        <v>374</v>
      </c>
      <c r="F182" s="146" t="s">
        <v>2510</v>
      </c>
      <c r="G182" s="146" t="s">
        <v>2531</v>
      </c>
      <c r="H182" s="146"/>
      <c r="I182" s="225" t="s">
        <v>242</v>
      </c>
      <c r="J182" s="226" t="s">
        <v>232</v>
      </c>
      <c r="K182" s="226" t="s">
        <v>232</v>
      </c>
      <c r="L182" s="121" t="s">
        <v>305</v>
      </c>
    </row>
    <row r="183" spans="2:12" ht="255">
      <c r="B183" s="199" t="s">
        <v>2532</v>
      </c>
      <c r="C183" s="226" t="s">
        <v>2533</v>
      </c>
      <c r="D183" s="226" t="s">
        <v>373</v>
      </c>
      <c r="E183" s="228" t="s">
        <v>2534</v>
      </c>
      <c r="F183" s="146" t="s">
        <v>2510</v>
      </c>
      <c r="G183" s="146" t="s">
        <v>2535</v>
      </c>
      <c r="H183" s="146"/>
      <c r="I183" s="225" t="s">
        <v>243</v>
      </c>
      <c r="J183" s="226" t="s">
        <v>243</v>
      </c>
      <c r="K183" s="226" t="s">
        <v>243</v>
      </c>
      <c r="L183" s="121" t="s">
        <v>305</v>
      </c>
    </row>
    <row r="184" spans="2:12" ht="51">
      <c r="B184" s="141" t="s">
        <v>636</v>
      </c>
      <c r="C184" s="226" t="s">
        <v>637</v>
      </c>
      <c r="D184" s="226" t="s">
        <v>373</v>
      </c>
      <c r="E184" s="228" t="s">
        <v>638</v>
      </c>
      <c r="F184" s="146" t="s">
        <v>2536</v>
      </c>
      <c r="G184" s="146" t="s">
        <v>2537</v>
      </c>
      <c r="H184" s="146"/>
      <c r="I184" s="225" t="s">
        <v>243</v>
      </c>
      <c r="J184" s="226" t="s">
        <v>232</v>
      </c>
      <c r="K184" s="226" t="s">
        <v>242</v>
      </c>
      <c r="L184" s="121" t="s">
        <v>305</v>
      </c>
    </row>
    <row r="185" spans="2:12" ht="242.25">
      <c r="B185" s="141" t="s">
        <v>653</v>
      </c>
      <c r="C185" s="226" t="s">
        <v>654</v>
      </c>
      <c r="D185" s="226" t="s">
        <v>373</v>
      </c>
      <c r="E185" s="225" t="s">
        <v>655</v>
      </c>
      <c r="F185" s="146" t="s">
        <v>2538</v>
      </c>
      <c r="G185" s="146" t="s">
        <v>2539</v>
      </c>
      <c r="H185" s="146"/>
      <c r="I185" s="225" t="s">
        <v>231</v>
      </c>
      <c r="J185" s="226" t="s">
        <v>242</v>
      </c>
      <c r="K185" s="226" t="s">
        <v>243</v>
      </c>
      <c r="L185" s="121" t="s">
        <v>305</v>
      </c>
    </row>
    <row r="186" spans="2:12" ht="63.75">
      <c r="B186" s="199" t="s">
        <v>2540</v>
      </c>
      <c r="C186" s="226" t="s">
        <v>2541</v>
      </c>
      <c r="D186" s="225" t="s">
        <v>373</v>
      </c>
      <c r="E186" s="225" t="s">
        <v>2542</v>
      </c>
      <c r="F186" s="146" t="s">
        <v>2543</v>
      </c>
      <c r="G186" s="146" t="s">
        <v>2544</v>
      </c>
      <c r="H186" s="146"/>
      <c r="I186" s="225" t="s">
        <v>243</v>
      </c>
      <c r="J186" s="226" t="s">
        <v>243</v>
      </c>
      <c r="K186" s="226" t="s">
        <v>243</v>
      </c>
      <c r="L186" s="121" t="s">
        <v>305</v>
      </c>
    </row>
    <row r="187" spans="2:12" ht="63.75">
      <c r="B187" s="141" t="s">
        <v>667</v>
      </c>
      <c r="C187" s="226" t="s">
        <v>668</v>
      </c>
      <c r="D187" s="225" t="s">
        <v>373</v>
      </c>
      <c r="E187" s="228" t="s">
        <v>669</v>
      </c>
      <c r="F187" s="146" t="s">
        <v>2545</v>
      </c>
      <c r="G187" s="146" t="s">
        <v>2546</v>
      </c>
      <c r="H187" s="146"/>
      <c r="I187" s="225" t="s">
        <v>231</v>
      </c>
      <c r="J187" s="226" t="s">
        <v>233</v>
      </c>
      <c r="K187" s="226" t="s">
        <v>233</v>
      </c>
      <c r="L187" s="121" t="s">
        <v>305</v>
      </c>
    </row>
    <row r="188" spans="2:12" ht="63.75" hidden="1">
      <c r="B188" s="199" t="s">
        <v>2547</v>
      </c>
      <c r="C188" s="224" t="s">
        <v>2548</v>
      </c>
      <c r="D188" s="223" t="s">
        <v>2549</v>
      </c>
      <c r="E188" s="223" t="s">
        <v>2550</v>
      </c>
      <c r="F188" s="146" t="s">
        <v>2518</v>
      </c>
      <c r="G188" s="146" t="s">
        <v>2548</v>
      </c>
      <c r="H188" s="146"/>
      <c r="I188" s="223" t="s">
        <v>242</v>
      </c>
      <c r="J188" s="224" t="s">
        <v>232</v>
      </c>
      <c r="K188" s="224" t="s">
        <v>232</v>
      </c>
    </row>
    <row r="189" spans="2:12" ht="38.25">
      <c r="B189" s="152" t="s">
        <v>683</v>
      </c>
      <c r="C189" s="226" t="s">
        <v>684</v>
      </c>
      <c r="D189" s="225" t="s">
        <v>373</v>
      </c>
      <c r="E189" s="228" t="s">
        <v>685</v>
      </c>
      <c r="F189" s="146" t="s">
        <v>2551</v>
      </c>
      <c r="G189" s="146" t="s">
        <v>684</v>
      </c>
      <c r="H189" s="146"/>
      <c r="I189" s="225" t="s">
        <v>242</v>
      </c>
      <c r="J189" s="225" t="s">
        <v>242</v>
      </c>
      <c r="K189" s="225" t="s">
        <v>242</v>
      </c>
      <c r="L189" s="121" t="s">
        <v>305</v>
      </c>
    </row>
    <row r="190" spans="2:12" hidden="1">
      <c r="B190" s="141" t="s">
        <v>2552</v>
      </c>
      <c r="C190" s="146" t="s">
        <v>2553</v>
      </c>
      <c r="D190" s="143" t="s">
        <v>2044</v>
      </c>
      <c r="E190" s="144" t="s">
        <v>695</v>
      </c>
      <c r="F190" s="146" t="s">
        <v>2554</v>
      </c>
      <c r="G190" s="146" t="s">
        <v>2553</v>
      </c>
      <c r="H190" s="146"/>
      <c r="I190" s="148" t="s">
        <v>231</v>
      </c>
      <c r="J190" s="146" t="s">
        <v>242</v>
      </c>
      <c r="K190" s="146" t="s">
        <v>232</v>
      </c>
    </row>
    <row r="191" spans="2:12" ht="63.75" hidden="1">
      <c r="B191" s="141" t="s">
        <v>2555</v>
      </c>
      <c r="C191" s="146" t="s">
        <v>2556</v>
      </c>
      <c r="D191" s="143" t="s">
        <v>2044</v>
      </c>
      <c r="E191" s="148" t="s">
        <v>2557</v>
      </c>
      <c r="F191" s="146" t="s">
        <v>2554</v>
      </c>
      <c r="G191" s="146" t="s">
        <v>2556</v>
      </c>
      <c r="H191" s="146"/>
      <c r="I191" s="148" t="s">
        <v>233</v>
      </c>
      <c r="J191" s="146" t="s">
        <v>232</v>
      </c>
      <c r="K191" s="146" t="s">
        <v>232</v>
      </c>
    </row>
    <row r="192" spans="2:12" ht="51" hidden="1">
      <c r="B192" s="141" t="s">
        <v>2558</v>
      </c>
      <c r="C192" s="146" t="s">
        <v>2559</v>
      </c>
      <c r="D192" s="143" t="s">
        <v>2044</v>
      </c>
      <c r="E192" s="148" t="s">
        <v>2369</v>
      </c>
      <c r="F192" s="146" t="s">
        <v>2554</v>
      </c>
      <c r="G192" s="146" t="s">
        <v>2559</v>
      </c>
      <c r="H192" s="146"/>
      <c r="I192" s="148" t="s">
        <v>242</v>
      </c>
      <c r="J192" s="146" t="s">
        <v>243</v>
      </c>
      <c r="K192" s="146" t="s">
        <v>232</v>
      </c>
    </row>
    <row r="193" spans="1:12" ht="38.25" hidden="1">
      <c r="B193" s="141" t="s">
        <v>2560</v>
      </c>
      <c r="C193" s="146" t="s">
        <v>2561</v>
      </c>
      <c r="D193" s="143" t="s">
        <v>2044</v>
      </c>
      <c r="E193" s="144" t="s">
        <v>2468</v>
      </c>
      <c r="F193" s="146" t="s">
        <v>2554</v>
      </c>
      <c r="G193" s="146" t="s">
        <v>2561</v>
      </c>
      <c r="H193" s="146"/>
      <c r="I193" s="148" t="s">
        <v>243</v>
      </c>
      <c r="J193" s="146" t="s">
        <v>243</v>
      </c>
      <c r="K193" s="146" t="s">
        <v>233</v>
      </c>
    </row>
    <row r="194" spans="1:12" ht="33.75" customHeight="1">
      <c r="B194" s="152" t="s">
        <v>693</v>
      </c>
      <c r="C194" s="226" t="s">
        <v>694</v>
      </c>
      <c r="D194" s="225" t="s">
        <v>373</v>
      </c>
      <c r="E194" s="228" t="s">
        <v>695</v>
      </c>
      <c r="F194" s="146"/>
      <c r="G194" s="146" t="s">
        <v>694</v>
      </c>
      <c r="H194" s="146"/>
      <c r="I194" s="225" t="s">
        <v>231</v>
      </c>
      <c r="J194" s="226" t="s">
        <v>242</v>
      </c>
      <c r="K194" s="226" t="s">
        <v>232</v>
      </c>
      <c r="L194" s="121" t="s">
        <v>305</v>
      </c>
    </row>
    <row r="195" spans="1:12" ht="229.5">
      <c r="B195" s="141" t="s">
        <v>461</v>
      </c>
      <c r="C195" s="226" t="s">
        <v>462</v>
      </c>
      <c r="D195" s="226" t="s">
        <v>373</v>
      </c>
      <c r="E195" s="228" t="s">
        <v>463</v>
      </c>
      <c r="F195" s="146"/>
      <c r="G195" s="146" t="s">
        <v>2562</v>
      </c>
      <c r="H195" s="146"/>
      <c r="I195" s="225" t="s">
        <v>243</v>
      </c>
      <c r="J195" s="226" t="s">
        <v>243</v>
      </c>
      <c r="K195" s="226" t="s">
        <v>243</v>
      </c>
      <c r="L195" s="121" t="s">
        <v>305</v>
      </c>
    </row>
    <row r="196" spans="1:12" ht="191.25">
      <c r="B196" s="152" t="s">
        <v>706</v>
      </c>
      <c r="C196" s="226" t="s">
        <v>707</v>
      </c>
      <c r="D196" s="226" t="s">
        <v>373</v>
      </c>
      <c r="E196" s="228" t="s">
        <v>463</v>
      </c>
      <c r="F196" s="146" t="s">
        <v>2563</v>
      </c>
      <c r="G196" s="146" t="s">
        <v>2564</v>
      </c>
      <c r="H196" s="146"/>
      <c r="I196" s="225" t="s">
        <v>231</v>
      </c>
      <c r="J196" s="226" t="s">
        <v>243</v>
      </c>
      <c r="K196" s="226" t="s">
        <v>243</v>
      </c>
      <c r="L196" s="121" t="s">
        <v>305</v>
      </c>
    </row>
    <row r="197" spans="1:12" ht="285.75" customHeight="1">
      <c r="B197" s="199" t="s">
        <v>408</v>
      </c>
      <c r="C197" s="226" t="s">
        <v>409</v>
      </c>
      <c r="D197" s="226" t="s">
        <v>373</v>
      </c>
      <c r="E197" s="228" t="s">
        <v>410</v>
      </c>
      <c r="F197" s="146" t="s">
        <v>2510</v>
      </c>
      <c r="G197" s="146" t="s">
        <v>2565</v>
      </c>
      <c r="H197" s="146"/>
      <c r="I197" s="225" t="s">
        <v>243</v>
      </c>
      <c r="J197" s="226" t="s">
        <v>243</v>
      </c>
      <c r="K197" s="226" t="s">
        <v>243</v>
      </c>
      <c r="L197" s="121" t="s">
        <v>305</v>
      </c>
    </row>
    <row r="198" spans="1:12" ht="409.5" hidden="1">
      <c r="A198" s="140"/>
      <c r="B198" s="141" t="s">
        <v>782</v>
      </c>
      <c r="C198" s="243" t="s">
        <v>783</v>
      </c>
      <c r="D198" s="226" t="s">
        <v>784</v>
      </c>
      <c r="E198" s="225" t="s">
        <v>623</v>
      </c>
      <c r="F198" s="146" t="s">
        <v>622</v>
      </c>
      <c r="G198" s="146" t="s">
        <v>2566</v>
      </c>
      <c r="H198" s="146"/>
      <c r="I198" s="225" t="s">
        <v>243</v>
      </c>
      <c r="J198" s="226" t="s">
        <v>243</v>
      </c>
      <c r="K198" s="226" t="s">
        <v>243</v>
      </c>
    </row>
    <row r="199" spans="1:12" ht="38.25" hidden="1">
      <c r="A199" s="140"/>
      <c r="B199" s="141" t="s">
        <v>812</v>
      </c>
      <c r="C199" s="146" t="s">
        <v>813</v>
      </c>
      <c r="D199" s="143" t="s">
        <v>784</v>
      </c>
      <c r="E199" s="144" t="s">
        <v>463</v>
      </c>
      <c r="F199" s="146" t="s">
        <v>2567</v>
      </c>
      <c r="G199" s="146" t="s">
        <v>2568</v>
      </c>
      <c r="H199" s="146"/>
      <c r="I199" s="148" t="s">
        <v>231</v>
      </c>
      <c r="J199" s="146" t="s">
        <v>243</v>
      </c>
      <c r="K199" s="146" t="s">
        <v>243</v>
      </c>
    </row>
    <row r="200" spans="1:12" hidden="1">
      <c r="A200" s="140"/>
      <c r="B200" s="141" t="s">
        <v>2569</v>
      </c>
      <c r="C200" s="146" t="s">
        <v>2570</v>
      </c>
      <c r="D200" s="143" t="s">
        <v>784</v>
      </c>
      <c r="E200" s="144" t="s">
        <v>685</v>
      </c>
      <c r="F200" s="146" t="s">
        <v>2571</v>
      </c>
      <c r="G200" s="146" t="s">
        <v>2572</v>
      </c>
      <c r="H200" s="146"/>
      <c r="I200" s="148" t="s">
        <v>242</v>
      </c>
      <c r="J200" s="148" t="s">
        <v>242</v>
      </c>
      <c r="K200" s="148" t="s">
        <v>242</v>
      </c>
    </row>
    <row r="201" spans="1:12" ht="409.5" hidden="1">
      <c r="A201" s="140"/>
      <c r="B201" s="141" t="s">
        <v>2573</v>
      </c>
      <c r="C201" s="150" t="s">
        <v>2574</v>
      </c>
      <c r="D201" s="150" t="s">
        <v>2575</v>
      </c>
      <c r="E201" s="152" t="s">
        <v>2460</v>
      </c>
      <c r="F201" s="146" t="s">
        <v>2576</v>
      </c>
      <c r="G201" s="146" t="s">
        <v>2577</v>
      </c>
      <c r="H201" s="146"/>
      <c r="I201" s="152" t="s">
        <v>243</v>
      </c>
      <c r="J201" s="152" t="s">
        <v>243</v>
      </c>
      <c r="K201" s="152" t="s">
        <v>243</v>
      </c>
    </row>
    <row r="202" spans="1:12" ht="409.5" hidden="1">
      <c r="A202" s="140"/>
      <c r="B202" s="141" t="s">
        <v>2578</v>
      </c>
      <c r="C202" s="150" t="s">
        <v>2579</v>
      </c>
      <c r="D202" s="150" t="s">
        <v>2575</v>
      </c>
      <c r="E202" s="152" t="s">
        <v>2460</v>
      </c>
      <c r="F202" s="146" t="s">
        <v>2576</v>
      </c>
      <c r="G202" s="146" t="s">
        <v>2580</v>
      </c>
      <c r="H202" s="146"/>
      <c r="I202" s="152" t="s">
        <v>243</v>
      </c>
      <c r="J202" s="152" t="s">
        <v>243</v>
      </c>
      <c r="K202" s="152" t="s">
        <v>243</v>
      </c>
    </row>
    <row r="203" spans="1:12" hidden="1">
      <c r="A203" s="140"/>
      <c r="B203" s="141" t="s">
        <v>2581</v>
      </c>
      <c r="C203" s="150" t="s">
        <v>2582</v>
      </c>
      <c r="D203" s="150"/>
      <c r="E203" s="230" t="s">
        <v>2583</v>
      </c>
      <c r="F203" s="146" t="s">
        <v>2584</v>
      </c>
      <c r="G203" s="146" t="s">
        <v>2585</v>
      </c>
      <c r="H203" s="146"/>
      <c r="I203" s="152" t="s">
        <v>243</v>
      </c>
      <c r="J203" s="150" t="s">
        <v>243</v>
      </c>
      <c r="K203" s="150" t="s">
        <v>243</v>
      </c>
    </row>
    <row r="204" spans="1:12" ht="63.75" hidden="1">
      <c r="A204" s="140"/>
      <c r="B204" s="141" t="s">
        <v>2586</v>
      </c>
      <c r="C204" s="150" t="s">
        <v>2587</v>
      </c>
      <c r="D204" s="150" t="s">
        <v>2575</v>
      </c>
      <c r="E204" s="152" t="s">
        <v>2542</v>
      </c>
      <c r="F204" s="146" t="s">
        <v>2541</v>
      </c>
      <c r="G204" s="146" t="s">
        <v>2588</v>
      </c>
      <c r="H204" s="146"/>
      <c r="I204" s="152" t="s">
        <v>243</v>
      </c>
      <c r="J204" s="150" t="s">
        <v>243</v>
      </c>
      <c r="K204" s="150" t="s">
        <v>243</v>
      </c>
    </row>
    <row r="205" spans="1:12" ht="127.5" hidden="1">
      <c r="A205" s="140"/>
      <c r="B205" s="141" t="s">
        <v>2589</v>
      </c>
      <c r="C205" s="150" t="s">
        <v>2590</v>
      </c>
      <c r="D205" s="143" t="s">
        <v>784</v>
      </c>
      <c r="E205" s="230" t="s">
        <v>2591</v>
      </c>
      <c r="F205" s="146" t="s">
        <v>2592</v>
      </c>
      <c r="G205" s="146" t="s">
        <v>2593</v>
      </c>
      <c r="H205" s="146"/>
      <c r="I205" s="152" t="s">
        <v>243</v>
      </c>
      <c r="J205" s="152" t="s">
        <v>243</v>
      </c>
      <c r="K205" s="152" t="s">
        <v>243</v>
      </c>
    </row>
    <row r="206" spans="1:12" ht="127.5" hidden="1">
      <c r="A206" s="140"/>
      <c r="B206" s="141" t="s">
        <v>2594</v>
      </c>
      <c r="C206" s="150" t="s">
        <v>2595</v>
      </c>
      <c r="D206" s="143" t="s">
        <v>784</v>
      </c>
      <c r="E206" s="230" t="s">
        <v>2591</v>
      </c>
      <c r="F206" s="146" t="s">
        <v>2596</v>
      </c>
      <c r="G206" s="146" t="s">
        <v>2597</v>
      </c>
      <c r="H206" s="146"/>
      <c r="I206" s="152" t="s">
        <v>243</v>
      </c>
      <c r="J206" s="152" t="s">
        <v>243</v>
      </c>
      <c r="K206" s="152" t="s">
        <v>243</v>
      </c>
    </row>
    <row r="207" spans="1:12" ht="127.5" hidden="1">
      <c r="A207" s="140"/>
      <c r="B207" s="141" t="s">
        <v>2598</v>
      </c>
      <c r="C207" s="150" t="s">
        <v>2599</v>
      </c>
      <c r="D207" s="143" t="s">
        <v>784</v>
      </c>
      <c r="E207" s="230" t="s">
        <v>2591</v>
      </c>
      <c r="F207" s="146" t="s">
        <v>2596</v>
      </c>
      <c r="G207" s="146" t="s">
        <v>2600</v>
      </c>
      <c r="H207" s="146"/>
      <c r="I207" s="152" t="s">
        <v>243</v>
      </c>
      <c r="J207" s="152" t="s">
        <v>243</v>
      </c>
      <c r="K207" s="152" t="s">
        <v>243</v>
      </c>
    </row>
    <row r="208" spans="1:12" ht="409.5" hidden="1">
      <c r="A208" s="140"/>
      <c r="B208" s="141" t="s">
        <v>2601</v>
      </c>
      <c r="C208" s="150" t="s">
        <v>2602</v>
      </c>
      <c r="D208" s="143" t="s">
        <v>784</v>
      </c>
      <c r="E208" s="152" t="s">
        <v>2603</v>
      </c>
      <c r="F208" s="146" t="s">
        <v>426</v>
      </c>
      <c r="G208" s="146" t="s">
        <v>2604</v>
      </c>
      <c r="H208" s="146"/>
      <c r="I208" s="152" t="s">
        <v>243</v>
      </c>
      <c r="J208" s="150" t="s">
        <v>243</v>
      </c>
      <c r="K208" s="150" t="s">
        <v>243</v>
      </c>
    </row>
    <row r="209" spans="1:11" ht="409.5" hidden="1">
      <c r="A209" s="140"/>
      <c r="B209" s="141" t="s">
        <v>2605</v>
      </c>
      <c r="C209" s="150" t="s">
        <v>2606</v>
      </c>
      <c r="D209" s="143" t="s">
        <v>784</v>
      </c>
      <c r="E209" s="230" t="s">
        <v>2607</v>
      </c>
      <c r="F209" s="146" t="s">
        <v>2608</v>
      </c>
      <c r="G209" s="146" t="s">
        <v>2609</v>
      </c>
      <c r="H209" s="146"/>
      <c r="I209" s="150" t="s">
        <v>243</v>
      </c>
      <c r="J209" s="150" t="s">
        <v>243</v>
      </c>
      <c r="K209" s="150" t="s">
        <v>243</v>
      </c>
    </row>
    <row r="210" spans="1:11" ht="48" hidden="1" customHeight="1">
      <c r="A210" s="140"/>
      <c r="B210" s="141" t="s">
        <v>2610</v>
      </c>
      <c r="C210" s="146" t="s">
        <v>2611</v>
      </c>
      <c r="D210" s="143" t="s">
        <v>784</v>
      </c>
      <c r="E210" s="144" t="s">
        <v>669</v>
      </c>
      <c r="F210" s="146" t="s">
        <v>2612</v>
      </c>
      <c r="G210" s="146" t="s">
        <v>2613</v>
      </c>
      <c r="H210" s="146"/>
      <c r="I210" s="148" t="s">
        <v>231</v>
      </c>
      <c r="J210" s="146" t="s">
        <v>233</v>
      </c>
      <c r="K210" s="146" t="s">
        <v>233</v>
      </c>
    </row>
    <row r="211" spans="1:11" ht="51" hidden="1">
      <c r="A211" s="140"/>
      <c r="B211" s="141" t="s">
        <v>2614</v>
      </c>
      <c r="C211" s="146" t="s">
        <v>2615</v>
      </c>
      <c r="D211" s="143"/>
      <c r="E211" s="146" t="s">
        <v>582</v>
      </c>
      <c r="F211" s="146" t="s">
        <v>2616</v>
      </c>
      <c r="G211" s="146" t="s">
        <v>2617</v>
      </c>
      <c r="H211" s="146"/>
      <c r="I211" s="148" t="s">
        <v>231</v>
      </c>
      <c r="J211" s="146" t="s">
        <v>242</v>
      </c>
      <c r="K211" s="146" t="s">
        <v>242</v>
      </c>
    </row>
    <row r="212" spans="1:11" ht="409.5" hidden="1">
      <c r="A212" s="140"/>
      <c r="B212" s="141" t="s">
        <v>2618</v>
      </c>
      <c r="C212" s="150" t="s">
        <v>2619</v>
      </c>
      <c r="D212" s="150" t="s">
        <v>307</v>
      </c>
      <c r="E212" s="152" t="s">
        <v>2620</v>
      </c>
      <c r="F212" s="146" t="s">
        <v>2621</v>
      </c>
      <c r="G212" s="146" t="s">
        <v>2622</v>
      </c>
      <c r="H212" s="146"/>
      <c r="I212" s="152" t="s">
        <v>243</v>
      </c>
      <c r="J212" s="150" t="s">
        <v>243</v>
      </c>
      <c r="K212" s="150" t="s">
        <v>243</v>
      </c>
    </row>
    <row r="213" spans="1:11" ht="409.5" hidden="1">
      <c r="A213" s="140"/>
      <c r="B213" s="141" t="s">
        <v>2623</v>
      </c>
      <c r="C213" s="150" t="s">
        <v>2624</v>
      </c>
      <c r="D213" s="150" t="s">
        <v>307</v>
      </c>
      <c r="E213" s="152" t="s">
        <v>2625</v>
      </c>
      <c r="F213" s="146" t="s">
        <v>2621</v>
      </c>
      <c r="G213" s="146" t="s">
        <v>2626</v>
      </c>
      <c r="H213" s="146"/>
      <c r="I213" s="152" t="s">
        <v>243</v>
      </c>
      <c r="J213" s="150" t="s">
        <v>243</v>
      </c>
      <c r="K213" s="150" t="s">
        <v>243</v>
      </c>
    </row>
    <row r="214" spans="1:11" ht="127.5" hidden="1">
      <c r="A214" s="140"/>
      <c r="B214" s="141" t="s">
        <v>2627</v>
      </c>
      <c r="C214" s="150" t="s">
        <v>2628</v>
      </c>
      <c r="D214" s="150" t="s">
        <v>307</v>
      </c>
      <c r="E214" s="230" t="s">
        <v>2629</v>
      </c>
      <c r="F214" s="146" t="s">
        <v>2630</v>
      </c>
      <c r="G214" s="146" t="s">
        <v>2631</v>
      </c>
      <c r="H214" s="146"/>
      <c r="I214" s="150" t="s">
        <v>243</v>
      </c>
      <c r="J214" s="150" t="s">
        <v>243</v>
      </c>
      <c r="K214" s="150" t="s">
        <v>243</v>
      </c>
    </row>
    <row r="215" spans="1:11" ht="25.5" hidden="1">
      <c r="A215" s="140"/>
      <c r="B215" s="141" t="s">
        <v>2632</v>
      </c>
      <c r="C215" s="146"/>
      <c r="D215" s="143" t="s">
        <v>2633</v>
      </c>
      <c r="E215" s="144" t="s">
        <v>638</v>
      </c>
      <c r="F215" s="146" t="s">
        <v>637</v>
      </c>
      <c r="G215" s="146" t="s">
        <v>2634</v>
      </c>
      <c r="H215" s="146"/>
      <c r="I215" s="148" t="s">
        <v>243</v>
      </c>
      <c r="J215" s="146" t="s">
        <v>232</v>
      </c>
      <c r="K215" s="146" t="s">
        <v>242</v>
      </c>
    </row>
    <row r="216" spans="1:11" ht="38.25" hidden="1">
      <c r="A216" s="140"/>
      <c r="B216" s="141" t="s">
        <v>2635</v>
      </c>
      <c r="C216" s="146" t="s">
        <v>2636</v>
      </c>
      <c r="D216" s="150" t="s">
        <v>307</v>
      </c>
      <c r="E216" s="144" t="s">
        <v>517</v>
      </c>
      <c r="F216" s="146" t="s">
        <v>2596</v>
      </c>
      <c r="G216" s="146" t="s">
        <v>2637</v>
      </c>
      <c r="H216" s="146"/>
      <c r="I216" s="148" t="s">
        <v>233</v>
      </c>
      <c r="J216" s="148" t="s">
        <v>233</v>
      </c>
      <c r="K216" s="148" t="s">
        <v>233</v>
      </c>
    </row>
    <row r="217" spans="1:11" hidden="1">
      <c r="A217" s="140"/>
      <c r="B217" s="141" t="s">
        <v>2638</v>
      </c>
      <c r="C217" s="146" t="s">
        <v>2639</v>
      </c>
      <c r="D217" s="143"/>
      <c r="E217" s="144" t="s">
        <v>2640</v>
      </c>
      <c r="F217" s="146" t="s">
        <v>2641</v>
      </c>
      <c r="G217" s="146" t="s">
        <v>2642</v>
      </c>
      <c r="H217" s="146"/>
      <c r="I217" s="148" t="s">
        <v>232</v>
      </c>
      <c r="J217" s="146" t="s">
        <v>242</v>
      </c>
      <c r="K217" s="146" t="s">
        <v>232</v>
      </c>
    </row>
    <row r="218" spans="1:11" ht="38.25" hidden="1">
      <c r="A218" s="140"/>
      <c r="B218" s="141" t="s">
        <v>2643</v>
      </c>
      <c r="C218" s="150"/>
      <c r="D218" s="150" t="s">
        <v>2644</v>
      </c>
      <c r="E218" s="230" t="s">
        <v>2645</v>
      </c>
      <c r="F218" s="146" t="s">
        <v>2533</v>
      </c>
      <c r="G218" s="146"/>
      <c r="H218" s="146"/>
      <c r="I218" s="152" t="s">
        <v>243</v>
      </c>
      <c r="J218" s="150" t="s">
        <v>243</v>
      </c>
      <c r="K218" s="150" t="s">
        <v>243</v>
      </c>
    </row>
    <row r="219" spans="1:11" ht="41.25" hidden="1" customHeight="1">
      <c r="A219" s="140"/>
      <c r="B219" s="141" t="s">
        <v>2646</v>
      </c>
      <c r="C219" s="146" t="s">
        <v>2647</v>
      </c>
      <c r="D219" s="146" t="s">
        <v>2647</v>
      </c>
      <c r="E219" s="144"/>
      <c r="F219" s="146" t="s">
        <v>2647</v>
      </c>
      <c r="G219" s="146" t="s">
        <v>2647</v>
      </c>
      <c r="H219" s="146"/>
      <c r="I219" s="148" t="s">
        <v>243</v>
      </c>
      <c r="J219" s="146" t="s">
        <v>243</v>
      </c>
      <c r="K219" s="146" t="s">
        <v>243</v>
      </c>
    </row>
    <row r="220" spans="1:11" ht="41.25" hidden="1" customHeight="1">
      <c r="A220" s="140"/>
      <c r="B220" s="141" t="s">
        <v>2648</v>
      </c>
      <c r="C220" s="146" t="s">
        <v>2649</v>
      </c>
      <c r="D220" s="146" t="s">
        <v>2046</v>
      </c>
      <c r="E220" s="144"/>
      <c r="F220" s="146" t="s">
        <v>2649</v>
      </c>
      <c r="G220" s="146" t="s">
        <v>2649</v>
      </c>
      <c r="H220" s="146"/>
      <c r="I220" s="148" t="s">
        <v>243</v>
      </c>
      <c r="J220" s="146" t="s">
        <v>243</v>
      </c>
      <c r="K220" s="146" t="s">
        <v>243</v>
      </c>
    </row>
    <row r="221" spans="1:11">
      <c r="B221" s="236"/>
      <c r="C221" s="236"/>
      <c r="D221" s="236"/>
      <c r="E221" s="236"/>
      <c r="I221" s="236"/>
      <c r="J221" s="128"/>
      <c r="K221" s="128"/>
    </row>
    <row r="222" spans="1:11">
      <c r="B222" s="236"/>
      <c r="C222" s="236"/>
      <c r="D222" s="236"/>
      <c r="E222" s="236"/>
      <c r="I222" s="236"/>
      <c r="J222" s="128"/>
      <c r="K222" s="128"/>
    </row>
    <row r="223" spans="1:11">
      <c r="B223" s="236"/>
      <c r="C223" s="236"/>
      <c r="D223" s="236"/>
      <c r="E223" s="236"/>
      <c r="I223" s="236"/>
      <c r="J223" s="128"/>
      <c r="K223" s="128"/>
    </row>
    <row r="224" spans="1:11">
      <c r="B224" s="236"/>
      <c r="C224" s="236"/>
      <c r="D224" s="236"/>
      <c r="E224" s="236"/>
      <c r="I224" s="236"/>
      <c r="J224" s="128"/>
      <c r="K224" s="128"/>
    </row>
    <row r="225" spans="2:11">
      <c r="B225" s="236"/>
      <c r="C225" s="236"/>
      <c r="D225" s="236"/>
      <c r="E225" s="236"/>
      <c r="I225" s="236"/>
      <c r="J225" s="128"/>
      <c r="K225" s="128"/>
    </row>
    <row r="226" spans="2:11">
      <c r="B226" s="236"/>
      <c r="C226" s="236"/>
      <c r="D226" s="236"/>
      <c r="E226" s="236"/>
      <c r="I226" s="236"/>
      <c r="J226" s="128"/>
      <c r="K226" s="128"/>
    </row>
    <row r="227" spans="2:11">
      <c r="B227" s="236"/>
      <c r="C227" s="236"/>
      <c r="D227" s="236"/>
      <c r="E227" s="236"/>
      <c r="I227" s="236"/>
      <c r="J227" s="128"/>
      <c r="K227" s="128"/>
    </row>
    <row r="228" spans="2:11">
      <c r="B228" s="236"/>
      <c r="C228" s="236"/>
      <c r="D228" s="236"/>
      <c r="E228" s="236"/>
      <c r="I228" s="236"/>
      <c r="J228" s="128"/>
      <c r="K228" s="128"/>
    </row>
    <row r="229" spans="2:11">
      <c r="B229" s="236"/>
      <c r="C229" s="236"/>
      <c r="D229" s="236"/>
      <c r="E229" s="236"/>
      <c r="I229" s="236"/>
      <c r="J229" s="128"/>
      <c r="K229" s="128"/>
    </row>
  </sheetData>
  <autoFilter ref="B10:L220" xr:uid="{00000000-0009-0000-0000-00000C000000}">
    <filterColumn colId="10">
      <customFilters>
        <customFilter operator="notEqual" val=" "/>
      </customFilters>
    </filterColumn>
  </autoFilter>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5"/>
  <dimension ref="A1:AS1032"/>
  <sheetViews>
    <sheetView workbookViewId="0"/>
  </sheetViews>
  <sheetFormatPr baseColWidth="10" defaultColWidth="14.42578125" defaultRowHeight="15.75" customHeight="1"/>
  <cols>
    <col min="1" max="2" width="3.5703125" style="13" customWidth="1"/>
    <col min="3" max="3" width="16.28515625" style="85" customWidth="1"/>
    <col min="4" max="4" width="20.42578125" style="13" bestFit="1" customWidth="1"/>
    <col min="5" max="5" width="23.85546875" style="86" customWidth="1"/>
    <col min="6" max="6" width="32.7109375" style="86" customWidth="1"/>
    <col min="7" max="7" width="44.5703125" style="13" customWidth="1"/>
    <col min="8" max="8" width="9.5703125" style="13" customWidth="1"/>
    <col min="9" max="9" width="16.5703125" style="13" customWidth="1"/>
    <col min="10" max="10" width="19.7109375" style="13" customWidth="1"/>
    <col min="11" max="11" width="23.85546875" style="13" customWidth="1"/>
    <col min="12" max="12" width="21.85546875" style="13" customWidth="1"/>
    <col min="13" max="14" width="21.5703125" style="13" customWidth="1"/>
    <col min="15" max="15" width="24" style="73" customWidth="1"/>
    <col min="16" max="16" width="15.7109375" style="13" customWidth="1"/>
    <col min="17" max="18" width="33.28515625" style="13" customWidth="1"/>
    <col min="19" max="19" width="14.42578125" style="13" hidden="1" customWidth="1"/>
    <col min="20" max="20" width="14.42578125" style="13"/>
    <col min="21" max="21" width="14.42578125" style="13" hidden="1" customWidth="1"/>
    <col min="22" max="22" width="14.42578125" style="13"/>
    <col min="23" max="23" width="14.42578125" style="13" hidden="1" customWidth="1"/>
    <col min="24" max="24" width="16" style="13" customWidth="1"/>
    <col min="25" max="25" width="14.42578125" style="13" hidden="1" customWidth="1"/>
    <col min="26" max="26" width="14.42578125" style="13"/>
    <col min="27" max="27" width="14.42578125" style="13" hidden="1" customWidth="1"/>
    <col min="28" max="28" width="14.42578125" style="13"/>
    <col min="29" max="29" width="14.42578125" style="13" hidden="1" customWidth="1"/>
    <col min="30" max="30" width="14.42578125" style="13"/>
    <col min="31" max="31" width="14.42578125" style="13" hidden="1" customWidth="1"/>
    <col min="32" max="32" width="15.85546875" style="13" customWidth="1"/>
    <col min="33" max="33" width="14.42578125" style="13" hidden="1" customWidth="1"/>
    <col min="34" max="34" width="14.42578125" style="13"/>
    <col min="35" max="35" width="14.42578125" style="13" hidden="1" customWidth="1"/>
    <col min="36" max="36" width="14.42578125" style="13"/>
    <col min="37" max="37" width="14.42578125" style="13" hidden="1" customWidth="1"/>
    <col min="38" max="38" width="14.42578125" style="13"/>
    <col min="39" max="39" width="14.42578125" style="13" hidden="1" customWidth="1"/>
    <col min="40" max="40" width="15.85546875" style="13" customWidth="1"/>
    <col min="41" max="41" width="14.42578125" style="13" hidden="1" customWidth="1"/>
    <col min="42" max="45" width="14.42578125" style="13"/>
    <col min="46" max="16384" width="14.42578125" style="5"/>
  </cols>
  <sheetData>
    <row r="1" spans="1:45" s="21" customFormat="1" ht="12.75">
      <c r="E1" s="22"/>
      <c r="F1" s="23"/>
      <c r="G1" s="22"/>
      <c r="H1" s="22"/>
      <c r="I1" s="22"/>
      <c r="J1" s="24"/>
      <c r="K1" s="24"/>
      <c r="L1" s="24"/>
      <c r="M1" s="24"/>
      <c r="N1" s="25"/>
      <c r="O1" s="26"/>
      <c r="P1" s="27"/>
      <c r="Q1" s="27"/>
      <c r="R1" s="27"/>
      <c r="S1" s="27"/>
      <c r="T1" s="27"/>
      <c r="U1" s="27"/>
      <c r="V1" s="27"/>
      <c r="W1" s="27"/>
      <c r="X1" s="27"/>
      <c r="Y1" s="27"/>
      <c r="Z1" s="27"/>
      <c r="AA1" s="27"/>
      <c r="AB1" s="27"/>
      <c r="AC1" s="27"/>
      <c r="AD1" s="27"/>
      <c r="AE1" s="27"/>
      <c r="AF1" s="27"/>
      <c r="AG1" s="27"/>
      <c r="AH1" s="27"/>
      <c r="AI1" s="27"/>
      <c r="AJ1" s="27"/>
      <c r="AK1" s="27"/>
      <c r="AL1" s="27"/>
      <c r="AM1" s="27"/>
      <c r="AN1" s="27"/>
    </row>
    <row r="2" spans="1:45" s="13" customFormat="1" ht="12.75">
      <c r="E2" s="5"/>
      <c r="F2" s="28"/>
      <c r="G2" s="5"/>
      <c r="H2" s="5"/>
      <c r="I2" s="5"/>
      <c r="J2" s="5"/>
      <c r="K2" s="5"/>
      <c r="L2" s="5"/>
      <c r="M2" s="5"/>
      <c r="O2" s="73"/>
    </row>
    <row r="3" spans="1:45" s="13" customFormat="1" ht="12.75">
      <c r="E3" s="5"/>
      <c r="F3" s="28"/>
      <c r="G3" s="5"/>
      <c r="H3" s="5"/>
      <c r="I3" s="5"/>
      <c r="J3" s="5"/>
      <c r="K3" s="5"/>
      <c r="L3" s="5"/>
      <c r="M3" s="5"/>
      <c r="O3" s="73"/>
    </row>
    <row r="4" spans="1:45" s="13" customFormat="1" ht="12.75">
      <c r="E4" s="5"/>
      <c r="F4" s="28"/>
      <c r="G4" s="5"/>
      <c r="H4" s="5"/>
      <c r="I4" s="5"/>
      <c r="J4" s="5"/>
      <c r="K4" s="5"/>
      <c r="L4" s="5"/>
      <c r="M4" s="5"/>
      <c r="O4" s="73"/>
    </row>
    <row r="5" spans="1:45" s="13" customFormat="1" ht="12.75">
      <c r="E5" s="5"/>
      <c r="F5" s="28"/>
      <c r="G5" s="5"/>
      <c r="H5" s="5"/>
      <c r="I5" s="5"/>
      <c r="J5" s="29"/>
      <c r="K5" s="5"/>
      <c r="L5" s="5"/>
      <c r="M5" s="5"/>
      <c r="O5" s="73"/>
    </row>
    <row r="6" spans="1:45" s="13" customFormat="1" ht="12.75">
      <c r="E6" s="5"/>
      <c r="F6" s="28"/>
      <c r="H6" s="30"/>
      <c r="I6" s="30"/>
      <c r="J6" s="31"/>
      <c r="K6" s="30"/>
      <c r="O6" s="73"/>
    </row>
    <row r="7" spans="1:45" s="13" customFormat="1" ht="12.75">
      <c r="E7" s="5"/>
      <c r="F7" s="28"/>
      <c r="G7" s="30"/>
      <c r="H7" s="30"/>
      <c r="I7" s="30"/>
      <c r="J7" s="31"/>
      <c r="K7" s="30"/>
      <c r="L7" s="31"/>
      <c r="M7" s="30"/>
      <c r="O7" s="73"/>
    </row>
    <row r="8" spans="1:45" s="13" customFormat="1" ht="12.75">
      <c r="E8" s="5"/>
      <c r="F8" s="28"/>
      <c r="G8" s="30"/>
      <c r="H8" s="30"/>
      <c r="I8" s="30"/>
      <c r="J8" s="31"/>
      <c r="K8" s="30"/>
      <c r="L8" s="31"/>
      <c r="M8" s="30"/>
      <c r="O8" s="73"/>
    </row>
    <row r="9" spans="1:45" s="13" customFormat="1" ht="12.75">
      <c r="E9" s="5"/>
      <c r="F9" s="28"/>
      <c r="G9" s="30"/>
      <c r="H9" s="30"/>
      <c r="I9" s="30"/>
      <c r="J9" s="31"/>
      <c r="K9" s="30"/>
      <c r="L9" s="31"/>
      <c r="M9" s="30"/>
      <c r="O9" s="73"/>
    </row>
    <row r="10" spans="1:45" s="13" customFormat="1" ht="12.75">
      <c r="E10" s="5"/>
      <c r="F10" s="28"/>
      <c r="G10" s="5"/>
      <c r="H10" s="5"/>
      <c r="I10" s="5"/>
      <c r="J10" s="5"/>
      <c r="K10" s="5"/>
      <c r="L10" s="5"/>
      <c r="M10" s="5"/>
      <c r="O10" s="73"/>
    </row>
    <row r="11" spans="1:45" s="13" customFormat="1" ht="12.75">
      <c r="E11" s="5"/>
      <c r="F11" s="28"/>
      <c r="G11" s="5"/>
      <c r="H11" s="5"/>
      <c r="I11" s="5"/>
      <c r="J11" s="5"/>
      <c r="K11" s="5"/>
      <c r="L11" s="5"/>
      <c r="M11" s="5"/>
      <c r="O11" s="73"/>
    </row>
    <row r="12" spans="1:45" s="7" customFormat="1" ht="27.75" customHeight="1">
      <c r="A12" s="13"/>
      <c r="B12" s="13"/>
      <c r="C12" s="413" t="s">
        <v>181</v>
      </c>
      <c r="D12" s="414"/>
      <c r="E12" s="414"/>
      <c r="F12" s="414"/>
      <c r="G12" s="414"/>
      <c r="H12" s="414"/>
      <c r="I12" s="414"/>
      <c r="J12" s="415"/>
      <c r="K12" s="413" t="s">
        <v>182</v>
      </c>
      <c r="L12" s="414"/>
      <c r="M12" s="414"/>
      <c r="N12" s="414"/>
      <c r="O12" s="74" t="s">
        <v>183</v>
      </c>
      <c r="P12" s="413" t="s">
        <v>184</v>
      </c>
      <c r="Q12" s="415"/>
      <c r="R12" s="132" t="s">
        <v>185</v>
      </c>
      <c r="S12" s="444" t="s">
        <v>187</v>
      </c>
      <c r="T12" s="444"/>
      <c r="U12" s="444"/>
      <c r="V12" s="444"/>
      <c r="W12" s="444"/>
      <c r="X12" s="444"/>
      <c r="Y12" s="444"/>
      <c r="Z12" s="444"/>
      <c r="AA12" s="444" t="s">
        <v>188</v>
      </c>
      <c r="AB12" s="444"/>
      <c r="AC12" s="444"/>
      <c r="AD12" s="444"/>
      <c r="AE12" s="444"/>
      <c r="AF12" s="444"/>
      <c r="AG12" s="444"/>
      <c r="AH12" s="444"/>
      <c r="AI12" s="444" t="s">
        <v>189</v>
      </c>
      <c r="AJ12" s="444"/>
      <c r="AK12" s="444"/>
      <c r="AL12" s="444"/>
      <c r="AM12" s="444"/>
      <c r="AN12" s="444"/>
      <c r="AO12" s="444"/>
      <c r="AP12" s="444"/>
      <c r="AQ12" s="444" t="s">
        <v>190</v>
      </c>
      <c r="AR12" s="444"/>
      <c r="AS12" s="444"/>
    </row>
    <row r="13" spans="1:45" s="7" customFormat="1" ht="51">
      <c r="A13" s="13"/>
      <c r="B13" s="13"/>
      <c r="C13" s="1" t="s">
        <v>192</v>
      </c>
      <c r="D13" s="1" t="s">
        <v>193</v>
      </c>
      <c r="E13" s="2" t="s">
        <v>194</v>
      </c>
      <c r="F13" s="1" t="s">
        <v>195</v>
      </c>
      <c r="G13" s="1" t="s">
        <v>196</v>
      </c>
      <c r="H13" s="1" t="s">
        <v>197</v>
      </c>
      <c r="I13" s="1" t="s">
        <v>198</v>
      </c>
      <c r="J13" s="1" t="s">
        <v>199</v>
      </c>
      <c r="K13" s="1" t="s">
        <v>200</v>
      </c>
      <c r="L13" s="1" t="s">
        <v>201</v>
      </c>
      <c r="M13" s="1" t="s">
        <v>202</v>
      </c>
      <c r="N13" s="1" t="s">
        <v>203</v>
      </c>
      <c r="O13" s="1" t="s">
        <v>204</v>
      </c>
      <c r="P13" s="2" t="s">
        <v>205</v>
      </c>
      <c r="Q13" s="1" t="s">
        <v>206</v>
      </c>
      <c r="R13" s="1" t="s">
        <v>207</v>
      </c>
      <c r="S13" s="8" t="s">
        <v>209</v>
      </c>
      <c r="T13" s="9" t="s">
        <v>210</v>
      </c>
      <c r="U13" s="8" t="s">
        <v>209</v>
      </c>
      <c r="V13" s="9" t="s">
        <v>211</v>
      </c>
      <c r="W13" s="8" t="s">
        <v>209</v>
      </c>
      <c r="X13" s="9" t="s">
        <v>212</v>
      </c>
      <c r="Y13" s="10" t="s">
        <v>209</v>
      </c>
      <c r="Z13" s="10" t="s">
        <v>213</v>
      </c>
      <c r="AA13" s="8" t="s">
        <v>209</v>
      </c>
      <c r="AB13" s="9" t="s">
        <v>210</v>
      </c>
      <c r="AC13" s="8" t="s">
        <v>209</v>
      </c>
      <c r="AD13" s="9" t="s">
        <v>211</v>
      </c>
      <c r="AE13" s="8" t="s">
        <v>209</v>
      </c>
      <c r="AF13" s="9" t="s">
        <v>212</v>
      </c>
      <c r="AG13" s="10" t="s">
        <v>209</v>
      </c>
      <c r="AH13" s="10" t="s">
        <v>213</v>
      </c>
      <c r="AI13" s="8" t="s">
        <v>209</v>
      </c>
      <c r="AJ13" s="9" t="s">
        <v>210</v>
      </c>
      <c r="AK13" s="8" t="s">
        <v>209</v>
      </c>
      <c r="AL13" s="9" t="s">
        <v>211</v>
      </c>
      <c r="AM13" s="8" t="s">
        <v>209</v>
      </c>
      <c r="AN13" s="9" t="s">
        <v>212</v>
      </c>
      <c r="AO13" s="10" t="s">
        <v>209</v>
      </c>
      <c r="AP13" s="10" t="s">
        <v>213</v>
      </c>
      <c r="AQ13" s="11" t="s">
        <v>214</v>
      </c>
      <c r="AR13" s="11" t="s">
        <v>215</v>
      </c>
      <c r="AS13" s="11" t="s">
        <v>216</v>
      </c>
    </row>
    <row r="14" spans="1:45" ht="89.25">
      <c r="C14" s="56" t="s">
        <v>218</v>
      </c>
      <c r="D14" s="57">
        <v>41276</v>
      </c>
      <c r="E14" s="58" t="s">
        <v>219</v>
      </c>
      <c r="F14" s="58" t="s">
        <v>220</v>
      </c>
      <c r="G14" s="59" t="s">
        <v>221</v>
      </c>
      <c r="H14" s="59" t="s">
        <v>222</v>
      </c>
      <c r="I14" s="59" t="s">
        <v>223</v>
      </c>
      <c r="J14" s="59" t="s">
        <v>199</v>
      </c>
      <c r="K14" s="59" t="s">
        <v>224</v>
      </c>
      <c r="L14" s="59" t="s">
        <v>225</v>
      </c>
      <c r="M14" s="59" t="s">
        <v>226</v>
      </c>
      <c r="N14" s="59" t="s">
        <v>227</v>
      </c>
      <c r="O14" s="59" t="s">
        <v>228</v>
      </c>
      <c r="P14" s="46" t="s">
        <v>180</v>
      </c>
      <c r="Q14" s="59" t="s">
        <v>2650</v>
      </c>
      <c r="R14" s="59" t="s">
        <v>230</v>
      </c>
      <c r="S14" s="75">
        <f t="shared" ref="S14:S77" si="0">IF(T14="Insignificante",1,IF(T14="Menor",2,IF(T14="Moderado",3,IF(T14="Mayor",4,IF(T14="Catastrófico",5,"NA")))))</f>
        <v>1</v>
      </c>
      <c r="T14" s="75" t="s">
        <v>231</v>
      </c>
      <c r="U14" s="75">
        <f t="shared" ref="U14:U77" si="1">IF(V14="Insignificante",1,IF(V14="Menor",2,IF(V14="Moderado",3,IF(V14="Mayor",4,IF(V14="Catastrófico",5,"NA")))))</f>
        <v>1</v>
      </c>
      <c r="V14" s="75" t="s">
        <v>231</v>
      </c>
      <c r="W14" s="75">
        <f t="shared" ref="W14:W77" si="2">IF(X14="Insignificante",1,IF(X14="Menor",2,IF(X14="Moderado",3,IF(X14="Mayor",4,IF(X14="Catastrófico",5,"NA")))))</f>
        <v>1</v>
      </c>
      <c r="X14" s="75" t="s">
        <v>231</v>
      </c>
      <c r="Y14" s="76">
        <f t="shared" ref="Y14:Y77" si="3">MAXA(S14,U14,W14)</f>
        <v>1</v>
      </c>
      <c r="Z14" s="77" t="str">
        <f t="shared" ref="Z14:Z77" si="4">IF(Y14=1,"Insignificante",IF(Y14=2,"Menor",IF(Y14=3,"Moderado",IF(Y14=4,"Mayor",IF(Y14=5,"Catastrófico","NA")))))</f>
        <v>Insignificante</v>
      </c>
      <c r="AA14" s="78">
        <f t="shared" ref="AA14:AA77" si="5">IF(AB14="Insignificante",1,IF(AB14="Menor",2,IF(AB14="Moderado",3,IF(AB14="Mayor",4,IF(AB14="Catastrófico",5,"NA")))))</f>
        <v>1</v>
      </c>
      <c r="AB14" s="75" t="s">
        <v>231</v>
      </c>
      <c r="AC14" s="75">
        <f t="shared" ref="AC14:AC77" si="6">IF(AD14="Insignificante",1,IF(AD14="Menor",2,IF(AD14="Moderado",3,IF(AD14="Mayor",4,IF(AD14="Catastrófico",5,"NA")))))</f>
        <v>1</v>
      </c>
      <c r="AD14" s="75" t="s">
        <v>231</v>
      </c>
      <c r="AE14" s="75">
        <f t="shared" ref="AE14:AE77" si="7">IF(AF14="Insignificante",1,IF(AF14="Menor",2,IF(AF14="Moderado",3,IF(AF14="Mayor",4,IF(AF14="Catastrófico",5,"NA")))))</f>
        <v>3</v>
      </c>
      <c r="AF14" s="75" t="s">
        <v>232</v>
      </c>
      <c r="AG14" s="76">
        <f t="shared" ref="AG14:AG77" si="8">MAXA(AA14,AC14,AE14)</f>
        <v>3</v>
      </c>
      <c r="AH14" s="77" t="str">
        <f t="shared" ref="AH14:AH77" si="9">IF(AG14=1,"Insignificante",IF(AG14=2,"Menor",IF(AG14=3,"Moderado",IF(AG14=4,"Mayor",IF(AG14=5,"Catastrófico","NA")))))</f>
        <v>Moderado</v>
      </c>
      <c r="AI14" s="78">
        <f t="shared" ref="AI14:AI77" si="10">IF(AJ14="Insignificante",1,IF(AJ14="Menor",2,IF(AJ14="Moderado",3,IF(AJ14="Mayor",4,IF(AJ14="Catastrófico",5,"NA")))))</f>
        <v>1</v>
      </c>
      <c r="AJ14" s="75" t="s">
        <v>231</v>
      </c>
      <c r="AK14" s="75">
        <f t="shared" ref="AK14:AK77" si="11">IF(AL14="Insignificante",1,IF(AL14="Menor",2,IF(AL14="Moderado",3,IF(AL14="Mayor",4,IF(AL14="Catastrófico",5,"NA")))))</f>
        <v>2</v>
      </c>
      <c r="AL14" s="75" t="s">
        <v>233</v>
      </c>
      <c r="AM14" s="75">
        <f t="shared" ref="AM14:AM77" si="12">IF(AN14="Insignificante",1,IF(AN14="Menor",2,IF(AN14="Moderado",3,IF(AN14="Mayor",4,IF(AN14="Catastrófico",5,"NA")))))</f>
        <v>3</v>
      </c>
      <c r="AN14" s="75" t="s">
        <v>232</v>
      </c>
      <c r="AO14" s="76">
        <f t="shared" ref="AO14:AO77" si="13">MAXA(AI14,AK14,AM14)</f>
        <v>3</v>
      </c>
      <c r="AP14" s="77" t="str">
        <f t="shared" ref="AP14:AP77" si="14">IF(AO14=1,"Insignificante",IF(AO14=2,"Menor",IF(AO14=3,"Moderado",IF(AO14=4,"Mayor",IF(AO14=5,"Catastrófico","NA")))))</f>
        <v>Moderado</v>
      </c>
      <c r="AQ14" s="79"/>
      <c r="AR14" s="79"/>
      <c r="AS14" s="79"/>
    </row>
    <row r="15" spans="1:45" ht="25.5">
      <c r="C15" s="56" t="s">
        <v>2651</v>
      </c>
      <c r="D15" s="57">
        <v>41276</v>
      </c>
      <c r="E15" s="58" t="s">
        <v>2652</v>
      </c>
      <c r="F15" s="58" t="s">
        <v>2653</v>
      </c>
      <c r="G15" s="59" t="s">
        <v>2654</v>
      </c>
      <c r="H15" s="59" t="s">
        <v>222</v>
      </c>
      <c r="I15" s="59" t="s">
        <v>2655</v>
      </c>
      <c r="J15" s="59" t="s">
        <v>2656</v>
      </c>
      <c r="K15" s="59" t="s">
        <v>224</v>
      </c>
      <c r="L15" s="59" t="s">
        <v>225</v>
      </c>
      <c r="M15" s="59" t="s">
        <v>226</v>
      </c>
      <c r="N15" s="59" t="s">
        <v>2657</v>
      </c>
      <c r="O15" s="59" t="s">
        <v>2459</v>
      </c>
      <c r="P15" s="46" t="s">
        <v>180</v>
      </c>
      <c r="Q15" s="59" t="s">
        <v>2650</v>
      </c>
      <c r="R15" s="59" t="s">
        <v>230</v>
      </c>
      <c r="S15" s="75">
        <f t="shared" si="0"/>
        <v>1</v>
      </c>
      <c r="T15" s="75" t="s">
        <v>231</v>
      </c>
      <c r="U15" s="75">
        <f t="shared" si="1"/>
        <v>1</v>
      </c>
      <c r="V15" s="75" t="s">
        <v>231</v>
      </c>
      <c r="W15" s="75">
        <f t="shared" si="2"/>
        <v>1</v>
      </c>
      <c r="X15" s="75" t="s">
        <v>231</v>
      </c>
      <c r="Y15" s="76">
        <f t="shared" si="3"/>
        <v>1</v>
      </c>
      <c r="Z15" s="77" t="str">
        <f t="shared" si="4"/>
        <v>Insignificante</v>
      </c>
      <c r="AA15" s="78">
        <f t="shared" si="5"/>
        <v>1</v>
      </c>
      <c r="AB15" s="75" t="s">
        <v>231</v>
      </c>
      <c r="AC15" s="75">
        <f t="shared" si="6"/>
        <v>1</v>
      </c>
      <c r="AD15" s="75" t="s">
        <v>231</v>
      </c>
      <c r="AE15" s="75">
        <f t="shared" si="7"/>
        <v>3</v>
      </c>
      <c r="AF15" s="75" t="s">
        <v>232</v>
      </c>
      <c r="AG15" s="76">
        <f t="shared" si="8"/>
        <v>3</v>
      </c>
      <c r="AH15" s="77" t="str">
        <f t="shared" si="9"/>
        <v>Moderado</v>
      </c>
      <c r="AI15" s="78">
        <f t="shared" si="10"/>
        <v>1</v>
      </c>
      <c r="AJ15" s="75" t="s">
        <v>231</v>
      </c>
      <c r="AK15" s="75">
        <f t="shared" si="11"/>
        <v>2</v>
      </c>
      <c r="AL15" s="75" t="s">
        <v>233</v>
      </c>
      <c r="AM15" s="75">
        <f t="shared" si="12"/>
        <v>3</v>
      </c>
      <c r="AN15" s="75" t="s">
        <v>232</v>
      </c>
      <c r="AO15" s="76">
        <f t="shared" si="13"/>
        <v>3</v>
      </c>
      <c r="AP15" s="77" t="str">
        <f t="shared" si="14"/>
        <v>Moderado</v>
      </c>
      <c r="AQ15" s="79"/>
      <c r="AR15" s="79"/>
      <c r="AS15" s="79"/>
    </row>
    <row r="16" spans="1:45" ht="25.5">
      <c r="C16" s="56" t="s">
        <v>2658</v>
      </c>
      <c r="D16" s="57">
        <v>41276</v>
      </c>
      <c r="E16" s="58" t="s">
        <v>2652</v>
      </c>
      <c r="F16" s="58" t="s">
        <v>2659</v>
      </c>
      <c r="G16" s="59" t="s">
        <v>2652</v>
      </c>
      <c r="H16" s="59" t="s">
        <v>222</v>
      </c>
      <c r="I16" s="59" t="s">
        <v>2655</v>
      </c>
      <c r="J16" s="59" t="s">
        <v>2656</v>
      </c>
      <c r="K16" s="59" t="s">
        <v>224</v>
      </c>
      <c r="L16" s="59" t="s">
        <v>225</v>
      </c>
      <c r="M16" s="59" t="s">
        <v>226</v>
      </c>
      <c r="N16" s="59" t="s">
        <v>2660</v>
      </c>
      <c r="O16" s="59" t="s">
        <v>2459</v>
      </c>
      <c r="P16" s="46" t="s">
        <v>180</v>
      </c>
      <c r="Q16" s="59" t="s">
        <v>2650</v>
      </c>
      <c r="R16" s="59" t="s">
        <v>230</v>
      </c>
      <c r="S16" s="75">
        <f t="shared" si="0"/>
        <v>1</v>
      </c>
      <c r="T16" s="75" t="s">
        <v>231</v>
      </c>
      <c r="U16" s="75">
        <f t="shared" si="1"/>
        <v>1</v>
      </c>
      <c r="V16" s="75" t="s">
        <v>231</v>
      </c>
      <c r="W16" s="75">
        <f t="shared" si="2"/>
        <v>1</v>
      </c>
      <c r="X16" s="75" t="s">
        <v>231</v>
      </c>
      <c r="Y16" s="76">
        <f t="shared" si="3"/>
        <v>1</v>
      </c>
      <c r="Z16" s="77" t="str">
        <f t="shared" si="4"/>
        <v>Insignificante</v>
      </c>
      <c r="AA16" s="78">
        <f t="shared" si="5"/>
        <v>1</v>
      </c>
      <c r="AB16" s="75" t="s">
        <v>231</v>
      </c>
      <c r="AC16" s="75">
        <f t="shared" si="6"/>
        <v>1</v>
      </c>
      <c r="AD16" s="75" t="s">
        <v>231</v>
      </c>
      <c r="AE16" s="75">
        <f t="shared" si="7"/>
        <v>3</v>
      </c>
      <c r="AF16" s="75" t="s">
        <v>232</v>
      </c>
      <c r="AG16" s="76">
        <f t="shared" si="8"/>
        <v>3</v>
      </c>
      <c r="AH16" s="77" t="str">
        <f t="shared" si="9"/>
        <v>Moderado</v>
      </c>
      <c r="AI16" s="78">
        <f t="shared" si="10"/>
        <v>1</v>
      </c>
      <c r="AJ16" s="75" t="s">
        <v>231</v>
      </c>
      <c r="AK16" s="75">
        <f t="shared" si="11"/>
        <v>2</v>
      </c>
      <c r="AL16" s="75" t="s">
        <v>233</v>
      </c>
      <c r="AM16" s="75">
        <f t="shared" si="12"/>
        <v>3</v>
      </c>
      <c r="AN16" s="75" t="s">
        <v>232</v>
      </c>
      <c r="AO16" s="76">
        <f t="shared" si="13"/>
        <v>3</v>
      </c>
      <c r="AP16" s="77" t="str">
        <f t="shared" si="14"/>
        <v>Moderado</v>
      </c>
      <c r="AQ16" s="79"/>
      <c r="AR16" s="79"/>
      <c r="AS16" s="79"/>
    </row>
    <row r="17" spans="3:45" ht="25.5">
      <c r="C17" s="56" t="s">
        <v>2661</v>
      </c>
      <c r="D17" s="57">
        <v>43404</v>
      </c>
      <c r="E17" s="58" t="s">
        <v>2662</v>
      </c>
      <c r="F17" s="58" t="s">
        <v>2663</v>
      </c>
      <c r="G17" s="59" t="s">
        <v>2664</v>
      </c>
      <c r="H17" s="59" t="s">
        <v>222</v>
      </c>
      <c r="I17" s="59" t="s">
        <v>2655</v>
      </c>
      <c r="J17" s="59" t="s">
        <v>2656</v>
      </c>
      <c r="K17" s="59" t="s">
        <v>224</v>
      </c>
      <c r="L17" s="59" t="s">
        <v>225</v>
      </c>
      <c r="M17" s="59" t="s">
        <v>226</v>
      </c>
      <c r="N17" s="59" t="s">
        <v>227</v>
      </c>
      <c r="O17" s="59" t="s">
        <v>2459</v>
      </c>
      <c r="P17" s="46" t="s">
        <v>180</v>
      </c>
      <c r="Q17" s="59" t="s">
        <v>2650</v>
      </c>
      <c r="R17" s="59" t="s">
        <v>230</v>
      </c>
      <c r="S17" s="75">
        <f t="shared" si="0"/>
        <v>1</v>
      </c>
      <c r="T17" s="75" t="s">
        <v>231</v>
      </c>
      <c r="U17" s="75">
        <f t="shared" si="1"/>
        <v>1</v>
      </c>
      <c r="V17" s="75" t="s">
        <v>231</v>
      </c>
      <c r="W17" s="75">
        <f t="shared" si="2"/>
        <v>1</v>
      </c>
      <c r="X17" s="75" t="s">
        <v>231</v>
      </c>
      <c r="Y17" s="76">
        <f t="shared" si="3"/>
        <v>1</v>
      </c>
      <c r="Z17" s="77" t="str">
        <f t="shared" si="4"/>
        <v>Insignificante</v>
      </c>
      <c r="AA17" s="78">
        <f t="shared" si="5"/>
        <v>1</v>
      </c>
      <c r="AB17" s="75" t="s">
        <v>231</v>
      </c>
      <c r="AC17" s="75">
        <f t="shared" si="6"/>
        <v>1</v>
      </c>
      <c r="AD17" s="75" t="s">
        <v>231</v>
      </c>
      <c r="AE17" s="75">
        <f t="shared" si="7"/>
        <v>3</v>
      </c>
      <c r="AF17" s="75" t="s">
        <v>232</v>
      </c>
      <c r="AG17" s="76">
        <f t="shared" si="8"/>
        <v>3</v>
      </c>
      <c r="AH17" s="77" t="str">
        <f t="shared" si="9"/>
        <v>Moderado</v>
      </c>
      <c r="AI17" s="78">
        <f t="shared" si="10"/>
        <v>1</v>
      </c>
      <c r="AJ17" s="75" t="s">
        <v>231</v>
      </c>
      <c r="AK17" s="75">
        <f t="shared" si="11"/>
        <v>2</v>
      </c>
      <c r="AL17" s="75" t="s">
        <v>233</v>
      </c>
      <c r="AM17" s="75">
        <f t="shared" si="12"/>
        <v>3</v>
      </c>
      <c r="AN17" s="75" t="s">
        <v>232</v>
      </c>
      <c r="AO17" s="76">
        <f t="shared" si="13"/>
        <v>3</v>
      </c>
      <c r="AP17" s="77" t="str">
        <f t="shared" si="14"/>
        <v>Moderado</v>
      </c>
      <c r="AQ17" s="79"/>
      <c r="AR17" s="79"/>
      <c r="AS17" s="79"/>
    </row>
    <row r="18" spans="3:45" ht="38.25">
      <c r="C18" s="56" t="s">
        <v>2661</v>
      </c>
      <c r="D18" s="57">
        <v>43404</v>
      </c>
      <c r="E18" s="58" t="s">
        <v>2662</v>
      </c>
      <c r="F18" s="58" t="s">
        <v>2663</v>
      </c>
      <c r="G18" s="59" t="s">
        <v>2664</v>
      </c>
      <c r="H18" s="59" t="s">
        <v>222</v>
      </c>
      <c r="I18" s="59" t="s">
        <v>2655</v>
      </c>
      <c r="J18" s="59" t="s">
        <v>2656</v>
      </c>
      <c r="K18" s="59" t="s">
        <v>224</v>
      </c>
      <c r="L18" s="59" t="s">
        <v>225</v>
      </c>
      <c r="M18" s="59" t="s">
        <v>226</v>
      </c>
      <c r="N18" s="59" t="s">
        <v>227</v>
      </c>
      <c r="O18" s="59" t="s">
        <v>2665</v>
      </c>
      <c r="P18" s="46" t="s">
        <v>180</v>
      </c>
      <c r="Q18" s="59" t="s">
        <v>2650</v>
      </c>
      <c r="R18" s="59" t="s">
        <v>230</v>
      </c>
      <c r="S18" s="75">
        <f t="shared" si="0"/>
        <v>1</v>
      </c>
      <c r="T18" s="75" t="s">
        <v>231</v>
      </c>
      <c r="U18" s="75">
        <f t="shared" si="1"/>
        <v>1</v>
      </c>
      <c r="V18" s="75" t="s">
        <v>231</v>
      </c>
      <c r="W18" s="75">
        <f t="shared" si="2"/>
        <v>1</v>
      </c>
      <c r="X18" s="75" t="s">
        <v>231</v>
      </c>
      <c r="Y18" s="76">
        <f t="shared" si="3"/>
        <v>1</v>
      </c>
      <c r="Z18" s="77" t="str">
        <f t="shared" si="4"/>
        <v>Insignificante</v>
      </c>
      <c r="AA18" s="78">
        <f t="shared" si="5"/>
        <v>1</v>
      </c>
      <c r="AB18" s="75" t="s">
        <v>231</v>
      </c>
      <c r="AC18" s="75">
        <f t="shared" si="6"/>
        <v>1</v>
      </c>
      <c r="AD18" s="75" t="s">
        <v>231</v>
      </c>
      <c r="AE18" s="75">
        <f t="shared" si="7"/>
        <v>3</v>
      </c>
      <c r="AF18" s="75" t="s">
        <v>232</v>
      </c>
      <c r="AG18" s="76">
        <f t="shared" si="8"/>
        <v>3</v>
      </c>
      <c r="AH18" s="77" t="str">
        <f t="shared" si="9"/>
        <v>Moderado</v>
      </c>
      <c r="AI18" s="78">
        <f t="shared" si="10"/>
        <v>1</v>
      </c>
      <c r="AJ18" s="75" t="s">
        <v>231</v>
      </c>
      <c r="AK18" s="75">
        <f t="shared" si="11"/>
        <v>2</v>
      </c>
      <c r="AL18" s="75" t="s">
        <v>233</v>
      </c>
      <c r="AM18" s="75">
        <f t="shared" si="12"/>
        <v>3</v>
      </c>
      <c r="AN18" s="75" t="s">
        <v>232</v>
      </c>
      <c r="AO18" s="76">
        <f t="shared" si="13"/>
        <v>3</v>
      </c>
      <c r="AP18" s="77" t="str">
        <f t="shared" si="14"/>
        <v>Moderado</v>
      </c>
      <c r="AQ18" s="79"/>
      <c r="AR18" s="79"/>
      <c r="AS18" s="79"/>
    </row>
    <row r="19" spans="3:45" ht="38.25">
      <c r="C19" s="56" t="s">
        <v>2666</v>
      </c>
      <c r="D19" s="57">
        <v>43404</v>
      </c>
      <c r="E19" s="58" t="s">
        <v>2667</v>
      </c>
      <c r="F19" s="58" t="s">
        <v>2668</v>
      </c>
      <c r="G19" s="59" t="s">
        <v>2669</v>
      </c>
      <c r="H19" s="59" t="s">
        <v>222</v>
      </c>
      <c r="I19" s="59" t="s">
        <v>2655</v>
      </c>
      <c r="J19" s="59" t="s">
        <v>2670</v>
      </c>
      <c r="K19" s="59" t="s">
        <v>224</v>
      </c>
      <c r="L19" s="59" t="s">
        <v>225</v>
      </c>
      <c r="M19" s="59" t="s">
        <v>226</v>
      </c>
      <c r="N19" s="59" t="s">
        <v>2671</v>
      </c>
      <c r="O19" s="59" t="s">
        <v>2459</v>
      </c>
      <c r="P19" s="46" t="s">
        <v>180</v>
      </c>
      <c r="Q19" s="59" t="s">
        <v>2650</v>
      </c>
      <c r="R19" s="59" t="s">
        <v>230</v>
      </c>
      <c r="S19" s="75">
        <f t="shared" si="0"/>
        <v>1</v>
      </c>
      <c r="T19" s="75" t="s">
        <v>231</v>
      </c>
      <c r="U19" s="75">
        <f t="shared" si="1"/>
        <v>1</v>
      </c>
      <c r="V19" s="75" t="s">
        <v>231</v>
      </c>
      <c r="W19" s="75">
        <f t="shared" si="2"/>
        <v>1</v>
      </c>
      <c r="X19" s="75" t="s">
        <v>231</v>
      </c>
      <c r="Y19" s="76">
        <f t="shared" si="3"/>
        <v>1</v>
      </c>
      <c r="Z19" s="77" t="str">
        <f t="shared" si="4"/>
        <v>Insignificante</v>
      </c>
      <c r="AA19" s="78">
        <f t="shared" si="5"/>
        <v>1</v>
      </c>
      <c r="AB19" s="75" t="s">
        <v>231</v>
      </c>
      <c r="AC19" s="75">
        <f t="shared" si="6"/>
        <v>1</v>
      </c>
      <c r="AD19" s="75" t="s">
        <v>231</v>
      </c>
      <c r="AE19" s="75">
        <f t="shared" si="7"/>
        <v>3</v>
      </c>
      <c r="AF19" s="75" t="s">
        <v>232</v>
      </c>
      <c r="AG19" s="76">
        <f t="shared" si="8"/>
        <v>3</v>
      </c>
      <c r="AH19" s="77" t="str">
        <f t="shared" si="9"/>
        <v>Moderado</v>
      </c>
      <c r="AI19" s="78">
        <f t="shared" si="10"/>
        <v>1</v>
      </c>
      <c r="AJ19" s="75" t="s">
        <v>231</v>
      </c>
      <c r="AK19" s="75">
        <f t="shared" si="11"/>
        <v>2</v>
      </c>
      <c r="AL19" s="75" t="s">
        <v>233</v>
      </c>
      <c r="AM19" s="75">
        <f t="shared" si="12"/>
        <v>3</v>
      </c>
      <c r="AN19" s="75" t="s">
        <v>232</v>
      </c>
      <c r="AO19" s="76">
        <f t="shared" si="13"/>
        <v>3</v>
      </c>
      <c r="AP19" s="77" t="str">
        <f t="shared" si="14"/>
        <v>Moderado</v>
      </c>
      <c r="AQ19" s="79"/>
      <c r="AR19" s="79"/>
      <c r="AS19" s="79"/>
    </row>
    <row r="20" spans="3:45" ht="38.25">
      <c r="C20" s="56" t="s">
        <v>2666</v>
      </c>
      <c r="D20" s="57">
        <v>43404</v>
      </c>
      <c r="E20" s="58" t="s">
        <v>2667</v>
      </c>
      <c r="F20" s="58" t="s">
        <v>2668</v>
      </c>
      <c r="G20" s="59" t="s">
        <v>2669</v>
      </c>
      <c r="H20" s="59" t="s">
        <v>222</v>
      </c>
      <c r="I20" s="59" t="s">
        <v>2655</v>
      </c>
      <c r="J20" s="59" t="s">
        <v>2670</v>
      </c>
      <c r="K20" s="59" t="s">
        <v>224</v>
      </c>
      <c r="L20" s="59" t="s">
        <v>225</v>
      </c>
      <c r="M20" s="59" t="s">
        <v>226</v>
      </c>
      <c r="N20" s="59" t="s">
        <v>2671</v>
      </c>
      <c r="O20" s="59" t="s">
        <v>2672</v>
      </c>
      <c r="P20" s="46" t="s">
        <v>180</v>
      </c>
      <c r="Q20" s="59" t="s">
        <v>2650</v>
      </c>
      <c r="R20" s="59" t="s">
        <v>230</v>
      </c>
      <c r="S20" s="75">
        <f t="shared" si="0"/>
        <v>1</v>
      </c>
      <c r="T20" s="75" t="s">
        <v>231</v>
      </c>
      <c r="U20" s="75">
        <f t="shared" si="1"/>
        <v>1</v>
      </c>
      <c r="V20" s="75" t="s">
        <v>231</v>
      </c>
      <c r="W20" s="75">
        <f t="shared" si="2"/>
        <v>1</v>
      </c>
      <c r="X20" s="75" t="s">
        <v>231</v>
      </c>
      <c r="Y20" s="76">
        <f t="shared" si="3"/>
        <v>1</v>
      </c>
      <c r="Z20" s="77" t="str">
        <f t="shared" si="4"/>
        <v>Insignificante</v>
      </c>
      <c r="AA20" s="78">
        <f t="shared" si="5"/>
        <v>1</v>
      </c>
      <c r="AB20" s="75" t="s">
        <v>231</v>
      </c>
      <c r="AC20" s="75">
        <f t="shared" si="6"/>
        <v>1</v>
      </c>
      <c r="AD20" s="75" t="s">
        <v>231</v>
      </c>
      <c r="AE20" s="75">
        <f t="shared" si="7"/>
        <v>3</v>
      </c>
      <c r="AF20" s="75" t="s">
        <v>232</v>
      </c>
      <c r="AG20" s="76">
        <f t="shared" si="8"/>
        <v>3</v>
      </c>
      <c r="AH20" s="77" t="str">
        <f t="shared" si="9"/>
        <v>Moderado</v>
      </c>
      <c r="AI20" s="78">
        <f t="shared" si="10"/>
        <v>1</v>
      </c>
      <c r="AJ20" s="75" t="s">
        <v>231</v>
      </c>
      <c r="AK20" s="75">
        <f t="shared" si="11"/>
        <v>2</v>
      </c>
      <c r="AL20" s="75" t="s">
        <v>233</v>
      </c>
      <c r="AM20" s="75">
        <f t="shared" si="12"/>
        <v>3</v>
      </c>
      <c r="AN20" s="75" t="s">
        <v>232</v>
      </c>
      <c r="AO20" s="76">
        <f t="shared" si="13"/>
        <v>3</v>
      </c>
      <c r="AP20" s="77" t="str">
        <f t="shared" si="14"/>
        <v>Moderado</v>
      </c>
      <c r="AQ20" s="79"/>
      <c r="AR20" s="79"/>
      <c r="AS20" s="79"/>
    </row>
    <row r="21" spans="3:45" ht="25.5">
      <c r="C21" s="56" t="s">
        <v>2673</v>
      </c>
      <c r="D21" s="57">
        <v>43404</v>
      </c>
      <c r="E21" s="58" t="s">
        <v>2674</v>
      </c>
      <c r="F21" s="58" t="s">
        <v>2675</v>
      </c>
      <c r="G21" s="59" t="s">
        <v>2676</v>
      </c>
      <c r="H21" s="59" t="s">
        <v>222</v>
      </c>
      <c r="I21" s="59" t="s">
        <v>2655</v>
      </c>
      <c r="J21" s="59" t="s">
        <v>2656</v>
      </c>
      <c r="K21" s="59" t="s">
        <v>224</v>
      </c>
      <c r="L21" s="59" t="s">
        <v>225</v>
      </c>
      <c r="M21" s="59" t="s">
        <v>226</v>
      </c>
      <c r="N21" s="59" t="s">
        <v>227</v>
      </c>
      <c r="O21" s="59" t="s">
        <v>2677</v>
      </c>
      <c r="P21" s="46" t="s">
        <v>180</v>
      </c>
      <c r="Q21" s="59" t="s">
        <v>2650</v>
      </c>
      <c r="R21" s="59" t="s">
        <v>230</v>
      </c>
      <c r="S21" s="75">
        <f t="shared" si="0"/>
        <v>1</v>
      </c>
      <c r="T21" s="75" t="s">
        <v>231</v>
      </c>
      <c r="U21" s="75">
        <f t="shared" si="1"/>
        <v>1</v>
      </c>
      <c r="V21" s="75" t="s">
        <v>231</v>
      </c>
      <c r="W21" s="75">
        <f t="shared" si="2"/>
        <v>1</v>
      </c>
      <c r="X21" s="75" t="s">
        <v>231</v>
      </c>
      <c r="Y21" s="76">
        <f t="shared" si="3"/>
        <v>1</v>
      </c>
      <c r="Z21" s="77" t="str">
        <f t="shared" si="4"/>
        <v>Insignificante</v>
      </c>
      <c r="AA21" s="78">
        <f t="shared" si="5"/>
        <v>1</v>
      </c>
      <c r="AB21" s="75" t="s">
        <v>231</v>
      </c>
      <c r="AC21" s="75">
        <f t="shared" si="6"/>
        <v>1</v>
      </c>
      <c r="AD21" s="75" t="s">
        <v>231</v>
      </c>
      <c r="AE21" s="75">
        <f t="shared" si="7"/>
        <v>3</v>
      </c>
      <c r="AF21" s="75" t="s">
        <v>232</v>
      </c>
      <c r="AG21" s="76">
        <f t="shared" si="8"/>
        <v>3</v>
      </c>
      <c r="AH21" s="77" t="str">
        <f t="shared" si="9"/>
        <v>Moderado</v>
      </c>
      <c r="AI21" s="78">
        <f t="shared" si="10"/>
        <v>1</v>
      </c>
      <c r="AJ21" s="75" t="s">
        <v>231</v>
      </c>
      <c r="AK21" s="75">
        <f t="shared" si="11"/>
        <v>1</v>
      </c>
      <c r="AL21" s="75" t="s">
        <v>231</v>
      </c>
      <c r="AM21" s="75">
        <f t="shared" si="12"/>
        <v>1</v>
      </c>
      <c r="AN21" s="75" t="s">
        <v>231</v>
      </c>
      <c r="AO21" s="76">
        <f t="shared" si="13"/>
        <v>1</v>
      </c>
      <c r="AP21" s="77" t="str">
        <f t="shared" si="14"/>
        <v>Insignificante</v>
      </c>
      <c r="AQ21" s="79"/>
      <c r="AR21" s="79"/>
      <c r="AS21" s="79"/>
    </row>
    <row r="22" spans="3:45" ht="25.5">
      <c r="C22" s="56" t="s">
        <v>2678</v>
      </c>
      <c r="D22" s="57">
        <v>43404</v>
      </c>
      <c r="E22" s="58" t="s">
        <v>2674</v>
      </c>
      <c r="F22" s="58" t="s">
        <v>2679</v>
      </c>
      <c r="G22" s="58" t="s">
        <v>2679</v>
      </c>
      <c r="H22" s="59" t="s">
        <v>222</v>
      </c>
      <c r="I22" s="59" t="s">
        <v>2655</v>
      </c>
      <c r="J22" s="59" t="s">
        <v>2656</v>
      </c>
      <c r="K22" s="59" t="s">
        <v>224</v>
      </c>
      <c r="L22" s="59" t="s">
        <v>225</v>
      </c>
      <c r="M22" s="59" t="s">
        <v>226</v>
      </c>
      <c r="N22" s="59" t="s">
        <v>227</v>
      </c>
      <c r="O22" s="59" t="s">
        <v>2677</v>
      </c>
      <c r="P22" s="46" t="s">
        <v>180</v>
      </c>
      <c r="Q22" s="59" t="s">
        <v>2650</v>
      </c>
      <c r="R22" s="59" t="s">
        <v>230</v>
      </c>
      <c r="S22" s="75">
        <f t="shared" si="0"/>
        <v>1</v>
      </c>
      <c r="T22" s="75" t="s">
        <v>231</v>
      </c>
      <c r="U22" s="75">
        <f t="shared" si="1"/>
        <v>1</v>
      </c>
      <c r="V22" s="75" t="s">
        <v>231</v>
      </c>
      <c r="W22" s="75">
        <f t="shared" si="2"/>
        <v>1</v>
      </c>
      <c r="X22" s="75" t="s">
        <v>231</v>
      </c>
      <c r="Y22" s="76">
        <f t="shared" si="3"/>
        <v>1</v>
      </c>
      <c r="Z22" s="77" t="str">
        <f t="shared" si="4"/>
        <v>Insignificante</v>
      </c>
      <c r="AA22" s="78">
        <f t="shared" si="5"/>
        <v>1</v>
      </c>
      <c r="AB22" s="75" t="s">
        <v>231</v>
      </c>
      <c r="AC22" s="75">
        <f t="shared" si="6"/>
        <v>1</v>
      </c>
      <c r="AD22" s="75" t="s">
        <v>231</v>
      </c>
      <c r="AE22" s="75">
        <f t="shared" si="7"/>
        <v>3</v>
      </c>
      <c r="AF22" s="75" t="s">
        <v>232</v>
      </c>
      <c r="AG22" s="76">
        <f t="shared" si="8"/>
        <v>3</v>
      </c>
      <c r="AH22" s="77" t="str">
        <f t="shared" si="9"/>
        <v>Moderado</v>
      </c>
      <c r="AI22" s="78">
        <f t="shared" si="10"/>
        <v>1</v>
      </c>
      <c r="AJ22" s="75" t="s">
        <v>231</v>
      </c>
      <c r="AK22" s="75">
        <f t="shared" si="11"/>
        <v>1</v>
      </c>
      <c r="AL22" s="75" t="s">
        <v>231</v>
      </c>
      <c r="AM22" s="75">
        <f t="shared" si="12"/>
        <v>1</v>
      </c>
      <c r="AN22" s="75" t="s">
        <v>231</v>
      </c>
      <c r="AO22" s="76">
        <f t="shared" si="13"/>
        <v>1</v>
      </c>
      <c r="AP22" s="77" t="str">
        <f t="shared" si="14"/>
        <v>Insignificante</v>
      </c>
      <c r="AQ22" s="79"/>
      <c r="AR22" s="79"/>
      <c r="AS22" s="79"/>
    </row>
    <row r="23" spans="3:45" ht="25.5">
      <c r="C23" s="56" t="s">
        <v>2680</v>
      </c>
      <c r="D23" s="57">
        <v>43404</v>
      </c>
      <c r="E23" s="58" t="s">
        <v>2674</v>
      </c>
      <c r="F23" s="59" t="s">
        <v>2681</v>
      </c>
      <c r="G23" s="59" t="s">
        <v>2682</v>
      </c>
      <c r="H23" s="59" t="s">
        <v>222</v>
      </c>
      <c r="I23" s="59" t="s">
        <v>2655</v>
      </c>
      <c r="J23" s="59" t="s">
        <v>2656</v>
      </c>
      <c r="K23" s="59" t="s">
        <v>224</v>
      </c>
      <c r="L23" s="59" t="s">
        <v>225</v>
      </c>
      <c r="M23" s="59" t="s">
        <v>226</v>
      </c>
      <c r="N23" s="59" t="s">
        <v>2657</v>
      </c>
      <c r="O23" s="59" t="s">
        <v>2683</v>
      </c>
      <c r="P23" s="46" t="s">
        <v>180</v>
      </c>
      <c r="Q23" s="59" t="s">
        <v>2650</v>
      </c>
      <c r="R23" s="59" t="s">
        <v>230</v>
      </c>
      <c r="S23" s="75">
        <f t="shared" si="0"/>
        <v>1</v>
      </c>
      <c r="T23" s="75" t="s">
        <v>231</v>
      </c>
      <c r="U23" s="75">
        <f t="shared" si="1"/>
        <v>1</v>
      </c>
      <c r="V23" s="75" t="s">
        <v>231</v>
      </c>
      <c r="W23" s="75">
        <f t="shared" si="2"/>
        <v>1</v>
      </c>
      <c r="X23" s="75" t="s">
        <v>231</v>
      </c>
      <c r="Y23" s="76">
        <f t="shared" si="3"/>
        <v>1</v>
      </c>
      <c r="Z23" s="77" t="str">
        <f t="shared" si="4"/>
        <v>Insignificante</v>
      </c>
      <c r="AA23" s="78">
        <f t="shared" si="5"/>
        <v>1</v>
      </c>
      <c r="AB23" s="75" t="s">
        <v>231</v>
      </c>
      <c r="AC23" s="75">
        <f t="shared" si="6"/>
        <v>1</v>
      </c>
      <c r="AD23" s="75" t="s">
        <v>231</v>
      </c>
      <c r="AE23" s="75">
        <f t="shared" si="7"/>
        <v>3</v>
      </c>
      <c r="AF23" s="75" t="s">
        <v>232</v>
      </c>
      <c r="AG23" s="76">
        <f t="shared" si="8"/>
        <v>3</v>
      </c>
      <c r="AH23" s="77" t="str">
        <f t="shared" si="9"/>
        <v>Moderado</v>
      </c>
      <c r="AI23" s="78">
        <f t="shared" si="10"/>
        <v>1</v>
      </c>
      <c r="AJ23" s="75" t="s">
        <v>231</v>
      </c>
      <c r="AK23" s="75">
        <f t="shared" si="11"/>
        <v>1</v>
      </c>
      <c r="AL23" s="75" t="s">
        <v>231</v>
      </c>
      <c r="AM23" s="75">
        <f t="shared" si="12"/>
        <v>1</v>
      </c>
      <c r="AN23" s="75" t="s">
        <v>231</v>
      </c>
      <c r="AO23" s="76">
        <f t="shared" si="13"/>
        <v>1</v>
      </c>
      <c r="AP23" s="77" t="str">
        <f t="shared" si="14"/>
        <v>Insignificante</v>
      </c>
      <c r="AQ23" s="79"/>
      <c r="AR23" s="79"/>
      <c r="AS23" s="79"/>
    </row>
    <row r="24" spans="3:45" ht="25.5">
      <c r="C24" s="56" t="s">
        <v>2680</v>
      </c>
      <c r="D24" s="57">
        <v>43404</v>
      </c>
      <c r="E24" s="58" t="s">
        <v>2674</v>
      </c>
      <c r="F24" s="59" t="s">
        <v>2681</v>
      </c>
      <c r="G24" s="59" t="s">
        <v>2682</v>
      </c>
      <c r="H24" s="59" t="s">
        <v>222</v>
      </c>
      <c r="I24" s="59" t="s">
        <v>2655</v>
      </c>
      <c r="J24" s="59" t="s">
        <v>2656</v>
      </c>
      <c r="K24" s="59" t="s">
        <v>224</v>
      </c>
      <c r="L24" s="59" t="s">
        <v>225</v>
      </c>
      <c r="M24" s="59" t="s">
        <v>226</v>
      </c>
      <c r="N24" s="59" t="s">
        <v>2657</v>
      </c>
      <c r="O24" s="59" t="s">
        <v>2684</v>
      </c>
      <c r="P24" s="46" t="s">
        <v>180</v>
      </c>
      <c r="Q24" s="59" t="s">
        <v>2650</v>
      </c>
      <c r="R24" s="59" t="s">
        <v>230</v>
      </c>
      <c r="S24" s="75">
        <f t="shared" si="0"/>
        <v>1</v>
      </c>
      <c r="T24" s="75" t="s">
        <v>231</v>
      </c>
      <c r="U24" s="75">
        <f t="shared" si="1"/>
        <v>1</v>
      </c>
      <c r="V24" s="75" t="s">
        <v>231</v>
      </c>
      <c r="W24" s="75">
        <f t="shared" si="2"/>
        <v>1</v>
      </c>
      <c r="X24" s="75" t="s">
        <v>231</v>
      </c>
      <c r="Y24" s="76">
        <f t="shared" si="3"/>
        <v>1</v>
      </c>
      <c r="Z24" s="77" t="str">
        <f t="shared" si="4"/>
        <v>Insignificante</v>
      </c>
      <c r="AA24" s="78">
        <f t="shared" si="5"/>
        <v>1</v>
      </c>
      <c r="AB24" s="75" t="s">
        <v>231</v>
      </c>
      <c r="AC24" s="75">
        <f t="shared" si="6"/>
        <v>1</v>
      </c>
      <c r="AD24" s="75" t="s">
        <v>231</v>
      </c>
      <c r="AE24" s="75">
        <f t="shared" si="7"/>
        <v>3</v>
      </c>
      <c r="AF24" s="75" t="s">
        <v>232</v>
      </c>
      <c r="AG24" s="76">
        <f t="shared" si="8"/>
        <v>3</v>
      </c>
      <c r="AH24" s="77" t="str">
        <f t="shared" si="9"/>
        <v>Moderado</v>
      </c>
      <c r="AI24" s="78">
        <f t="shared" si="10"/>
        <v>1</v>
      </c>
      <c r="AJ24" s="75" t="s">
        <v>231</v>
      </c>
      <c r="AK24" s="75">
        <f t="shared" si="11"/>
        <v>1</v>
      </c>
      <c r="AL24" s="75" t="s">
        <v>231</v>
      </c>
      <c r="AM24" s="75">
        <f t="shared" si="12"/>
        <v>1</v>
      </c>
      <c r="AN24" s="75" t="s">
        <v>231</v>
      </c>
      <c r="AO24" s="76">
        <f t="shared" si="13"/>
        <v>1</v>
      </c>
      <c r="AP24" s="77" t="str">
        <f t="shared" si="14"/>
        <v>Insignificante</v>
      </c>
      <c r="AQ24" s="79"/>
      <c r="AR24" s="79"/>
      <c r="AS24" s="79"/>
    </row>
    <row r="25" spans="3:45" ht="25.5">
      <c r="C25" s="56" t="s">
        <v>2685</v>
      </c>
      <c r="D25" s="57">
        <v>43404</v>
      </c>
      <c r="E25" s="58" t="s">
        <v>2674</v>
      </c>
      <c r="F25" s="59" t="s">
        <v>2686</v>
      </c>
      <c r="G25" s="59" t="s">
        <v>2687</v>
      </c>
      <c r="H25" s="59" t="s">
        <v>222</v>
      </c>
      <c r="I25" s="59" t="s">
        <v>2655</v>
      </c>
      <c r="J25" s="59" t="s">
        <v>2656</v>
      </c>
      <c r="K25" s="59" t="s">
        <v>224</v>
      </c>
      <c r="L25" s="59" t="s">
        <v>225</v>
      </c>
      <c r="M25" s="59" t="s">
        <v>226</v>
      </c>
      <c r="N25" s="59" t="s">
        <v>225</v>
      </c>
      <c r="O25" s="59" t="s">
        <v>2688</v>
      </c>
      <c r="P25" s="46" t="s">
        <v>180</v>
      </c>
      <c r="Q25" s="59" t="s">
        <v>2650</v>
      </c>
      <c r="R25" s="59" t="s">
        <v>230</v>
      </c>
      <c r="S25" s="75">
        <f t="shared" si="0"/>
        <v>1</v>
      </c>
      <c r="T25" s="75" t="s">
        <v>231</v>
      </c>
      <c r="U25" s="75">
        <f t="shared" si="1"/>
        <v>1</v>
      </c>
      <c r="V25" s="75" t="s">
        <v>231</v>
      </c>
      <c r="W25" s="75">
        <f t="shared" si="2"/>
        <v>1</v>
      </c>
      <c r="X25" s="75" t="s">
        <v>231</v>
      </c>
      <c r="Y25" s="76">
        <f t="shared" si="3"/>
        <v>1</v>
      </c>
      <c r="Z25" s="77" t="str">
        <f t="shared" si="4"/>
        <v>Insignificante</v>
      </c>
      <c r="AA25" s="78">
        <f t="shared" si="5"/>
        <v>1</v>
      </c>
      <c r="AB25" s="75" t="s">
        <v>231</v>
      </c>
      <c r="AC25" s="75">
        <f t="shared" si="6"/>
        <v>1</v>
      </c>
      <c r="AD25" s="75" t="s">
        <v>231</v>
      </c>
      <c r="AE25" s="75">
        <f t="shared" si="7"/>
        <v>3</v>
      </c>
      <c r="AF25" s="75" t="s">
        <v>232</v>
      </c>
      <c r="AG25" s="76">
        <f t="shared" si="8"/>
        <v>3</v>
      </c>
      <c r="AH25" s="77" t="str">
        <f t="shared" si="9"/>
        <v>Moderado</v>
      </c>
      <c r="AI25" s="78">
        <f t="shared" si="10"/>
        <v>1</v>
      </c>
      <c r="AJ25" s="75" t="s">
        <v>231</v>
      </c>
      <c r="AK25" s="75">
        <f t="shared" si="11"/>
        <v>1</v>
      </c>
      <c r="AL25" s="75" t="s">
        <v>231</v>
      </c>
      <c r="AM25" s="75">
        <f t="shared" si="12"/>
        <v>1</v>
      </c>
      <c r="AN25" s="75" t="s">
        <v>231</v>
      </c>
      <c r="AO25" s="76">
        <f t="shared" si="13"/>
        <v>1</v>
      </c>
      <c r="AP25" s="77" t="str">
        <f t="shared" si="14"/>
        <v>Insignificante</v>
      </c>
      <c r="AQ25" s="79"/>
      <c r="AR25" s="79"/>
      <c r="AS25" s="79"/>
    </row>
    <row r="26" spans="3:45" ht="25.5">
      <c r="C26" s="56" t="s">
        <v>2685</v>
      </c>
      <c r="D26" s="57">
        <v>43404</v>
      </c>
      <c r="E26" s="58" t="s">
        <v>2674</v>
      </c>
      <c r="F26" s="59" t="s">
        <v>2686</v>
      </c>
      <c r="G26" s="59" t="s">
        <v>2687</v>
      </c>
      <c r="H26" s="59" t="s">
        <v>222</v>
      </c>
      <c r="I26" s="59" t="s">
        <v>2655</v>
      </c>
      <c r="J26" s="59" t="s">
        <v>2656</v>
      </c>
      <c r="K26" s="59" t="s">
        <v>224</v>
      </c>
      <c r="L26" s="59" t="s">
        <v>225</v>
      </c>
      <c r="M26" s="59" t="s">
        <v>226</v>
      </c>
      <c r="N26" s="59" t="s">
        <v>225</v>
      </c>
      <c r="O26" s="59" t="s">
        <v>2689</v>
      </c>
      <c r="P26" s="46" t="s">
        <v>180</v>
      </c>
      <c r="Q26" s="59" t="s">
        <v>2650</v>
      </c>
      <c r="R26" s="59" t="s">
        <v>230</v>
      </c>
      <c r="S26" s="75">
        <f t="shared" si="0"/>
        <v>1</v>
      </c>
      <c r="T26" s="75" t="s">
        <v>231</v>
      </c>
      <c r="U26" s="75">
        <f t="shared" si="1"/>
        <v>1</v>
      </c>
      <c r="V26" s="75" t="s">
        <v>231</v>
      </c>
      <c r="W26" s="75">
        <f t="shared" si="2"/>
        <v>1</v>
      </c>
      <c r="X26" s="75" t="s">
        <v>231</v>
      </c>
      <c r="Y26" s="76">
        <f t="shared" si="3"/>
        <v>1</v>
      </c>
      <c r="Z26" s="77" t="str">
        <f t="shared" si="4"/>
        <v>Insignificante</v>
      </c>
      <c r="AA26" s="78">
        <f t="shared" si="5"/>
        <v>1</v>
      </c>
      <c r="AB26" s="75" t="s">
        <v>231</v>
      </c>
      <c r="AC26" s="75">
        <f t="shared" si="6"/>
        <v>1</v>
      </c>
      <c r="AD26" s="75" t="s">
        <v>231</v>
      </c>
      <c r="AE26" s="75">
        <f t="shared" si="7"/>
        <v>3</v>
      </c>
      <c r="AF26" s="75" t="s">
        <v>232</v>
      </c>
      <c r="AG26" s="76">
        <f t="shared" si="8"/>
        <v>3</v>
      </c>
      <c r="AH26" s="77" t="str">
        <f t="shared" si="9"/>
        <v>Moderado</v>
      </c>
      <c r="AI26" s="78">
        <f t="shared" si="10"/>
        <v>1</v>
      </c>
      <c r="AJ26" s="75" t="s">
        <v>231</v>
      </c>
      <c r="AK26" s="75">
        <f t="shared" si="11"/>
        <v>1</v>
      </c>
      <c r="AL26" s="75" t="s">
        <v>231</v>
      </c>
      <c r="AM26" s="75">
        <f t="shared" si="12"/>
        <v>1</v>
      </c>
      <c r="AN26" s="75" t="s">
        <v>231</v>
      </c>
      <c r="AO26" s="76">
        <f t="shared" si="13"/>
        <v>1</v>
      </c>
      <c r="AP26" s="77" t="str">
        <f t="shared" si="14"/>
        <v>Insignificante</v>
      </c>
      <c r="AQ26" s="79"/>
      <c r="AR26" s="79"/>
      <c r="AS26" s="79"/>
    </row>
    <row r="27" spans="3:45" ht="38.25">
      <c r="C27" s="56" t="s">
        <v>2685</v>
      </c>
      <c r="D27" s="57">
        <v>43404</v>
      </c>
      <c r="E27" s="58" t="s">
        <v>2674</v>
      </c>
      <c r="F27" s="59" t="s">
        <v>2686</v>
      </c>
      <c r="G27" s="59" t="s">
        <v>2687</v>
      </c>
      <c r="H27" s="59" t="s">
        <v>222</v>
      </c>
      <c r="I27" s="59" t="s">
        <v>2655</v>
      </c>
      <c r="J27" s="59" t="s">
        <v>2656</v>
      </c>
      <c r="K27" s="59" t="s">
        <v>224</v>
      </c>
      <c r="L27" s="59" t="s">
        <v>225</v>
      </c>
      <c r="M27" s="59" t="s">
        <v>226</v>
      </c>
      <c r="N27" s="59" t="s">
        <v>225</v>
      </c>
      <c r="O27" s="59" t="s">
        <v>2690</v>
      </c>
      <c r="P27" s="46" t="s">
        <v>180</v>
      </c>
      <c r="Q27" s="59" t="s">
        <v>2650</v>
      </c>
      <c r="R27" s="59" t="s">
        <v>230</v>
      </c>
      <c r="S27" s="75">
        <f t="shared" si="0"/>
        <v>1</v>
      </c>
      <c r="T27" s="75" t="s">
        <v>231</v>
      </c>
      <c r="U27" s="75">
        <f t="shared" si="1"/>
        <v>1</v>
      </c>
      <c r="V27" s="75" t="s">
        <v>231</v>
      </c>
      <c r="W27" s="75">
        <f t="shared" si="2"/>
        <v>1</v>
      </c>
      <c r="X27" s="75" t="s">
        <v>231</v>
      </c>
      <c r="Y27" s="76">
        <f t="shared" si="3"/>
        <v>1</v>
      </c>
      <c r="Z27" s="77" t="str">
        <f t="shared" si="4"/>
        <v>Insignificante</v>
      </c>
      <c r="AA27" s="78">
        <f t="shared" si="5"/>
        <v>1</v>
      </c>
      <c r="AB27" s="75" t="s">
        <v>231</v>
      </c>
      <c r="AC27" s="75">
        <f t="shared" si="6"/>
        <v>1</v>
      </c>
      <c r="AD27" s="75" t="s">
        <v>231</v>
      </c>
      <c r="AE27" s="75">
        <f t="shared" si="7"/>
        <v>3</v>
      </c>
      <c r="AF27" s="75" t="s">
        <v>232</v>
      </c>
      <c r="AG27" s="76">
        <f t="shared" si="8"/>
        <v>3</v>
      </c>
      <c r="AH27" s="77" t="str">
        <f t="shared" si="9"/>
        <v>Moderado</v>
      </c>
      <c r="AI27" s="78">
        <f t="shared" si="10"/>
        <v>1</v>
      </c>
      <c r="AJ27" s="75" t="s">
        <v>231</v>
      </c>
      <c r="AK27" s="75">
        <f t="shared" si="11"/>
        <v>1</v>
      </c>
      <c r="AL27" s="75" t="s">
        <v>231</v>
      </c>
      <c r="AM27" s="75">
        <f t="shared" si="12"/>
        <v>1</v>
      </c>
      <c r="AN27" s="75" t="s">
        <v>231</v>
      </c>
      <c r="AO27" s="76">
        <f t="shared" si="13"/>
        <v>1</v>
      </c>
      <c r="AP27" s="77" t="str">
        <f t="shared" si="14"/>
        <v>Insignificante</v>
      </c>
      <c r="AQ27" s="79"/>
      <c r="AR27" s="79"/>
      <c r="AS27" s="79"/>
    </row>
    <row r="28" spans="3:45" ht="137.25" customHeight="1">
      <c r="C28" s="56" t="s">
        <v>2691</v>
      </c>
      <c r="D28" s="57">
        <v>43404</v>
      </c>
      <c r="E28" s="58" t="s">
        <v>2692</v>
      </c>
      <c r="F28" s="58" t="s">
        <v>2693</v>
      </c>
      <c r="G28" s="59" t="s">
        <v>2694</v>
      </c>
      <c r="H28" s="59" t="s">
        <v>222</v>
      </c>
      <c r="I28" s="59" t="s">
        <v>2655</v>
      </c>
      <c r="J28" s="59" t="s">
        <v>2656</v>
      </c>
      <c r="K28" s="59" t="s">
        <v>224</v>
      </c>
      <c r="L28" s="59" t="s">
        <v>225</v>
      </c>
      <c r="M28" s="59" t="s">
        <v>226</v>
      </c>
      <c r="N28" s="59" t="s">
        <v>2695</v>
      </c>
      <c r="O28" s="59" t="s">
        <v>2696</v>
      </c>
      <c r="P28" s="46" t="s">
        <v>179</v>
      </c>
      <c r="Q28" s="59" t="s">
        <v>2697</v>
      </c>
      <c r="R28" s="59" t="s">
        <v>230</v>
      </c>
      <c r="S28" s="75">
        <f t="shared" si="0"/>
        <v>1</v>
      </c>
      <c r="T28" s="75" t="s">
        <v>231</v>
      </c>
      <c r="U28" s="75">
        <f t="shared" si="1"/>
        <v>2</v>
      </c>
      <c r="V28" s="75" t="s">
        <v>233</v>
      </c>
      <c r="W28" s="75">
        <f t="shared" si="2"/>
        <v>3</v>
      </c>
      <c r="X28" s="75" t="s">
        <v>232</v>
      </c>
      <c r="Y28" s="76">
        <f t="shared" si="3"/>
        <v>3</v>
      </c>
      <c r="Z28" s="77" t="str">
        <f t="shared" si="4"/>
        <v>Moderado</v>
      </c>
      <c r="AA28" s="78">
        <f t="shared" si="5"/>
        <v>1</v>
      </c>
      <c r="AB28" s="75" t="s">
        <v>231</v>
      </c>
      <c r="AC28" s="75">
        <f t="shared" si="6"/>
        <v>1</v>
      </c>
      <c r="AD28" s="75" t="s">
        <v>231</v>
      </c>
      <c r="AE28" s="75">
        <f t="shared" si="7"/>
        <v>1</v>
      </c>
      <c r="AF28" s="75" t="s">
        <v>231</v>
      </c>
      <c r="AG28" s="76">
        <f t="shared" si="8"/>
        <v>1</v>
      </c>
      <c r="AH28" s="77" t="str">
        <f t="shared" si="9"/>
        <v>Insignificante</v>
      </c>
      <c r="AI28" s="78">
        <f t="shared" si="10"/>
        <v>1</v>
      </c>
      <c r="AJ28" s="75" t="s">
        <v>231</v>
      </c>
      <c r="AK28" s="75">
        <f t="shared" si="11"/>
        <v>1</v>
      </c>
      <c r="AL28" s="75" t="s">
        <v>231</v>
      </c>
      <c r="AM28" s="75">
        <f t="shared" si="12"/>
        <v>1</v>
      </c>
      <c r="AN28" s="75" t="s">
        <v>231</v>
      </c>
      <c r="AO28" s="76">
        <f t="shared" si="13"/>
        <v>1</v>
      </c>
      <c r="AP28" s="77" t="str">
        <f t="shared" si="14"/>
        <v>Insignificante</v>
      </c>
      <c r="AQ28" s="79"/>
      <c r="AR28" s="79"/>
      <c r="AS28" s="79"/>
    </row>
    <row r="29" spans="3:45" ht="76.5">
      <c r="C29" s="56" t="s">
        <v>2698</v>
      </c>
      <c r="D29" s="57">
        <v>43404</v>
      </c>
      <c r="E29" s="58" t="s">
        <v>2692</v>
      </c>
      <c r="F29" s="58" t="s">
        <v>2699</v>
      </c>
      <c r="G29" s="59" t="s">
        <v>2700</v>
      </c>
      <c r="H29" s="59" t="s">
        <v>222</v>
      </c>
      <c r="I29" s="59" t="s">
        <v>2655</v>
      </c>
      <c r="J29" s="59" t="s">
        <v>2656</v>
      </c>
      <c r="K29" s="59" t="s">
        <v>224</v>
      </c>
      <c r="L29" s="59" t="s">
        <v>225</v>
      </c>
      <c r="M29" s="59" t="s">
        <v>226</v>
      </c>
      <c r="N29" s="59" t="s">
        <v>2695</v>
      </c>
      <c r="O29" s="59" t="s">
        <v>2696</v>
      </c>
      <c r="P29" s="46" t="s">
        <v>179</v>
      </c>
      <c r="Q29" s="59" t="s">
        <v>2697</v>
      </c>
      <c r="R29" s="59" t="s">
        <v>230</v>
      </c>
      <c r="S29" s="75">
        <f t="shared" si="0"/>
        <v>1</v>
      </c>
      <c r="T29" s="75" t="s">
        <v>231</v>
      </c>
      <c r="U29" s="75">
        <f t="shared" si="1"/>
        <v>1</v>
      </c>
      <c r="V29" s="75" t="s">
        <v>231</v>
      </c>
      <c r="W29" s="75">
        <f t="shared" si="2"/>
        <v>1</v>
      </c>
      <c r="X29" s="75" t="s">
        <v>231</v>
      </c>
      <c r="Y29" s="76">
        <f t="shared" si="3"/>
        <v>1</v>
      </c>
      <c r="Z29" s="77" t="str">
        <f t="shared" si="4"/>
        <v>Insignificante</v>
      </c>
      <c r="AA29" s="78">
        <f t="shared" si="5"/>
        <v>1</v>
      </c>
      <c r="AB29" s="75" t="s">
        <v>231</v>
      </c>
      <c r="AC29" s="75">
        <f t="shared" si="6"/>
        <v>3</v>
      </c>
      <c r="AD29" s="75" t="s">
        <v>232</v>
      </c>
      <c r="AE29" s="75">
        <f t="shared" si="7"/>
        <v>4</v>
      </c>
      <c r="AF29" s="75" t="s">
        <v>242</v>
      </c>
      <c r="AG29" s="76">
        <f t="shared" si="8"/>
        <v>4</v>
      </c>
      <c r="AH29" s="77" t="str">
        <f t="shared" si="9"/>
        <v>Mayor</v>
      </c>
      <c r="AI29" s="78">
        <f t="shared" si="10"/>
        <v>1</v>
      </c>
      <c r="AJ29" s="75" t="s">
        <v>231</v>
      </c>
      <c r="AK29" s="75">
        <f t="shared" si="11"/>
        <v>3</v>
      </c>
      <c r="AL29" s="75" t="s">
        <v>232</v>
      </c>
      <c r="AM29" s="75">
        <f t="shared" si="12"/>
        <v>4</v>
      </c>
      <c r="AN29" s="75" t="s">
        <v>242</v>
      </c>
      <c r="AO29" s="76">
        <f t="shared" si="13"/>
        <v>4</v>
      </c>
      <c r="AP29" s="77" t="str">
        <f t="shared" si="14"/>
        <v>Mayor</v>
      </c>
      <c r="AQ29" s="79"/>
      <c r="AR29" s="79"/>
      <c r="AS29" s="79"/>
    </row>
    <row r="30" spans="3:45" ht="76.5">
      <c r="C30" s="56" t="s">
        <v>2698</v>
      </c>
      <c r="D30" s="57">
        <v>43404</v>
      </c>
      <c r="E30" s="58" t="s">
        <v>2692</v>
      </c>
      <c r="F30" s="58" t="s">
        <v>2699</v>
      </c>
      <c r="G30" s="59" t="s">
        <v>2700</v>
      </c>
      <c r="H30" s="59" t="s">
        <v>222</v>
      </c>
      <c r="I30" s="59" t="s">
        <v>2655</v>
      </c>
      <c r="J30" s="59" t="s">
        <v>2656</v>
      </c>
      <c r="K30" s="59" t="s">
        <v>224</v>
      </c>
      <c r="L30" s="59" t="s">
        <v>225</v>
      </c>
      <c r="M30" s="59" t="s">
        <v>226</v>
      </c>
      <c r="N30" s="59" t="s">
        <v>2695</v>
      </c>
      <c r="O30" s="59" t="s">
        <v>2701</v>
      </c>
      <c r="P30" s="46" t="s">
        <v>179</v>
      </c>
      <c r="Q30" s="59" t="s">
        <v>2697</v>
      </c>
      <c r="R30" s="59" t="s">
        <v>230</v>
      </c>
      <c r="S30" s="75">
        <f t="shared" si="0"/>
        <v>1</v>
      </c>
      <c r="T30" s="75" t="s">
        <v>231</v>
      </c>
      <c r="U30" s="75">
        <f t="shared" si="1"/>
        <v>1</v>
      </c>
      <c r="V30" s="75" t="s">
        <v>231</v>
      </c>
      <c r="W30" s="75">
        <f t="shared" si="2"/>
        <v>1</v>
      </c>
      <c r="X30" s="75" t="s">
        <v>231</v>
      </c>
      <c r="Y30" s="76">
        <f t="shared" si="3"/>
        <v>1</v>
      </c>
      <c r="Z30" s="77" t="str">
        <f t="shared" si="4"/>
        <v>Insignificante</v>
      </c>
      <c r="AA30" s="78">
        <f t="shared" si="5"/>
        <v>1</v>
      </c>
      <c r="AB30" s="75" t="s">
        <v>231</v>
      </c>
      <c r="AC30" s="75">
        <f t="shared" si="6"/>
        <v>3</v>
      </c>
      <c r="AD30" s="75" t="s">
        <v>232</v>
      </c>
      <c r="AE30" s="75">
        <f t="shared" si="7"/>
        <v>4</v>
      </c>
      <c r="AF30" s="75" t="s">
        <v>242</v>
      </c>
      <c r="AG30" s="76">
        <f t="shared" si="8"/>
        <v>4</v>
      </c>
      <c r="AH30" s="77" t="str">
        <f t="shared" si="9"/>
        <v>Mayor</v>
      </c>
      <c r="AI30" s="78">
        <f t="shared" si="10"/>
        <v>1</v>
      </c>
      <c r="AJ30" s="75" t="s">
        <v>231</v>
      </c>
      <c r="AK30" s="75">
        <f t="shared" si="11"/>
        <v>3</v>
      </c>
      <c r="AL30" s="75" t="s">
        <v>232</v>
      </c>
      <c r="AM30" s="75">
        <f t="shared" si="12"/>
        <v>4</v>
      </c>
      <c r="AN30" s="75" t="s">
        <v>242</v>
      </c>
      <c r="AO30" s="76">
        <f t="shared" si="13"/>
        <v>4</v>
      </c>
      <c r="AP30" s="77" t="str">
        <f t="shared" si="14"/>
        <v>Mayor</v>
      </c>
      <c r="AQ30" s="79"/>
      <c r="AR30" s="79"/>
      <c r="AS30" s="79"/>
    </row>
    <row r="31" spans="3:45" ht="76.5">
      <c r="C31" s="56" t="s">
        <v>2702</v>
      </c>
      <c r="D31" s="57">
        <v>43404</v>
      </c>
      <c r="E31" s="58" t="s">
        <v>2667</v>
      </c>
      <c r="F31" s="58" t="s">
        <v>2703</v>
      </c>
      <c r="G31" s="59" t="s">
        <v>2704</v>
      </c>
      <c r="H31" s="59" t="s">
        <v>222</v>
      </c>
      <c r="I31" s="59" t="s">
        <v>2655</v>
      </c>
      <c r="J31" s="59" t="s">
        <v>2656</v>
      </c>
      <c r="K31" s="59" t="s">
        <v>224</v>
      </c>
      <c r="L31" s="59" t="s">
        <v>225</v>
      </c>
      <c r="M31" s="59" t="s">
        <v>226</v>
      </c>
      <c r="N31" s="59" t="s">
        <v>2705</v>
      </c>
      <c r="O31" s="59" t="s">
        <v>2696</v>
      </c>
      <c r="P31" s="46" t="s">
        <v>179</v>
      </c>
      <c r="Q31" s="59" t="s">
        <v>2697</v>
      </c>
      <c r="R31" s="59" t="s">
        <v>230</v>
      </c>
      <c r="S31" s="75">
        <f t="shared" si="0"/>
        <v>1</v>
      </c>
      <c r="T31" s="75" t="s">
        <v>231</v>
      </c>
      <c r="U31" s="75">
        <f t="shared" si="1"/>
        <v>1</v>
      </c>
      <c r="V31" s="75" t="s">
        <v>231</v>
      </c>
      <c r="W31" s="75">
        <f t="shared" si="2"/>
        <v>3</v>
      </c>
      <c r="X31" s="75" t="s">
        <v>232</v>
      </c>
      <c r="Y31" s="76">
        <f t="shared" si="3"/>
        <v>3</v>
      </c>
      <c r="Z31" s="77" t="str">
        <f t="shared" si="4"/>
        <v>Moderado</v>
      </c>
      <c r="AA31" s="78">
        <f t="shared" si="5"/>
        <v>1</v>
      </c>
      <c r="AB31" s="75" t="s">
        <v>231</v>
      </c>
      <c r="AC31" s="75">
        <f t="shared" si="6"/>
        <v>1</v>
      </c>
      <c r="AD31" s="75" t="s">
        <v>231</v>
      </c>
      <c r="AE31" s="75">
        <f t="shared" si="7"/>
        <v>2</v>
      </c>
      <c r="AF31" s="75" t="s">
        <v>233</v>
      </c>
      <c r="AG31" s="76">
        <f t="shared" si="8"/>
        <v>2</v>
      </c>
      <c r="AH31" s="77" t="str">
        <f t="shared" si="9"/>
        <v>Menor</v>
      </c>
      <c r="AI31" s="78">
        <f t="shared" si="10"/>
        <v>1</v>
      </c>
      <c r="AJ31" s="75" t="s">
        <v>231</v>
      </c>
      <c r="AK31" s="75">
        <f t="shared" si="11"/>
        <v>1</v>
      </c>
      <c r="AL31" s="75" t="s">
        <v>231</v>
      </c>
      <c r="AM31" s="75">
        <f t="shared" si="12"/>
        <v>2</v>
      </c>
      <c r="AN31" s="75" t="s">
        <v>233</v>
      </c>
      <c r="AO31" s="76">
        <f t="shared" si="13"/>
        <v>2</v>
      </c>
      <c r="AP31" s="77" t="str">
        <f t="shared" si="14"/>
        <v>Menor</v>
      </c>
      <c r="AQ31" s="79"/>
      <c r="AR31" s="79"/>
      <c r="AS31" s="79"/>
    </row>
    <row r="32" spans="3:45" ht="76.5">
      <c r="C32" s="56" t="s">
        <v>2702</v>
      </c>
      <c r="D32" s="57">
        <v>43404</v>
      </c>
      <c r="E32" s="58" t="s">
        <v>2667</v>
      </c>
      <c r="F32" s="58" t="s">
        <v>2703</v>
      </c>
      <c r="G32" s="59" t="s">
        <v>2704</v>
      </c>
      <c r="H32" s="59" t="s">
        <v>222</v>
      </c>
      <c r="I32" s="59" t="s">
        <v>2655</v>
      </c>
      <c r="J32" s="59" t="s">
        <v>2656</v>
      </c>
      <c r="K32" s="59" t="s">
        <v>224</v>
      </c>
      <c r="L32" s="59" t="s">
        <v>225</v>
      </c>
      <c r="M32" s="59" t="s">
        <v>226</v>
      </c>
      <c r="N32" s="59" t="s">
        <v>2705</v>
      </c>
      <c r="O32" s="59" t="s">
        <v>2706</v>
      </c>
      <c r="P32" s="46" t="s">
        <v>179</v>
      </c>
      <c r="Q32" s="59" t="s">
        <v>2697</v>
      </c>
      <c r="R32" s="59" t="s">
        <v>230</v>
      </c>
      <c r="S32" s="75">
        <f t="shared" si="0"/>
        <v>1</v>
      </c>
      <c r="T32" s="75" t="s">
        <v>231</v>
      </c>
      <c r="U32" s="75">
        <f t="shared" si="1"/>
        <v>1</v>
      </c>
      <c r="V32" s="75" t="s">
        <v>231</v>
      </c>
      <c r="W32" s="75">
        <f t="shared" si="2"/>
        <v>3</v>
      </c>
      <c r="X32" s="75" t="s">
        <v>232</v>
      </c>
      <c r="Y32" s="76">
        <f t="shared" si="3"/>
        <v>3</v>
      </c>
      <c r="Z32" s="77" t="str">
        <f t="shared" si="4"/>
        <v>Moderado</v>
      </c>
      <c r="AA32" s="78">
        <f t="shared" si="5"/>
        <v>1</v>
      </c>
      <c r="AB32" s="75" t="s">
        <v>231</v>
      </c>
      <c r="AC32" s="75">
        <f t="shared" si="6"/>
        <v>1</v>
      </c>
      <c r="AD32" s="75" t="s">
        <v>231</v>
      </c>
      <c r="AE32" s="75">
        <f t="shared" si="7"/>
        <v>2</v>
      </c>
      <c r="AF32" s="75" t="s">
        <v>233</v>
      </c>
      <c r="AG32" s="76">
        <f t="shared" si="8"/>
        <v>2</v>
      </c>
      <c r="AH32" s="77" t="str">
        <f t="shared" si="9"/>
        <v>Menor</v>
      </c>
      <c r="AI32" s="78">
        <f t="shared" si="10"/>
        <v>1</v>
      </c>
      <c r="AJ32" s="75" t="s">
        <v>231</v>
      </c>
      <c r="AK32" s="75">
        <f t="shared" si="11"/>
        <v>1</v>
      </c>
      <c r="AL32" s="75" t="s">
        <v>231</v>
      </c>
      <c r="AM32" s="75">
        <f t="shared" si="12"/>
        <v>2</v>
      </c>
      <c r="AN32" s="75" t="s">
        <v>233</v>
      </c>
      <c r="AO32" s="76">
        <f t="shared" si="13"/>
        <v>2</v>
      </c>
      <c r="AP32" s="77" t="str">
        <f t="shared" si="14"/>
        <v>Menor</v>
      </c>
      <c r="AQ32" s="79"/>
      <c r="AR32" s="79"/>
      <c r="AS32" s="79"/>
    </row>
    <row r="33" spans="3:45" ht="76.5">
      <c r="C33" s="56" t="s">
        <v>2707</v>
      </c>
      <c r="D33" s="57">
        <v>43404</v>
      </c>
      <c r="E33" s="58" t="s">
        <v>2652</v>
      </c>
      <c r="F33" s="58" t="s">
        <v>2708</v>
      </c>
      <c r="G33" s="59" t="s">
        <v>2709</v>
      </c>
      <c r="H33" s="59" t="s">
        <v>222</v>
      </c>
      <c r="I33" s="59" t="s">
        <v>2655</v>
      </c>
      <c r="J33" s="59" t="s">
        <v>2656</v>
      </c>
      <c r="K33" s="59" t="s">
        <v>224</v>
      </c>
      <c r="L33" s="59" t="s">
        <v>225</v>
      </c>
      <c r="M33" s="59" t="s">
        <v>226</v>
      </c>
      <c r="N33" s="59" t="s">
        <v>2710</v>
      </c>
      <c r="O33" s="59" t="s">
        <v>2711</v>
      </c>
      <c r="P33" s="46" t="s">
        <v>179</v>
      </c>
      <c r="Q33" s="59" t="s">
        <v>2697</v>
      </c>
      <c r="R33" s="59" t="s">
        <v>230</v>
      </c>
      <c r="S33" s="75">
        <f t="shared" si="0"/>
        <v>1</v>
      </c>
      <c r="T33" s="75" t="s">
        <v>231</v>
      </c>
      <c r="U33" s="75">
        <f t="shared" si="1"/>
        <v>2</v>
      </c>
      <c r="V33" s="75" t="s">
        <v>233</v>
      </c>
      <c r="W33" s="75">
        <f t="shared" si="2"/>
        <v>4</v>
      </c>
      <c r="X33" s="75" t="s">
        <v>242</v>
      </c>
      <c r="Y33" s="76">
        <f t="shared" si="3"/>
        <v>4</v>
      </c>
      <c r="Z33" s="77" t="str">
        <f t="shared" si="4"/>
        <v>Mayor</v>
      </c>
      <c r="AA33" s="78">
        <f t="shared" si="5"/>
        <v>1</v>
      </c>
      <c r="AB33" s="75" t="s">
        <v>231</v>
      </c>
      <c r="AC33" s="75">
        <f t="shared" si="6"/>
        <v>2</v>
      </c>
      <c r="AD33" s="75" t="s">
        <v>233</v>
      </c>
      <c r="AE33" s="75">
        <f t="shared" si="7"/>
        <v>3</v>
      </c>
      <c r="AF33" s="75" t="s">
        <v>232</v>
      </c>
      <c r="AG33" s="76">
        <f t="shared" si="8"/>
        <v>3</v>
      </c>
      <c r="AH33" s="77" t="str">
        <f t="shared" si="9"/>
        <v>Moderado</v>
      </c>
      <c r="AI33" s="78">
        <f t="shared" si="10"/>
        <v>1</v>
      </c>
      <c r="AJ33" s="75" t="s">
        <v>231</v>
      </c>
      <c r="AK33" s="75">
        <f t="shared" si="11"/>
        <v>2</v>
      </c>
      <c r="AL33" s="75" t="s">
        <v>233</v>
      </c>
      <c r="AM33" s="75">
        <f t="shared" si="12"/>
        <v>1</v>
      </c>
      <c r="AN33" s="75" t="s">
        <v>231</v>
      </c>
      <c r="AO33" s="76">
        <f t="shared" si="13"/>
        <v>2</v>
      </c>
      <c r="AP33" s="77" t="str">
        <f t="shared" si="14"/>
        <v>Menor</v>
      </c>
      <c r="AQ33" s="79"/>
      <c r="AR33" s="79"/>
      <c r="AS33" s="79"/>
    </row>
    <row r="34" spans="3:45" ht="76.5">
      <c r="C34" s="56" t="s">
        <v>2712</v>
      </c>
      <c r="D34" s="57">
        <v>43404</v>
      </c>
      <c r="E34" s="58" t="s">
        <v>2713</v>
      </c>
      <c r="F34" s="58" t="s">
        <v>2714</v>
      </c>
      <c r="G34" s="59" t="s">
        <v>2715</v>
      </c>
      <c r="H34" s="59" t="s">
        <v>222</v>
      </c>
      <c r="I34" s="59" t="s">
        <v>2655</v>
      </c>
      <c r="J34" s="59" t="s">
        <v>2716</v>
      </c>
      <c r="K34" s="59" t="s">
        <v>224</v>
      </c>
      <c r="L34" s="59" t="s">
        <v>225</v>
      </c>
      <c r="M34" s="59" t="s">
        <v>226</v>
      </c>
      <c r="N34" s="59" t="s">
        <v>2717</v>
      </c>
      <c r="O34" s="59" t="s">
        <v>2718</v>
      </c>
      <c r="P34" s="46" t="s">
        <v>179</v>
      </c>
      <c r="Q34" s="59" t="s">
        <v>2697</v>
      </c>
      <c r="R34" s="59" t="s">
        <v>230</v>
      </c>
      <c r="S34" s="75">
        <f t="shared" si="0"/>
        <v>1</v>
      </c>
      <c r="T34" s="75" t="s">
        <v>231</v>
      </c>
      <c r="U34" s="75">
        <f t="shared" si="1"/>
        <v>1</v>
      </c>
      <c r="V34" s="75" t="s">
        <v>231</v>
      </c>
      <c r="W34" s="75">
        <f t="shared" si="2"/>
        <v>1</v>
      </c>
      <c r="X34" s="75" t="s">
        <v>231</v>
      </c>
      <c r="Y34" s="76">
        <f t="shared" si="3"/>
        <v>1</v>
      </c>
      <c r="Z34" s="77" t="str">
        <f t="shared" si="4"/>
        <v>Insignificante</v>
      </c>
      <c r="AA34" s="78">
        <f t="shared" si="5"/>
        <v>1</v>
      </c>
      <c r="AB34" s="75" t="s">
        <v>231</v>
      </c>
      <c r="AC34" s="75">
        <f t="shared" si="6"/>
        <v>1</v>
      </c>
      <c r="AD34" s="75" t="s">
        <v>231</v>
      </c>
      <c r="AE34" s="75">
        <f t="shared" si="7"/>
        <v>1</v>
      </c>
      <c r="AF34" s="75" t="s">
        <v>231</v>
      </c>
      <c r="AG34" s="76">
        <f t="shared" si="8"/>
        <v>1</v>
      </c>
      <c r="AH34" s="77" t="str">
        <f t="shared" si="9"/>
        <v>Insignificante</v>
      </c>
      <c r="AI34" s="78">
        <f t="shared" si="10"/>
        <v>1</v>
      </c>
      <c r="AJ34" s="75" t="s">
        <v>231</v>
      </c>
      <c r="AK34" s="75">
        <f t="shared" si="11"/>
        <v>1</v>
      </c>
      <c r="AL34" s="75" t="s">
        <v>231</v>
      </c>
      <c r="AM34" s="75">
        <f t="shared" si="12"/>
        <v>1</v>
      </c>
      <c r="AN34" s="75" t="s">
        <v>231</v>
      </c>
      <c r="AO34" s="76">
        <f t="shared" si="13"/>
        <v>1</v>
      </c>
      <c r="AP34" s="77" t="str">
        <f t="shared" si="14"/>
        <v>Insignificante</v>
      </c>
      <c r="AQ34" s="79"/>
      <c r="AR34" s="79"/>
      <c r="AS34" s="79"/>
    </row>
    <row r="35" spans="3:45" ht="76.5">
      <c r="C35" s="56" t="s">
        <v>2712</v>
      </c>
      <c r="D35" s="57">
        <v>43404</v>
      </c>
      <c r="E35" s="58" t="s">
        <v>2713</v>
      </c>
      <c r="F35" s="58" t="s">
        <v>2714</v>
      </c>
      <c r="G35" s="59" t="s">
        <v>2715</v>
      </c>
      <c r="H35" s="59" t="s">
        <v>222</v>
      </c>
      <c r="I35" s="59" t="s">
        <v>2655</v>
      </c>
      <c r="J35" s="59" t="s">
        <v>2716</v>
      </c>
      <c r="K35" s="59" t="s">
        <v>224</v>
      </c>
      <c r="L35" s="59" t="s">
        <v>225</v>
      </c>
      <c r="M35" s="59" t="s">
        <v>226</v>
      </c>
      <c r="N35" s="59" t="s">
        <v>2717</v>
      </c>
      <c r="O35" s="59" t="s">
        <v>2690</v>
      </c>
      <c r="P35" s="46" t="s">
        <v>179</v>
      </c>
      <c r="Q35" s="59" t="s">
        <v>2697</v>
      </c>
      <c r="R35" s="59" t="s">
        <v>230</v>
      </c>
      <c r="S35" s="75">
        <f t="shared" si="0"/>
        <v>1</v>
      </c>
      <c r="T35" s="75" t="s">
        <v>231</v>
      </c>
      <c r="U35" s="75">
        <f t="shared" si="1"/>
        <v>1</v>
      </c>
      <c r="V35" s="75" t="s">
        <v>231</v>
      </c>
      <c r="W35" s="75">
        <f t="shared" si="2"/>
        <v>1</v>
      </c>
      <c r="X35" s="75" t="s">
        <v>231</v>
      </c>
      <c r="Y35" s="76">
        <f t="shared" si="3"/>
        <v>1</v>
      </c>
      <c r="Z35" s="77" t="str">
        <f t="shared" si="4"/>
        <v>Insignificante</v>
      </c>
      <c r="AA35" s="78">
        <f t="shared" si="5"/>
        <v>1</v>
      </c>
      <c r="AB35" s="75" t="s">
        <v>231</v>
      </c>
      <c r="AC35" s="75">
        <f t="shared" si="6"/>
        <v>1</v>
      </c>
      <c r="AD35" s="75" t="s">
        <v>231</v>
      </c>
      <c r="AE35" s="75">
        <f t="shared" si="7"/>
        <v>1</v>
      </c>
      <c r="AF35" s="75" t="s">
        <v>231</v>
      </c>
      <c r="AG35" s="76">
        <f t="shared" si="8"/>
        <v>1</v>
      </c>
      <c r="AH35" s="77" t="str">
        <f t="shared" si="9"/>
        <v>Insignificante</v>
      </c>
      <c r="AI35" s="78">
        <f t="shared" si="10"/>
        <v>1</v>
      </c>
      <c r="AJ35" s="75" t="s">
        <v>231</v>
      </c>
      <c r="AK35" s="75">
        <f t="shared" si="11"/>
        <v>1</v>
      </c>
      <c r="AL35" s="75" t="s">
        <v>231</v>
      </c>
      <c r="AM35" s="75">
        <f t="shared" si="12"/>
        <v>1</v>
      </c>
      <c r="AN35" s="75" t="s">
        <v>231</v>
      </c>
      <c r="AO35" s="76">
        <f t="shared" si="13"/>
        <v>1</v>
      </c>
      <c r="AP35" s="77" t="str">
        <f t="shared" si="14"/>
        <v>Insignificante</v>
      </c>
      <c r="AQ35" s="79"/>
      <c r="AR35" s="79"/>
      <c r="AS35" s="79"/>
    </row>
    <row r="36" spans="3:45" ht="76.5">
      <c r="C36" s="56" t="s">
        <v>2719</v>
      </c>
      <c r="D36" s="57">
        <v>43413</v>
      </c>
      <c r="E36" s="58" t="s">
        <v>2720</v>
      </c>
      <c r="F36" s="58" t="s">
        <v>2721</v>
      </c>
      <c r="G36" s="59" t="s">
        <v>2722</v>
      </c>
      <c r="H36" s="59" t="s">
        <v>222</v>
      </c>
      <c r="I36" s="59" t="s">
        <v>223</v>
      </c>
      <c r="J36" s="59" t="s">
        <v>2723</v>
      </c>
      <c r="K36" s="59" t="s">
        <v>224</v>
      </c>
      <c r="L36" s="59" t="s">
        <v>225</v>
      </c>
      <c r="M36" s="59" t="s">
        <v>2724</v>
      </c>
      <c r="N36" s="59" t="s">
        <v>727</v>
      </c>
      <c r="O36" s="59" t="s">
        <v>228</v>
      </c>
      <c r="P36" s="46" t="s">
        <v>179</v>
      </c>
      <c r="Q36" s="59" t="s">
        <v>2697</v>
      </c>
      <c r="R36" s="59" t="s">
        <v>230</v>
      </c>
      <c r="S36" s="75">
        <f t="shared" si="0"/>
        <v>1</v>
      </c>
      <c r="T36" s="75" t="s">
        <v>231</v>
      </c>
      <c r="U36" s="75">
        <f t="shared" si="1"/>
        <v>1</v>
      </c>
      <c r="V36" s="75" t="s">
        <v>231</v>
      </c>
      <c r="W36" s="75">
        <f t="shared" si="2"/>
        <v>2</v>
      </c>
      <c r="X36" s="75" t="s">
        <v>233</v>
      </c>
      <c r="Y36" s="76">
        <f t="shared" si="3"/>
        <v>2</v>
      </c>
      <c r="Z36" s="77" t="str">
        <f t="shared" si="4"/>
        <v>Menor</v>
      </c>
      <c r="AA36" s="78">
        <f t="shared" si="5"/>
        <v>1</v>
      </c>
      <c r="AB36" s="75" t="s">
        <v>231</v>
      </c>
      <c r="AC36" s="75">
        <f t="shared" si="6"/>
        <v>1</v>
      </c>
      <c r="AD36" s="75" t="s">
        <v>231</v>
      </c>
      <c r="AE36" s="75">
        <f t="shared" si="7"/>
        <v>1</v>
      </c>
      <c r="AF36" s="75" t="s">
        <v>231</v>
      </c>
      <c r="AG36" s="76">
        <f t="shared" si="8"/>
        <v>1</v>
      </c>
      <c r="AH36" s="77" t="str">
        <f t="shared" si="9"/>
        <v>Insignificante</v>
      </c>
      <c r="AI36" s="78">
        <f t="shared" si="10"/>
        <v>1</v>
      </c>
      <c r="AJ36" s="75" t="s">
        <v>231</v>
      </c>
      <c r="AK36" s="75">
        <f t="shared" si="11"/>
        <v>1</v>
      </c>
      <c r="AL36" s="75" t="s">
        <v>231</v>
      </c>
      <c r="AM36" s="75">
        <f t="shared" si="12"/>
        <v>3</v>
      </c>
      <c r="AN36" s="75" t="s">
        <v>232</v>
      </c>
      <c r="AO36" s="76">
        <f t="shared" si="13"/>
        <v>3</v>
      </c>
      <c r="AP36" s="77" t="str">
        <f t="shared" si="14"/>
        <v>Moderado</v>
      </c>
      <c r="AQ36" s="79"/>
      <c r="AR36" s="79"/>
      <c r="AS36" s="79"/>
    </row>
    <row r="37" spans="3:45" ht="76.5">
      <c r="C37" s="56" t="s">
        <v>2719</v>
      </c>
      <c r="D37" s="57">
        <v>43413</v>
      </c>
      <c r="E37" s="58" t="s">
        <v>2720</v>
      </c>
      <c r="F37" s="58" t="s">
        <v>2721</v>
      </c>
      <c r="G37" s="59" t="s">
        <v>2722</v>
      </c>
      <c r="H37" s="59" t="s">
        <v>222</v>
      </c>
      <c r="I37" s="59" t="s">
        <v>223</v>
      </c>
      <c r="J37" s="59" t="s">
        <v>2723</v>
      </c>
      <c r="K37" s="59" t="s">
        <v>224</v>
      </c>
      <c r="L37" s="59" t="s">
        <v>225</v>
      </c>
      <c r="M37" s="59" t="s">
        <v>2724</v>
      </c>
      <c r="N37" s="59" t="s">
        <v>727</v>
      </c>
      <c r="O37" s="59" t="s">
        <v>2725</v>
      </c>
      <c r="P37" s="46" t="s">
        <v>179</v>
      </c>
      <c r="Q37" s="59" t="s">
        <v>2697</v>
      </c>
      <c r="R37" s="59" t="s">
        <v>230</v>
      </c>
      <c r="S37" s="75">
        <f t="shared" si="0"/>
        <v>1</v>
      </c>
      <c r="T37" s="75" t="s">
        <v>231</v>
      </c>
      <c r="U37" s="75">
        <f t="shared" si="1"/>
        <v>1</v>
      </c>
      <c r="V37" s="75" t="s">
        <v>231</v>
      </c>
      <c r="W37" s="75">
        <f t="shared" si="2"/>
        <v>2</v>
      </c>
      <c r="X37" s="75" t="s">
        <v>233</v>
      </c>
      <c r="Y37" s="76">
        <f t="shared" si="3"/>
        <v>2</v>
      </c>
      <c r="Z37" s="77" t="str">
        <f t="shared" si="4"/>
        <v>Menor</v>
      </c>
      <c r="AA37" s="78">
        <f t="shared" si="5"/>
        <v>1</v>
      </c>
      <c r="AB37" s="75" t="s">
        <v>231</v>
      </c>
      <c r="AC37" s="75">
        <f t="shared" si="6"/>
        <v>1</v>
      </c>
      <c r="AD37" s="75" t="s">
        <v>231</v>
      </c>
      <c r="AE37" s="75">
        <f t="shared" si="7"/>
        <v>1</v>
      </c>
      <c r="AF37" s="75" t="s">
        <v>231</v>
      </c>
      <c r="AG37" s="76">
        <f t="shared" si="8"/>
        <v>1</v>
      </c>
      <c r="AH37" s="77" t="str">
        <f t="shared" si="9"/>
        <v>Insignificante</v>
      </c>
      <c r="AI37" s="78">
        <f t="shared" si="10"/>
        <v>1</v>
      </c>
      <c r="AJ37" s="75" t="s">
        <v>231</v>
      </c>
      <c r="AK37" s="75">
        <f t="shared" si="11"/>
        <v>1</v>
      </c>
      <c r="AL37" s="75" t="s">
        <v>231</v>
      </c>
      <c r="AM37" s="75">
        <f t="shared" si="12"/>
        <v>3</v>
      </c>
      <c r="AN37" s="75" t="s">
        <v>232</v>
      </c>
      <c r="AO37" s="76">
        <f t="shared" si="13"/>
        <v>3</v>
      </c>
      <c r="AP37" s="77" t="str">
        <f t="shared" si="14"/>
        <v>Moderado</v>
      </c>
      <c r="AQ37" s="79"/>
      <c r="AR37" s="79"/>
      <c r="AS37" s="79"/>
    </row>
    <row r="38" spans="3:45" ht="76.5">
      <c r="C38" s="56" t="s">
        <v>2719</v>
      </c>
      <c r="D38" s="57">
        <v>43413</v>
      </c>
      <c r="E38" s="58" t="s">
        <v>2720</v>
      </c>
      <c r="F38" s="58" t="s">
        <v>2721</v>
      </c>
      <c r="G38" s="59" t="s">
        <v>2722</v>
      </c>
      <c r="H38" s="59" t="s">
        <v>222</v>
      </c>
      <c r="I38" s="59" t="s">
        <v>223</v>
      </c>
      <c r="J38" s="59" t="s">
        <v>2723</v>
      </c>
      <c r="K38" s="59" t="s">
        <v>224</v>
      </c>
      <c r="L38" s="59" t="s">
        <v>225</v>
      </c>
      <c r="M38" s="59" t="s">
        <v>2724</v>
      </c>
      <c r="N38" s="59" t="s">
        <v>727</v>
      </c>
      <c r="O38" s="59" t="s">
        <v>2726</v>
      </c>
      <c r="P38" s="46" t="s">
        <v>179</v>
      </c>
      <c r="Q38" s="59" t="s">
        <v>2697</v>
      </c>
      <c r="R38" s="59" t="s">
        <v>230</v>
      </c>
      <c r="S38" s="75">
        <f t="shared" si="0"/>
        <v>1</v>
      </c>
      <c r="T38" s="75" t="s">
        <v>231</v>
      </c>
      <c r="U38" s="75">
        <f t="shared" si="1"/>
        <v>1</v>
      </c>
      <c r="V38" s="75" t="s">
        <v>231</v>
      </c>
      <c r="W38" s="75">
        <f t="shared" si="2"/>
        <v>2</v>
      </c>
      <c r="X38" s="75" t="s">
        <v>233</v>
      </c>
      <c r="Y38" s="76">
        <f t="shared" si="3"/>
        <v>2</v>
      </c>
      <c r="Z38" s="77" t="str">
        <f t="shared" si="4"/>
        <v>Menor</v>
      </c>
      <c r="AA38" s="78">
        <f t="shared" si="5"/>
        <v>1</v>
      </c>
      <c r="AB38" s="75" t="s">
        <v>231</v>
      </c>
      <c r="AC38" s="75">
        <f t="shared" si="6"/>
        <v>1</v>
      </c>
      <c r="AD38" s="75" t="s">
        <v>231</v>
      </c>
      <c r="AE38" s="75">
        <f t="shared" si="7"/>
        <v>1</v>
      </c>
      <c r="AF38" s="75" t="s">
        <v>231</v>
      </c>
      <c r="AG38" s="76">
        <f t="shared" si="8"/>
        <v>1</v>
      </c>
      <c r="AH38" s="77" t="str">
        <f t="shared" si="9"/>
        <v>Insignificante</v>
      </c>
      <c r="AI38" s="78">
        <f t="shared" si="10"/>
        <v>1</v>
      </c>
      <c r="AJ38" s="75" t="s">
        <v>231</v>
      </c>
      <c r="AK38" s="75">
        <f t="shared" si="11"/>
        <v>1</v>
      </c>
      <c r="AL38" s="75" t="s">
        <v>231</v>
      </c>
      <c r="AM38" s="75">
        <f t="shared" si="12"/>
        <v>3</v>
      </c>
      <c r="AN38" s="75" t="s">
        <v>232</v>
      </c>
      <c r="AO38" s="76">
        <f t="shared" si="13"/>
        <v>3</v>
      </c>
      <c r="AP38" s="77" t="str">
        <f t="shared" si="14"/>
        <v>Moderado</v>
      </c>
      <c r="AQ38" s="79"/>
      <c r="AR38" s="79"/>
      <c r="AS38" s="79"/>
    </row>
    <row r="39" spans="3:45" ht="76.5">
      <c r="C39" s="56" t="s">
        <v>2727</v>
      </c>
      <c r="D39" s="57">
        <v>43413</v>
      </c>
      <c r="E39" s="58" t="s">
        <v>2728</v>
      </c>
      <c r="F39" s="58" t="s">
        <v>2729</v>
      </c>
      <c r="G39" s="59" t="s">
        <v>2730</v>
      </c>
      <c r="H39" s="59" t="s">
        <v>2731</v>
      </c>
      <c r="I39" s="59" t="s">
        <v>2655</v>
      </c>
      <c r="J39" s="59" t="s">
        <v>2728</v>
      </c>
      <c r="K39" s="59" t="s">
        <v>224</v>
      </c>
      <c r="L39" s="59" t="s">
        <v>225</v>
      </c>
      <c r="M39" s="59" t="s">
        <v>2732</v>
      </c>
      <c r="N39" s="59" t="s">
        <v>2732</v>
      </c>
      <c r="O39" s="59" t="s">
        <v>1977</v>
      </c>
      <c r="P39" s="46" t="s">
        <v>179</v>
      </c>
      <c r="Q39" s="59" t="s">
        <v>2697</v>
      </c>
      <c r="R39" s="59" t="s">
        <v>230</v>
      </c>
      <c r="S39" s="75">
        <f t="shared" si="0"/>
        <v>1</v>
      </c>
      <c r="T39" s="75" t="s">
        <v>231</v>
      </c>
      <c r="U39" s="75">
        <f t="shared" si="1"/>
        <v>4</v>
      </c>
      <c r="V39" s="75" t="s">
        <v>242</v>
      </c>
      <c r="W39" s="75">
        <f t="shared" si="2"/>
        <v>3</v>
      </c>
      <c r="X39" s="75" t="s">
        <v>232</v>
      </c>
      <c r="Y39" s="76">
        <f t="shared" si="3"/>
        <v>4</v>
      </c>
      <c r="Z39" s="77" t="str">
        <f t="shared" si="4"/>
        <v>Mayor</v>
      </c>
      <c r="AA39" s="78">
        <f t="shared" si="5"/>
        <v>1</v>
      </c>
      <c r="AB39" s="75" t="s">
        <v>231</v>
      </c>
      <c r="AC39" s="75">
        <f t="shared" si="6"/>
        <v>4</v>
      </c>
      <c r="AD39" s="75" t="s">
        <v>242</v>
      </c>
      <c r="AE39" s="75">
        <f t="shared" si="7"/>
        <v>3</v>
      </c>
      <c r="AF39" s="75" t="s">
        <v>232</v>
      </c>
      <c r="AG39" s="76">
        <f t="shared" si="8"/>
        <v>4</v>
      </c>
      <c r="AH39" s="77" t="str">
        <f t="shared" si="9"/>
        <v>Mayor</v>
      </c>
      <c r="AI39" s="78">
        <f t="shared" si="10"/>
        <v>4</v>
      </c>
      <c r="AJ39" s="75" t="s">
        <v>242</v>
      </c>
      <c r="AK39" s="75">
        <f t="shared" si="11"/>
        <v>3</v>
      </c>
      <c r="AL39" s="75" t="s">
        <v>232</v>
      </c>
      <c r="AM39" s="75">
        <f t="shared" si="12"/>
        <v>4</v>
      </c>
      <c r="AN39" s="75" t="s">
        <v>242</v>
      </c>
      <c r="AO39" s="76">
        <f t="shared" si="13"/>
        <v>4</v>
      </c>
      <c r="AP39" s="77" t="str">
        <f t="shared" si="14"/>
        <v>Mayor</v>
      </c>
      <c r="AQ39" s="79"/>
      <c r="AR39" s="79"/>
      <c r="AS39" s="79"/>
    </row>
    <row r="40" spans="3:45" ht="76.5">
      <c r="C40" s="56" t="s">
        <v>2727</v>
      </c>
      <c r="D40" s="57">
        <v>43413</v>
      </c>
      <c r="E40" s="58" t="s">
        <v>2728</v>
      </c>
      <c r="F40" s="58" t="s">
        <v>2729</v>
      </c>
      <c r="G40" s="59" t="s">
        <v>2730</v>
      </c>
      <c r="H40" s="59" t="s">
        <v>2731</v>
      </c>
      <c r="I40" s="59" t="s">
        <v>2655</v>
      </c>
      <c r="J40" s="59" t="s">
        <v>2728</v>
      </c>
      <c r="K40" s="59" t="s">
        <v>224</v>
      </c>
      <c r="L40" s="59" t="s">
        <v>225</v>
      </c>
      <c r="M40" s="59" t="s">
        <v>2732</v>
      </c>
      <c r="N40" s="59" t="s">
        <v>2732</v>
      </c>
      <c r="O40" s="59" t="s">
        <v>2733</v>
      </c>
      <c r="P40" s="46" t="s">
        <v>179</v>
      </c>
      <c r="Q40" s="59" t="s">
        <v>2697</v>
      </c>
      <c r="R40" s="59" t="s">
        <v>230</v>
      </c>
      <c r="S40" s="75">
        <f t="shared" si="0"/>
        <v>1</v>
      </c>
      <c r="T40" s="75" t="s">
        <v>231</v>
      </c>
      <c r="U40" s="75">
        <f t="shared" si="1"/>
        <v>4</v>
      </c>
      <c r="V40" s="75" t="s">
        <v>242</v>
      </c>
      <c r="W40" s="75">
        <f t="shared" si="2"/>
        <v>3</v>
      </c>
      <c r="X40" s="75" t="s">
        <v>232</v>
      </c>
      <c r="Y40" s="76">
        <f t="shared" si="3"/>
        <v>4</v>
      </c>
      <c r="Z40" s="77" t="str">
        <f t="shared" si="4"/>
        <v>Mayor</v>
      </c>
      <c r="AA40" s="78">
        <f t="shared" si="5"/>
        <v>1</v>
      </c>
      <c r="AB40" s="75" t="s">
        <v>231</v>
      </c>
      <c r="AC40" s="75">
        <f t="shared" si="6"/>
        <v>4</v>
      </c>
      <c r="AD40" s="75" t="s">
        <v>242</v>
      </c>
      <c r="AE40" s="75">
        <f t="shared" si="7"/>
        <v>3</v>
      </c>
      <c r="AF40" s="75" t="s">
        <v>232</v>
      </c>
      <c r="AG40" s="76">
        <f t="shared" si="8"/>
        <v>4</v>
      </c>
      <c r="AH40" s="77" t="str">
        <f t="shared" si="9"/>
        <v>Mayor</v>
      </c>
      <c r="AI40" s="78">
        <f t="shared" si="10"/>
        <v>4</v>
      </c>
      <c r="AJ40" s="75" t="s">
        <v>242</v>
      </c>
      <c r="AK40" s="75">
        <f t="shared" si="11"/>
        <v>3</v>
      </c>
      <c r="AL40" s="75" t="s">
        <v>232</v>
      </c>
      <c r="AM40" s="75">
        <f t="shared" si="12"/>
        <v>4</v>
      </c>
      <c r="AN40" s="75" t="s">
        <v>242</v>
      </c>
      <c r="AO40" s="76">
        <f t="shared" si="13"/>
        <v>4</v>
      </c>
      <c r="AP40" s="77" t="str">
        <f t="shared" si="14"/>
        <v>Mayor</v>
      </c>
      <c r="AQ40" s="79"/>
      <c r="AR40" s="79"/>
      <c r="AS40" s="79"/>
    </row>
    <row r="41" spans="3:45" ht="76.5">
      <c r="C41" s="56" t="s">
        <v>2734</v>
      </c>
      <c r="D41" s="57">
        <v>43413</v>
      </c>
      <c r="E41" s="58" t="s">
        <v>2670</v>
      </c>
      <c r="F41" s="58" t="s">
        <v>2735</v>
      </c>
      <c r="G41" s="59" t="s">
        <v>2736</v>
      </c>
      <c r="H41" s="59" t="s">
        <v>222</v>
      </c>
      <c r="I41" s="59" t="s">
        <v>223</v>
      </c>
      <c r="J41" s="59" t="s">
        <v>199</v>
      </c>
      <c r="K41" s="59" t="s">
        <v>224</v>
      </c>
      <c r="L41" s="59" t="s">
        <v>225</v>
      </c>
      <c r="M41" s="59" t="s">
        <v>2737</v>
      </c>
      <c r="N41" s="59" t="s">
        <v>2737</v>
      </c>
      <c r="O41" s="59" t="s">
        <v>228</v>
      </c>
      <c r="P41" s="46" t="s">
        <v>179</v>
      </c>
      <c r="Q41" s="59" t="s">
        <v>2697</v>
      </c>
      <c r="R41" s="59" t="s">
        <v>230</v>
      </c>
      <c r="S41" s="75">
        <f t="shared" si="0"/>
        <v>1</v>
      </c>
      <c r="T41" s="75" t="s">
        <v>231</v>
      </c>
      <c r="U41" s="75">
        <f t="shared" si="1"/>
        <v>1</v>
      </c>
      <c r="V41" s="75" t="s">
        <v>231</v>
      </c>
      <c r="W41" s="75">
        <f t="shared" si="2"/>
        <v>1</v>
      </c>
      <c r="X41" s="75" t="s">
        <v>231</v>
      </c>
      <c r="Y41" s="76">
        <f t="shared" si="3"/>
        <v>1</v>
      </c>
      <c r="Z41" s="77" t="str">
        <f t="shared" si="4"/>
        <v>Insignificante</v>
      </c>
      <c r="AA41" s="78">
        <f t="shared" si="5"/>
        <v>1</v>
      </c>
      <c r="AB41" s="75" t="s">
        <v>231</v>
      </c>
      <c r="AC41" s="75">
        <f t="shared" si="6"/>
        <v>3</v>
      </c>
      <c r="AD41" s="75" t="s">
        <v>232</v>
      </c>
      <c r="AE41" s="75">
        <f t="shared" si="7"/>
        <v>2</v>
      </c>
      <c r="AF41" s="75" t="s">
        <v>233</v>
      </c>
      <c r="AG41" s="76">
        <f t="shared" si="8"/>
        <v>3</v>
      </c>
      <c r="AH41" s="77" t="str">
        <f t="shared" si="9"/>
        <v>Moderado</v>
      </c>
      <c r="AI41" s="78">
        <f t="shared" si="10"/>
        <v>1</v>
      </c>
      <c r="AJ41" s="75" t="s">
        <v>231</v>
      </c>
      <c r="AK41" s="75">
        <f t="shared" si="11"/>
        <v>3</v>
      </c>
      <c r="AL41" s="75" t="s">
        <v>232</v>
      </c>
      <c r="AM41" s="75">
        <f t="shared" si="12"/>
        <v>2</v>
      </c>
      <c r="AN41" s="75" t="s">
        <v>233</v>
      </c>
      <c r="AO41" s="76">
        <f t="shared" si="13"/>
        <v>3</v>
      </c>
      <c r="AP41" s="77" t="str">
        <f t="shared" si="14"/>
        <v>Moderado</v>
      </c>
      <c r="AQ41" s="79"/>
      <c r="AR41" s="79"/>
      <c r="AS41" s="79"/>
    </row>
    <row r="42" spans="3:45" ht="76.5">
      <c r="C42" s="56" t="s">
        <v>2734</v>
      </c>
      <c r="D42" s="57">
        <v>43413</v>
      </c>
      <c r="E42" s="58" t="s">
        <v>2670</v>
      </c>
      <c r="F42" s="58" t="s">
        <v>2735</v>
      </c>
      <c r="G42" s="59" t="s">
        <v>2736</v>
      </c>
      <c r="H42" s="59" t="s">
        <v>222</v>
      </c>
      <c r="I42" s="59" t="s">
        <v>223</v>
      </c>
      <c r="J42" s="59" t="s">
        <v>199</v>
      </c>
      <c r="K42" s="59" t="s">
        <v>224</v>
      </c>
      <c r="L42" s="59" t="s">
        <v>225</v>
      </c>
      <c r="M42" s="59" t="s">
        <v>2737</v>
      </c>
      <c r="N42" s="59" t="s">
        <v>2737</v>
      </c>
      <c r="O42" s="59" t="s">
        <v>2725</v>
      </c>
      <c r="P42" s="46" t="s">
        <v>179</v>
      </c>
      <c r="Q42" s="59" t="s">
        <v>2697</v>
      </c>
      <c r="R42" s="59" t="s">
        <v>230</v>
      </c>
      <c r="S42" s="75">
        <f t="shared" si="0"/>
        <v>1</v>
      </c>
      <c r="T42" s="75" t="s">
        <v>231</v>
      </c>
      <c r="U42" s="75">
        <f t="shared" si="1"/>
        <v>1</v>
      </c>
      <c r="V42" s="75" t="s">
        <v>231</v>
      </c>
      <c r="W42" s="75">
        <f t="shared" si="2"/>
        <v>1</v>
      </c>
      <c r="X42" s="75" t="s">
        <v>231</v>
      </c>
      <c r="Y42" s="76">
        <f t="shared" si="3"/>
        <v>1</v>
      </c>
      <c r="Z42" s="77" t="str">
        <f t="shared" si="4"/>
        <v>Insignificante</v>
      </c>
      <c r="AA42" s="78">
        <f t="shared" si="5"/>
        <v>1</v>
      </c>
      <c r="AB42" s="75" t="s">
        <v>231</v>
      </c>
      <c r="AC42" s="75">
        <f t="shared" si="6"/>
        <v>3</v>
      </c>
      <c r="AD42" s="75" t="s">
        <v>232</v>
      </c>
      <c r="AE42" s="75">
        <f t="shared" si="7"/>
        <v>2</v>
      </c>
      <c r="AF42" s="75" t="s">
        <v>233</v>
      </c>
      <c r="AG42" s="76">
        <f t="shared" si="8"/>
        <v>3</v>
      </c>
      <c r="AH42" s="77" t="str">
        <f t="shared" si="9"/>
        <v>Moderado</v>
      </c>
      <c r="AI42" s="78">
        <f t="shared" si="10"/>
        <v>1</v>
      </c>
      <c r="AJ42" s="75" t="s">
        <v>231</v>
      </c>
      <c r="AK42" s="75">
        <f t="shared" si="11"/>
        <v>3</v>
      </c>
      <c r="AL42" s="75" t="s">
        <v>232</v>
      </c>
      <c r="AM42" s="75">
        <f t="shared" si="12"/>
        <v>2</v>
      </c>
      <c r="AN42" s="75" t="s">
        <v>233</v>
      </c>
      <c r="AO42" s="76">
        <f t="shared" si="13"/>
        <v>3</v>
      </c>
      <c r="AP42" s="77" t="str">
        <f t="shared" si="14"/>
        <v>Moderado</v>
      </c>
      <c r="AQ42" s="79"/>
      <c r="AR42" s="79"/>
      <c r="AS42" s="79"/>
    </row>
    <row r="43" spans="3:45" ht="76.5">
      <c r="C43" s="56" t="s">
        <v>2734</v>
      </c>
      <c r="D43" s="57">
        <v>43413</v>
      </c>
      <c r="E43" s="58" t="s">
        <v>2670</v>
      </c>
      <c r="F43" s="58" t="s">
        <v>2735</v>
      </c>
      <c r="G43" s="59" t="s">
        <v>2736</v>
      </c>
      <c r="H43" s="59" t="s">
        <v>222</v>
      </c>
      <c r="I43" s="59" t="s">
        <v>223</v>
      </c>
      <c r="J43" s="59" t="s">
        <v>199</v>
      </c>
      <c r="K43" s="59" t="s">
        <v>224</v>
      </c>
      <c r="L43" s="59" t="s">
        <v>225</v>
      </c>
      <c r="M43" s="59" t="s">
        <v>2737</v>
      </c>
      <c r="N43" s="59" t="s">
        <v>2737</v>
      </c>
      <c r="O43" s="59" t="s">
        <v>2726</v>
      </c>
      <c r="P43" s="46" t="s">
        <v>179</v>
      </c>
      <c r="Q43" s="59" t="s">
        <v>2697</v>
      </c>
      <c r="R43" s="59" t="s">
        <v>230</v>
      </c>
      <c r="S43" s="75">
        <f t="shared" si="0"/>
        <v>1</v>
      </c>
      <c r="T43" s="75" t="s">
        <v>231</v>
      </c>
      <c r="U43" s="75">
        <f t="shared" si="1"/>
        <v>1</v>
      </c>
      <c r="V43" s="75" t="s">
        <v>231</v>
      </c>
      <c r="W43" s="75">
        <f t="shared" si="2"/>
        <v>1</v>
      </c>
      <c r="X43" s="75" t="s">
        <v>231</v>
      </c>
      <c r="Y43" s="76">
        <f t="shared" si="3"/>
        <v>1</v>
      </c>
      <c r="Z43" s="77" t="str">
        <f t="shared" si="4"/>
        <v>Insignificante</v>
      </c>
      <c r="AA43" s="78">
        <f t="shared" si="5"/>
        <v>1</v>
      </c>
      <c r="AB43" s="75" t="s">
        <v>231</v>
      </c>
      <c r="AC43" s="75">
        <f t="shared" si="6"/>
        <v>3</v>
      </c>
      <c r="AD43" s="75" t="s">
        <v>232</v>
      </c>
      <c r="AE43" s="75">
        <f t="shared" si="7"/>
        <v>2</v>
      </c>
      <c r="AF43" s="75" t="s">
        <v>233</v>
      </c>
      <c r="AG43" s="76">
        <f t="shared" si="8"/>
        <v>3</v>
      </c>
      <c r="AH43" s="77" t="str">
        <f t="shared" si="9"/>
        <v>Moderado</v>
      </c>
      <c r="AI43" s="78">
        <f t="shared" si="10"/>
        <v>1</v>
      </c>
      <c r="AJ43" s="75" t="s">
        <v>231</v>
      </c>
      <c r="AK43" s="75">
        <f t="shared" si="11"/>
        <v>3</v>
      </c>
      <c r="AL43" s="75" t="s">
        <v>232</v>
      </c>
      <c r="AM43" s="75">
        <f t="shared" si="12"/>
        <v>2</v>
      </c>
      <c r="AN43" s="75" t="s">
        <v>233</v>
      </c>
      <c r="AO43" s="76">
        <f t="shared" si="13"/>
        <v>3</v>
      </c>
      <c r="AP43" s="77" t="str">
        <f t="shared" si="14"/>
        <v>Moderado</v>
      </c>
      <c r="AQ43" s="79"/>
      <c r="AR43" s="79"/>
      <c r="AS43" s="79"/>
    </row>
    <row r="44" spans="3:45" ht="76.5">
      <c r="C44" s="56" t="s">
        <v>2738</v>
      </c>
      <c r="D44" s="57">
        <v>43404</v>
      </c>
      <c r="E44" s="58" t="s">
        <v>2739</v>
      </c>
      <c r="F44" s="58" t="s">
        <v>2739</v>
      </c>
      <c r="G44" s="59" t="s">
        <v>2740</v>
      </c>
      <c r="H44" s="59" t="s">
        <v>222</v>
      </c>
      <c r="I44" s="59" t="s">
        <v>2655</v>
      </c>
      <c r="J44" s="59" t="s">
        <v>2741</v>
      </c>
      <c r="K44" s="59" t="s">
        <v>224</v>
      </c>
      <c r="L44" s="59" t="s">
        <v>225</v>
      </c>
      <c r="M44" s="59" t="s">
        <v>226</v>
      </c>
      <c r="N44" s="59" t="s">
        <v>2742</v>
      </c>
      <c r="O44" s="59" t="s">
        <v>2459</v>
      </c>
      <c r="P44" s="46" t="s">
        <v>179</v>
      </c>
      <c r="Q44" s="59" t="s">
        <v>2697</v>
      </c>
      <c r="R44" s="59" t="s">
        <v>230</v>
      </c>
      <c r="S44" s="75">
        <f t="shared" si="0"/>
        <v>1</v>
      </c>
      <c r="T44" s="75" t="s">
        <v>231</v>
      </c>
      <c r="U44" s="75">
        <f t="shared" si="1"/>
        <v>1</v>
      </c>
      <c r="V44" s="75" t="s">
        <v>231</v>
      </c>
      <c r="W44" s="75">
        <f t="shared" si="2"/>
        <v>1</v>
      </c>
      <c r="X44" s="75" t="s">
        <v>231</v>
      </c>
      <c r="Y44" s="76">
        <f t="shared" si="3"/>
        <v>1</v>
      </c>
      <c r="Z44" s="77" t="str">
        <f t="shared" si="4"/>
        <v>Insignificante</v>
      </c>
      <c r="AA44" s="78">
        <f t="shared" si="5"/>
        <v>1</v>
      </c>
      <c r="AB44" s="75" t="s">
        <v>231</v>
      </c>
      <c r="AC44" s="75">
        <f t="shared" si="6"/>
        <v>2</v>
      </c>
      <c r="AD44" s="75" t="s">
        <v>233</v>
      </c>
      <c r="AE44" s="75">
        <f t="shared" si="7"/>
        <v>2</v>
      </c>
      <c r="AF44" s="75" t="s">
        <v>233</v>
      </c>
      <c r="AG44" s="76">
        <f t="shared" si="8"/>
        <v>2</v>
      </c>
      <c r="AH44" s="77" t="str">
        <f t="shared" si="9"/>
        <v>Menor</v>
      </c>
      <c r="AI44" s="78">
        <f t="shared" si="10"/>
        <v>1</v>
      </c>
      <c r="AJ44" s="75" t="s">
        <v>231</v>
      </c>
      <c r="AK44" s="75">
        <f t="shared" si="11"/>
        <v>2</v>
      </c>
      <c r="AL44" s="75" t="s">
        <v>233</v>
      </c>
      <c r="AM44" s="75">
        <f t="shared" si="12"/>
        <v>2</v>
      </c>
      <c r="AN44" s="75" t="s">
        <v>233</v>
      </c>
      <c r="AO44" s="76">
        <f t="shared" si="13"/>
        <v>2</v>
      </c>
      <c r="AP44" s="77" t="str">
        <f t="shared" si="14"/>
        <v>Menor</v>
      </c>
      <c r="AQ44" s="79"/>
      <c r="AR44" s="79"/>
      <c r="AS44" s="79"/>
    </row>
    <row r="45" spans="3:45" ht="76.5">
      <c r="C45" s="56" t="s">
        <v>2743</v>
      </c>
      <c r="D45" s="57">
        <v>41325</v>
      </c>
      <c r="E45" s="58" t="s">
        <v>2744</v>
      </c>
      <c r="F45" s="58" t="s">
        <v>2745</v>
      </c>
      <c r="G45" s="59" t="s">
        <v>2746</v>
      </c>
      <c r="H45" s="59" t="s">
        <v>222</v>
      </c>
      <c r="I45" s="59" t="s">
        <v>223</v>
      </c>
      <c r="J45" s="59" t="s">
        <v>2747</v>
      </c>
      <c r="K45" s="59" t="s">
        <v>2748</v>
      </c>
      <c r="L45" s="59" t="s">
        <v>2749</v>
      </c>
      <c r="M45" s="59" t="s">
        <v>2750</v>
      </c>
      <c r="N45" s="59" t="s">
        <v>2751</v>
      </c>
      <c r="O45" s="59" t="s">
        <v>2752</v>
      </c>
      <c r="P45" s="46" t="s">
        <v>179</v>
      </c>
      <c r="Q45" s="59" t="s">
        <v>2753</v>
      </c>
      <c r="R45" s="59" t="s">
        <v>230</v>
      </c>
      <c r="S45" s="75">
        <f t="shared" si="0"/>
        <v>1</v>
      </c>
      <c r="T45" s="75" t="s">
        <v>231</v>
      </c>
      <c r="U45" s="75">
        <f t="shared" si="1"/>
        <v>2</v>
      </c>
      <c r="V45" s="75" t="s">
        <v>233</v>
      </c>
      <c r="W45" s="75">
        <f t="shared" si="2"/>
        <v>1</v>
      </c>
      <c r="X45" s="75" t="s">
        <v>231</v>
      </c>
      <c r="Y45" s="76">
        <f t="shared" si="3"/>
        <v>2</v>
      </c>
      <c r="Z45" s="77" t="str">
        <f t="shared" si="4"/>
        <v>Menor</v>
      </c>
      <c r="AA45" s="78">
        <f t="shared" si="5"/>
        <v>1</v>
      </c>
      <c r="AB45" s="75" t="s">
        <v>231</v>
      </c>
      <c r="AC45" s="75">
        <f t="shared" si="6"/>
        <v>1</v>
      </c>
      <c r="AD45" s="75" t="s">
        <v>231</v>
      </c>
      <c r="AE45" s="75">
        <f t="shared" si="7"/>
        <v>2</v>
      </c>
      <c r="AF45" s="75" t="s">
        <v>233</v>
      </c>
      <c r="AG45" s="76">
        <f t="shared" si="8"/>
        <v>2</v>
      </c>
      <c r="AH45" s="77" t="str">
        <f t="shared" si="9"/>
        <v>Menor</v>
      </c>
      <c r="AI45" s="78">
        <f t="shared" si="10"/>
        <v>1</v>
      </c>
      <c r="AJ45" s="75" t="s">
        <v>231</v>
      </c>
      <c r="AK45" s="75">
        <f t="shared" si="11"/>
        <v>1</v>
      </c>
      <c r="AL45" s="75" t="s">
        <v>231</v>
      </c>
      <c r="AM45" s="75">
        <f t="shared" si="12"/>
        <v>1</v>
      </c>
      <c r="AN45" s="75" t="s">
        <v>231</v>
      </c>
      <c r="AO45" s="76">
        <f t="shared" si="13"/>
        <v>1</v>
      </c>
      <c r="AP45" s="77" t="str">
        <f t="shared" si="14"/>
        <v>Insignificante</v>
      </c>
      <c r="AQ45" s="79"/>
      <c r="AR45" s="79"/>
      <c r="AS45" s="79"/>
    </row>
    <row r="46" spans="3:45" ht="76.5">
      <c r="C46" s="56" t="s">
        <v>2743</v>
      </c>
      <c r="D46" s="57">
        <v>41325</v>
      </c>
      <c r="E46" s="58" t="s">
        <v>2744</v>
      </c>
      <c r="F46" s="58" t="s">
        <v>2745</v>
      </c>
      <c r="G46" s="59" t="s">
        <v>2746</v>
      </c>
      <c r="H46" s="59" t="s">
        <v>222</v>
      </c>
      <c r="I46" s="59" t="s">
        <v>223</v>
      </c>
      <c r="J46" s="59" t="s">
        <v>2747</v>
      </c>
      <c r="K46" s="59" t="s">
        <v>2748</v>
      </c>
      <c r="L46" s="59" t="s">
        <v>2749</v>
      </c>
      <c r="M46" s="59" t="s">
        <v>2750</v>
      </c>
      <c r="N46" s="59" t="s">
        <v>2751</v>
      </c>
      <c r="O46" s="59" t="s">
        <v>2754</v>
      </c>
      <c r="P46" s="46" t="s">
        <v>179</v>
      </c>
      <c r="Q46" s="59" t="s">
        <v>2753</v>
      </c>
      <c r="R46" s="59" t="s">
        <v>230</v>
      </c>
      <c r="S46" s="75">
        <f t="shared" si="0"/>
        <v>1</v>
      </c>
      <c r="T46" s="75" t="s">
        <v>231</v>
      </c>
      <c r="U46" s="75">
        <f t="shared" si="1"/>
        <v>2</v>
      </c>
      <c r="V46" s="75" t="s">
        <v>233</v>
      </c>
      <c r="W46" s="75">
        <f t="shared" si="2"/>
        <v>1</v>
      </c>
      <c r="X46" s="75" t="s">
        <v>231</v>
      </c>
      <c r="Y46" s="76">
        <f t="shared" si="3"/>
        <v>2</v>
      </c>
      <c r="Z46" s="77" t="str">
        <f t="shared" si="4"/>
        <v>Menor</v>
      </c>
      <c r="AA46" s="78">
        <f t="shared" si="5"/>
        <v>1</v>
      </c>
      <c r="AB46" s="75" t="s">
        <v>231</v>
      </c>
      <c r="AC46" s="75">
        <f t="shared" si="6"/>
        <v>1</v>
      </c>
      <c r="AD46" s="75" t="s">
        <v>231</v>
      </c>
      <c r="AE46" s="75">
        <f t="shared" si="7"/>
        <v>2</v>
      </c>
      <c r="AF46" s="75" t="s">
        <v>233</v>
      </c>
      <c r="AG46" s="76">
        <f t="shared" si="8"/>
        <v>2</v>
      </c>
      <c r="AH46" s="77" t="str">
        <f t="shared" si="9"/>
        <v>Menor</v>
      </c>
      <c r="AI46" s="78">
        <f t="shared" si="10"/>
        <v>1</v>
      </c>
      <c r="AJ46" s="75" t="s">
        <v>231</v>
      </c>
      <c r="AK46" s="75">
        <f t="shared" si="11"/>
        <v>1</v>
      </c>
      <c r="AL46" s="75" t="s">
        <v>231</v>
      </c>
      <c r="AM46" s="75">
        <f t="shared" si="12"/>
        <v>1</v>
      </c>
      <c r="AN46" s="75" t="s">
        <v>231</v>
      </c>
      <c r="AO46" s="76">
        <f t="shared" si="13"/>
        <v>1</v>
      </c>
      <c r="AP46" s="77" t="str">
        <f t="shared" si="14"/>
        <v>Insignificante</v>
      </c>
      <c r="AQ46" s="79"/>
      <c r="AR46" s="79"/>
      <c r="AS46" s="79"/>
    </row>
    <row r="47" spans="3:45" ht="76.5">
      <c r="C47" s="56" t="s">
        <v>2743</v>
      </c>
      <c r="D47" s="57">
        <v>41325</v>
      </c>
      <c r="E47" s="58" t="s">
        <v>2744</v>
      </c>
      <c r="F47" s="58" t="s">
        <v>2745</v>
      </c>
      <c r="G47" s="59" t="s">
        <v>2746</v>
      </c>
      <c r="H47" s="59" t="s">
        <v>222</v>
      </c>
      <c r="I47" s="59" t="s">
        <v>223</v>
      </c>
      <c r="J47" s="59" t="s">
        <v>2747</v>
      </c>
      <c r="K47" s="59" t="s">
        <v>2748</v>
      </c>
      <c r="L47" s="59" t="s">
        <v>2749</v>
      </c>
      <c r="M47" s="59" t="s">
        <v>2750</v>
      </c>
      <c r="N47" s="59" t="s">
        <v>2751</v>
      </c>
      <c r="O47" s="59" t="s">
        <v>2755</v>
      </c>
      <c r="P47" s="46" t="s">
        <v>179</v>
      </c>
      <c r="Q47" s="59" t="s">
        <v>2753</v>
      </c>
      <c r="R47" s="59" t="s">
        <v>230</v>
      </c>
      <c r="S47" s="75">
        <f t="shared" si="0"/>
        <v>1</v>
      </c>
      <c r="T47" s="75" t="s">
        <v>231</v>
      </c>
      <c r="U47" s="75">
        <f t="shared" si="1"/>
        <v>2</v>
      </c>
      <c r="V47" s="75" t="s">
        <v>233</v>
      </c>
      <c r="W47" s="75">
        <f t="shared" si="2"/>
        <v>1</v>
      </c>
      <c r="X47" s="75" t="s">
        <v>231</v>
      </c>
      <c r="Y47" s="76">
        <f t="shared" si="3"/>
        <v>2</v>
      </c>
      <c r="Z47" s="77" t="str">
        <f t="shared" si="4"/>
        <v>Menor</v>
      </c>
      <c r="AA47" s="78">
        <f t="shared" si="5"/>
        <v>1</v>
      </c>
      <c r="AB47" s="75" t="s">
        <v>231</v>
      </c>
      <c r="AC47" s="75">
        <f t="shared" si="6"/>
        <v>1</v>
      </c>
      <c r="AD47" s="75" t="s">
        <v>231</v>
      </c>
      <c r="AE47" s="75">
        <f t="shared" si="7"/>
        <v>2</v>
      </c>
      <c r="AF47" s="75" t="s">
        <v>233</v>
      </c>
      <c r="AG47" s="76">
        <f t="shared" si="8"/>
        <v>2</v>
      </c>
      <c r="AH47" s="77" t="str">
        <f t="shared" si="9"/>
        <v>Menor</v>
      </c>
      <c r="AI47" s="78">
        <f t="shared" si="10"/>
        <v>1</v>
      </c>
      <c r="AJ47" s="75" t="s">
        <v>231</v>
      </c>
      <c r="AK47" s="75">
        <f t="shared" si="11"/>
        <v>1</v>
      </c>
      <c r="AL47" s="75" t="s">
        <v>231</v>
      </c>
      <c r="AM47" s="75">
        <f t="shared" si="12"/>
        <v>1</v>
      </c>
      <c r="AN47" s="75" t="s">
        <v>231</v>
      </c>
      <c r="AO47" s="76">
        <f t="shared" si="13"/>
        <v>1</v>
      </c>
      <c r="AP47" s="77" t="str">
        <f t="shared" si="14"/>
        <v>Insignificante</v>
      </c>
      <c r="AQ47" s="79"/>
      <c r="AR47" s="79"/>
      <c r="AS47" s="79"/>
    </row>
    <row r="48" spans="3:45" ht="114.75">
      <c r="C48" s="56" t="s">
        <v>2756</v>
      </c>
      <c r="D48" s="57">
        <v>41459</v>
      </c>
      <c r="E48" s="58" t="s">
        <v>2757</v>
      </c>
      <c r="F48" s="58" t="s">
        <v>2758</v>
      </c>
      <c r="G48" s="59" t="s">
        <v>2759</v>
      </c>
      <c r="H48" s="59" t="s">
        <v>222</v>
      </c>
      <c r="I48" s="59" t="s">
        <v>223</v>
      </c>
      <c r="J48" s="59" t="s">
        <v>2747</v>
      </c>
      <c r="K48" s="59" t="s">
        <v>2748</v>
      </c>
      <c r="L48" s="59" t="s">
        <v>2760</v>
      </c>
      <c r="M48" s="59" t="s">
        <v>2750</v>
      </c>
      <c r="N48" s="59" t="s">
        <v>2761</v>
      </c>
      <c r="O48" s="59" t="s">
        <v>2752</v>
      </c>
      <c r="P48" s="46" t="s">
        <v>180</v>
      </c>
      <c r="Q48" s="59" t="s">
        <v>2650</v>
      </c>
      <c r="R48" s="59" t="s">
        <v>230</v>
      </c>
      <c r="S48" s="75">
        <f t="shared" si="0"/>
        <v>1</v>
      </c>
      <c r="T48" s="75" t="s">
        <v>231</v>
      </c>
      <c r="U48" s="75">
        <f t="shared" si="1"/>
        <v>1</v>
      </c>
      <c r="V48" s="75" t="s">
        <v>231</v>
      </c>
      <c r="W48" s="75">
        <f t="shared" si="2"/>
        <v>1</v>
      </c>
      <c r="X48" s="75" t="s">
        <v>231</v>
      </c>
      <c r="Y48" s="76">
        <f t="shared" si="3"/>
        <v>1</v>
      </c>
      <c r="Z48" s="77" t="str">
        <f t="shared" si="4"/>
        <v>Insignificante</v>
      </c>
      <c r="AA48" s="78">
        <f t="shared" si="5"/>
        <v>1</v>
      </c>
      <c r="AB48" s="75" t="s">
        <v>231</v>
      </c>
      <c r="AC48" s="75">
        <f t="shared" si="6"/>
        <v>1</v>
      </c>
      <c r="AD48" s="75" t="s">
        <v>231</v>
      </c>
      <c r="AE48" s="75">
        <f t="shared" si="7"/>
        <v>1</v>
      </c>
      <c r="AF48" s="75" t="s">
        <v>231</v>
      </c>
      <c r="AG48" s="76">
        <f t="shared" si="8"/>
        <v>1</v>
      </c>
      <c r="AH48" s="77" t="str">
        <f t="shared" si="9"/>
        <v>Insignificante</v>
      </c>
      <c r="AI48" s="78">
        <f t="shared" si="10"/>
        <v>1</v>
      </c>
      <c r="AJ48" s="75" t="s">
        <v>231</v>
      </c>
      <c r="AK48" s="75">
        <f t="shared" si="11"/>
        <v>1</v>
      </c>
      <c r="AL48" s="75" t="s">
        <v>231</v>
      </c>
      <c r="AM48" s="75">
        <f t="shared" si="12"/>
        <v>1</v>
      </c>
      <c r="AN48" s="75" t="s">
        <v>231</v>
      </c>
      <c r="AO48" s="76">
        <f t="shared" si="13"/>
        <v>1</v>
      </c>
      <c r="AP48" s="77" t="str">
        <f t="shared" si="14"/>
        <v>Insignificante</v>
      </c>
      <c r="AQ48" s="79"/>
      <c r="AR48" s="79"/>
      <c r="AS48" s="79"/>
    </row>
    <row r="49" spans="3:45" ht="102">
      <c r="C49" s="56" t="s">
        <v>2762</v>
      </c>
      <c r="D49" s="57">
        <v>41338</v>
      </c>
      <c r="E49" s="58" t="s">
        <v>2763</v>
      </c>
      <c r="F49" s="58" t="s">
        <v>2764</v>
      </c>
      <c r="G49" s="59" t="s">
        <v>2765</v>
      </c>
      <c r="H49" s="59" t="s">
        <v>222</v>
      </c>
      <c r="I49" s="59" t="s">
        <v>2766</v>
      </c>
      <c r="J49" s="59" t="s">
        <v>2747</v>
      </c>
      <c r="K49" s="59" t="s">
        <v>2748</v>
      </c>
      <c r="L49" s="59" t="s">
        <v>2760</v>
      </c>
      <c r="M49" s="59" t="s">
        <v>2750</v>
      </c>
      <c r="N49" s="59" t="s">
        <v>2767</v>
      </c>
      <c r="O49" s="59" t="s">
        <v>2752</v>
      </c>
      <c r="P49" s="46" t="s">
        <v>180</v>
      </c>
      <c r="Q49" s="59" t="s">
        <v>2650</v>
      </c>
      <c r="R49" s="59" t="s">
        <v>230</v>
      </c>
      <c r="S49" s="75">
        <f t="shared" si="0"/>
        <v>1</v>
      </c>
      <c r="T49" s="75" t="s">
        <v>231</v>
      </c>
      <c r="U49" s="75">
        <f t="shared" si="1"/>
        <v>1</v>
      </c>
      <c r="V49" s="75" t="s">
        <v>231</v>
      </c>
      <c r="W49" s="75">
        <f t="shared" si="2"/>
        <v>1</v>
      </c>
      <c r="X49" s="75" t="s">
        <v>231</v>
      </c>
      <c r="Y49" s="76">
        <f t="shared" si="3"/>
        <v>1</v>
      </c>
      <c r="Z49" s="77" t="str">
        <f t="shared" si="4"/>
        <v>Insignificante</v>
      </c>
      <c r="AA49" s="78">
        <f t="shared" si="5"/>
        <v>1</v>
      </c>
      <c r="AB49" s="75" t="s">
        <v>231</v>
      </c>
      <c r="AC49" s="75">
        <f t="shared" si="6"/>
        <v>1</v>
      </c>
      <c r="AD49" s="75" t="s">
        <v>231</v>
      </c>
      <c r="AE49" s="75">
        <f t="shared" si="7"/>
        <v>1</v>
      </c>
      <c r="AF49" s="75" t="s">
        <v>231</v>
      </c>
      <c r="AG49" s="76">
        <f t="shared" si="8"/>
        <v>1</v>
      </c>
      <c r="AH49" s="77" t="str">
        <f t="shared" si="9"/>
        <v>Insignificante</v>
      </c>
      <c r="AI49" s="78">
        <f t="shared" si="10"/>
        <v>1</v>
      </c>
      <c r="AJ49" s="75" t="s">
        <v>231</v>
      </c>
      <c r="AK49" s="75">
        <f t="shared" si="11"/>
        <v>1</v>
      </c>
      <c r="AL49" s="75" t="s">
        <v>231</v>
      </c>
      <c r="AM49" s="75">
        <f t="shared" si="12"/>
        <v>2</v>
      </c>
      <c r="AN49" s="75" t="s">
        <v>233</v>
      </c>
      <c r="AO49" s="76">
        <f t="shared" si="13"/>
        <v>2</v>
      </c>
      <c r="AP49" s="77" t="str">
        <f t="shared" si="14"/>
        <v>Menor</v>
      </c>
      <c r="AQ49" s="79"/>
      <c r="AR49" s="79"/>
      <c r="AS49" s="79"/>
    </row>
    <row r="50" spans="3:45" ht="102">
      <c r="C50" s="56" t="s">
        <v>2768</v>
      </c>
      <c r="D50" s="57">
        <v>41295</v>
      </c>
      <c r="E50" s="58" t="s">
        <v>2769</v>
      </c>
      <c r="F50" s="58" t="s">
        <v>2770</v>
      </c>
      <c r="G50" s="59" t="s">
        <v>2771</v>
      </c>
      <c r="H50" s="59" t="s">
        <v>222</v>
      </c>
      <c r="I50" s="59" t="s">
        <v>223</v>
      </c>
      <c r="J50" s="59" t="s">
        <v>2747</v>
      </c>
      <c r="K50" s="59" t="s">
        <v>2748</v>
      </c>
      <c r="L50" s="59" t="s">
        <v>2760</v>
      </c>
      <c r="M50" s="59" t="s">
        <v>2772</v>
      </c>
      <c r="N50" s="59" t="s">
        <v>2773</v>
      </c>
      <c r="O50" s="59" t="s">
        <v>2752</v>
      </c>
      <c r="P50" s="46" t="s">
        <v>179</v>
      </c>
      <c r="Q50" s="59" t="s">
        <v>2697</v>
      </c>
      <c r="R50" s="59" t="s">
        <v>2774</v>
      </c>
      <c r="S50" s="75">
        <f t="shared" si="0"/>
        <v>5</v>
      </c>
      <c r="T50" s="75" t="s">
        <v>243</v>
      </c>
      <c r="U50" s="75">
        <f t="shared" si="1"/>
        <v>5</v>
      </c>
      <c r="V50" s="75" t="s">
        <v>243</v>
      </c>
      <c r="W50" s="75">
        <f t="shared" si="2"/>
        <v>4</v>
      </c>
      <c r="X50" s="75" t="s">
        <v>242</v>
      </c>
      <c r="Y50" s="76">
        <f t="shared" si="3"/>
        <v>5</v>
      </c>
      <c r="Z50" s="77" t="str">
        <f t="shared" si="4"/>
        <v>Catastrófico</v>
      </c>
      <c r="AA50" s="78">
        <f t="shared" si="5"/>
        <v>5</v>
      </c>
      <c r="AB50" s="75" t="s">
        <v>243</v>
      </c>
      <c r="AC50" s="75">
        <f t="shared" si="6"/>
        <v>5</v>
      </c>
      <c r="AD50" s="75" t="s">
        <v>243</v>
      </c>
      <c r="AE50" s="75">
        <f t="shared" si="7"/>
        <v>4</v>
      </c>
      <c r="AF50" s="75" t="s">
        <v>242</v>
      </c>
      <c r="AG50" s="76">
        <f t="shared" si="8"/>
        <v>5</v>
      </c>
      <c r="AH50" s="77" t="str">
        <f t="shared" si="9"/>
        <v>Catastrófico</v>
      </c>
      <c r="AI50" s="78">
        <f t="shared" si="10"/>
        <v>1</v>
      </c>
      <c r="AJ50" s="75" t="s">
        <v>231</v>
      </c>
      <c r="AK50" s="75">
        <f t="shared" si="11"/>
        <v>3</v>
      </c>
      <c r="AL50" s="75" t="s">
        <v>232</v>
      </c>
      <c r="AM50" s="75">
        <f t="shared" si="12"/>
        <v>2</v>
      </c>
      <c r="AN50" s="75" t="s">
        <v>233</v>
      </c>
      <c r="AO50" s="76">
        <f t="shared" si="13"/>
        <v>3</v>
      </c>
      <c r="AP50" s="77" t="str">
        <f t="shared" si="14"/>
        <v>Moderado</v>
      </c>
      <c r="AQ50" s="80" t="s">
        <v>180</v>
      </c>
      <c r="AR50" s="80" t="s">
        <v>180</v>
      </c>
      <c r="AS50" s="80" t="s">
        <v>180</v>
      </c>
    </row>
    <row r="51" spans="3:45" ht="102">
      <c r="C51" s="56" t="s">
        <v>2768</v>
      </c>
      <c r="D51" s="57">
        <v>41295</v>
      </c>
      <c r="E51" s="58" t="s">
        <v>2769</v>
      </c>
      <c r="F51" s="58" t="s">
        <v>2770</v>
      </c>
      <c r="G51" s="59" t="s">
        <v>2771</v>
      </c>
      <c r="H51" s="59" t="s">
        <v>222</v>
      </c>
      <c r="I51" s="59" t="s">
        <v>223</v>
      </c>
      <c r="J51" s="59" t="s">
        <v>2747</v>
      </c>
      <c r="K51" s="59" t="s">
        <v>2748</v>
      </c>
      <c r="L51" s="59" t="s">
        <v>2760</v>
      </c>
      <c r="M51" s="59" t="s">
        <v>2772</v>
      </c>
      <c r="N51" s="59" t="s">
        <v>2773</v>
      </c>
      <c r="O51" s="59" t="s">
        <v>2775</v>
      </c>
      <c r="P51" s="46" t="s">
        <v>179</v>
      </c>
      <c r="Q51" s="59" t="s">
        <v>2697</v>
      </c>
      <c r="R51" s="59" t="s">
        <v>2774</v>
      </c>
      <c r="S51" s="75">
        <f t="shared" si="0"/>
        <v>5</v>
      </c>
      <c r="T51" s="75" t="s">
        <v>243</v>
      </c>
      <c r="U51" s="75">
        <f t="shared" si="1"/>
        <v>5</v>
      </c>
      <c r="V51" s="75" t="s">
        <v>243</v>
      </c>
      <c r="W51" s="75">
        <f t="shared" si="2"/>
        <v>4</v>
      </c>
      <c r="X51" s="75" t="s">
        <v>242</v>
      </c>
      <c r="Y51" s="76">
        <f t="shared" si="3"/>
        <v>5</v>
      </c>
      <c r="Z51" s="77" t="str">
        <f t="shared" si="4"/>
        <v>Catastrófico</v>
      </c>
      <c r="AA51" s="78">
        <f t="shared" si="5"/>
        <v>5</v>
      </c>
      <c r="AB51" s="75" t="s">
        <v>243</v>
      </c>
      <c r="AC51" s="75">
        <f t="shared" si="6"/>
        <v>5</v>
      </c>
      <c r="AD51" s="75" t="s">
        <v>243</v>
      </c>
      <c r="AE51" s="75">
        <f t="shared" si="7"/>
        <v>4</v>
      </c>
      <c r="AF51" s="75" t="s">
        <v>242</v>
      </c>
      <c r="AG51" s="76">
        <f t="shared" si="8"/>
        <v>5</v>
      </c>
      <c r="AH51" s="77" t="str">
        <f t="shared" si="9"/>
        <v>Catastrófico</v>
      </c>
      <c r="AI51" s="78">
        <f t="shared" si="10"/>
        <v>1</v>
      </c>
      <c r="AJ51" s="75" t="s">
        <v>231</v>
      </c>
      <c r="AK51" s="75">
        <f t="shared" si="11"/>
        <v>3</v>
      </c>
      <c r="AL51" s="75" t="s">
        <v>232</v>
      </c>
      <c r="AM51" s="75">
        <f t="shared" si="12"/>
        <v>2</v>
      </c>
      <c r="AN51" s="75" t="s">
        <v>233</v>
      </c>
      <c r="AO51" s="76">
        <f t="shared" si="13"/>
        <v>3</v>
      </c>
      <c r="AP51" s="77" t="str">
        <f t="shared" si="14"/>
        <v>Moderado</v>
      </c>
      <c r="AQ51" s="80" t="s">
        <v>180</v>
      </c>
      <c r="AR51" s="80" t="s">
        <v>180</v>
      </c>
      <c r="AS51" s="80" t="s">
        <v>180</v>
      </c>
    </row>
    <row r="52" spans="3:45" ht="102">
      <c r="C52" s="56" t="s">
        <v>2768</v>
      </c>
      <c r="D52" s="57">
        <v>41295</v>
      </c>
      <c r="E52" s="58" t="s">
        <v>2769</v>
      </c>
      <c r="F52" s="58" t="s">
        <v>2770</v>
      </c>
      <c r="G52" s="59" t="s">
        <v>2771</v>
      </c>
      <c r="H52" s="59" t="s">
        <v>222</v>
      </c>
      <c r="I52" s="59" t="s">
        <v>223</v>
      </c>
      <c r="J52" s="59" t="s">
        <v>2747</v>
      </c>
      <c r="K52" s="59" t="s">
        <v>2748</v>
      </c>
      <c r="L52" s="59" t="s">
        <v>2760</v>
      </c>
      <c r="M52" s="59" t="s">
        <v>2772</v>
      </c>
      <c r="N52" s="59" t="s">
        <v>2773</v>
      </c>
      <c r="O52" s="59" t="s">
        <v>2755</v>
      </c>
      <c r="P52" s="46" t="s">
        <v>179</v>
      </c>
      <c r="Q52" s="59" t="s">
        <v>2697</v>
      </c>
      <c r="R52" s="59" t="s">
        <v>2774</v>
      </c>
      <c r="S52" s="75">
        <f t="shared" si="0"/>
        <v>5</v>
      </c>
      <c r="T52" s="75" t="s">
        <v>243</v>
      </c>
      <c r="U52" s="75">
        <f t="shared" si="1"/>
        <v>5</v>
      </c>
      <c r="V52" s="75" t="s">
        <v>243</v>
      </c>
      <c r="W52" s="75">
        <f t="shared" si="2"/>
        <v>4</v>
      </c>
      <c r="X52" s="75" t="s">
        <v>242</v>
      </c>
      <c r="Y52" s="76">
        <f t="shared" si="3"/>
        <v>5</v>
      </c>
      <c r="Z52" s="77" t="str">
        <f t="shared" si="4"/>
        <v>Catastrófico</v>
      </c>
      <c r="AA52" s="78">
        <f t="shared" si="5"/>
        <v>5</v>
      </c>
      <c r="AB52" s="75" t="s">
        <v>243</v>
      </c>
      <c r="AC52" s="75">
        <f t="shared" si="6"/>
        <v>5</v>
      </c>
      <c r="AD52" s="75" t="s">
        <v>243</v>
      </c>
      <c r="AE52" s="75">
        <f t="shared" si="7"/>
        <v>4</v>
      </c>
      <c r="AF52" s="75" t="s">
        <v>242</v>
      </c>
      <c r="AG52" s="76">
        <f t="shared" si="8"/>
        <v>5</v>
      </c>
      <c r="AH52" s="77" t="str">
        <f t="shared" si="9"/>
        <v>Catastrófico</v>
      </c>
      <c r="AI52" s="78">
        <f t="shared" si="10"/>
        <v>1</v>
      </c>
      <c r="AJ52" s="75" t="s">
        <v>231</v>
      </c>
      <c r="AK52" s="75">
        <f t="shared" si="11"/>
        <v>3</v>
      </c>
      <c r="AL52" s="75" t="s">
        <v>232</v>
      </c>
      <c r="AM52" s="75">
        <f t="shared" si="12"/>
        <v>2</v>
      </c>
      <c r="AN52" s="75" t="s">
        <v>233</v>
      </c>
      <c r="AO52" s="76">
        <f t="shared" si="13"/>
        <v>3</v>
      </c>
      <c r="AP52" s="77" t="str">
        <f t="shared" si="14"/>
        <v>Moderado</v>
      </c>
      <c r="AQ52" s="80" t="s">
        <v>180</v>
      </c>
      <c r="AR52" s="80" t="s">
        <v>180</v>
      </c>
      <c r="AS52" s="80" t="s">
        <v>180</v>
      </c>
    </row>
    <row r="53" spans="3:45" ht="102">
      <c r="C53" s="56" t="s">
        <v>2768</v>
      </c>
      <c r="D53" s="57">
        <v>41295</v>
      </c>
      <c r="E53" s="58" t="s">
        <v>2769</v>
      </c>
      <c r="F53" s="58" t="s">
        <v>2770</v>
      </c>
      <c r="G53" s="59" t="s">
        <v>2771</v>
      </c>
      <c r="H53" s="59" t="s">
        <v>222</v>
      </c>
      <c r="I53" s="59" t="s">
        <v>223</v>
      </c>
      <c r="J53" s="59" t="s">
        <v>2747</v>
      </c>
      <c r="K53" s="59" t="s">
        <v>2748</v>
      </c>
      <c r="L53" s="59" t="s">
        <v>2760</v>
      </c>
      <c r="M53" s="59" t="s">
        <v>2772</v>
      </c>
      <c r="N53" s="59" t="s">
        <v>2773</v>
      </c>
      <c r="O53" s="59" t="s">
        <v>2776</v>
      </c>
      <c r="P53" s="46" t="s">
        <v>179</v>
      </c>
      <c r="Q53" s="59" t="s">
        <v>2697</v>
      </c>
      <c r="R53" s="59" t="s">
        <v>2774</v>
      </c>
      <c r="S53" s="75">
        <f t="shared" si="0"/>
        <v>5</v>
      </c>
      <c r="T53" s="75" t="s">
        <v>243</v>
      </c>
      <c r="U53" s="75">
        <f t="shared" si="1"/>
        <v>5</v>
      </c>
      <c r="V53" s="75" t="s">
        <v>243</v>
      </c>
      <c r="W53" s="75">
        <f t="shared" si="2"/>
        <v>4</v>
      </c>
      <c r="X53" s="75" t="s">
        <v>242</v>
      </c>
      <c r="Y53" s="76">
        <f t="shared" si="3"/>
        <v>5</v>
      </c>
      <c r="Z53" s="77" t="str">
        <f t="shared" si="4"/>
        <v>Catastrófico</v>
      </c>
      <c r="AA53" s="78">
        <f t="shared" si="5"/>
        <v>5</v>
      </c>
      <c r="AB53" s="75" t="s">
        <v>243</v>
      </c>
      <c r="AC53" s="75">
        <f t="shared" si="6"/>
        <v>5</v>
      </c>
      <c r="AD53" s="75" t="s">
        <v>243</v>
      </c>
      <c r="AE53" s="75">
        <f t="shared" si="7"/>
        <v>4</v>
      </c>
      <c r="AF53" s="75" t="s">
        <v>242</v>
      </c>
      <c r="AG53" s="76">
        <f t="shared" si="8"/>
        <v>5</v>
      </c>
      <c r="AH53" s="77" t="str">
        <f t="shared" si="9"/>
        <v>Catastrófico</v>
      </c>
      <c r="AI53" s="78">
        <f t="shared" si="10"/>
        <v>1</v>
      </c>
      <c r="AJ53" s="75" t="s">
        <v>231</v>
      </c>
      <c r="AK53" s="75">
        <f t="shared" si="11"/>
        <v>3</v>
      </c>
      <c r="AL53" s="75" t="s">
        <v>232</v>
      </c>
      <c r="AM53" s="75">
        <f t="shared" si="12"/>
        <v>2</v>
      </c>
      <c r="AN53" s="75" t="s">
        <v>233</v>
      </c>
      <c r="AO53" s="76">
        <f t="shared" si="13"/>
        <v>3</v>
      </c>
      <c r="AP53" s="77" t="str">
        <f t="shared" si="14"/>
        <v>Moderado</v>
      </c>
      <c r="AQ53" s="80" t="s">
        <v>180</v>
      </c>
      <c r="AR53" s="80" t="s">
        <v>180</v>
      </c>
      <c r="AS53" s="80" t="s">
        <v>180</v>
      </c>
    </row>
    <row r="54" spans="3:45" ht="89.25">
      <c r="C54" s="56" t="s">
        <v>2777</v>
      </c>
      <c r="D54" s="57">
        <v>41047</v>
      </c>
      <c r="E54" s="58" t="s">
        <v>2778</v>
      </c>
      <c r="F54" s="58" t="s">
        <v>2779</v>
      </c>
      <c r="G54" s="59" t="s">
        <v>2780</v>
      </c>
      <c r="H54" s="59" t="s">
        <v>222</v>
      </c>
      <c r="I54" s="59" t="s">
        <v>223</v>
      </c>
      <c r="J54" s="59" t="s">
        <v>2747</v>
      </c>
      <c r="K54" s="59" t="s">
        <v>2748</v>
      </c>
      <c r="L54" s="59" t="s">
        <v>2760</v>
      </c>
      <c r="M54" s="59" t="s">
        <v>2781</v>
      </c>
      <c r="N54" s="59" t="s">
        <v>2782</v>
      </c>
      <c r="O54" s="59" t="s">
        <v>2752</v>
      </c>
      <c r="P54" s="46" t="s">
        <v>180</v>
      </c>
      <c r="Q54" s="59" t="s">
        <v>2650</v>
      </c>
      <c r="R54" s="59" t="s">
        <v>2783</v>
      </c>
      <c r="S54" s="75">
        <f t="shared" si="0"/>
        <v>1</v>
      </c>
      <c r="T54" s="75" t="s">
        <v>231</v>
      </c>
      <c r="U54" s="75">
        <f t="shared" si="1"/>
        <v>1</v>
      </c>
      <c r="V54" s="75" t="s">
        <v>231</v>
      </c>
      <c r="W54" s="75">
        <f t="shared" si="2"/>
        <v>1</v>
      </c>
      <c r="X54" s="75" t="s">
        <v>231</v>
      </c>
      <c r="Y54" s="76">
        <f t="shared" si="3"/>
        <v>1</v>
      </c>
      <c r="Z54" s="77" t="str">
        <f t="shared" si="4"/>
        <v>Insignificante</v>
      </c>
      <c r="AA54" s="78">
        <f t="shared" si="5"/>
        <v>1</v>
      </c>
      <c r="AB54" s="75" t="s">
        <v>231</v>
      </c>
      <c r="AC54" s="75">
        <f t="shared" si="6"/>
        <v>1</v>
      </c>
      <c r="AD54" s="75" t="s">
        <v>231</v>
      </c>
      <c r="AE54" s="75">
        <f t="shared" si="7"/>
        <v>1</v>
      </c>
      <c r="AF54" s="75" t="s">
        <v>231</v>
      </c>
      <c r="AG54" s="76">
        <f t="shared" si="8"/>
        <v>1</v>
      </c>
      <c r="AH54" s="77" t="str">
        <f t="shared" si="9"/>
        <v>Insignificante</v>
      </c>
      <c r="AI54" s="78">
        <f t="shared" si="10"/>
        <v>1</v>
      </c>
      <c r="AJ54" s="75" t="s">
        <v>231</v>
      </c>
      <c r="AK54" s="75">
        <f t="shared" si="11"/>
        <v>1</v>
      </c>
      <c r="AL54" s="75" t="s">
        <v>231</v>
      </c>
      <c r="AM54" s="75">
        <f t="shared" si="12"/>
        <v>1</v>
      </c>
      <c r="AN54" s="75" t="s">
        <v>231</v>
      </c>
      <c r="AO54" s="76">
        <f t="shared" si="13"/>
        <v>1</v>
      </c>
      <c r="AP54" s="77" t="str">
        <f t="shared" si="14"/>
        <v>Insignificante</v>
      </c>
      <c r="AQ54" s="79"/>
      <c r="AR54" s="79"/>
      <c r="AS54" s="79"/>
    </row>
    <row r="55" spans="3:45" ht="89.25">
      <c r="C55" s="56" t="s">
        <v>2777</v>
      </c>
      <c r="D55" s="57">
        <v>41047</v>
      </c>
      <c r="E55" s="58" t="s">
        <v>2778</v>
      </c>
      <c r="F55" s="58" t="s">
        <v>2779</v>
      </c>
      <c r="G55" s="59" t="s">
        <v>2780</v>
      </c>
      <c r="H55" s="59" t="s">
        <v>222</v>
      </c>
      <c r="I55" s="59" t="s">
        <v>223</v>
      </c>
      <c r="J55" s="59" t="s">
        <v>2747</v>
      </c>
      <c r="K55" s="59" t="s">
        <v>2748</v>
      </c>
      <c r="L55" s="59" t="s">
        <v>2760</v>
      </c>
      <c r="M55" s="59" t="s">
        <v>2781</v>
      </c>
      <c r="N55" s="59" t="s">
        <v>2782</v>
      </c>
      <c r="O55" s="59" t="s">
        <v>2784</v>
      </c>
      <c r="P55" s="46" t="s">
        <v>180</v>
      </c>
      <c r="Q55" s="59" t="s">
        <v>2650</v>
      </c>
      <c r="R55" s="59" t="s">
        <v>2783</v>
      </c>
      <c r="S55" s="75">
        <f t="shared" si="0"/>
        <v>1</v>
      </c>
      <c r="T55" s="75" t="s">
        <v>231</v>
      </c>
      <c r="U55" s="75">
        <f t="shared" si="1"/>
        <v>1</v>
      </c>
      <c r="V55" s="75" t="s">
        <v>231</v>
      </c>
      <c r="W55" s="75">
        <f t="shared" si="2"/>
        <v>1</v>
      </c>
      <c r="X55" s="75" t="s">
        <v>231</v>
      </c>
      <c r="Y55" s="76">
        <f t="shared" si="3"/>
        <v>1</v>
      </c>
      <c r="Z55" s="77" t="str">
        <f t="shared" si="4"/>
        <v>Insignificante</v>
      </c>
      <c r="AA55" s="78">
        <f t="shared" si="5"/>
        <v>1</v>
      </c>
      <c r="AB55" s="75" t="s">
        <v>231</v>
      </c>
      <c r="AC55" s="75">
        <f t="shared" si="6"/>
        <v>1</v>
      </c>
      <c r="AD55" s="75" t="s">
        <v>231</v>
      </c>
      <c r="AE55" s="75">
        <f t="shared" si="7"/>
        <v>1</v>
      </c>
      <c r="AF55" s="75" t="s">
        <v>231</v>
      </c>
      <c r="AG55" s="76">
        <f t="shared" si="8"/>
        <v>1</v>
      </c>
      <c r="AH55" s="77" t="str">
        <f t="shared" si="9"/>
        <v>Insignificante</v>
      </c>
      <c r="AI55" s="78">
        <f t="shared" si="10"/>
        <v>1</v>
      </c>
      <c r="AJ55" s="75" t="s">
        <v>231</v>
      </c>
      <c r="AK55" s="75">
        <f t="shared" si="11"/>
        <v>1</v>
      </c>
      <c r="AL55" s="75" t="s">
        <v>231</v>
      </c>
      <c r="AM55" s="75">
        <f t="shared" si="12"/>
        <v>1</v>
      </c>
      <c r="AN55" s="75" t="s">
        <v>231</v>
      </c>
      <c r="AO55" s="76">
        <f t="shared" si="13"/>
        <v>1</v>
      </c>
      <c r="AP55" s="77" t="str">
        <f t="shared" si="14"/>
        <v>Insignificante</v>
      </c>
      <c r="AQ55" s="79"/>
      <c r="AR55" s="79"/>
      <c r="AS55" s="79"/>
    </row>
    <row r="56" spans="3:45" ht="89.25">
      <c r="C56" s="56" t="s">
        <v>2777</v>
      </c>
      <c r="D56" s="57">
        <v>41047</v>
      </c>
      <c r="E56" s="58" t="s">
        <v>2778</v>
      </c>
      <c r="F56" s="58" t="s">
        <v>2779</v>
      </c>
      <c r="G56" s="59" t="s">
        <v>2780</v>
      </c>
      <c r="H56" s="59" t="s">
        <v>222</v>
      </c>
      <c r="I56" s="59" t="s">
        <v>223</v>
      </c>
      <c r="J56" s="59" t="s">
        <v>2747</v>
      </c>
      <c r="K56" s="59" t="s">
        <v>2748</v>
      </c>
      <c r="L56" s="59" t="s">
        <v>2760</v>
      </c>
      <c r="M56" s="59" t="s">
        <v>2781</v>
      </c>
      <c r="N56" s="59" t="s">
        <v>2782</v>
      </c>
      <c r="O56" s="59" t="s">
        <v>2785</v>
      </c>
      <c r="P56" s="46" t="s">
        <v>180</v>
      </c>
      <c r="Q56" s="59" t="s">
        <v>2650</v>
      </c>
      <c r="R56" s="59" t="s">
        <v>2783</v>
      </c>
      <c r="S56" s="75">
        <f t="shared" si="0"/>
        <v>1</v>
      </c>
      <c r="T56" s="75" t="s">
        <v>231</v>
      </c>
      <c r="U56" s="75">
        <f t="shared" si="1"/>
        <v>1</v>
      </c>
      <c r="V56" s="75" t="s">
        <v>231</v>
      </c>
      <c r="W56" s="75">
        <f t="shared" si="2"/>
        <v>1</v>
      </c>
      <c r="X56" s="75" t="s">
        <v>231</v>
      </c>
      <c r="Y56" s="76">
        <f t="shared" si="3"/>
        <v>1</v>
      </c>
      <c r="Z56" s="77" t="str">
        <f t="shared" si="4"/>
        <v>Insignificante</v>
      </c>
      <c r="AA56" s="78">
        <f t="shared" si="5"/>
        <v>1</v>
      </c>
      <c r="AB56" s="75" t="s">
        <v>231</v>
      </c>
      <c r="AC56" s="75">
        <f t="shared" si="6"/>
        <v>1</v>
      </c>
      <c r="AD56" s="75" t="s">
        <v>231</v>
      </c>
      <c r="AE56" s="75">
        <f t="shared" si="7"/>
        <v>1</v>
      </c>
      <c r="AF56" s="75" t="s">
        <v>231</v>
      </c>
      <c r="AG56" s="76">
        <f t="shared" si="8"/>
        <v>1</v>
      </c>
      <c r="AH56" s="77" t="str">
        <f t="shared" si="9"/>
        <v>Insignificante</v>
      </c>
      <c r="AI56" s="78">
        <f t="shared" si="10"/>
        <v>1</v>
      </c>
      <c r="AJ56" s="75" t="s">
        <v>231</v>
      </c>
      <c r="AK56" s="75">
        <f t="shared" si="11"/>
        <v>1</v>
      </c>
      <c r="AL56" s="75" t="s">
        <v>231</v>
      </c>
      <c r="AM56" s="75">
        <f t="shared" si="12"/>
        <v>1</v>
      </c>
      <c r="AN56" s="75" t="s">
        <v>231</v>
      </c>
      <c r="AO56" s="76">
        <f t="shared" si="13"/>
        <v>1</v>
      </c>
      <c r="AP56" s="77" t="str">
        <f t="shared" si="14"/>
        <v>Insignificante</v>
      </c>
      <c r="AQ56" s="79"/>
      <c r="AR56" s="79"/>
      <c r="AS56" s="79"/>
    </row>
    <row r="57" spans="3:45" ht="76.5">
      <c r="C57" s="56" t="s">
        <v>2786</v>
      </c>
      <c r="D57" s="57">
        <v>40954</v>
      </c>
      <c r="E57" s="58" t="s">
        <v>2778</v>
      </c>
      <c r="F57" s="58" t="s">
        <v>2787</v>
      </c>
      <c r="G57" s="59" t="s">
        <v>2788</v>
      </c>
      <c r="H57" s="59" t="s">
        <v>222</v>
      </c>
      <c r="I57" s="59" t="s">
        <v>2766</v>
      </c>
      <c r="J57" s="59" t="s">
        <v>2747</v>
      </c>
      <c r="K57" s="59" t="s">
        <v>2748</v>
      </c>
      <c r="L57" s="59" t="s">
        <v>2749</v>
      </c>
      <c r="M57" s="59" t="s">
        <v>2750</v>
      </c>
      <c r="N57" s="59" t="s">
        <v>2789</v>
      </c>
      <c r="O57" s="59" t="s">
        <v>2752</v>
      </c>
      <c r="P57" s="46" t="s">
        <v>180</v>
      </c>
      <c r="Q57" s="59" t="s">
        <v>2650</v>
      </c>
      <c r="R57" s="59" t="s">
        <v>230</v>
      </c>
      <c r="S57" s="75">
        <f t="shared" si="0"/>
        <v>1</v>
      </c>
      <c r="T57" s="75" t="s">
        <v>231</v>
      </c>
      <c r="U57" s="75">
        <f t="shared" si="1"/>
        <v>1</v>
      </c>
      <c r="V57" s="75" t="s">
        <v>231</v>
      </c>
      <c r="W57" s="75">
        <f t="shared" si="2"/>
        <v>1</v>
      </c>
      <c r="X57" s="75" t="s">
        <v>231</v>
      </c>
      <c r="Y57" s="76">
        <f t="shared" si="3"/>
        <v>1</v>
      </c>
      <c r="Z57" s="77" t="str">
        <f t="shared" si="4"/>
        <v>Insignificante</v>
      </c>
      <c r="AA57" s="78">
        <f t="shared" si="5"/>
        <v>1</v>
      </c>
      <c r="AB57" s="75" t="s">
        <v>231</v>
      </c>
      <c r="AC57" s="75">
        <f t="shared" si="6"/>
        <v>1</v>
      </c>
      <c r="AD57" s="75" t="s">
        <v>231</v>
      </c>
      <c r="AE57" s="75">
        <f t="shared" si="7"/>
        <v>1</v>
      </c>
      <c r="AF57" s="75" t="s">
        <v>231</v>
      </c>
      <c r="AG57" s="76">
        <f t="shared" si="8"/>
        <v>1</v>
      </c>
      <c r="AH57" s="77" t="str">
        <f t="shared" si="9"/>
        <v>Insignificante</v>
      </c>
      <c r="AI57" s="78">
        <f t="shared" si="10"/>
        <v>1</v>
      </c>
      <c r="AJ57" s="75" t="s">
        <v>231</v>
      </c>
      <c r="AK57" s="75">
        <f t="shared" si="11"/>
        <v>1</v>
      </c>
      <c r="AL57" s="75" t="s">
        <v>231</v>
      </c>
      <c r="AM57" s="75">
        <f t="shared" si="12"/>
        <v>1</v>
      </c>
      <c r="AN57" s="75" t="s">
        <v>231</v>
      </c>
      <c r="AO57" s="76">
        <f t="shared" si="13"/>
        <v>1</v>
      </c>
      <c r="AP57" s="77" t="str">
        <f t="shared" si="14"/>
        <v>Insignificante</v>
      </c>
      <c r="AQ57" s="79"/>
      <c r="AR57" s="79"/>
      <c r="AS57" s="79"/>
    </row>
    <row r="58" spans="3:45" ht="76.5">
      <c r="C58" s="56" t="s">
        <v>2786</v>
      </c>
      <c r="D58" s="57">
        <v>40954</v>
      </c>
      <c r="E58" s="58" t="s">
        <v>2778</v>
      </c>
      <c r="F58" s="58" t="s">
        <v>2787</v>
      </c>
      <c r="G58" s="59" t="s">
        <v>2788</v>
      </c>
      <c r="H58" s="59" t="s">
        <v>222</v>
      </c>
      <c r="I58" s="59" t="s">
        <v>2766</v>
      </c>
      <c r="J58" s="59" t="s">
        <v>2747</v>
      </c>
      <c r="K58" s="59" t="s">
        <v>2748</v>
      </c>
      <c r="L58" s="59" t="s">
        <v>2749</v>
      </c>
      <c r="M58" s="59" t="s">
        <v>2750</v>
      </c>
      <c r="N58" s="59" t="s">
        <v>2789</v>
      </c>
      <c r="O58" s="59" t="s">
        <v>2790</v>
      </c>
      <c r="P58" s="46" t="s">
        <v>180</v>
      </c>
      <c r="Q58" s="59" t="s">
        <v>2650</v>
      </c>
      <c r="R58" s="59" t="s">
        <v>230</v>
      </c>
      <c r="S58" s="75">
        <f t="shared" si="0"/>
        <v>1</v>
      </c>
      <c r="T58" s="75" t="s">
        <v>231</v>
      </c>
      <c r="U58" s="75">
        <f t="shared" si="1"/>
        <v>1</v>
      </c>
      <c r="V58" s="75" t="s">
        <v>231</v>
      </c>
      <c r="W58" s="75">
        <f t="shared" si="2"/>
        <v>1</v>
      </c>
      <c r="X58" s="75" t="s">
        <v>231</v>
      </c>
      <c r="Y58" s="76">
        <f t="shared" si="3"/>
        <v>1</v>
      </c>
      <c r="Z58" s="77" t="str">
        <f t="shared" si="4"/>
        <v>Insignificante</v>
      </c>
      <c r="AA58" s="78">
        <f t="shared" si="5"/>
        <v>1</v>
      </c>
      <c r="AB58" s="75" t="s">
        <v>231</v>
      </c>
      <c r="AC58" s="75">
        <f t="shared" si="6"/>
        <v>1</v>
      </c>
      <c r="AD58" s="75" t="s">
        <v>231</v>
      </c>
      <c r="AE58" s="75">
        <f t="shared" si="7"/>
        <v>1</v>
      </c>
      <c r="AF58" s="75" t="s">
        <v>231</v>
      </c>
      <c r="AG58" s="76">
        <f t="shared" si="8"/>
        <v>1</v>
      </c>
      <c r="AH58" s="77" t="str">
        <f t="shared" si="9"/>
        <v>Insignificante</v>
      </c>
      <c r="AI58" s="78">
        <f t="shared" si="10"/>
        <v>1</v>
      </c>
      <c r="AJ58" s="75" t="s">
        <v>231</v>
      </c>
      <c r="AK58" s="75">
        <f t="shared" si="11"/>
        <v>1</v>
      </c>
      <c r="AL58" s="75" t="s">
        <v>231</v>
      </c>
      <c r="AM58" s="75">
        <f t="shared" si="12"/>
        <v>1</v>
      </c>
      <c r="AN58" s="75" t="s">
        <v>231</v>
      </c>
      <c r="AO58" s="76">
        <f t="shared" si="13"/>
        <v>1</v>
      </c>
      <c r="AP58" s="77" t="str">
        <f t="shared" si="14"/>
        <v>Insignificante</v>
      </c>
      <c r="AQ58" s="79"/>
      <c r="AR58" s="79"/>
      <c r="AS58" s="79"/>
    </row>
    <row r="59" spans="3:45" ht="76.5">
      <c r="C59" s="56" t="s">
        <v>2791</v>
      </c>
      <c r="D59" s="57">
        <v>40956</v>
      </c>
      <c r="E59" s="58" t="s">
        <v>2778</v>
      </c>
      <c r="F59" s="58" t="s">
        <v>2792</v>
      </c>
      <c r="G59" s="59" t="s">
        <v>2793</v>
      </c>
      <c r="H59" s="59" t="s">
        <v>222</v>
      </c>
      <c r="I59" s="59" t="s">
        <v>2766</v>
      </c>
      <c r="J59" s="59" t="s">
        <v>2747</v>
      </c>
      <c r="K59" s="59" t="s">
        <v>2748</v>
      </c>
      <c r="L59" s="59" t="s">
        <v>2760</v>
      </c>
      <c r="M59" s="59" t="s">
        <v>2750</v>
      </c>
      <c r="N59" s="59" t="s">
        <v>2789</v>
      </c>
      <c r="O59" s="59" t="s">
        <v>2752</v>
      </c>
      <c r="P59" s="46" t="s">
        <v>179</v>
      </c>
      <c r="Q59" s="59" t="s">
        <v>2697</v>
      </c>
      <c r="R59" s="59" t="s">
        <v>230</v>
      </c>
      <c r="S59" s="75">
        <f t="shared" si="0"/>
        <v>1</v>
      </c>
      <c r="T59" s="75" t="s">
        <v>231</v>
      </c>
      <c r="U59" s="75">
        <f t="shared" si="1"/>
        <v>1</v>
      </c>
      <c r="V59" s="75" t="s">
        <v>231</v>
      </c>
      <c r="W59" s="75">
        <f t="shared" si="2"/>
        <v>1</v>
      </c>
      <c r="X59" s="75" t="s">
        <v>231</v>
      </c>
      <c r="Y59" s="76">
        <f t="shared" si="3"/>
        <v>1</v>
      </c>
      <c r="Z59" s="77" t="str">
        <f t="shared" si="4"/>
        <v>Insignificante</v>
      </c>
      <c r="AA59" s="78">
        <f t="shared" si="5"/>
        <v>1</v>
      </c>
      <c r="AB59" s="75" t="s">
        <v>231</v>
      </c>
      <c r="AC59" s="75">
        <f t="shared" si="6"/>
        <v>1</v>
      </c>
      <c r="AD59" s="75" t="s">
        <v>231</v>
      </c>
      <c r="AE59" s="75">
        <f t="shared" si="7"/>
        <v>1</v>
      </c>
      <c r="AF59" s="75" t="s">
        <v>231</v>
      </c>
      <c r="AG59" s="76">
        <f t="shared" si="8"/>
        <v>1</v>
      </c>
      <c r="AH59" s="77" t="str">
        <f t="shared" si="9"/>
        <v>Insignificante</v>
      </c>
      <c r="AI59" s="78">
        <f t="shared" si="10"/>
        <v>1</v>
      </c>
      <c r="AJ59" s="75" t="s">
        <v>231</v>
      </c>
      <c r="AK59" s="75">
        <f t="shared" si="11"/>
        <v>1</v>
      </c>
      <c r="AL59" s="75" t="s">
        <v>231</v>
      </c>
      <c r="AM59" s="75">
        <f t="shared" si="12"/>
        <v>1</v>
      </c>
      <c r="AN59" s="75" t="s">
        <v>231</v>
      </c>
      <c r="AO59" s="76">
        <f t="shared" si="13"/>
        <v>1</v>
      </c>
      <c r="AP59" s="77" t="str">
        <f t="shared" si="14"/>
        <v>Insignificante</v>
      </c>
      <c r="AQ59" s="79"/>
      <c r="AR59" s="79"/>
      <c r="AS59" s="79"/>
    </row>
    <row r="60" spans="3:45" ht="76.5">
      <c r="C60" s="56" t="s">
        <v>2791</v>
      </c>
      <c r="D60" s="57">
        <v>40956</v>
      </c>
      <c r="E60" s="58" t="s">
        <v>2778</v>
      </c>
      <c r="F60" s="58" t="s">
        <v>2792</v>
      </c>
      <c r="G60" s="59" t="s">
        <v>2793</v>
      </c>
      <c r="H60" s="59" t="s">
        <v>222</v>
      </c>
      <c r="I60" s="59" t="s">
        <v>2766</v>
      </c>
      <c r="J60" s="59" t="s">
        <v>2747</v>
      </c>
      <c r="K60" s="59" t="s">
        <v>2748</v>
      </c>
      <c r="L60" s="59" t="s">
        <v>2760</v>
      </c>
      <c r="M60" s="59" t="s">
        <v>2750</v>
      </c>
      <c r="N60" s="59" t="s">
        <v>2789</v>
      </c>
      <c r="O60" s="59" t="s">
        <v>2790</v>
      </c>
      <c r="P60" s="46" t="s">
        <v>179</v>
      </c>
      <c r="Q60" s="59" t="s">
        <v>2697</v>
      </c>
      <c r="R60" s="59" t="s">
        <v>230</v>
      </c>
      <c r="S60" s="75">
        <f t="shared" si="0"/>
        <v>1</v>
      </c>
      <c r="T60" s="75" t="s">
        <v>231</v>
      </c>
      <c r="U60" s="75">
        <f t="shared" si="1"/>
        <v>1</v>
      </c>
      <c r="V60" s="75" t="s">
        <v>231</v>
      </c>
      <c r="W60" s="75">
        <f t="shared" si="2"/>
        <v>1</v>
      </c>
      <c r="X60" s="75" t="s">
        <v>231</v>
      </c>
      <c r="Y60" s="76">
        <f t="shared" si="3"/>
        <v>1</v>
      </c>
      <c r="Z60" s="77" t="str">
        <f t="shared" si="4"/>
        <v>Insignificante</v>
      </c>
      <c r="AA60" s="78">
        <f t="shared" si="5"/>
        <v>1</v>
      </c>
      <c r="AB60" s="75" t="s">
        <v>231</v>
      </c>
      <c r="AC60" s="75">
        <f t="shared" si="6"/>
        <v>1</v>
      </c>
      <c r="AD60" s="75" t="s">
        <v>231</v>
      </c>
      <c r="AE60" s="75">
        <f t="shared" si="7"/>
        <v>1</v>
      </c>
      <c r="AF60" s="75" t="s">
        <v>231</v>
      </c>
      <c r="AG60" s="76">
        <f t="shared" si="8"/>
        <v>1</v>
      </c>
      <c r="AH60" s="77" t="str">
        <f t="shared" si="9"/>
        <v>Insignificante</v>
      </c>
      <c r="AI60" s="78">
        <f t="shared" si="10"/>
        <v>1</v>
      </c>
      <c r="AJ60" s="75" t="s">
        <v>231</v>
      </c>
      <c r="AK60" s="75">
        <f t="shared" si="11"/>
        <v>1</v>
      </c>
      <c r="AL60" s="75" t="s">
        <v>231</v>
      </c>
      <c r="AM60" s="75">
        <f t="shared" si="12"/>
        <v>1</v>
      </c>
      <c r="AN60" s="75" t="s">
        <v>231</v>
      </c>
      <c r="AO60" s="76">
        <f t="shared" si="13"/>
        <v>1</v>
      </c>
      <c r="AP60" s="77" t="str">
        <f t="shared" si="14"/>
        <v>Insignificante</v>
      </c>
      <c r="AQ60" s="79"/>
      <c r="AR60" s="79"/>
      <c r="AS60" s="79"/>
    </row>
    <row r="61" spans="3:45" ht="38.25">
      <c r="C61" s="56" t="s">
        <v>2794</v>
      </c>
      <c r="D61" s="57">
        <v>41047</v>
      </c>
      <c r="E61" s="58" t="s">
        <v>2778</v>
      </c>
      <c r="F61" s="58" t="s">
        <v>2795</v>
      </c>
      <c r="G61" s="59" t="s">
        <v>2796</v>
      </c>
      <c r="H61" s="59" t="s">
        <v>222</v>
      </c>
      <c r="I61" s="59" t="s">
        <v>2766</v>
      </c>
      <c r="J61" s="59" t="s">
        <v>2747</v>
      </c>
      <c r="K61" s="59" t="s">
        <v>2748</v>
      </c>
      <c r="L61" s="59" t="s">
        <v>2760</v>
      </c>
      <c r="M61" s="59" t="s">
        <v>2750</v>
      </c>
      <c r="N61" s="59" t="s">
        <v>2782</v>
      </c>
      <c r="O61" s="59" t="s">
        <v>2752</v>
      </c>
      <c r="P61" s="46" t="s">
        <v>180</v>
      </c>
      <c r="Q61" s="59" t="s">
        <v>2650</v>
      </c>
      <c r="R61" s="59" t="s">
        <v>230</v>
      </c>
      <c r="S61" s="75">
        <f t="shared" si="0"/>
        <v>1</v>
      </c>
      <c r="T61" s="75" t="s">
        <v>231</v>
      </c>
      <c r="U61" s="75">
        <f t="shared" si="1"/>
        <v>1</v>
      </c>
      <c r="V61" s="75" t="s">
        <v>231</v>
      </c>
      <c r="W61" s="75">
        <f t="shared" si="2"/>
        <v>1</v>
      </c>
      <c r="X61" s="75" t="s">
        <v>231</v>
      </c>
      <c r="Y61" s="76">
        <f t="shared" si="3"/>
        <v>1</v>
      </c>
      <c r="Z61" s="77" t="str">
        <f t="shared" si="4"/>
        <v>Insignificante</v>
      </c>
      <c r="AA61" s="78">
        <f t="shared" si="5"/>
        <v>1</v>
      </c>
      <c r="AB61" s="75" t="s">
        <v>231</v>
      </c>
      <c r="AC61" s="75">
        <f t="shared" si="6"/>
        <v>1</v>
      </c>
      <c r="AD61" s="75" t="s">
        <v>231</v>
      </c>
      <c r="AE61" s="75">
        <f t="shared" si="7"/>
        <v>1</v>
      </c>
      <c r="AF61" s="75" t="s">
        <v>231</v>
      </c>
      <c r="AG61" s="76">
        <f t="shared" si="8"/>
        <v>1</v>
      </c>
      <c r="AH61" s="77" t="str">
        <f t="shared" si="9"/>
        <v>Insignificante</v>
      </c>
      <c r="AI61" s="78">
        <f t="shared" si="10"/>
        <v>1</v>
      </c>
      <c r="AJ61" s="75" t="s">
        <v>231</v>
      </c>
      <c r="AK61" s="75">
        <f t="shared" si="11"/>
        <v>1</v>
      </c>
      <c r="AL61" s="75" t="s">
        <v>231</v>
      </c>
      <c r="AM61" s="75">
        <f t="shared" si="12"/>
        <v>1</v>
      </c>
      <c r="AN61" s="75" t="s">
        <v>231</v>
      </c>
      <c r="AO61" s="76">
        <f t="shared" si="13"/>
        <v>1</v>
      </c>
      <c r="AP61" s="77" t="str">
        <f t="shared" si="14"/>
        <v>Insignificante</v>
      </c>
      <c r="AQ61" s="79"/>
      <c r="AR61" s="79"/>
      <c r="AS61" s="79"/>
    </row>
    <row r="62" spans="3:45" ht="38.25">
      <c r="C62" s="56" t="s">
        <v>2794</v>
      </c>
      <c r="D62" s="57">
        <v>41047</v>
      </c>
      <c r="E62" s="58" t="s">
        <v>2778</v>
      </c>
      <c r="F62" s="58" t="s">
        <v>2795</v>
      </c>
      <c r="G62" s="59" t="s">
        <v>2796</v>
      </c>
      <c r="H62" s="59" t="s">
        <v>222</v>
      </c>
      <c r="I62" s="59" t="s">
        <v>2766</v>
      </c>
      <c r="J62" s="59" t="s">
        <v>2747</v>
      </c>
      <c r="K62" s="59" t="s">
        <v>2748</v>
      </c>
      <c r="L62" s="59" t="s">
        <v>2760</v>
      </c>
      <c r="M62" s="59" t="s">
        <v>2750</v>
      </c>
      <c r="N62" s="59" t="s">
        <v>2782</v>
      </c>
      <c r="O62" s="59" t="s">
        <v>2790</v>
      </c>
      <c r="P62" s="46" t="s">
        <v>180</v>
      </c>
      <c r="Q62" s="59" t="s">
        <v>2650</v>
      </c>
      <c r="R62" s="59" t="s">
        <v>230</v>
      </c>
      <c r="S62" s="75">
        <f t="shared" si="0"/>
        <v>1</v>
      </c>
      <c r="T62" s="75" t="s">
        <v>231</v>
      </c>
      <c r="U62" s="75">
        <f t="shared" si="1"/>
        <v>1</v>
      </c>
      <c r="V62" s="75" t="s">
        <v>231</v>
      </c>
      <c r="W62" s="75">
        <f t="shared" si="2"/>
        <v>1</v>
      </c>
      <c r="X62" s="75" t="s">
        <v>231</v>
      </c>
      <c r="Y62" s="76">
        <f t="shared" si="3"/>
        <v>1</v>
      </c>
      <c r="Z62" s="77" t="str">
        <f t="shared" si="4"/>
        <v>Insignificante</v>
      </c>
      <c r="AA62" s="78">
        <f t="shared" si="5"/>
        <v>1</v>
      </c>
      <c r="AB62" s="75" t="s">
        <v>231</v>
      </c>
      <c r="AC62" s="75">
        <f t="shared" si="6"/>
        <v>1</v>
      </c>
      <c r="AD62" s="75" t="s">
        <v>231</v>
      </c>
      <c r="AE62" s="75">
        <f t="shared" si="7"/>
        <v>1</v>
      </c>
      <c r="AF62" s="75" t="s">
        <v>231</v>
      </c>
      <c r="AG62" s="76">
        <f t="shared" si="8"/>
        <v>1</v>
      </c>
      <c r="AH62" s="77" t="str">
        <f t="shared" si="9"/>
        <v>Insignificante</v>
      </c>
      <c r="AI62" s="78">
        <f t="shared" si="10"/>
        <v>1</v>
      </c>
      <c r="AJ62" s="75" t="s">
        <v>231</v>
      </c>
      <c r="AK62" s="75">
        <f t="shared" si="11"/>
        <v>1</v>
      </c>
      <c r="AL62" s="75" t="s">
        <v>231</v>
      </c>
      <c r="AM62" s="75">
        <f t="shared" si="12"/>
        <v>1</v>
      </c>
      <c r="AN62" s="75" t="s">
        <v>231</v>
      </c>
      <c r="AO62" s="76">
        <f t="shared" si="13"/>
        <v>1</v>
      </c>
      <c r="AP62" s="77" t="str">
        <f t="shared" si="14"/>
        <v>Insignificante</v>
      </c>
      <c r="AQ62" s="79"/>
      <c r="AR62" s="79"/>
      <c r="AS62" s="79"/>
    </row>
    <row r="63" spans="3:45" ht="102">
      <c r="C63" s="56" t="s">
        <v>2797</v>
      </c>
      <c r="D63" s="57">
        <v>41325</v>
      </c>
      <c r="E63" s="58" t="s">
        <v>2798</v>
      </c>
      <c r="F63" s="58" t="s">
        <v>2799</v>
      </c>
      <c r="G63" s="59" t="s">
        <v>2800</v>
      </c>
      <c r="H63" s="59" t="s">
        <v>222</v>
      </c>
      <c r="I63" s="59" t="s">
        <v>223</v>
      </c>
      <c r="J63" s="59" t="s">
        <v>2747</v>
      </c>
      <c r="K63" s="59" t="s">
        <v>2748</v>
      </c>
      <c r="L63" s="59" t="s">
        <v>2749</v>
      </c>
      <c r="M63" s="59" t="s">
        <v>2750</v>
      </c>
      <c r="N63" s="59" t="s">
        <v>2801</v>
      </c>
      <c r="O63" s="59" t="s">
        <v>2752</v>
      </c>
      <c r="P63" s="46" t="s">
        <v>180</v>
      </c>
      <c r="Q63" s="59" t="s">
        <v>2650</v>
      </c>
      <c r="R63" s="59" t="s">
        <v>230</v>
      </c>
      <c r="S63" s="75">
        <f t="shared" si="0"/>
        <v>1</v>
      </c>
      <c r="T63" s="75" t="s">
        <v>231</v>
      </c>
      <c r="U63" s="75">
        <f t="shared" si="1"/>
        <v>1</v>
      </c>
      <c r="V63" s="75" t="s">
        <v>231</v>
      </c>
      <c r="W63" s="75">
        <f t="shared" si="2"/>
        <v>1</v>
      </c>
      <c r="X63" s="75" t="s">
        <v>231</v>
      </c>
      <c r="Y63" s="76">
        <f t="shared" si="3"/>
        <v>1</v>
      </c>
      <c r="Z63" s="77" t="str">
        <f t="shared" si="4"/>
        <v>Insignificante</v>
      </c>
      <c r="AA63" s="78">
        <f t="shared" si="5"/>
        <v>1</v>
      </c>
      <c r="AB63" s="75" t="s">
        <v>231</v>
      </c>
      <c r="AC63" s="75">
        <f t="shared" si="6"/>
        <v>1</v>
      </c>
      <c r="AD63" s="75" t="s">
        <v>231</v>
      </c>
      <c r="AE63" s="75">
        <f t="shared" si="7"/>
        <v>2</v>
      </c>
      <c r="AF63" s="75" t="s">
        <v>233</v>
      </c>
      <c r="AG63" s="76">
        <f t="shared" si="8"/>
        <v>2</v>
      </c>
      <c r="AH63" s="77" t="str">
        <f t="shared" si="9"/>
        <v>Menor</v>
      </c>
      <c r="AI63" s="78">
        <f t="shared" si="10"/>
        <v>1</v>
      </c>
      <c r="AJ63" s="75" t="s">
        <v>231</v>
      </c>
      <c r="AK63" s="75">
        <f t="shared" si="11"/>
        <v>1</v>
      </c>
      <c r="AL63" s="75" t="s">
        <v>231</v>
      </c>
      <c r="AM63" s="75">
        <f t="shared" si="12"/>
        <v>1</v>
      </c>
      <c r="AN63" s="75" t="s">
        <v>231</v>
      </c>
      <c r="AO63" s="76">
        <f t="shared" si="13"/>
        <v>1</v>
      </c>
      <c r="AP63" s="77" t="str">
        <f t="shared" si="14"/>
        <v>Insignificante</v>
      </c>
      <c r="AQ63" s="79"/>
      <c r="AR63" s="79"/>
      <c r="AS63" s="79"/>
    </row>
    <row r="64" spans="3:45" ht="102">
      <c r="C64" s="56" t="s">
        <v>2797</v>
      </c>
      <c r="D64" s="57">
        <v>41325</v>
      </c>
      <c r="E64" s="58" t="s">
        <v>2798</v>
      </c>
      <c r="F64" s="58" t="s">
        <v>2799</v>
      </c>
      <c r="G64" s="59" t="s">
        <v>2800</v>
      </c>
      <c r="H64" s="59" t="s">
        <v>222</v>
      </c>
      <c r="I64" s="59" t="s">
        <v>223</v>
      </c>
      <c r="J64" s="59" t="s">
        <v>2747</v>
      </c>
      <c r="K64" s="59" t="s">
        <v>2748</v>
      </c>
      <c r="L64" s="59" t="s">
        <v>2749</v>
      </c>
      <c r="M64" s="59" t="s">
        <v>2750</v>
      </c>
      <c r="N64" s="59" t="s">
        <v>2801</v>
      </c>
      <c r="O64" s="59" t="s">
        <v>2754</v>
      </c>
      <c r="P64" s="46" t="s">
        <v>180</v>
      </c>
      <c r="Q64" s="59" t="s">
        <v>2650</v>
      </c>
      <c r="R64" s="59" t="s">
        <v>230</v>
      </c>
      <c r="S64" s="75">
        <f t="shared" si="0"/>
        <v>1</v>
      </c>
      <c r="T64" s="75" t="s">
        <v>231</v>
      </c>
      <c r="U64" s="75">
        <f t="shared" si="1"/>
        <v>1</v>
      </c>
      <c r="V64" s="75" t="s">
        <v>231</v>
      </c>
      <c r="W64" s="75">
        <f t="shared" si="2"/>
        <v>1</v>
      </c>
      <c r="X64" s="75" t="s">
        <v>231</v>
      </c>
      <c r="Y64" s="76">
        <f t="shared" si="3"/>
        <v>1</v>
      </c>
      <c r="Z64" s="77" t="str">
        <f t="shared" si="4"/>
        <v>Insignificante</v>
      </c>
      <c r="AA64" s="78">
        <f t="shared" si="5"/>
        <v>1</v>
      </c>
      <c r="AB64" s="75" t="s">
        <v>231</v>
      </c>
      <c r="AC64" s="75">
        <f t="shared" si="6"/>
        <v>1</v>
      </c>
      <c r="AD64" s="75" t="s">
        <v>231</v>
      </c>
      <c r="AE64" s="75">
        <f t="shared" si="7"/>
        <v>2</v>
      </c>
      <c r="AF64" s="75" t="s">
        <v>233</v>
      </c>
      <c r="AG64" s="76">
        <f t="shared" si="8"/>
        <v>2</v>
      </c>
      <c r="AH64" s="77" t="str">
        <f t="shared" si="9"/>
        <v>Menor</v>
      </c>
      <c r="AI64" s="78">
        <f t="shared" si="10"/>
        <v>1</v>
      </c>
      <c r="AJ64" s="75" t="s">
        <v>231</v>
      </c>
      <c r="AK64" s="75">
        <f t="shared" si="11"/>
        <v>1</v>
      </c>
      <c r="AL64" s="75" t="s">
        <v>231</v>
      </c>
      <c r="AM64" s="75">
        <f t="shared" si="12"/>
        <v>1</v>
      </c>
      <c r="AN64" s="75" t="s">
        <v>231</v>
      </c>
      <c r="AO64" s="76">
        <f t="shared" si="13"/>
        <v>1</v>
      </c>
      <c r="AP64" s="77" t="str">
        <f t="shared" si="14"/>
        <v>Insignificante</v>
      </c>
      <c r="AQ64" s="79"/>
      <c r="AR64" s="79"/>
      <c r="AS64" s="79"/>
    </row>
    <row r="65" spans="3:45" ht="102">
      <c r="C65" s="56" t="s">
        <v>2797</v>
      </c>
      <c r="D65" s="57">
        <v>41325</v>
      </c>
      <c r="E65" s="58" t="s">
        <v>2798</v>
      </c>
      <c r="F65" s="58" t="s">
        <v>2799</v>
      </c>
      <c r="G65" s="59" t="s">
        <v>2800</v>
      </c>
      <c r="H65" s="59" t="s">
        <v>222</v>
      </c>
      <c r="I65" s="59" t="s">
        <v>223</v>
      </c>
      <c r="J65" s="59" t="s">
        <v>2747</v>
      </c>
      <c r="K65" s="59" t="s">
        <v>2748</v>
      </c>
      <c r="L65" s="59" t="s">
        <v>2749</v>
      </c>
      <c r="M65" s="59" t="s">
        <v>2750</v>
      </c>
      <c r="N65" s="59" t="s">
        <v>2801</v>
      </c>
      <c r="O65" s="59" t="s">
        <v>2755</v>
      </c>
      <c r="P65" s="46" t="s">
        <v>180</v>
      </c>
      <c r="Q65" s="59" t="s">
        <v>2650</v>
      </c>
      <c r="R65" s="59" t="s">
        <v>230</v>
      </c>
      <c r="S65" s="75">
        <f t="shared" si="0"/>
        <v>1</v>
      </c>
      <c r="T65" s="75" t="s">
        <v>231</v>
      </c>
      <c r="U65" s="75">
        <f t="shared" si="1"/>
        <v>1</v>
      </c>
      <c r="V65" s="75" t="s">
        <v>231</v>
      </c>
      <c r="W65" s="75">
        <f t="shared" si="2"/>
        <v>1</v>
      </c>
      <c r="X65" s="75" t="s">
        <v>231</v>
      </c>
      <c r="Y65" s="76">
        <f t="shared" si="3"/>
        <v>1</v>
      </c>
      <c r="Z65" s="77" t="str">
        <f t="shared" si="4"/>
        <v>Insignificante</v>
      </c>
      <c r="AA65" s="78">
        <f t="shared" si="5"/>
        <v>1</v>
      </c>
      <c r="AB65" s="75" t="s">
        <v>231</v>
      </c>
      <c r="AC65" s="75">
        <f t="shared" si="6"/>
        <v>1</v>
      </c>
      <c r="AD65" s="75" t="s">
        <v>231</v>
      </c>
      <c r="AE65" s="75">
        <f t="shared" si="7"/>
        <v>2</v>
      </c>
      <c r="AF65" s="75" t="s">
        <v>233</v>
      </c>
      <c r="AG65" s="76">
        <f t="shared" si="8"/>
        <v>2</v>
      </c>
      <c r="AH65" s="77" t="str">
        <f t="shared" si="9"/>
        <v>Menor</v>
      </c>
      <c r="AI65" s="78">
        <f t="shared" si="10"/>
        <v>1</v>
      </c>
      <c r="AJ65" s="75" t="s">
        <v>231</v>
      </c>
      <c r="AK65" s="75">
        <f t="shared" si="11"/>
        <v>1</v>
      </c>
      <c r="AL65" s="75" t="s">
        <v>231</v>
      </c>
      <c r="AM65" s="75">
        <f t="shared" si="12"/>
        <v>1</v>
      </c>
      <c r="AN65" s="75" t="s">
        <v>231</v>
      </c>
      <c r="AO65" s="76">
        <f t="shared" si="13"/>
        <v>1</v>
      </c>
      <c r="AP65" s="77" t="str">
        <f t="shared" si="14"/>
        <v>Insignificante</v>
      </c>
      <c r="AQ65" s="79"/>
      <c r="AR65" s="79"/>
      <c r="AS65" s="79"/>
    </row>
    <row r="66" spans="3:45" ht="102">
      <c r="C66" s="56" t="s">
        <v>2802</v>
      </c>
      <c r="D66" s="57">
        <v>43413</v>
      </c>
      <c r="E66" s="58" t="s">
        <v>2803</v>
      </c>
      <c r="F66" s="58" t="s">
        <v>2804</v>
      </c>
      <c r="G66" s="59" t="s">
        <v>2805</v>
      </c>
      <c r="H66" s="59" t="s">
        <v>222</v>
      </c>
      <c r="I66" s="59" t="s">
        <v>223</v>
      </c>
      <c r="J66" s="59" t="s">
        <v>2806</v>
      </c>
      <c r="K66" s="59" t="s">
        <v>411</v>
      </c>
      <c r="L66" s="59" t="s">
        <v>2807</v>
      </c>
      <c r="M66" s="59" t="s">
        <v>2808</v>
      </c>
      <c r="N66" s="59" t="s">
        <v>727</v>
      </c>
      <c r="O66" s="59" t="s">
        <v>2809</v>
      </c>
      <c r="P66" s="46" t="s">
        <v>179</v>
      </c>
      <c r="Q66" s="59" t="s">
        <v>2697</v>
      </c>
      <c r="R66" s="59" t="s">
        <v>230</v>
      </c>
      <c r="S66" s="75">
        <f t="shared" si="0"/>
        <v>1</v>
      </c>
      <c r="T66" s="75" t="s">
        <v>231</v>
      </c>
      <c r="U66" s="75">
        <f t="shared" si="1"/>
        <v>3</v>
      </c>
      <c r="V66" s="75" t="s">
        <v>232</v>
      </c>
      <c r="W66" s="75">
        <f t="shared" si="2"/>
        <v>4</v>
      </c>
      <c r="X66" s="75" t="s">
        <v>242</v>
      </c>
      <c r="Y66" s="76">
        <f t="shared" si="3"/>
        <v>4</v>
      </c>
      <c r="Z66" s="77" t="str">
        <f t="shared" si="4"/>
        <v>Mayor</v>
      </c>
      <c r="AA66" s="78">
        <f t="shared" si="5"/>
        <v>1</v>
      </c>
      <c r="AB66" s="75" t="s">
        <v>231</v>
      </c>
      <c r="AC66" s="75">
        <f t="shared" si="6"/>
        <v>4</v>
      </c>
      <c r="AD66" s="75" t="s">
        <v>242</v>
      </c>
      <c r="AE66" s="75">
        <f t="shared" si="7"/>
        <v>4</v>
      </c>
      <c r="AF66" s="75" t="s">
        <v>242</v>
      </c>
      <c r="AG66" s="76">
        <f t="shared" si="8"/>
        <v>4</v>
      </c>
      <c r="AH66" s="77" t="str">
        <f t="shared" si="9"/>
        <v>Mayor</v>
      </c>
      <c r="AI66" s="78">
        <f t="shared" si="10"/>
        <v>1</v>
      </c>
      <c r="AJ66" s="75" t="s">
        <v>231</v>
      </c>
      <c r="AK66" s="75">
        <f t="shared" si="11"/>
        <v>3</v>
      </c>
      <c r="AL66" s="75" t="s">
        <v>232</v>
      </c>
      <c r="AM66" s="75">
        <f t="shared" si="12"/>
        <v>3</v>
      </c>
      <c r="AN66" s="75" t="s">
        <v>232</v>
      </c>
      <c r="AO66" s="76">
        <f t="shared" si="13"/>
        <v>3</v>
      </c>
      <c r="AP66" s="77" t="str">
        <f t="shared" si="14"/>
        <v>Moderado</v>
      </c>
      <c r="AQ66" s="79"/>
      <c r="AR66" s="79"/>
      <c r="AS66" s="79"/>
    </row>
    <row r="67" spans="3:45" ht="102">
      <c r="C67" s="56" t="s">
        <v>2802</v>
      </c>
      <c r="D67" s="57">
        <v>43413</v>
      </c>
      <c r="E67" s="58" t="s">
        <v>2803</v>
      </c>
      <c r="F67" s="58" t="s">
        <v>2804</v>
      </c>
      <c r="G67" s="59" t="s">
        <v>2805</v>
      </c>
      <c r="H67" s="59" t="s">
        <v>222</v>
      </c>
      <c r="I67" s="59" t="s">
        <v>223</v>
      </c>
      <c r="J67" s="59" t="s">
        <v>2806</v>
      </c>
      <c r="K67" s="59" t="s">
        <v>411</v>
      </c>
      <c r="L67" s="59" t="s">
        <v>2807</v>
      </c>
      <c r="M67" s="59" t="s">
        <v>2808</v>
      </c>
      <c r="N67" s="59" t="s">
        <v>727</v>
      </c>
      <c r="O67" s="59" t="s">
        <v>2810</v>
      </c>
      <c r="P67" s="46" t="s">
        <v>179</v>
      </c>
      <c r="Q67" s="59" t="s">
        <v>2697</v>
      </c>
      <c r="R67" s="59" t="s">
        <v>230</v>
      </c>
      <c r="S67" s="75">
        <f t="shared" si="0"/>
        <v>1</v>
      </c>
      <c r="T67" s="75" t="s">
        <v>231</v>
      </c>
      <c r="U67" s="75">
        <f t="shared" si="1"/>
        <v>3</v>
      </c>
      <c r="V67" s="75" t="s">
        <v>232</v>
      </c>
      <c r="W67" s="75">
        <f t="shared" si="2"/>
        <v>4</v>
      </c>
      <c r="X67" s="75" t="s">
        <v>242</v>
      </c>
      <c r="Y67" s="76">
        <f t="shared" si="3"/>
        <v>4</v>
      </c>
      <c r="Z67" s="77" t="str">
        <f t="shared" si="4"/>
        <v>Mayor</v>
      </c>
      <c r="AA67" s="78">
        <f t="shared" si="5"/>
        <v>1</v>
      </c>
      <c r="AB67" s="75" t="s">
        <v>231</v>
      </c>
      <c r="AC67" s="75">
        <f t="shared" si="6"/>
        <v>4</v>
      </c>
      <c r="AD67" s="75" t="s">
        <v>242</v>
      </c>
      <c r="AE67" s="75">
        <f t="shared" si="7"/>
        <v>4</v>
      </c>
      <c r="AF67" s="75" t="s">
        <v>242</v>
      </c>
      <c r="AG67" s="76">
        <f t="shared" si="8"/>
        <v>4</v>
      </c>
      <c r="AH67" s="77" t="str">
        <f t="shared" si="9"/>
        <v>Mayor</v>
      </c>
      <c r="AI67" s="78">
        <f t="shared" si="10"/>
        <v>1</v>
      </c>
      <c r="AJ67" s="75" t="s">
        <v>231</v>
      </c>
      <c r="AK67" s="75">
        <f t="shared" si="11"/>
        <v>3</v>
      </c>
      <c r="AL67" s="75" t="s">
        <v>232</v>
      </c>
      <c r="AM67" s="75">
        <f t="shared" si="12"/>
        <v>3</v>
      </c>
      <c r="AN67" s="75" t="s">
        <v>232</v>
      </c>
      <c r="AO67" s="76">
        <f t="shared" si="13"/>
        <v>3</v>
      </c>
      <c r="AP67" s="77" t="str">
        <f t="shared" si="14"/>
        <v>Moderado</v>
      </c>
      <c r="AQ67" s="79"/>
      <c r="AR67" s="79"/>
      <c r="AS67" s="79"/>
    </row>
    <row r="68" spans="3:45" ht="102">
      <c r="C68" s="56" t="s">
        <v>2802</v>
      </c>
      <c r="D68" s="57">
        <v>43413</v>
      </c>
      <c r="E68" s="58" t="s">
        <v>2803</v>
      </c>
      <c r="F68" s="58" t="s">
        <v>2804</v>
      </c>
      <c r="G68" s="59" t="s">
        <v>2805</v>
      </c>
      <c r="H68" s="59" t="s">
        <v>222</v>
      </c>
      <c r="I68" s="59" t="s">
        <v>223</v>
      </c>
      <c r="J68" s="59" t="s">
        <v>2806</v>
      </c>
      <c r="K68" s="59" t="s">
        <v>411</v>
      </c>
      <c r="L68" s="59" t="s">
        <v>2807</v>
      </c>
      <c r="M68" s="59" t="s">
        <v>2808</v>
      </c>
      <c r="N68" s="59" t="s">
        <v>727</v>
      </c>
      <c r="O68" s="59" t="s">
        <v>2755</v>
      </c>
      <c r="P68" s="46" t="s">
        <v>179</v>
      </c>
      <c r="Q68" s="59" t="s">
        <v>2697</v>
      </c>
      <c r="R68" s="59" t="s">
        <v>230</v>
      </c>
      <c r="S68" s="75">
        <f t="shared" si="0"/>
        <v>1</v>
      </c>
      <c r="T68" s="75" t="s">
        <v>231</v>
      </c>
      <c r="U68" s="75">
        <f t="shared" si="1"/>
        <v>3</v>
      </c>
      <c r="V68" s="75" t="s">
        <v>232</v>
      </c>
      <c r="W68" s="75">
        <f t="shared" si="2"/>
        <v>4</v>
      </c>
      <c r="X68" s="75" t="s">
        <v>242</v>
      </c>
      <c r="Y68" s="76">
        <f t="shared" si="3"/>
        <v>4</v>
      </c>
      <c r="Z68" s="77" t="str">
        <f t="shared" si="4"/>
        <v>Mayor</v>
      </c>
      <c r="AA68" s="78">
        <f t="shared" si="5"/>
        <v>1</v>
      </c>
      <c r="AB68" s="75" t="s">
        <v>231</v>
      </c>
      <c r="AC68" s="75">
        <f t="shared" si="6"/>
        <v>4</v>
      </c>
      <c r="AD68" s="75" t="s">
        <v>242</v>
      </c>
      <c r="AE68" s="75">
        <f t="shared" si="7"/>
        <v>4</v>
      </c>
      <c r="AF68" s="75" t="s">
        <v>242</v>
      </c>
      <c r="AG68" s="76">
        <f t="shared" si="8"/>
        <v>4</v>
      </c>
      <c r="AH68" s="77" t="str">
        <f t="shared" si="9"/>
        <v>Mayor</v>
      </c>
      <c r="AI68" s="78">
        <f t="shared" si="10"/>
        <v>1</v>
      </c>
      <c r="AJ68" s="75" t="s">
        <v>231</v>
      </c>
      <c r="AK68" s="75">
        <f t="shared" si="11"/>
        <v>3</v>
      </c>
      <c r="AL68" s="75" t="s">
        <v>232</v>
      </c>
      <c r="AM68" s="75">
        <f t="shared" si="12"/>
        <v>3</v>
      </c>
      <c r="AN68" s="75" t="s">
        <v>232</v>
      </c>
      <c r="AO68" s="76">
        <f t="shared" si="13"/>
        <v>3</v>
      </c>
      <c r="AP68" s="77" t="str">
        <f t="shared" si="14"/>
        <v>Moderado</v>
      </c>
      <c r="AQ68" s="79"/>
      <c r="AR68" s="79"/>
      <c r="AS68" s="79"/>
    </row>
    <row r="69" spans="3:45" ht="102">
      <c r="C69" s="56" t="s">
        <v>2802</v>
      </c>
      <c r="D69" s="57">
        <v>43413</v>
      </c>
      <c r="E69" s="58" t="s">
        <v>2803</v>
      </c>
      <c r="F69" s="58" t="s">
        <v>2804</v>
      </c>
      <c r="G69" s="59" t="s">
        <v>2805</v>
      </c>
      <c r="H69" s="59" t="s">
        <v>222</v>
      </c>
      <c r="I69" s="59" t="s">
        <v>223</v>
      </c>
      <c r="J69" s="59" t="s">
        <v>2806</v>
      </c>
      <c r="K69" s="59" t="s">
        <v>411</v>
      </c>
      <c r="L69" s="59" t="s">
        <v>2807</v>
      </c>
      <c r="M69" s="59" t="s">
        <v>2808</v>
      </c>
      <c r="N69" s="59" t="s">
        <v>727</v>
      </c>
      <c r="O69" s="59" t="s">
        <v>2811</v>
      </c>
      <c r="P69" s="46" t="s">
        <v>179</v>
      </c>
      <c r="Q69" s="59" t="s">
        <v>2697</v>
      </c>
      <c r="R69" s="59" t="s">
        <v>230</v>
      </c>
      <c r="S69" s="75">
        <f t="shared" si="0"/>
        <v>1</v>
      </c>
      <c r="T69" s="75" t="s">
        <v>231</v>
      </c>
      <c r="U69" s="75">
        <f t="shared" si="1"/>
        <v>3</v>
      </c>
      <c r="V69" s="75" t="s">
        <v>232</v>
      </c>
      <c r="W69" s="75">
        <f t="shared" si="2"/>
        <v>4</v>
      </c>
      <c r="X69" s="75" t="s">
        <v>242</v>
      </c>
      <c r="Y69" s="76">
        <f t="shared" si="3"/>
        <v>4</v>
      </c>
      <c r="Z69" s="77" t="str">
        <f t="shared" si="4"/>
        <v>Mayor</v>
      </c>
      <c r="AA69" s="78">
        <f t="shared" si="5"/>
        <v>1</v>
      </c>
      <c r="AB69" s="75" t="s">
        <v>231</v>
      </c>
      <c r="AC69" s="75">
        <f t="shared" si="6"/>
        <v>4</v>
      </c>
      <c r="AD69" s="75" t="s">
        <v>242</v>
      </c>
      <c r="AE69" s="75">
        <f t="shared" si="7"/>
        <v>4</v>
      </c>
      <c r="AF69" s="75" t="s">
        <v>242</v>
      </c>
      <c r="AG69" s="76">
        <f t="shared" si="8"/>
        <v>4</v>
      </c>
      <c r="AH69" s="77" t="str">
        <f t="shared" si="9"/>
        <v>Mayor</v>
      </c>
      <c r="AI69" s="78">
        <f t="shared" si="10"/>
        <v>1</v>
      </c>
      <c r="AJ69" s="75" t="s">
        <v>231</v>
      </c>
      <c r="AK69" s="75">
        <f t="shared" si="11"/>
        <v>3</v>
      </c>
      <c r="AL69" s="75" t="s">
        <v>232</v>
      </c>
      <c r="AM69" s="75">
        <f t="shared" si="12"/>
        <v>3</v>
      </c>
      <c r="AN69" s="75" t="s">
        <v>232</v>
      </c>
      <c r="AO69" s="76">
        <f t="shared" si="13"/>
        <v>3</v>
      </c>
      <c r="AP69" s="77" t="str">
        <f t="shared" si="14"/>
        <v>Moderado</v>
      </c>
      <c r="AQ69" s="79"/>
      <c r="AR69" s="79"/>
      <c r="AS69" s="79"/>
    </row>
    <row r="70" spans="3:45" ht="102">
      <c r="C70" s="56" t="s">
        <v>2802</v>
      </c>
      <c r="D70" s="57">
        <v>43413</v>
      </c>
      <c r="E70" s="58" t="s">
        <v>2803</v>
      </c>
      <c r="F70" s="58" t="s">
        <v>2804</v>
      </c>
      <c r="G70" s="59" t="s">
        <v>2805</v>
      </c>
      <c r="H70" s="59" t="s">
        <v>222</v>
      </c>
      <c r="I70" s="59" t="s">
        <v>223</v>
      </c>
      <c r="J70" s="59" t="s">
        <v>2806</v>
      </c>
      <c r="K70" s="59" t="s">
        <v>411</v>
      </c>
      <c r="L70" s="59" t="s">
        <v>2807</v>
      </c>
      <c r="M70" s="59" t="s">
        <v>2808</v>
      </c>
      <c r="N70" s="59" t="s">
        <v>727</v>
      </c>
      <c r="O70" s="59" t="s">
        <v>2812</v>
      </c>
      <c r="P70" s="46" t="s">
        <v>179</v>
      </c>
      <c r="Q70" s="59" t="s">
        <v>2697</v>
      </c>
      <c r="R70" s="59" t="s">
        <v>230</v>
      </c>
      <c r="S70" s="75">
        <f t="shared" si="0"/>
        <v>1</v>
      </c>
      <c r="T70" s="75" t="s">
        <v>231</v>
      </c>
      <c r="U70" s="75">
        <f t="shared" si="1"/>
        <v>3</v>
      </c>
      <c r="V70" s="75" t="s">
        <v>232</v>
      </c>
      <c r="W70" s="75">
        <f t="shared" si="2"/>
        <v>4</v>
      </c>
      <c r="X70" s="75" t="s">
        <v>242</v>
      </c>
      <c r="Y70" s="76">
        <f t="shared" si="3"/>
        <v>4</v>
      </c>
      <c r="Z70" s="77" t="str">
        <f t="shared" si="4"/>
        <v>Mayor</v>
      </c>
      <c r="AA70" s="78">
        <f t="shared" si="5"/>
        <v>1</v>
      </c>
      <c r="AB70" s="75" t="s">
        <v>231</v>
      </c>
      <c r="AC70" s="75">
        <f t="shared" si="6"/>
        <v>4</v>
      </c>
      <c r="AD70" s="75" t="s">
        <v>242</v>
      </c>
      <c r="AE70" s="75">
        <f t="shared" si="7"/>
        <v>4</v>
      </c>
      <c r="AF70" s="75" t="s">
        <v>242</v>
      </c>
      <c r="AG70" s="76">
        <f t="shared" si="8"/>
        <v>4</v>
      </c>
      <c r="AH70" s="77" t="str">
        <f t="shared" si="9"/>
        <v>Mayor</v>
      </c>
      <c r="AI70" s="78">
        <f t="shared" si="10"/>
        <v>1</v>
      </c>
      <c r="AJ70" s="75" t="s">
        <v>231</v>
      </c>
      <c r="AK70" s="75">
        <f t="shared" si="11"/>
        <v>3</v>
      </c>
      <c r="AL70" s="75" t="s">
        <v>232</v>
      </c>
      <c r="AM70" s="75">
        <f t="shared" si="12"/>
        <v>3</v>
      </c>
      <c r="AN70" s="75" t="s">
        <v>232</v>
      </c>
      <c r="AO70" s="76">
        <f t="shared" si="13"/>
        <v>3</v>
      </c>
      <c r="AP70" s="77" t="str">
        <f t="shared" si="14"/>
        <v>Moderado</v>
      </c>
      <c r="AQ70" s="79"/>
      <c r="AR70" s="79"/>
      <c r="AS70" s="79"/>
    </row>
    <row r="71" spans="3:45" ht="127.5">
      <c r="C71" s="56" t="s">
        <v>2813</v>
      </c>
      <c r="D71" s="57">
        <v>43413</v>
      </c>
      <c r="E71" s="58" t="s">
        <v>2803</v>
      </c>
      <c r="F71" s="58" t="s">
        <v>2814</v>
      </c>
      <c r="G71" s="59" t="s">
        <v>2815</v>
      </c>
      <c r="H71" s="59" t="s">
        <v>222</v>
      </c>
      <c r="I71" s="59" t="s">
        <v>223</v>
      </c>
      <c r="J71" s="59" t="s">
        <v>2806</v>
      </c>
      <c r="K71" s="59" t="s">
        <v>411</v>
      </c>
      <c r="L71" s="59" t="s">
        <v>2807</v>
      </c>
      <c r="M71" s="59" t="s">
        <v>2816</v>
      </c>
      <c r="N71" s="59" t="s">
        <v>2807</v>
      </c>
      <c r="O71" s="59" t="s">
        <v>2809</v>
      </c>
      <c r="P71" s="46" t="s">
        <v>179</v>
      </c>
      <c r="Q71" s="59" t="s">
        <v>2697</v>
      </c>
      <c r="R71" s="59" t="s">
        <v>230</v>
      </c>
      <c r="S71" s="75">
        <f t="shared" si="0"/>
        <v>1</v>
      </c>
      <c r="T71" s="75" t="s">
        <v>231</v>
      </c>
      <c r="U71" s="75">
        <f t="shared" si="1"/>
        <v>3</v>
      </c>
      <c r="V71" s="75" t="s">
        <v>232</v>
      </c>
      <c r="W71" s="75">
        <f t="shared" si="2"/>
        <v>4</v>
      </c>
      <c r="X71" s="75" t="s">
        <v>242</v>
      </c>
      <c r="Y71" s="76">
        <f t="shared" si="3"/>
        <v>4</v>
      </c>
      <c r="Z71" s="77" t="str">
        <f t="shared" si="4"/>
        <v>Mayor</v>
      </c>
      <c r="AA71" s="78">
        <f t="shared" si="5"/>
        <v>1</v>
      </c>
      <c r="AB71" s="75" t="s">
        <v>231</v>
      </c>
      <c r="AC71" s="75">
        <f t="shared" si="6"/>
        <v>4</v>
      </c>
      <c r="AD71" s="75" t="s">
        <v>242</v>
      </c>
      <c r="AE71" s="75">
        <f t="shared" si="7"/>
        <v>4</v>
      </c>
      <c r="AF71" s="75" t="s">
        <v>242</v>
      </c>
      <c r="AG71" s="76">
        <f t="shared" si="8"/>
        <v>4</v>
      </c>
      <c r="AH71" s="77" t="str">
        <f t="shared" si="9"/>
        <v>Mayor</v>
      </c>
      <c r="AI71" s="78">
        <f t="shared" si="10"/>
        <v>1</v>
      </c>
      <c r="AJ71" s="75" t="s">
        <v>231</v>
      </c>
      <c r="AK71" s="75">
        <f t="shared" si="11"/>
        <v>4</v>
      </c>
      <c r="AL71" s="75" t="s">
        <v>242</v>
      </c>
      <c r="AM71" s="75">
        <f t="shared" si="12"/>
        <v>4</v>
      </c>
      <c r="AN71" s="75" t="s">
        <v>242</v>
      </c>
      <c r="AO71" s="76">
        <f t="shared" si="13"/>
        <v>4</v>
      </c>
      <c r="AP71" s="77" t="str">
        <f t="shared" si="14"/>
        <v>Mayor</v>
      </c>
      <c r="AQ71" s="79"/>
      <c r="AR71" s="79"/>
      <c r="AS71" s="79"/>
    </row>
    <row r="72" spans="3:45" ht="127.5">
      <c r="C72" s="56" t="s">
        <v>2813</v>
      </c>
      <c r="D72" s="57">
        <v>43413</v>
      </c>
      <c r="E72" s="58" t="s">
        <v>2803</v>
      </c>
      <c r="F72" s="58" t="s">
        <v>2814</v>
      </c>
      <c r="G72" s="59" t="s">
        <v>2815</v>
      </c>
      <c r="H72" s="59" t="s">
        <v>222</v>
      </c>
      <c r="I72" s="59" t="s">
        <v>223</v>
      </c>
      <c r="J72" s="59" t="s">
        <v>2806</v>
      </c>
      <c r="K72" s="59" t="s">
        <v>411</v>
      </c>
      <c r="L72" s="59" t="s">
        <v>2807</v>
      </c>
      <c r="M72" s="59" t="s">
        <v>2816</v>
      </c>
      <c r="N72" s="59" t="s">
        <v>2807</v>
      </c>
      <c r="O72" s="59" t="s">
        <v>2810</v>
      </c>
      <c r="P72" s="46" t="s">
        <v>179</v>
      </c>
      <c r="Q72" s="59" t="s">
        <v>2697</v>
      </c>
      <c r="R72" s="59" t="s">
        <v>230</v>
      </c>
      <c r="S72" s="75">
        <f t="shared" si="0"/>
        <v>1</v>
      </c>
      <c r="T72" s="75" t="s">
        <v>231</v>
      </c>
      <c r="U72" s="75">
        <f t="shared" si="1"/>
        <v>3</v>
      </c>
      <c r="V72" s="75" t="s">
        <v>232</v>
      </c>
      <c r="W72" s="75">
        <f t="shared" si="2"/>
        <v>4</v>
      </c>
      <c r="X72" s="75" t="s">
        <v>242</v>
      </c>
      <c r="Y72" s="76">
        <f t="shared" si="3"/>
        <v>4</v>
      </c>
      <c r="Z72" s="77" t="str">
        <f t="shared" si="4"/>
        <v>Mayor</v>
      </c>
      <c r="AA72" s="78">
        <f t="shared" si="5"/>
        <v>1</v>
      </c>
      <c r="AB72" s="75" t="s">
        <v>231</v>
      </c>
      <c r="AC72" s="75">
        <f t="shared" si="6"/>
        <v>4</v>
      </c>
      <c r="AD72" s="75" t="s">
        <v>242</v>
      </c>
      <c r="AE72" s="75">
        <f t="shared" si="7"/>
        <v>4</v>
      </c>
      <c r="AF72" s="75" t="s">
        <v>242</v>
      </c>
      <c r="AG72" s="76">
        <f t="shared" si="8"/>
        <v>4</v>
      </c>
      <c r="AH72" s="77" t="str">
        <f t="shared" si="9"/>
        <v>Mayor</v>
      </c>
      <c r="AI72" s="78">
        <f t="shared" si="10"/>
        <v>1</v>
      </c>
      <c r="AJ72" s="75" t="s">
        <v>231</v>
      </c>
      <c r="AK72" s="75">
        <f t="shared" si="11"/>
        <v>4</v>
      </c>
      <c r="AL72" s="75" t="s">
        <v>242</v>
      </c>
      <c r="AM72" s="75">
        <f t="shared" si="12"/>
        <v>4</v>
      </c>
      <c r="AN72" s="75" t="s">
        <v>242</v>
      </c>
      <c r="AO72" s="76">
        <f t="shared" si="13"/>
        <v>4</v>
      </c>
      <c r="AP72" s="77" t="str">
        <f t="shared" si="14"/>
        <v>Mayor</v>
      </c>
      <c r="AQ72" s="79"/>
      <c r="AR72" s="79"/>
      <c r="AS72" s="79"/>
    </row>
    <row r="73" spans="3:45" ht="127.5">
      <c r="C73" s="56" t="s">
        <v>2813</v>
      </c>
      <c r="D73" s="57">
        <v>43413</v>
      </c>
      <c r="E73" s="58" t="s">
        <v>2803</v>
      </c>
      <c r="F73" s="58" t="s">
        <v>2814</v>
      </c>
      <c r="G73" s="59" t="s">
        <v>2815</v>
      </c>
      <c r="H73" s="59" t="s">
        <v>222</v>
      </c>
      <c r="I73" s="59" t="s">
        <v>223</v>
      </c>
      <c r="J73" s="59" t="s">
        <v>2806</v>
      </c>
      <c r="K73" s="59" t="s">
        <v>411</v>
      </c>
      <c r="L73" s="59" t="s">
        <v>2807</v>
      </c>
      <c r="M73" s="59" t="s">
        <v>2816</v>
      </c>
      <c r="N73" s="59" t="s">
        <v>2807</v>
      </c>
      <c r="O73" s="59" t="s">
        <v>2755</v>
      </c>
      <c r="P73" s="46" t="s">
        <v>179</v>
      </c>
      <c r="Q73" s="59" t="s">
        <v>2697</v>
      </c>
      <c r="R73" s="59" t="s">
        <v>230</v>
      </c>
      <c r="S73" s="75">
        <f t="shared" si="0"/>
        <v>1</v>
      </c>
      <c r="T73" s="75" t="s">
        <v>231</v>
      </c>
      <c r="U73" s="75">
        <f t="shared" si="1"/>
        <v>3</v>
      </c>
      <c r="V73" s="75" t="s">
        <v>232</v>
      </c>
      <c r="W73" s="75">
        <f t="shared" si="2"/>
        <v>4</v>
      </c>
      <c r="X73" s="75" t="s">
        <v>242</v>
      </c>
      <c r="Y73" s="76">
        <f t="shared" si="3"/>
        <v>4</v>
      </c>
      <c r="Z73" s="77" t="str">
        <f t="shared" si="4"/>
        <v>Mayor</v>
      </c>
      <c r="AA73" s="78">
        <f t="shared" si="5"/>
        <v>1</v>
      </c>
      <c r="AB73" s="75" t="s">
        <v>231</v>
      </c>
      <c r="AC73" s="75">
        <f t="shared" si="6"/>
        <v>4</v>
      </c>
      <c r="AD73" s="75" t="s">
        <v>242</v>
      </c>
      <c r="AE73" s="75">
        <f t="shared" si="7"/>
        <v>4</v>
      </c>
      <c r="AF73" s="75" t="s">
        <v>242</v>
      </c>
      <c r="AG73" s="76">
        <f t="shared" si="8"/>
        <v>4</v>
      </c>
      <c r="AH73" s="77" t="str">
        <f t="shared" si="9"/>
        <v>Mayor</v>
      </c>
      <c r="AI73" s="78">
        <f t="shared" si="10"/>
        <v>1</v>
      </c>
      <c r="AJ73" s="75" t="s">
        <v>231</v>
      </c>
      <c r="AK73" s="75">
        <f t="shared" si="11"/>
        <v>4</v>
      </c>
      <c r="AL73" s="75" t="s">
        <v>242</v>
      </c>
      <c r="AM73" s="75">
        <f t="shared" si="12"/>
        <v>4</v>
      </c>
      <c r="AN73" s="75" t="s">
        <v>242</v>
      </c>
      <c r="AO73" s="76">
        <f t="shared" si="13"/>
        <v>4</v>
      </c>
      <c r="AP73" s="77" t="str">
        <f t="shared" si="14"/>
        <v>Mayor</v>
      </c>
      <c r="AQ73" s="79"/>
      <c r="AR73" s="79"/>
      <c r="AS73" s="79"/>
    </row>
    <row r="74" spans="3:45" ht="127.5">
      <c r="C74" s="56" t="s">
        <v>2813</v>
      </c>
      <c r="D74" s="57">
        <v>43413</v>
      </c>
      <c r="E74" s="58" t="s">
        <v>2803</v>
      </c>
      <c r="F74" s="58" t="s">
        <v>2814</v>
      </c>
      <c r="G74" s="59" t="s">
        <v>2815</v>
      </c>
      <c r="H74" s="59" t="s">
        <v>222</v>
      </c>
      <c r="I74" s="59" t="s">
        <v>223</v>
      </c>
      <c r="J74" s="59" t="s">
        <v>2806</v>
      </c>
      <c r="K74" s="59" t="s">
        <v>411</v>
      </c>
      <c r="L74" s="59" t="s">
        <v>2807</v>
      </c>
      <c r="M74" s="59" t="s">
        <v>2816</v>
      </c>
      <c r="N74" s="59" t="s">
        <v>2807</v>
      </c>
      <c r="O74" s="59" t="s">
        <v>2811</v>
      </c>
      <c r="P74" s="46" t="s">
        <v>179</v>
      </c>
      <c r="Q74" s="59" t="s">
        <v>2697</v>
      </c>
      <c r="R74" s="59" t="s">
        <v>230</v>
      </c>
      <c r="S74" s="75">
        <f t="shared" si="0"/>
        <v>1</v>
      </c>
      <c r="T74" s="75" t="s">
        <v>231</v>
      </c>
      <c r="U74" s="75">
        <f t="shared" si="1"/>
        <v>3</v>
      </c>
      <c r="V74" s="75" t="s">
        <v>232</v>
      </c>
      <c r="W74" s="75">
        <f t="shared" si="2"/>
        <v>4</v>
      </c>
      <c r="X74" s="75" t="s">
        <v>242</v>
      </c>
      <c r="Y74" s="76">
        <f t="shared" si="3"/>
        <v>4</v>
      </c>
      <c r="Z74" s="77" t="str">
        <f t="shared" si="4"/>
        <v>Mayor</v>
      </c>
      <c r="AA74" s="78">
        <f t="shared" si="5"/>
        <v>1</v>
      </c>
      <c r="AB74" s="75" t="s">
        <v>231</v>
      </c>
      <c r="AC74" s="75">
        <f t="shared" si="6"/>
        <v>4</v>
      </c>
      <c r="AD74" s="75" t="s">
        <v>242</v>
      </c>
      <c r="AE74" s="75">
        <f t="shared" si="7"/>
        <v>4</v>
      </c>
      <c r="AF74" s="75" t="s">
        <v>242</v>
      </c>
      <c r="AG74" s="76">
        <f t="shared" si="8"/>
        <v>4</v>
      </c>
      <c r="AH74" s="77" t="str">
        <f t="shared" si="9"/>
        <v>Mayor</v>
      </c>
      <c r="AI74" s="78">
        <f t="shared" si="10"/>
        <v>1</v>
      </c>
      <c r="AJ74" s="75" t="s">
        <v>231</v>
      </c>
      <c r="AK74" s="75">
        <f t="shared" si="11"/>
        <v>4</v>
      </c>
      <c r="AL74" s="75" t="s">
        <v>242</v>
      </c>
      <c r="AM74" s="75">
        <f t="shared" si="12"/>
        <v>4</v>
      </c>
      <c r="AN74" s="75" t="s">
        <v>242</v>
      </c>
      <c r="AO74" s="76">
        <f t="shared" si="13"/>
        <v>4</v>
      </c>
      <c r="AP74" s="77" t="str">
        <f t="shared" si="14"/>
        <v>Mayor</v>
      </c>
      <c r="AQ74" s="79"/>
      <c r="AR74" s="79"/>
      <c r="AS74" s="79"/>
    </row>
    <row r="75" spans="3:45" ht="127.5">
      <c r="C75" s="56" t="s">
        <v>2813</v>
      </c>
      <c r="D75" s="57">
        <v>43413</v>
      </c>
      <c r="E75" s="58" t="s">
        <v>2803</v>
      </c>
      <c r="F75" s="58" t="s">
        <v>2814</v>
      </c>
      <c r="G75" s="59" t="s">
        <v>2815</v>
      </c>
      <c r="H75" s="59" t="s">
        <v>222</v>
      </c>
      <c r="I75" s="59" t="s">
        <v>223</v>
      </c>
      <c r="J75" s="59" t="s">
        <v>2806</v>
      </c>
      <c r="K75" s="59" t="s">
        <v>411</v>
      </c>
      <c r="L75" s="59" t="s">
        <v>2807</v>
      </c>
      <c r="M75" s="59" t="s">
        <v>2816</v>
      </c>
      <c r="N75" s="59" t="s">
        <v>2807</v>
      </c>
      <c r="O75" s="59" t="s">
        <v>2812</v>
      </c>
      <c r="P75" s="46" t="s">
        <v>179</v>
      </c>
      <c r="Q75" s="59" t="s">
        <v>2697</v>
      </c>
      <c r="R75" s="59" t="s">
        <v>230</v>
      </c>
      <c r="S75" s="75">
        <f t="shared" si="0"/>
        <v>1</v>
      </c>
      <c r="T75" s="75" t="s">
        <v>231</v>
      </c>
      <c r="U75" s="75">
        <f t="shared" si="1"/>
        <v>3</v>
      </c>
      <c r="V75" s="75" t="s">
        <v>232</v>
      </c>
      <c r="W75" s="75">
        <f t="shared" si="2"/>
        <v>4</v>
      </c>
      <c r="X75" s="75" t="s">
        <v>242</v>
      </c>
      <c r="Y75" s="76">
        <f t="shared" si="3"/>
        <v>4</v>
      </c>
      <c r="Z75" s="77" t="str">
        <f t="shared" si="4"/>
        <v>Mayor</v>
      </c>
      <c r="AA75" s="78">
        <f t="shared" si="5"/>
        <v>1</v>
      </c>
      <c r="AB75" s="75" t="s">
        <v>231</v>
      </c>
      <c r="AC75" s="75">
        <f t="shared" si="6"/>
        <v>4</v>
      </c>
      <c r="AD75" s="75" t="s">
        <v>242</v>
      </c>
      <c r="AE75" s="75">
        <f t="shared" si="7"/>
        <v>4</v>
      </c>
      <c r="AF75" s="75" t="s">
        <v>242</v>
      </c>
      <c r="AG75" s="76">
        <f t="shared" si="8"/>
        <v>4</v>
      </c>
      <c r="AH75" s="77" t="str">
        <f t="shared" si="9"/>
        <v>Mayor</v>
      </c>
      <c r="AI75" s="78">
        <f t="shared" si="10"/>
        <v>1</v>
      </c>
      <c r="AJ75" s="75" t="s">
        <v>231</v>
      </c>
      <c r="AK75" s="75">
        <f t="shared" si="11"/>
        <v>4</v>
      </c>
      <c r="AL75" s="75" t="s">
        <v>242</v>
      </c>
      <c r="AM75" s="75">
        <f t="shared" si="12"/>
        <v>4</v>
      </c>
      <c r="AN75" s="75" t="s">
        <v>242</v>
      </c>
      <c r="AO75" s="76">
        <f t="shared" si="13"/>
        <v>4</v>
      </c>
      <c r="AP75" s="77" t="str">
        <f t="shared" si="14"/>
        <v>Mayor</v>
      </c>
      <c r="AQ75" s="79"/>
      <c r="AR75" s="79"/>
      <c r="AS75" s="79"/>
    </row>
    <row r="76" spans="3:45" ht="76.5">
      <c r="C76" s="56" t="s">
        <v>2817</v>
      </c>
      <c r="D76" s="57">
        <v>42200</v>
      </c>
      <c r="E76" s="58" t="s">
        <v>2818</v>
      </c>
      <c r="F76" s="58" t="s">
        <v>2686</v>
      </c>
      <c r="G76" s="59" t="s">
        <v>2819</v>
      </c>
      <c r="H76" s="59" t="s">
        <v>222</v>
      </c>
      <c r="I76" s="59" t="s">
        <v>223</v>
      </c>
      <c r="J76" s="59" t="s">
        <v>2820</v>
      </c>
      <c r="K76" s="59" t="s">
        <v>411</v>
      </c>
      <c r="L76" s="59" t="s">
        <v>2807</v>
      </c>
      <c r="M76" s="59" t="s">
        <v>2821</v>
      </c>
      <c r="N76" s="59" t="s">
        <v>727</v>
      </c>
      <c r="O76" s="59" t="s">
        <v>2809</v>
      </c>
      <c r="P76" s="46" t="s">
        <v>179</v>
      </c>
      <c r="Q76" s="59" t="s">
        <v>2697</v>
      </c>
      <c r="R76" s="59" t="s">
        <v>230</v>
      </c>
      <c r="S76" s="75">
        <f t="shared" si="0"/>
        <v>1</v>
      </c>
      <c r="T76" s="75" t="s">
        <v>231</v>
      </c>
      <c r="U76" s="75">
        <f t="shared" si="1"/>
        <v>3</v>
      </c>
      <c r="V76" s="75" t="s">
        <v>232</v>
      </c>
      <c r="W76" s="75">
        <f t="shared" si="2"/>
        <v>3</v>
      </c>
      <c r="X76" s="75" t="s">
        <v>2822</v>
      </c>
      <c r="Y76" s="76">
        <f t="shared" si="3"/>
        <v>3</v>
      </c>
      <c r="Z76" s="77" t="str">
        <f t="shared" si="4"/>
        <v>Moderado</v>
      </c>
      <c r="AA76" s="78">
        <f t="shared" si="5"/>
        <v>1</v>
      </c>
      <c r="AB76" s="75" t="s">
        <v>231</v>
      </c>
      <c r="AC76" s="75">
        <f t="shared" si="6"/>
        <v>3</v>
      </c>
      <c r="AD76" s="75" t="s">
        <v>232</v>
      </c>
      <c r="AE76" s="75">
        <f t="shared" si="7"/>
        <v>3</v>
      </c>
      <c r="AF76" s="75" t="s">
        <v>232</v>
      </c>
      <c r="AG76" s="76">
        <f t="shared" si="8"/>
        <v>3</v>
      </c>
      <c r="AH76" s="77" t="str">
        <f t="shared" si="9"/>
        <v>Moderado</v>
      </c>
      <c r="AI76" s="78">
        <f t="shared" si="10"/>
        <v>1</v>
      </c>
      <c r="AJ76" s="75" t="s">
        <v>231</v>
      </c>
      <c r="AK76" s="75">
        <f t="shared" si="11"/>
        <v>4</v>
      </c>
      <c r="AL76" s="75" t="s">
        <v>242</v>
      </c>
      <c r="AM76" s="75">
        <f t="shared" si="12"/>
        <v>4</v>
      </c>
      <c r="AN76" s="75" t="s">
        <v>242</v>
      </c>
      <c r="AO76" s="76">
        <f t="shared" si="13"/>
        <v>4</v>
      </c>
      <c r="AP76" s="77" t="str">
        <f t="shared" si="14"/>
        <v>Mayor</v>
      </c>
      <c r="AQ76" s="79"/>
      <c r="AR76" s="79"/>
      <c r="AS76" s="79"/>
    </row>
    <row r="77" spans="3:45" ht="76.5">
      <c r="C77" s="56" t="s">
        <v>2817</v>
      </c>
      <c r="D77" s="57">
        <v>42200</v>
      </c>
      <c r="E77" s="58" t="s">
        <v>2818</v>
      </c>
      <c r="F77" s="58" t="s">
        <v>2686</v>
      </c>
      <c r="G77" s="59" t="s">
        <v>2819</v>
      </c>
      <c r="H77" s="59" t="s">
        <v>222</v>
      </c>
      <c r="I77" s="59" t="s">
        <v>223</v>
      </c>
      <c r="J77" s="59" t="s">
        <v>2820</v>
      </c>
      <c r="K77" s="59" t="s">
        <v>411</v>
      </c>
      <c r="L77" s="59" t="s">
        <v>2807</v>
      </c>
      <c r="M77" s="59" t="s">
        <v>2821</v>
      </c>
      <c r="N77" s="59" t="s">
        <v>727</v>
      </c>
      <c r="O77" s="59" t="s">
        <v>2823</v>
      </c>
      <c r="P77" s="46" t="s">
        <v>179</v>
      </c>
      <c r="Q77" s="59" t="s">
        <v>2697</v>
      </c>
      <c r="R77" s="59" t="s">
        <v>230</v>
      </c>
      <c r="S77" s="75">
        <f t="shared" si="0"/>
        <v>1</v>
      </c>
      <c r="T77" s="75" t="s">
        <v>231</v>
      </c>
      <c r="U77" s="75">
        <f t="shared" si="1"/>
        <v>3</v>
      </c>
      <c r="V77" s="75" t="s">
        <v>232</v>
      </c>
      <c r="W77" s="75">
        <f t="shared" si="2"/>
        <v>3</v>
      </c>
      <c r="X77" s="75" t="s">
        <v>2822</v>
      </c>
      <c r="Y77" s="76">
        <f t="shared" si="3"/>
        <v>3</v>
      </c>
      <c r="Z77" s="77" t="str">
        <f t="shared" si="4"/>
        <v>Moderado</v>
      </c>
      <c r="AA77" s="78">
        <f t="shared" si="5"/>
        <v>1</v>
      </c>
      <c r="AB77" s="75" t="s">
        <v>231</v>
      </c>
      <c r="AC77" s="75">
        <f t="shared" si="6"/>
        <v>3</v>
      </c>
      <c r="AD77" s="75" t="s">
        <v>232</v>
      </c>
      <c r="AE77" s="75">
        <f t="shared" si="7"/>
        <v>3</v>
      </c>
      <c r="AF77" s="75" t="s">
        <v>232</v>
      </c>
      <c r="AG77" s="76">
        <f t="shared" si="8"/>
        <v>3</v>
      </c>
      <c r="AH77" s="77" t="str">
        <f t="shared" si="9"/>
        <v>Moderado</v>
      </c>
      <c r="AI77" s="78">
        <f t="shared" si="10"/>
        <v>1</v>
      </c>
      <c r="AJ77" s="75" t="s">
        <v>231</v>
      </c>
      <c r="AK77" s="75">
        <f t="shared" si="11"/>
        <v>4</v>
      </c>
      <c r="AL77" s="75" t="s">
        <v>242</v>
      </c>
      <c r="AM77" s="75">
        <f t="shared" si="12"/>
        <v>4</v>
      </c>
      <c r="AN77" s="75" t="s">
        <v>242</v>
      </c>
      <c r="AO77" s="76">
        <f t="shared" si="13"/>
        <v>4</v>
      </c>
      <c r="AP77" s="77" t="str">
        <f t="shared" si="14"/>
        <v>Mayor</v>
      </c>
      <c r="AQ77" s="79"/>
      <c r="AR77" s="79"/>
      <c r="AS77" s="79"/>
    </row>
    <row r="78" spans="3:45" ht="76.5">
      <c r="C78" s="56" t="s">
        <v>2817</v>
      </c>
      <c r="D78" s="57">
        <v>42200</v>
      </c>
      <c r="E78" s="58" t="s">
        <v>2818</v>
      </c>
      <c r="F78" s="58" t="s">
        <v>2686</v>
      </c>
      <c r="G78" s="59" t="s">
        <v>2819</v>
      </c>
      <c r="H78" s="59" t="s">
        <v>222</v>
      </c>
      <c r="I78" s="59" t="s">
        <v>223</v>
      </c>
      <c r="J78" s="59" t="s">
        <v>2820</v>
      </c>
      <c r="K78" s="59" t="s">
        <v>411</v>
      </c>
      <c r="L78" s="59" t="s">
        <v>2807</v>
      </c>
      <c r="M78" s="59" t="s">
        <v>2821</v>
      </c>
      <c r="N78" s="59" t="s">
        <v>727</v>
      </c>
      <c r="O78" s="59" t="s">
        <v>2812</v>
      </c>
      <c r="P78" s="46" t="s">
        <v>179</v>
      </c>
      <c r="Q78" s="59" t="s">
        <v>2697</v>
      </c>
      <c r="R78" s="59" t="s">
        <v>230</v>
      </c>
      <c r="S78" s="75">
        <f t="shared" ref="S78:S141" si="15">IF(T78="Insignificante",1,IF(T78="Menor",2,IF(T78="Moderado",3,IF(T78="Mayor",4,IF(T78="Catastrófico",5,"NA")))))</f>
        <v>1</v>
      </c>
      <c r="T78" s="75" t="s">
        <v>231</v>
      </c>
      <c r="U78" s="75">
        <f t="shared" ref="U78:U141" si="16">IF(V78="Insignificante",1,IF(V78="Menor",2,IF(V78="Moderado",3,IF(V78="Mayor",4,IF(V78="Catastrófico",5,"NA")))))</f>
        <v>3</v>
      </c>
      <c r="V78" s="75" t="s">
        <v>232</v>
      </c>
      <c r="W78" s="75">
        <f t="shared" ref="W78:W141" si="17">IF(X78="Insignificante",1,IF(X78="Menor",2,IF(X78="Moderado",3,IF(X78="Mayor",4,IF(X78="Catastrófico",5,"NA")))))</f>
        <v>3</v>
      </c>
      <c r="X78" s="75" t="s">
        <v>2822</v>
      </c>
      <c r="Y78" s="76">
        <f t="shared" ref="Y78:Y141" si="18">MAXA(S78,U78,W78)</f>
        <v>3</v>
      </c>
      <c r="Z78" s="77" t="str">
        <f t="shared" ref="Z78:Z141" si="19">IF(Y78=1,"Insignificante",IF(Y78=2,"Menor",IF(Y78=3,"Moderado",IF(Y78=4,"Mayor",IF(Y78=5,"Catastrófico","NA")))))</f>
        <v>Moderado</v>
      </c>
      <c r="AA78" s="78">
        <f t="shared" ref="AA78:AA141" si="20">IF(AB78="Insignificante",1,IF(AB78="Menor",2,IF(AB78="Moderado",3,IF(AB78="Mayor",4,IF(AB78="Catastrófico",5,"NA")))))</f>
        <v>1</v>
      </c>
      <c r="AB78" s="75" t="s">
        <v>231</v>
      </c>
      <c r="AC78" s="75">
        <f t="shared" ref="AC78:AC141" si="21">IF(AD78="Insignificante",1,IF(AD78="Menor",2,IF(AD78="Moderado",3,IF(AD78="Mayor",4,IF(AD78="Catastrófico",5,"NA")))))</f>
        <v>3</v>
      </c>
      <c r="AD78" s="75" t="s">
        <v>232</v>
      </c>
      <c r="AE78" s="75">
        <f t="shared" ref="AE78:AE141" si="22">IF(AF78="Insignificante",1,IF(AF78="Menor",2,IF(AF78="Moderado",3,IF(AF78="Mayor",4,IF(AF78="Catastrófico",5,"NA")))))</f>
        <v>3</v>
      </c>
      <c r="AF78" s="75" t="s">
        <v>232</v>
      </c>
      <c r="AG78" s="76">
        <f t="shared" ref="AG78:AG141" si="23">MAXA(AA78,AC78,AE78)</f>
        <v>3</v>
      </c>
      <c r="AH78" s="77" t="str">
        <f t="shared" ref="AH78:AH141" si="24">IF(AG78=1,"Insignificante",IF(AG78=2,"Menor",IF(AG78=3,"Moderado",IF(AG78=4,"Mayor",IF(AG78=5,"Catastrófico","NA")))))</f>
        <v>Moderado</v>
      </c>
      <c r="AI78" s="78">
        <f t="shared" ref="AI78:AI141" si="25">IF(AJ78="Insignificante",1,IF(AJ78="Menor",2,IF(AJ78="Moderado",3,IF(AJ78="Mayor",4,IF(AJ78="Catastrófico",5,"NA")))))</f>
        <v>1</v>
      </c>
      <c r="AJ78" s="75" t="s">
        <v>231</v>
      </c>
      <c r="AK78" s="75">
        <f t="shared" ref="AK78:AK141" si="26">IF(AL78="Insignificante",1,IF(AL78="Menor",2,IF(AL78="Moderado",3,IF(AL78="Mayor",4,IF(AL78="Catastrófico",5,"NA")))))</f>
        <v>4</v>
      </c>
      <c r="AL78" s="75" t="s">
        <v>242</v>
      </c>
      <c r="AM78" s="75">
        <f t="shared" ref="AM78:AM141" si="27">IF(AN78="Insignificante",1,IF(AN78="Menor",2,IF(AN78="Moderado",3,IF(AN78="Mayor",4,IF(AN78="Catastrófico",5,"NA")))))</f>
        <v>4</v>
      </c>
      <c r="AN78" s="75" t="s">
        <v>242</v>
      </c>
      <c r="AO78" s="76">
        <f t="shared" ref="AO78:AO141" si="28">MAXA(AI78,AK78,AM78)</f>
        <v>4</v>
      </c>
      <c r="AP78" s="77" t="str">
        <f t="shared" ref="AP78:AP141" si="29">IF(AO78=1,"Insignificante",IF(AO78=2,"Menor",IF(AO78=3,"Moderado",IF(AO78=4,"Mayor",IF(AO78=5,"Catastrófico","NA")))))</f>
        <v>Mayor</v>
      </c>
      <c r="AQ78" s="79"/>
      <c r="AR78" s="79"/>
      <c r="AS78" s="79"/>
    </row>
    <row r="79" spans="3:45" ht="76.5">
      <c r="C79" s="56" t="s">
        <v>2824</v>
      </c>
      <c r="D79" s="57">
        <v>42200</v>
      </c>
      <c r="E79" s="58" t="s">
        <v>2825</v>
      </c>
      <c r="F79" s="58" t="s">
        <v>2825</v>
      </c>
      <c r="G79" s="59" t="s">
        <v>2826</v>
      </c>
      <c r="H79" s="59" t="s">
        <v>222</v>
      </c>
      <c r="I79" s="59" t="s">
        <v>223</v>
      </c>
      <c r="J79" s="59" t="s">
        <v>2827</v>
      </c>
      <c r="K79" s="59" t="s">
        <v>411</v>
      </c>
      <c r="L79" s="59" t="s">
        <v>2807</v>
      </c>
      <c r="M79" s="59" t="s">
        <v>2821</v>
      </c>
      <c r="N79" s="59" t="s">
        <v>2828</v>
      </c>
      <c r="O79" s="59" t="s">
        <v>2809</v>
      </c>
      <c r="P79" s="46" t="s">
        <v>179</v>
      </c>
      <c r="Q79" s="59" t="s">
        <v>2697</v>
      </c>
      <c r="R79" s="59" t="s">
        <v>230</v>
      </c>
      <c r="S79" s="75">
        <f t="shared" si="15"/>
        <v>2</v>
      </c>
      <c r="T79" s="75" t="s">
        <v>2829</v>
      </c>
      <c r="U79" s="75">
        <f t="shared" si="16"/>
        <v>5</v>
      </c>
      <c r="V79" s="75" t="s">
        <v>243</v>
      </c>
      <c r="W79" s="75">
        <f t="shared" si="17"/>
        <v>4</v>
      </c>
      <c r="X79" s="75" t="s">
        <v>242</v>
      </c>
      <c r="Y79" s="76">
        <f t="shared" si="18"/>
        <v>5</v>
      </c>
      <c r="Z79" s="77" t="str">
        <f t="shared" si="19"/>
        <v>Catastrófico</v>
      </c>
      <c r="AA79" s="78">
        <f t="shared" si="20"/>
        <v>2</v>
      </c>
      <c r="AB79" s="75" t="s">
        <v>233</v>
      </c>
      <c r="AC79" s="75">
        <f t="shared" si="21"/>
        <v>5</v>
      </c>
      <c r="AD79" s="75" t="s">
        <v>243</v>
      </c>
      <c r="AE79" s="75">
        <f t="shared" si="22"/>
        <v>4</v>
      </c>
      <c r="AF79" s="75" t="s">
        <v>242</v>
      </c>
      <c r="AG79" s="76">
        <f t="shared" si="23"/>
        <v>5</v>
      </c>
      <c r="AH79" s="77" t="str">
        <f t="shared" si="24"/>
        <v>Catastrófico</v>
      </c>
      <c r="AI79" s="78">
        <f t="shared" si="25"/>
        <v>1</v>
      </c>
      <c r="AJ79" s="75" t="s">
        <v>231</v>
      </c>
      <c r="AK79" s="75">
        <f t="shared" si="26"/>
        <v>5</v>
      </c>
      <c r="AL79" s="75" t="s">
        <v>243</v>
      </c>
      <c r="AM79" s="75">
        <f t="shared" si="27"/>
        <v>4</v>
      </c>
      <c r="AN79" s="75" t="s">
        <v>242</v>
      </c>
      <c r="AO79" s="76">
        <f t="shared" si="28"/>
        <v>5</v>
      </c>
      <c r="AP79" s="77" t="str">
        <f t="shared" si="29"/>
        <v>Catastrófico</v>
      </c>
      <c r="AQ79" s="79"/>
      <c r="AR79" s="79"/>
      <c r="AS79" s="79"/>
    </row>
    <row r="80" spans="3:45" ht="76.5">
      <c r="C80" s="56" t="s">
        <v>2824</v>
      </c>
      <c r="D80" s="57">
        <v>42200</v>
      </c>
      <c r="E80" s="58" t="s">
        <v>2825</v>
      </c>
      <c r="F80" s="58" t="s">
        <v>2825</v>
      </c>
      <c r="G80" s="59" t="s">
        <v>2826</v>
      </c>
      <c r="H80" s="59" t="s">
        <v>222</v>
      </c>
      <c r="I80" s="59" t="s">
        <v>223</v>
      </c>
      <c r="J80" s="59" t="s">
        <v>2827</v>
      </c>
      <c r="K80" s="59" t="s">
        <v>411</v>
      </c>
      <c r="L80" s="59" t="s">
        <v>2807</v>
      </c>
      <c r="M80" s="59" t="s">
        <v>2821</v>
      </c>
      <c r="N80" s="59" t="s">
        <v>2828</v>
      </c>
      <c r="O80" s="59" t="s">
        <v>2810</v>
      </c>
      <c r="P80" s="46" t="s">
        <v>179</v>
      </c>
      <c r="Q80" s="59" t="s">
        <v>2697</v>
      </c>
      <c r="R80" s="59" t="s">
        <v>230</v>
      </c>
      <c r="S80" s="75">
        <f t="shared" si="15"/>
        <v>2</v>
      </c>
      <c r="T80" s="75" t="s">
        <v>2829</v>
      </c>
      <c r="U80" s="75">
        <f t="shared" si="16"/>
        <v>5</v>
      </c>
      <c r="V80" s="75" t="s">
        <v>243</v>
      </c>
      <c r="W80" s="75">
        <f t="shared" si="17"/>
        <v>4</v>
      </c>
      <c r="X80" s="75" t="s">
        <v>242</v>
      </c>
      <c r="Y80" s="76">
        <f t="shared" si="18"/>
        <v>5</v>
      </c>
      <c r="Z80" s="77" t="str">
        <f t="shared" si="19"/>
        <v>Catastrófico</v>
      </c>
      <c r="AA80" s="78">
        <f t="shared" si="20"/>
        <v>2</v>
      </c>
      <c r="AB80" s="75" t="s">
        <v>233</v>
      </c>
      <c r="AC80" s="75">
        <f t="shared" si="21"/>
        <v>5</v>
      </c>
      <c r="AD80" s="75" t="s">
        <v>243</v>
      </c>
      <c r="AE80" s="75">
        <f t="shared" si="22"/>
        <v>4</v>
      </c>
      <c r="AF80" s="75" t="s">
        <v>242</v>
      </c>
      <c r="AG80" s="76">
        <f t="shared" si="23"/>
        <v>5</v>
      </c>
      <c r="AH80" s="77" t="str">
        <f t="shared" si="24"/>
        <v>Catastrófico</v>
      </c>
      <c r="AI80" s="78">
        <f t="shared" si="25"/>
        <v>1</v>
      </c>
      <c r="AJ80" s="75" t="s">
        <v>231</v>
      </c>
      <c r="AK80" s="75">
        <f t="shared" si="26"/>
        <v>5</v>
      </c>
      <c r="AL80" s="75" t="s">
        <v>243</v>
      </c>
      <c r="AM80" s="75">
        <f t="shared" si="27"/>
        <v>4</v>
      </c>
      <c r="AN80" s="75" t="s">
        <v>242</v>
      </c>
      <c r="AO80" s="76">
        <f t="shared" si="28"/>
        <v>5</v>
      </c>
      <c r="AP80" s="77" t="str">
        <f t="shared" si="29"/>
        <v>Catastrófico</v>
      </c>
      <c r="AQ80" s="79"/>
      <c r="AR80" s="79"/>
      <c r="AS80" s="79"/>
    </row>
    <row r="81" spans="3:45" ht="76.5">
      <c r="C81" s="56" t="s">
        <v>2824</v>
      </c>
      <c r="D81" s="57">
        <v>42200</v>
      </c>
      <c r="E81" s="58" t="s">
        <v>2825</v>
      </c>
      <c r="F81" s="58" t="s">
        <v>2825</v>
      </c>
      <c r="G81" s="59" t="s">
        <v>2826</v>
      </c>
      <c r="H81" s="59" t="s">
        <v>222</v>
      </c>
      <c r="I81" s="59" t="s">
        <v>223</v>
      </c>
      <c r="J81" s="59" t="s">
        <v>2827</v>
      </c>
      <c r="K81" s="59" t="s">
        <v>411</v>
      </c>
      <c r="L81" s="59" t="s">
        <v>2807</v>
      </c>
      <c r="M81" s="59" t="s">
        <v>2821</v>
      </c>
      <c r="N81" s="59" t="s">
        <v>2828</v>
      </c>
      <c r="O81" s="59" t="s">
        <v>2755</v>
      </c>
      <c r="P81" s="46" t="s">
        <v>179</v>
      </c>
      <c r="Q81" s="59" t="s">
        <v>2697</v>
      </c>
      <c r="R81" s="59" t="s">
        <v>230</v>
      </c>
      <c r="S81" s="75">
        <f t="shared" si="15"/>
        <v>2</v>
      </c>
      <c r="T81" s="75" t="s">
        <v>2829</v>
      </c>
      <c r="U81" s="75">
        <f t="shared" si="16"/>
        <v>5</v>
      </c>
      <c r="V81" s="75" t="s">
        <v>243</v>
      </c>
      <c r="W81" s="75">
        <f t="shared" si="17"/>
        <v>4</v>
      </c>
      <c r="X81" s="75" t="s">
        <v>242</v>
      </c>
      <c r="Y81" s="76">
        <f t="shared" si="18"/>
        <v>5</v>
      </c>
      <c r="Z81" s="77" t="str">
        <f t="shared" si="19"/>
        <v>Catastrófico</v>
      </c>
      <c r="AA81" s="78">
        <f t="shared" si="20"/>
        <v>2</v>
      </c>
      <c r="AB81" s="75" t="s">
        <v>233</v>
      </c>
      <c r="AC81" s="75">
        <f t="shared" si="21"/>
        <v>5</v>
      </c>
      <c r="AD81" s="75" t="s">
        <v>243</v>
      </c>
      <c r="AE81" s="75">
        <f t="shared" si="22"/>
        <v>4</v>
      </c>
      <c r="AF81" s="75" t="s">
        <v>242</v>
      </c>
      <c r="AG81" s="76">
        <f t="shared" si="23"/>
        <v>5</v>
      </c>
      <c r="AH81" s="77" t="str">
        <f t="shared" si="24"/>
        <v>Catastrófico</v>
      </c>
      <c r="AI81" s="78">
        <f t="shared" si="25"/>
        <v>1</v>
      </c>
      <c r="AJ81" s="75" t="s">
        <v>231</v>
      </c>
      <c r="AK81" s="75">
        <f t="shared" si="26"/>
        <v>5</v>
      </c>
      <c r="AL81" s="75" t="s">
        <v>243</v>
      </c>
      <c r="AM81" s="75">
        <f t="shared" si="27"/>
        <v>4</v>
      </c>
      <c r="AN81" s="75" t="s">
        <v>242</v>
      </c>
      <c r="AO81" s="76">
        <f t="shared" si="28"/>
        <v>5</v>
      </c>
      <c r="AP81" s="77" t="str">
        <f t="shared" si="29"/>
        <v>Catastrófico</v>
      </c>
      <c r="AQ81" s="79"/>
      <c r="AR81" s="79"/>
      <c r="AS81" s="79"/>
    </row>
    <row r="82" spans="3:45" ht="76.5">
      <c r="C82" s="56" t="s">
        <v>2824</v>
      </c>
      <c r="D82" s="57">
        <v>42200</v>
      </c>
      <c r="E82" s="58" t="s">
        <v>2825</v>
      </c>
      <c r="F82" s="58" t="s">
        <v>2825</v>
      </c>
      <c r="G82" s="59" t="s">
        <v>2826</v>
      </c>
      <c r="H82" s="59" t="s">
        <v>222</v>
      </c>
      <c r="I82" s="59" t="s">
        <v>223</v>
      </c>
      <c r="J82" s="59" t="s">
        <v>2827</v>
      </c>
      <c r="K82" s="59" t="s">
        <v>411</v>
      </c>
      <c r="L82" s="59" t="s">
        <v>2807</v>
      </c>
      <c r="M82" s="59" t="s">
        <v>2821</v>
      </c>
      <c r="N82" s="59" t="s">
        <v>2828</v>
      </c>
      <c r="O82" s="59" t="s">
        <v>2811</v>
      </c>
      <c r="P82" s="46" t="s">
        <v>179</v>
      </c>
      <c r="Q82" s="59" t="s">
        <v>2697</v>
      </c>
      <c r="R82" s="59" t="s">
        <v>230</v>
      </c>
      <c r="S82" s="75">
        <f t="shared" si="15"/>
        <v>2</v>
      </c>
      <c r="T82" s="75" t="s">
        <v>2829</v>
      </c>
      <c r="U82" s="75">
        <f t="shared" si="16"/>
        <v>5</v>
      </c>
      <c r="V82" s="75" t="s">
        <v>243</v>
      </c>
      <c r="W82" s="75">
        <f t="shared" si="17"/>
        <v>4</v>
      </c>
      <c r="X82" s="75" t="s">
        <v>242</v>
      </c>
      <c r="Y82" s="76">
        <f t="shared" si="18"/>
        <v>5</v>
      </c>
      <c r="Z82" s="77" t="str">
        <f t="shared" si="19"/>
        <v>Catastrófico</v>
      </c>
      <c r="AA82" s="78">
        <f t="shared" si="20"/>
        <v>2</v>
      </c>
      <c r="AB82" s="75" t="s">
        <v>233</v>
      </c>
      <c r="AC82" s="75">
        <f t="shared" si="21"/>
        <v>5</v>
      </c>
      <c r="AD82" s="75" t="s">
        <v>243</v>
      </c>
      <c r="AE82" s="75">
        <f t="shared" si="22"/>
        <v>4</v>
      </c>
      <c r="AF82" s="75" t="s">
        <v>242</v>
      </c>
      <c r="AG82" s="76">
        <f t="shared" si="23"/>
        <v>5</v>
      </c>
      <c r="AH82" s="77" t="str">
        <f t="shared" si="24"/>
        <v>Catastrófico</v>
      </c>
      <c r="AI82" s="78">
        <f t="shared" si="25"/>
        <v>1</v>
      </c>
      <c r="AJ82" s="75" t="s">
        <v>231</v>
      </c>
      <c r="AK82" s="75">
        <f t="shared" si="26"/>
        <v>5</v>
      </c>
      <c r="AL82" s="75" t="s">
        <v>243</v>
      </c>
      <c r="AM82" s="75">
        <f t="shared" si="27"/>
        <v>4</v>
      </c>
      <c r="AN82" s="75" t="s">
        <v>242</v>
      </c>
      <c r="AO82" s="76">
        <f t="shared" si="28"/>
        <v>5</v>
      </c>
      <c r="AP82" s="77" t="str">
        <f t="shared" si="29"/>
        <v>Catastrófico</v>
      </c>
      <c r="AQ82" s="79"/>
      <c r="AR82" s="79"/>
      <c r="AS82" s="79"/>
    </row>
    <row r="83" spans="3:45" ht="76.5">
      <c r="C83" s="56" t="s">
        <v>2824</v>
      </c>
      <c r="D83" s="57">
        <v>42200</v>
      </c>
      <c r="E83" s="58" t="s">
        <v>2825</v>
      </c>
      <c r="F83" s="58" t="s">
        <v>2825</v>
      </c>
      <c r="G83" s="59" t="s">
        <v>2826</v>
      </c>
      <c r="H83" s="59" t="s">
        <v>222</v>
      </c>
      <c r="I83" s="59" t="s">
        <v>223</v>
      </c>
      <c r="J83" s="59" t="s">
        <v>2827</v>
      </c>
      <c r="K83" s="59" t="s">
        <v>411</v>
      </c>
      <c r="L83" s="59" t="s">
        <v>2807</v>
      </c>
      <c r="M83" s="59" t="s">
        <v>2821</v>
      </c>
      <c r="N83" s="59" t="s">
        <v>2828</v>
      </c>
      <c r="O83" s="59" t="s">
        <v>2812</v>
      </c>
      <c r="P83" s="46" t="s">
        <v>179</v>
      </c>
      <c r="Q83" s="59" t="s">
        <v>2697</v>
      </c>
      <c r="R83" s="59" t="s">
        <v>230</v>
      </c>
      <c r="S83" s="75">
        <f t="shared" si="15"/>
        <v>2</v>
      </c>
      <c r="T83" s="75" t="s">
        <v>2829</v>
      </c>
      <c r="U83" s="75">
        <f t="shared" si="16"/>
        <v>5</v>
      </c>
      <c r="V83" s="75" t="s">
        <v>243</v>
      </c>
      <c r="W83" s="75">
        <f t="shared" si="17"/>
        <v>4</v>
      </c>
      <c r="X83" s="75" t="s">
        <v>242</v>
      </c>
      <c r="Y83" s="76">
        <f t="shared" si="18"/>
        <v>5</v>
      </c>
      <c r="Z83" s="77" t="str">
        <f t="shared" si="19"/>
        <v>Catastrófico</v>
      </c>
      <c r="AA83" s="78">
        <f t="shared" si="20"/>
        <v>2</v>
      </c>
      <c r="AB83" s="75" t="s">
        <v>233</v>
      </c>
      <c r="AC83" s="75">
        <f t="shared" si="21"/>
        <v>5</v>
      </c>
      <c r="AD83" s="75" t="s">
        <v>243</v>
      </c>
      <c r="AE83" s="75">
        <f t="shared" si="22"/>
        <v>4</v>
      </c>
      <c r="AF83" s="75" t="s">
        <v>242</v>
      </c>
      <c r="AG83" s="76">
        <f t="shared" si="23"/>
        <v>5</v>
      </c>
      <c r="AH83" s="77" t="str">
        <f t="shared" si="24"/>
        <v>Catastrófico</v>
      </c>
      <c r="AI83" s="78">
        <f t="shared" si="25"/>
        <v>1</v>
      </c>
      <c r="AJ83" s="75" t="s">
        <v>231</v>
      </c>
      <c r="AK83" s="75">
        <f t="shared" si="26"/>
        <v>5</v>
      </c>
      <c r="AL83" s="75" t="s">
        <v>243</v>
      </c>
      <c r="AM83" s="75">
        <f t="shared" si="27"/>
        <v>4</v>
      </c>
      <c r="AN83" s="75" t="s">
        <v>242</v>
      </c>
      <c r="AO83" s="76">
        <f t="shared" si="28"/>
        <v>5</v>
      </c>
      <c r="AP83" s="77" t="str">
        <f t="shared" si="29"/>
        <v>Catastrófico</v>
      </c>
      <c r="AQ83" s="79"/>
      <c r="AR83" s="79"/>
      <c r="AS83" s="79"/>
    </row>
    <row r="84" spans="3:45" ht="76.5">
      <c r="C84" s="56" t="s">
        <v>2824</v>
      </c>
      <c r="D84" s="57">
        <v>42200</v>
      </c>
      <c r="E84" s="58" t="s">
        <v>2825</v>
      </c>
      <c r="F84" s="58" t="s">
        <v>2825</v>
      </c>
      <c r="G84" s="59" t="s">
        <v>2826</v>
      </c>
      <c r="H84" s="59" t="s">
        <v>222</v>
      </c>
      <c r="I84" s="59" t="s">
        <v>223</v>
      </c>
      <c r="J84" s="59" t="s">
        <v>2827</v>
      </c>
      <c r="K84" s="59" t="s">
        <v>411</v>
      </c>
      <c r="L84" s="59" t="s">
        <v>2807</v>
      </c>
      <c r="M84" s="59" t="s">
        <v>2821</v>
      </c>
      <c r="N84" s="59" t="s">
        <v>2828</v>
      </c>
      <c r="O84" s="59" t="s">
        <v>2775</v>
      </c>
      <c r="P84" s="46" t="s">
        <v>179</v>
      </c>
      <c r="Q84" s="59" t="s">
        <v>2697</v>
      </c>
      <c r="R84" s="59" t="s">
        <v>230</v>
      </c>
      <c r="S84" s="75">
        <f t="shared" si="15"/>
        <v>2</v>
      </c>
      <c r="T84" s="75" t="s">
        <v>2829</v>
      </c>
      <c r="U84" s="75">
        <f t="shared" si="16"/>
        <v>5</v>
      </c>
      <c r="V84" s="75" t="s">
        <v>243</v>
      </c>
      <c r="W84" s="75">
        <f t="shared" si="17"/>
        <v>4</v>
      </c>
      <c r="X84" s="75" t="s">
        <v>242</v>
      </c>
      <c r="Y84" s="76">
        <f t="shared" si="18"/>
        <v>5</v>
      </c>
      <c r="Z84" s="77" t="str">
        <f t="shared" si="19"/>
        <v>Catastrófico</v>
      </c>
      <c r="AA84" s="78">
        <f t="shared" si="20"/>
        <v>2</v>
      </c>
      <c r="AB84" s="75" t="s">
        <v>233</v>
      </c>
      <c r="AC84" s="75">
        <f t="shared" si="21"/>
        <v>5</v>
      </c>
      <c r="AD84" s="75" t="s">
        <v>243</v>
      </c>
      <c r="AE84" s="75">
        <f t="shared" si="22"/>
        <v>4</v>
      </c>
      <c r="AF84" s="75" t="s">
        <v>242</v>
      </c>
      <c r="AG84" s="76">
        <f t="shared" si="23"/>
        <v>5</v>
      </c>
      <c r="AH84" s="77" t="str">
        <f t="shared" si="24"/>
        <v>Catastrófico</v>
      </c>
      <c r="AI84" s="78">
        <f t="shared" si="25"/>
        <v>1</v>
      </c>
      <c r="AJ84" s="75" t="s">
        <v>231</v>
      </c>
      <c r="AK84" s="75">
        <f t="shared" si="26"/>
        <v>5</v>
      </c>
      <c r="AL84" s="75" t="s">
        <v>243</v>
      </c>
      <c r="AM84" s="75">
        <f t="shared" si="27"/>
        <v>4</v>
      </c>
      <c r="AN84" s="75" t="s">
        <v>242</v>
      </c>
      <c r="AO84" s="76">
        <f t="shared" si="28"/>
        <v>5</v>
      </c>
      <c r="AP84" s="77" t="str">
        <f t="shared" si="29"/>
        <v>Catastrófico</v>
      </c>
      <c r="AQ84" s="79"/>
      <c r="AR84" s="79"/>
      <c r="AS84" s="79"/>
    </row>
    <row r="85" spans="3:45" ht="76.5">
      <c r="C85" s="56" t="s">
        <v>2830</v>
      </c>
      <c r="D85" s="57">
        <v>41763</v>
      </c>
      <c r="E85" s="58" t="s">
        <v>2831</v>
      </c>
      <c r="F85" s="58" t="s">
        <v>2832</v>
      </c>
      <c r="G85" s="59" t="s">
        <v>2833</v>
      </c>
      <c r="H85" s="59" t="s">
        <v>222</v>
      </c>
      <c r="I85" s="59" t="s">
        <v>223</v>
      </c>
      <c r="J85" s="59" t="s">
        <v>2747</v>
      </c>
      <c r="K85" s="59" t="s">
        <v>2748</v>
      </c>
      <c r="L85" s="59" t="s">
        <v>2760</v>
      </c>
      <c r="M85" s="59" t="s">
        <v>2834</v>
      </c>
      <c r="N85" s="59" t="s">
        <v>2835</v>
      </c>
      <c r="O85" s="59" t="s">
        <v>2752</v>
      </c>
      <c r="P85" s="46" t="s">
        <v>179</v>
      </c>
      <c r="Q85" s="59" t="s">
        <v>2697</v>
      </c>
      <c r="R85" s="59" t="s">
        <v>230</v>
      </c>
      <c r="S85" s="75">
        <f t="shared" si="15"/>
        <v>1</v>
      </c>
      <c r="T85" s="75" t="s">
        <v>231</v>
      </c>
      <c r="U85" s="75">
        <f t="shared" si="16"/>
        <v>1</v>
      </c>
      <c r="V85" s="75" t="s">
        <v>231</v>
      </c>
      <c r="W85" s="75">
        <f t="shared" si="17"/>
        <v>1</v>
      </c>
      <c r="X85" s="75" t="s">
        <v>231</v>
      </c>
      <c r="Y85" s="76">
        <f t="shared" si="18"/>
        <v>1</v>
      </c>
      <c r="Z85" s="77" t="str">
        <f t="shared" si="19"/>
        <v>Insignificante</v>
      </c>
      <c r="AA85" s="78">
        <f t="shared" si="20"/>
        <v>5</v>
      </c>
      <c r="AB85" s="75" t="s">
        <v>243</v>
      </c>
      <c r="AC85" s="75">
        <f t="shared" si="21"/>
        <v>5</v>
      </c>
      <c r="AD85" s="75" t="s">
        <v>243</v>
      </c>
      <c r="AE85" s="75">
        <f t="shared" si="22"/>
        <v>5</v>
      </c>
      <c r="AF85" s="75" t="s">
        <v>243</v>
      </c>
      <c r="AG85" s="76">
        <f t="shared" si="23"/>
        <v>5</v>
      </c>
      <c r="AH85" s="77" t="str">
        <f t="shared" si="24"/>
        <v>Catastrófico</v>
      </c>
      <c r="AI85" s="78">
        <f t="shared" si="25"/>
        <v>1</v>
      </c>
      <c r="AJ85" s="75" t="s">
        <v>231</v>
      </c>
      <c r="AK85" s="75">
        <f t="shared" si="26"/>
        <v>1</v>
      </c>
      <c r="AL85" s="75" t="s">
        <v>231</v>
      </c>
      <c r="AM85" s="75">
        <f t="shared" si="27"/>
        <v>1</v>
      </c>
      <c r="AN85" s="75" t="s">
        <v>231</v>
      </c>
      <c r="AO85" s="76">
        <f t="shared" si="28"/>
        <v>1</v>
      </c>
      <c r="AP85" s="77" t="str">
        <f t="shared" si="29"/>
        <v>Insignificante</v>
      </c>
      <c r="AQ85" s="80" t="s">
        <v>179</v>
      </c>
      <c r="AR85" s="80" t="s">
        <v>179</v>
      </c>
      <c r="AS85" s="80" t="s">
        <v>179</v>
      </c>
    </row>
    <row r="86" spans="3:45" ht="76.5">
      <c r="C86" s="56" t="s">
        <v>2830</v>
      </c>
      <c r="D86" s="57">
        <v>41763</v>
      </c>
      <c r="E86" s="58" t="s">
        <v>2831</v>
      </c>
      <c r="F86" s="58" t="s">
        <v>2832</v>
      </c>
      <c r="G86" s="59" t="s">
        <v>2833</v>
      </c>
      <c r="H86" s="59" t="s">
        <v>222</v>
      </c>
      <c r="I86" s="59" t="s">
        <v>223</v>
      </c>
      <c r="J86" s="59" t="s">
        <v>2747</v>
      </c>
      <c r="K86" s="59" t="s">
        <v>2748</v>
      </c>
      <c r="L86" s="59" t="s">
        <v>2760</v>
      </c>
      <c r="M86" s="59" t="s">
        <v>2834</v>
      </c>
      <c r="N86" s="59" t="s">
        <v>2835</v>
      </c>
      <c r="O86" s="59" t="s">
        <v>2836</v>
      </c>
      <c r="P86" s="46" t="s">
        <v>179</v>
      </c>
      <c r="Q86" s="59" t="s">
        <v>2697</v>
      </c>
      <c r="R86" s="59" t="s">
        <v>230</v>
      </c>
      <c r="S86" s="75">
        <f t="shared" si="15"/>
        <v>1</v>
      </c>
      <c r="T86" s="75" t="s">
        <v>231</v>
      </c>
      <c r="U86" s="75">
        <f t="shared" si="16"/>
        <v>1</v>
      </c>
      <c r="V86" s="75" t="s">
        <v>231</v>
      </c>
      <c r="W86" s="75">
        <f t="shared" si="17"/>
        <v>1</v>
      </c>
      <c r="X86" s="75" t="s">
        <v>231</v>
      </c>
      <c r="Y86" s="76">
        <f t="shared" si="18"/>
        <v>1</v>
      </c>
      <c r="Z86" s="77" t="str">
        <f t="shared" si="19"/>
        <v>Insignificante</v>
      </c>
      <c r="AA86" s="78">
        <f t="shared" si="20"/>
        <v>5</v>
      </c>
      <c r="AB86" s="75" t="s">
        <v>243</v>
      </c>
      <c r="AC86" s="75">
        <f t="shared" si="21"/>
        <v>5</v>
      </c>
      <c r="AD86" s="75" t="s">
        <v>243</v>
      </c>
      <c r="AE86" s="75">
        <f t="shared" si="22"/>
        <v>5</v>
      </c>
      <c r="AF86" s="75" t="s">
        <v>243</v>
      </c>
      <c r="AG86" s="76">
        <f t="shared" si="23"/>
        <v>5</v>
      </c>
      <c r="AH86" s="77" t="str">
        <f t="shared" si="24"/>
        <v>Catastrófico</v>
      </c>
      <c r="AI86" s="78">
        <f t="shared" si="25"/>
        <v>1</v>
      </c>
      <c r="AJ86" s="75" t="s">
        <v>231</v>
      </c>
      <c r="AK86" s="75">
        <f t="shared" si="26"/>
        <v>1</v>
      </c>
      <c r="AL86" s="75" t="s">
        <v>231</v>
      </c>
      <c r="AM86" s="75">
        <f t="shared" si="27"/>
        <v>1</v>
      </c>
      <c r="AN86" s="75" t="s">
        <v>231</v>
      </c>
      <c r="AO86" s="76">
        <f t="shared" si="28"/>
        <v>1</v>
      </c>
      <c r="AP86" s="77" t="str">
        <f t="shared" si="29"/>
        <v>Insignificante</v>
      </c>
      <c r="AQ86" s="80" t="s">
        <v>179</v>
      </c>
      <c r="AR86" s="80" t="s">
        <v>179</v>
      </c>
      <c r="AS86" s="80" t="s">
        <v>179</v>
      </c>
    </row>
    <row r="87" spans="3:45" ht="76.5">
      <c r="C87" s="56" t="s">
        <v>2830</v>
      </c>
      <c r="D87" s="57">
        <v>41763</v>
      </c>
      <c r="E87" s="58" t="s">
        <v>2831</v>
      </c>
      <c r="F87" s="58" t="s">
        <v>2832</v>
      </c>
      <c r="G87" s="59" t="s">
        <v>2833</v>
      </c>
      <c r="H87" s="59" t="s">
        <v>222</v>
      </c>
      <c r="I87" s="59" t="s">
        <v>223</v>
      </c>
      <c r="J87" s="59" t="s">
        <v>2747</v>
      </c>
      <c r="K87" s="59" t="s">
        <v>2748</v>
      </c>
      <c r="L87" s="59" t="s">
        <v>2760</v>
      </c>
      <c r="M87" s="59" t="s">
        <v>2834</v>
      </c>
      <c r="N87" s="59" t="s">
        <v>2835</v>
      </c>
      <c r="O87" s="59" t="s">
        <v>2837</v>
      </c>
      <c r="P87" s="46" t="s">
        <v>179</v>
      </c>
      <c r="Q87" s="59" t="s">
        <v>2697</v>
      </c>
      <c r="R87" s="59" t="s">
        <v>230</v>
      </c>
      <c r="S87" s="75">
        <f t="shared" si="15"/>
        <v>1</v>
      </c>
      <c r="T87" s="75" t="s">
        <v>231</v>
      </c>
      <c r="U87" s="75">
        <f t="shared" si="16"/>
        <v>1</v>
      </c>
      <c r="V87" s="75" t="s">
        <v>231</v>
      </c>
      <c r="W87" s="75">
        <f t="shared" si="17"/>
        <v>1</v>
      </c>
      <c r="X87" s="75" t="s">
        <v>231</v>
      </c>
      <c r="Y87" s="76">
        <f t="shared" si="18"/>
        <v>1</v>
      </c>
      <c r="Z87" s="77" t="str">
        <f t="shared" si="19"/>
        <v>Insignificante</v>
      </c>
      <c r="AA87" s="78">
        <f t="shared" si="20"/>
        <v>5</v>
      </c>
      <c r="AB87" s="75" t="s">
        <v>243</v>
      </c>
      <c r="AC87" s="75">
        <f t="shared" si="21"/>
        <v>5</v>
      </c>
      <c r="AD87" s="75" t="s">
        <v>243</v>
      </c>
      <c r="AE87" s="75">
        <f t="shared" si="22"/>
        <v>5</v>
      </c>
      <c r="AF87" s="75" t="s">
        <v>243</v>
      </c>
      <c r="AG87" s="76">
        <f t="shared" si="23"/>
        <v>5</v>
      </c>
      <c r="AH87" s="77" t="str">
        <f t="shared" si="24"/>
        <v>Catastrófico</v>
      </c>
      <c r="AI87" s="78">
        <f t="shared" si="25"/>
        <v>1</v>
      </c>
      <c r="AJ87" s="75" t="s">
        <v>231</v>
      </c>
      <c r="AK87" s="75">
        <f t="shared" si="26"/>
        <v>1</v>
      </c>
      <c r="AL87" s="75" t="s">
        <v>231</v>
      </c>
      <c r="AM87" s="75">
        <f t="shared" si="27"/>
        <v>1</v>
      </c>
      <c r="AN87" s="75" t="s">
        <v>231</v>
      </c>
      <c r="AO87" s="76">
        <f t="shared" si="28"/>
        <v>1</v>
      </c>
      <c r="AP87" s="77" t="str">
        <f t="shared" si="29"/>
        <v>Insignificante</v>
      </c>
      <c r="AQ87" s="80" t="s">
        <v>179</v>
      </c>
      <c r="AR87" s="80" t="s">
        <v>179</v>
      </c>
      <c r="AS87" s="80" t="s">
        <v>179</v>
      </c>
    </row>
    <row r="88" spans="3:45" ht="102">
      <c r="C88" s="56" t="s">
        <v>2838</v>
      </c>
      <c r="D88" s="57">
        <v>41933</v>
      </c>
      <c r="E88" s="58" t="s">
        <v>2839</v>
      </c>
      <c r="F88" s="58" t="s">
        <v>2840</v>
      </c>
      <c r="G88" s="59" t="s">
        <v>2841</v>
      </c>
      <c r="H88" s="59" t="s">
        <v>222</v>
      </c>
      <c r="I88" s="59" t="s">
        <v>223</v>
      </c>
      <c r="J88" s="59" t="s">
        <v>2747</v>
      </c>
      <c r="K88" s="59" t="s">
        <v>2748</v>
      </c>
      <c r="L88" s="59" t="s">
        <v>2760</v>
      </c>
      <c r="M88" s="59" t="s">
        <v>2750</v>
      </c>
      <c r="N88" s="59" t="s">
        <v>727</v>
      </c>
      <c r="O88" s="59" t="s">
        <v>2752</v>
      </c>
      <c r="P88" s="46" t="s">
        <v>180</v>
      </c>
      <c r="Q88" s="59" t="s">
        <v>2650</v>
      </c>
      <c r="R88" s="59" t="s">
        <v>230</v>
      </c>
      <c r="S88" s="75">
        <f t="shared" si="15"/>
        <v>1</v>
      </c>
      <c r="T88" s="75" t="s">
        <v>231</v>
      </c>
      <c r="U88" s="75">
        <f t="shared" si="16"/>
        <v>1</v>
      </c>
      <c r="V88" s="75" t="s">
        <v>231</v>
      </c>
      <c r="W88" s="75">
        <f t="shared" si="17"/>
        <v>1</v>
      </c>
      <c r="X88" s="75" t="s">
        <v>231</v>
      </c>
      <c r="Y88" s="76">
        <f t="shared" si="18"/>
        <v>1</v>
      </c>
      <c r="Z88" s="77" t="str">
        <f t="shared" si="19"/>
        <v>Insignificante</v>
      </c>
      <c r="AA88" s="78">
        <f t="shared" si="20"/>
        <v>1</v>
      </c>
      <c r="AB88" s="75" t="s">
        <v>231</v>
      </c>
      <c r="AC88" s="75">
        <f t="shared" si="21"/>
        <v>1</v>
      </c>
      <c r="AD88" s="75" t="s">
        <v>231</v>
      </c>
      <c r="AE88" s="75">
        <f t="shared" si="22"/>
        <v>1</v>
      </c>
      <c r="AF88" s="75" t="s">
        <v>231</v>
      </c>
      <c r="AG88" s="76">
        <f t="shared" si="23"/>
        <v>1</v>
      </c>
      <c r="AH88" s="77" t="str">
        <f t="shared" si="24"/>
        <v>Insignificante</v>
      </c>
      <c r="AI88" s="78">
        <f t="shared" si="25"/>
        <v>1</v>
      </c>
      <c r="AJ88" s="75" t="s">
        <v>231</v>
      </c>
      <c r="AK88" s="75">
        <f t="shared" si="26"/>
        <v>1</v>
      </c>
      <c r="AL88" s="75" t="s">
        <v>231</v>
      </c>
      <c r="AM88" s="75">
        <f t="shared" si="27"/>
        <v>1</v>
      </c>
      <c r="AN88" s="75" t="s">
        <v>231</v>
      </c>
      <c r="AO88" s="76">
        <f t="shared" si="28"/>
        <v>1</v>
      </c>
      <c r="AP88" s="77" t="str">
        <f t="shared" si="29"/>
        <v>Insignificante</v>
      </c>
      <c r="AQ88" s="79"/>
      <c r="AR88" s="79"/>
      <c r="AS88" s="79"/>
    </row>
    <row r="89" spans="3:45" ht="102">
      <c r="C89" s="56" t="s">
        <v>2838</v>
      </c>
      <c r="D89" s="57">
        <v>41933</v>
      </c>
      <c r="E89" s="58" t="s">
        <v>2839</v>
      </c>
      <c r="F89" s="58" t="s">
        <v>2840</v>
      </c>
      <c r="G89" s="59" t="s">
        <v>2841</v>
      </c>
      <c r="H89" s="59" t="s">
        <v>222</v>
      </c>
      <c r="I89" s="59" t="s">
        <v>223</v>
      </c>
      <c r="J89" s="59" t="s">
        <v>2747</v>
      </c>
      <c r="K89" s="59" t="s">
        <v>2748</v>
      </c>
      <c r="L89" s="59" t="s">
        <v>2760</v>
      </c>
      <c r="M89" s="59" t="s">
        <v>2750</v>
      </c>
      <c r="N89" s="59" t="s">
        <v>727</v>
      </c>
      <c r="O89" s="59" t="s">
        <v>2775</v>
      </c>
      <c r="P89" s="46" t="s">
        <v>180</v>
      </c>
      <c r="Q89" s="59" t="s">
        <v>2650</v>
      </c>
      <c r="R89" s="59" t="s">
        <v>230</v>
      </c>
      <c r="S89" s="75">
        <f t="shared" si="15"/>
        <v>1</v>
      </c>
      <c r="T89" s="75" t="s">
        <v>231</v>
      </c>
      <c r="U89" s="75">
        <f t="shared" si="16"/>
        <v>1</v>
      </c>
      <c r="V89" s="75" t="s">
        <v>231</v>
      </c>
      <c r="W89" s="75">
        <f t="shared" si="17"/>
        <v>1</v>
      </c>
      <c r="X89" s="75" t="s">
        <v>231</v>
      </c>
      <c r="Y89" s="76">
        <f t="shared" si="18"/>
        <v>1</v>
      </c>
      <c r="Z89" s="77" t="str">
        <f t="shared" si="19"/>
        <v>Insignificante</v>
      </c>
      <c r="AA89" s="78">
        <f t="shared" si="20"/>
        <v>1</v>
      </c>
      <c r="AB89" s="75" t="s">
        <v>231</v>
      </c>
      <c r="AC89" s="75">
        <f t="shared" si="21"/>
        <v>1</v>
      </c>
      <c r="AD89" s="75" t="s">
        <v>231</v>
      </c>
      <c r="AE89" s="75">
        <f t="shared" si="22"/>
        <v>1</v>
      </c>
      <c r="AF89" s="75" t="s">
        <v>231</v>
      </c>
      <c r="AG89" s="76">
        <f t="shared" si="23"/>
        <v>1</v>
      </c>
      <c r="AH89" s="77" t="str">
        <f t="shared" si="24"/>
        <v>Insignificante</v>
      </c>
      <c r="AI89" s="78">
        <f t="shared" si="25"/>
        <v>1</v>
      </c>
      <c r="AJ89" s="75" t="s">
        <v>231</v>
      </c>
      <c r="AK89" s="75">
        <f t="shared" si="26"/>
        <v>1</v>
      </c>
      <c r="AL89" s="75" t="s">
        <v>231</v>
      </c>
      <c r="AM89" s="75">
        <f t="shared" si="27"/>
        <v>1</v>
      </c>
      <c r="AN89" s="75" t="s">
        <v>231</v>
      </c>
      <c r="AO89" s="76">
        <f t="shared" si="28"/>
        <v>1</v>
      </c>
      <c r="AP89" s="77" t="str">
        <f t="shared" si="29"/>
        <v>Insignificante</v>
      </c>
      <c r="AQ89" s="79"/>
      <c r="AR89" s="79"/>
      <c r="AS89" s="79"/>
    </row>
    <row r="90" spans="3:45" ht="102">
      <c r="C90" s="56" t="s">
        <v>2838</v>
      </c>
      <c r="D90" s="57">
        <v>41933</v>
      </c>
      <c r="E90" s="58" t="s">
        <v>2839</v>
      </c>
      <c r="F90" s="58" t="s">
        <v>2840</v>
      </c>
      <c r="G90" s="59" t="s">
        <v>2841</v>
      </c>
      <c r="H90" s="59" t="s">
        <v>222</v>
      </c>
      <c r="I90" s="59" t="s">
        <v>223</v>
      </c>
      <c r="J90" s="59" t="s">
        <v>2747</v>
      </c>
      <c r="K90" s="59" t="s">
        <v>2748</v>
      </c>
      <c r="L90" s="59" t="s">
        <v>2760</v>
      </c>
      <c r="M90" s="59" t="s">
        <v>2750</v>
      </c>
      <c r="N90" s="59" t="s">
        <v>727</v>
      </c>
      <c r="O90" s="59" t="s">
        <v>2842</v>
      </c>
      <c r="P90" s="46" t="s">
        <v>180</v>
      </c>
      <c r="Q90" s="59" t="s">
        <v>2650</v>
      </c>
      <c r="R90" s="59" t="s">
        <v>230</v>
      </c>
      <c r="S90" s="75">
        <f t="shared" si="15"/>
        <v>1</v>
      </c>
      <c r="T90" s="75" t="s">
        <v>231</v>
      </c>
      <c r="U90" s="75">
        <f t="shared" si="16"/>
        <v>1</v>
      </c>
      <c r="V90" s="75" t="s">
        <v>231</v>
      </c>
      <c r="W90" s="75">
        <f t="shared" si="17"/>
        <v>1</v>
      </c>
      <c r="X90" s="75" t="s">
        <v>231</v>
      </c>
      <c r="Y90" s="76">
        <f t="shared" si="18"/>
        <v>1</v>
      </c>
      <c r="Z90" s="77" t="str">
        <f t="shared" si="19"/>
        <v>Insignificante</v>
      </c>
      <c r="AA90" s="78">
        <f t="shared" si="20"/>
        <v>1</v>
      </c>
      <c r="AB90" s="75" t="s">
        <v>231</v>
      </c>
      <c r="AC90" s="75">
        <f t="shared" si="21"/>
        <v>1</v>
      </c>
      <c r="AD90" s="75" t="s">
        <v>231</v>
      </c>
      <c r="AE90" s="75">
        <f t="shared" si="22"/>
        <v>1</v>
      </c>
      <c r="AF90" s="75" t="s">
        <v>231</v>
      </c>
      <c r="AG90" s="76">
        <f t="shared" si="23"/>
        <v>1</v>
      </c>
      <c r="AH90" s="77" t="str">
        <f t="shared" si="24"/>
        <v>Insignificante</v>
      </c>
      <c r="AI90" s="78">
        <f t="shared" si="25"/>
        <v>1</v>
      </c>
      <c r="AJ90" s="75" t="s">
        <v>231</v>
      </c>
      <c r="AK90" s="75">
        <f t="shared" si="26"/>
        <v>1</v>
      </c>
      <c r="AL90" s="75" t="s">
        <v>231</v>
      </c>
      <c r="AM90" s="75">
        <f t="shared" si="27"/>
        <v>1</v>
      </c>
      <c r="AN90" s="75" t="s">
        <v>231</v>
      </c>
      <c r="AO90" s="76">
        <f t="shared" si="28"/>
        <v>1</v>
      </c>
      <c r="AP90" s="77" t="str">
        <f t="shared" si="29"/>
        <v>Insignificante</v>
      </c>
      <c r="AQ90" s="79"/>
      <c r="AR90" s="79"/>
      <c r="AS90" s="79"/>
    </row>
    <row r="91" spans="3:45" ht="102">
      <c r="C91" s="56" t="s">
        <v>2838</v>
      </c>
      <c r="D91" s="57">
        <v>41933</v>
      </c>
      <c r="E91" s="58" t="s">
        <v>2839</v>
      </c>
      <c r="F91" s="58" t="s">
        <v>2840</v>
      </c>
      <c r="G91" s="59" t="s">
        <v>2841</v>
      </c>
      <c r="H91" s="59" t="s">
        <v>222</v>
      </c>
      <c r="I91" s="59" t="s">
        <v>223</v>
      </c>
      <c r="J91" s="59" t="s">
        <v>2747</v>
      </c>
      <c r="K91" s="59" t="s">
        <v>2748</v>
      </c>
      <c r="L91" s="59" t="s">
        <v>2760</v>
      </c>
      <c r="M91" s="59" t="s">
        <v>2750</v>
      </c>
      <c r="N91" s="59" t="s">
        <v>727</v>
      </c>
      <c r="O91" s="59" t="s">
        <v>2837</v>
      </c>
      <c r="P91" s="46" t="s">
        <v>180</v>
      </c>
      <c r="Q91" s="59" t="s">
        <v>2650</v>
      </c>
      <c r="R91" s="59" t="s">
        <v>230</v>
      </c>
      <c r="S91" s="75">
        <f t="shared" si="15"/>
        <v>1</v>
      </c>
      <c r="T91" s="75" t="s">
        <v>231</v>
      </c>
      <c r="U91" s="75">
        <f t="shared" si="16"/>
        <v>1</v>
      </c>
      <c r="V91" s="75" t="s">
        <v>231</v>
      </c>
      <c r="W91" s="75">
        <f t="shared" si="17"/>
        <v>1</v>
      </c>
      <c r="X91" s="75" t="s">
        <v>231</v>
      </c>
      <c r="Y91" s="76">
        <f t="shared" si="18"/>
        <v>1</v>
      </c>
      <c r="Z91" s="77" t="str">
        <f t="shared" si="19"/>
        <v>Insignificante</v>
      </c>
      <c r="AA91" s="78">
        <f t="shared" si="20"/>
        <v>1</v>
      </c>
      <c r="AB91" s="75" t="s">
        <v>231</v>
      </c>
      <c r="AC91" s="75">
        <f t="shared" si="21"/>
        <v>1</v>
      </c>
      <c r="AD91" s="75" t="s">
        <v>231</v>
      </c>
      <c r="AE91" s="75">
        <f t="shared" si="22"/>
        <v>1</v>
      </c>
      <c r="AF91" s="75" t="s">
        <v>231</v>
      </c>
      <c r="AG91" s="76">
        <f t="shared" si="23"/>
        <v>1</v>
      </c>
      <c r="AH91" s="77" t="str">
        <f t="shared" si="24"/>
        <v>Insignificante</v>
      </c>
      <c r="AI91" s="78">
        <f t="shared" si="25"/>
        <v>1</v>
      </c>
      <c r="AJ91" s="75" t="s">
        <v>231</v>
      </c>
      <c r="AK91" s="75">
        <f t="shared" si="26"/>
        <v>1</v>
      </c>
      <c r="AL91" s="75" t="s">
        <v>231</v>
      </c>
      <c r="AM91" s="75">
        <f t="shared" si="27"/>
        <v>1</v>
      </c>
      <c r="AN91" s="75" t="s">
        <v>231</v>
      </c>
      <c r="AO91" s="76">
        <f t="shared" si="28"/>
        <v>1</v>
      </c>
      <c r="AP91" s="77" t="str">
        <f t="shared" si="29"/>
        <v>Insignificante</v>
      </c>
      <c r="AQ91" s="79"/>
      <c r="AR91" s="79"/>
      <c r="AS91" s="79"/>
    </row>
    <row r="92" spans="3:45" ht="76.5">
      <c r="C92" s="56" t="s">
        <v>2843</v>
      </c>
      <c r="D92" s="57">
        <v>41311</v>
      </c>
      <c r="E92" s="58" t="s">
        <v>2844</v>
      </c>
      <c r="F92" s="58" t="s">
        <v>2845</v>
      </c>
      <c r="G92" s="59" t="s">
        <v>2846</v>
      </c>
      <c r="H92" s="59" t="s">
        <v>222</v>
      </c>
      <c r="I92" s="59" t="s">
        <v>223</v>
      </c>
      <c r="J92" s="59" t="s">
        <v>2747</v>
      </c>
      <c r="K92" s="59" t="s">
        <v>2748</v>
      </c>
      <c r="L92" s="59" t="s">
        <v>2760</v>
      </c>
      <c r="M92" s="59" t="s">
        <v>2847</v>
      </c>
      <c r="N92" s="59" t="s">
        <v>2773</v>
      </c>
      <c r="O92" s="59" t="s">
        <v>2752</v>
      </c>
      <c r="P92" s="46" t="s">
        <v>179</v>
      </c>
      <c r="Q92" s="59" t="s">
        <v>2697</v>
      </c>
      <c r="R92" s="59" t="s">
        <v>230</v>
      </c>
      <c r="S92" s="75">
        <f t="shared" si="15"/>
        <v>1</v>
      </c>
      <c r="T92" s="75" t="s">
        <v>231</v>
      </c>
      <c r="U92" s="75">
        <f t="shared" si="16"/>
        <v>1</v>
      </c>
      <c r="V92" s="75" t="s">
        <v>231</v>
      </c>
      <c r="W92" s="75">
        <f t="shared" si="17"/>
        <v>1</v>
      </c>
      <c r="X92" s="75" t="s">
        <v>231</v>
      </c>
      <c r="Y92" s="76">
        <f t="shared" si="18"/>
        <v>1</v>
      </c>
      <c r="Z92" s="77" t="str">
        <f t="shared" si="19"/>
        <v>Insignificante</v>
      </c>
      <c r="AA92" s="78">
        <f t="shared" si="20"/>
        <v>5</v>
      </c>
      <c r="AB92" s="75" t="s">
        <v>243</v>
      </c>
      <c r="AC92" s="75">
        <f t="shared" si="21"/>
        <v>5</v>
      </c>
      <c r="AD92" s="75" t="s">
        <v>243</v>
      </c>
      <c r="AE92" s="75">
        <f t="shared" si="22"/>
        <v>5</v>
      </c>
      <c r="AF92" s="75" t="s">
        <v>243</v>
      </c>
      <c r="AG92" s="76">
        <f t="shared" si="23"/>
        <v>5</v>
      </c>
      <c r="AH92" s="77" t="str">
        <f t="shared" si="24"/>
        <v>Catastrófico</v>
      </c>
      <c r="AI92" s="78">
        <f t="shared" si="25"/>
        <v>1</v>
      </c>
      <c r="AJ92" s="75" t="s">
        <v>231</v>
      </c>
      <c r="AK92" s="75">
        <f t="shared" si="26"/>
        <v>1</v>
      </c>
      <c r="AL92" s="75" t="s">
        <v>231</v>
      </c>
      <c r="AM92" s="75">
        <f t="shared" si="27"/>
        <v>1</v>
      </c>
      <c r="AN92" s="75" t="s">
        <v>231</v>
      </c>
      <c r="AO92" s="76">
        <f t="shared" si="28"/>
        <v>1</v>
      </c>
      <c r="AP92" s="77" t="str">
        <f t="shared" si="29"/>
        <v>Insignificante</v>
      </c>
      <c r="AQ92" s="79"/>
      <c r="AR92" s="79"/>
      <c r="AS92" s="79"/>
    </row>
    <row r="93" spans="3:45" ht="76.5">
      <c r="C93" s="56" t="s">
        <v>2843</v>
      </c>
      <c r="D93" s="57">
        <v>41311</v>
      </c>
      <c r="E93" s="58" t="s">
        <v>2844</v>
      </c>
      <c r="F93" s="58" t="s">
        <v>2845</v>
      </c>
      <c r="G93" s="59" t="s">
        <v>2846</v>
      </c>
      <c r="H93" s="59" t="s">
        <v>222</v>
      </c>
      <c r="I93" s="59" t="s">
        <v>223</v>
      </c>
      <c r="J93" s="59" t="s">
        <v>2747</v>
      </c>
      <c r="K93" s="59" t="s">
        <v>2748</v>
      </c>
      <c r="L93" s="59" t="s">
        <v>2760</v>
      </c>
      <c r="M93" s="59" t="s">
        <v>2847</v>
      </c>
      <c r="N93" s="59" t="s">
        <v>2773</v>
      </c>
      <c r="O93" s="59" t="s">
        <v>2842</v>
      </c>
      <c r="P93" s="46" t="s">
        <v>179</v>
      </c>
      <c r="Q93" s="59" t="s">
        <v>2697</v>
      </c>
      <c r="R93" s="59" t="s">
        <v>230</v>
      </c>
      <c r="S93" s="75">
        <f t="shared" si="15"/>
        <v>1</v>
      </c>
      <c r="T93" s="75" t="s">
        <v>231</v>
      </c>
      <c r="U93" s="75">
        <f t="shared" si="16"/>
        <v>1</v>
      </c>
      <c r="V93" s="75" t="s">
        <v>231</v>
      </c>
      <c r="W93" s="75">
        <f t="shared" si="17"/>
        <v>1</v>
      </c>
      <c r="X93" s="75" t="s">
        <v>231</v>
      </c>
      <c r="Y93" s="76">
        <f t="shared" si="18"/>
        <v>1</v>
      </c>
      <c r="Z93" s="77" t="str">
        <f t="shared" si="19"/>
        <v>Insignificante</v>
      </c>
      <c r="AA93" s="78">
        <f t="shared" si="20"/>
        <v>5</v>
      </c>
      <c r="AB93" s="75" t="s">
        <v>243</v>
      </c>
      <c r="AC93" s="75">
        <f t="shared" si="21"/>
        <v>5</v>
      </c>
      <c r="AD93" s="75" t="s">
        <v>243</v>
      </c>
      <c r="AE93" s="75">
        <f t="shared" si="22"/>
        <v>5</v>
      </c>
      <c r="AF93" s="75" t="s">
        <v>243</v>
      </c>
      <c r="AG93" s="76">
        <f t="shared" si="23"/>
        <v>5</v>
      </c>
      <c r="AH93" s="77" t="str">
        <f t="shared" si="24"/>
        <v>Catastrófico</v>
      </c>
      <c r="AI93" s="78">
        <f t="shared" si="25"/>
        <v>1</v>
      </c>
      <c r="AJ93" s="75" t="s">
        <v>231</v>
      </c>
      <c r="AK93" s="75">
        <f t="shared" si="26"/>
        <v>1</v>
      </c>
      <c r="AL93" s="75" t="s">
        <v>231</v>
      </c>
      <c r="AM93" s="75">
        <f t="shared" si="27"/>
        <v>1</v>
      </c>
      <c r="AN93" s="75" t="s">
        <v>231</v>
      </c>
      <c r="AO93" s="76">
        <f t="shared" si="28"/>
        <v>1</v>
      </c>
      <c r="AP93" s="77" t="str">
        <f t="shared" si="29"/>
        <v>Insignificante</v>
      </c>
      <c r="AQ93" s="79"/>
      <c r="AR93" s="79"/>
      <c r="AS93" s="79"/>
    </row>
    <row r="94" spans="3:45" ht="76.5">
      <c r="C94" s="56" t="s">
        <v>2843</v>
      </c>
      <c r="D94" s="57">
        <v>41311</v>
      </c>
      <c r="E94" s="58" t="s">
        <v>2844</v>
      </c>
      <c r="F94" s="58" t="s">
        <v>2845</v>
      </c>
      <c r="G94" s="59" t="s">
        <v>2846</v>
      </c>
      <c r="H94" s="59" t="s">
        <v>222</v>
      </c>
      <c r="I94" s="59" t="s">
        <v>223</v>
      </c>
      <c r="J94" s="59" t="s">
        <v>2747</v>
      </c>
      <c r="K94" s="59" t="s">
        <v>2748</v>
      </c>
      <c r="L94" s="59" t="s">
        <v>2760</v>
      </c>
      <c r="M94" s="59" t="s">
        <v>2847</v>
      </c>
      <c r="N94" s="59" t="s">
        <v>2773</v>
      </c>
      <c r="O94" s="59" t="s">
        <v>2848</v>
      </c>
      <c r="P94" s="46" t="s">
        <v>179</v>
      </c>
      <c r="Q94" s="59" t="s">
        <v>2697</v>
      </c>
      <c r="R94" s="59" t="s">
        <v>230</v>
      </c>
      <c r="S94" s="75">
        <f t="shared" si="15"/>
        <v>1</v>
      </c>
      <c r="T94" s="75" t="s">
        <v>231</v>
      </c>
      <c r="U94" s="75">
        <f t="shared" si="16"/>
        <v>1</v>
      </c>
      <c r="V94" s="75" t="s">
        <v>231</v>
      </c>
      <c r="W94" s="75">
        <f t="shared" si="17"/>
        <v>1</v>
      </c>
      <c r="X94" s="75" t="s">
        <v>231</v>
      </c>
      <c r="Y94" s="76">
        <f t="shared" si="18"/>
        <v>1</v>
      </c>
      <c r="Z94" s="77" t="str">
        <f t="shared" si="19"/>
        <v>Insignificante</v>
      </c>
      <c r="AA94" s="78">
        <f t="shared" si="20"/>
        <v>5</v>
      </c>
      <c r="AB94" s="75" t="s">
        <v>243</v>
      </c>
      <c r="AC94" s="75">
        <f t="shared" si="21"/>
        <v>5</v>
      </c>
      <c r="AD94" s="75" t="s">
        <v>243</v>
      </c>
      <c r="AE94" s="75">
        <f t="shared" si="22"/>
        <v>5</v>
      </c>
      <c r="AF94" s="75" t="s">
        <v>243</v>
      </c>
      <c r="AG94" s="76">
        <f t="shared" si="23"/>
        <v>5</v>
      </c>
      <c r="AH94" s="77" t="str">
        <f t="shared" si="24"/>
        <v>Catastrófico</v>
      </c>
      <c r="AI94" s="78">
        <f t="shared" si="25"/>
        <v>1</v>
      </c>
      <c r="AJ94" s="75" t="s">
        <v>231</v>
      </c>
      <c r="AK94" s="75">
        <f t="shared" si="26"/>
        <v>1</v>
      </c>
      <c r="AL94" s="75" t="s">
        <v>231</v>
      </c>
      <c r="AM94" s="75">
        <f t="shared" si="27"/>
        <v>1</v>
      </c>
      <c r="AN94" s="75" t="s">
        <v>231</v>
      </c>
      <c r="AO94" s="76">
        <f t="shared" si="28"/>
        <v>1</v>
      </c>
      <c r="AP94" s="77" t="str">
        <f t="shared" si="29"/>
        <v>Insignificante</v>
      </c>
      <c r="AQ94" s="79"/>
      <c r="AR94" s="79"/>
      <c r="AS94" s="79"/>
    </row>
    <row r="95" spans="3:45" ht="51">
      <c r="C95" s="56" t="s">
        <v>2849</v>
      </c>
      <c r="D95" s="57">
        <v>41302</v>
      </c>
      <c r="E95" s="58" t="s">
        <v>2850</v>
      </c>
      <c r="F95" s="58" t="s">
        <v>2851</v>
      </c>
      <c r="G95" s="59" t="s">
        <v>2852</v>
      </c>
      <c r="H95" s="59" t="s">
        <v>222</v>
      </c>
      <c r="I95" s="59" t="s">
        <v>223</v>
      </c>
      <c r="J95" s="59" t="s">
        <v>2747</v>
      </c>
      <c r="K95" s="59" t="s">
        <v>2748</v>
      </c>
      <c r="L95" s="59" t="s">
        <v>2760</v>
      </c>
      <c r="M95" s="59" t="s">
        <v>2750</v>
      </c>
      <c r="N95" s="59" t="s">
        <v>727</v>
      </c>
      <c r="O95" s="59" t="s">
        <v>2752</v>
      </c>
      <c r="P95" s="46" t="s">
        <v>180</v>
      </c>
      <c r="Q95" s="59" t="s">
        <v>2650</v>
      </c>
      <c r="R95" s="59" t="s">
        <v>230</v>
      </c>
      <c r="S95" s="75">
        <f t="shared" si="15"/>
        <v>1</v>
      </c>
      <c r="T95" s="75" t="s">
        <v>231</v>
      </c>
      <c r="U95" s="75">
        <f t="shared" si="16"/>
        <v>1</v>
      </c>
      <c r="V95" s="75" t="s">
        <v>231</v>
      </c>
      <c r="W95" s="75">
        <f t="shared" si="17"/>
        <v>1</v>
      </c>
      <c r="X95" s="75" t="s">
        <v>231</v>
      </c>
      <c r="Y95" s="76">
        <f t="shared" si="18"/>
        <v>1</v>
      </c>
      <c r="Z95" s="77" t="str">
        <f t="shared" si="19"/>
        <v>Insignificante</v>
      </c>
      <c r="AA95" s="78">
        <f t="shared" si="20"/>
        <v>2</v>
      </c>
      <c r="AB95" s="75" t="s">
        <v>233</v>
      </c>
      <c r="AC95" s="75">
        <f t="shared" si="21"/>
        <v>2</v>
      </c>
      <c r="AD95" s="75" t="s">
        <v>233</v>
      </c>
      <c r="AE95" s="75">
        <f t="shared" si="22"/>
        <v>2</v>
      </c>
      <c r="AF95" s="75" t="s">
        <v>233</v>
      </c>
      <c r="AG95" s="76">
        <f t="shared" si="23"/>
        <v>2</v>
      </c>
      <c r="AH95" s="77" t="str">
        <f t="shared" si="24"/>
        <v>Menor</v>
      </c>
      <c r="AI95" s="78">
        <f t="shared" si="25"/>
        <v>1</v>
      </c>
      <c r="AJ95" s="75" t="s">
        <v>231</v>
      </c>
      <c r="AK95" s="75">
        <f t="shared" si="26"/>
        <v>1</v>
      </c>
      <c r="AL95" s="75" t="s">
        <v>231</v>
      </c>
      <c r="AM95" s="75">
        <f t="shared" si="27"/>
        <v>1</v>
      </c>
      <c r="AN95" s="75" t="s">
        <v>231</v>
      </c>
      <c r="AO95" s="76">
        <f t="shared" si="28"/>
        <v>1</v>
      </c>
      <c r="AP95" s="77" t="str">
        <f t="shared" si="29"/>
        <v>Insignificante</v>
      </c>
      <c r="AQ95" s="79"/>
      <c r="AR95" s="79"/>
      <c r="AS95" s="79"/>
    </row>
    <row r="96" spans="3:45" ht="51">
      <c r="C96" s="56" t="s">
        <v>2849</v>
      </c>
      <c r="D96" s="57">
        <v>41302</v>
      </c>
      <c r="E96" s="58" t="s">
        <v>2850</v>
      </c>
      <c r="F96" s="58" t="s">
        <v>2851</v>
      </c>
      <c r="G96" s="59" t="s">
        <v>2852</v>
      </c>
      <c r="H96" s="59" t="s">
        <v>222</v>
      </c>
      <c r="I96" s="59" t="s">
        <v>223</v>
      </c>
      <c r="J96" s="59" t="s">
        <v>2747</v>
      </c>
      <c r="K96" s="59" t="s">
        <v>2748</v>
      </c>
      <c r="L96" s="59" t="s">
        <v>2760</v>
      </c>
      <c r="M96" s="59" t="s">
        <v>2750</v>
      </c>
      <c r="N96" s="59" t="s">
        <v>727</v>
      </c>
      <c r="O96" s="59" t="s">
        <v>2755</v>
      </c>
      <c r="P96" s="46" t="s">
        <v>180</v>
      </c>
      <c r="Q96" s="59" t="s">
        <v>2650</v>
      </c>
      <c r="R96" s="59" t="s">
        <v>230</v>
      </c>
      <c r="S96" s="75">
        <f t="shared" si="15"/>
        <v>1</v>
      </c>
      <c r="T96" s="75" t="s">
        <v>231</v>
      </c>
      <c r="U96" s="75">
        <f t="shared" si="16"/>
        <v>1</v>
      </c>
      <c r="V96" s="75" t="s">
        <v>231</v>
      </c>
      <c r="W96" s="75">
        <f t="shared" si="17"/>
        <v>1</v>
      </c>
      <c r="X96" s="75" t="s">
        <v>231</v>
      </c>
      <c r="Y96" s="76">
        <f t="shared" si="18"/>
        <v>1</v>
      </c>
      <c r="Z96" s="77" t="str">
        <f t="shared" si="19"/>
        <v>Insignificante</v>
      </c>
      <c r="AA96" s="78">
        <f t="shared" si="20"/>
        <v>2</v>
      </c>
      <c r="AB96" s="75" t="s">
        <v>233</v>
      </c>
      <c r="AC96" s="75">
        <f t="shared" si="21"/>
        <v>2</v>
      </c>
      <c r="AD96" s="75" t="s">
        <v>233</v>
      </c>
      <c r="AE96" s="75">
        <f t="shared" si="22"/>
        <v>2</v>
      </c>
      <c r="AF96" s="75" t="s">
        <v>233</v>
      </c>
      <c r="AG96" s="76">
        <f t="shared" si="23"/>
        <v>2</v>
      </c>
      <c r="AH96" s="77" t="str">
        <f t="shared" si="24"/>
        <v>Menor</v>
      </c>
      <c r="AI96" s="78">
        <f t="shared" si="25"/>
        <v>1</v>
      </c>
      <c r="AJ96" s="75" t="s">
        <v>231</v>
      </c>
      <c r="AK96" s="75">
        <f t="shared" si="26"/>
        <v>1</v>
      </c>
      <c r="AL96" s="75" t="s">
        <v>231</v>
      </c>
      <c r="AM96" s="75">
        <f t="shared" si="27"/>
        <v>1</v>
      </c>
      <c r="AN96" s="75" t="s">
        <v>231</v>
      </c>
      <c r="AO96" s="76">
        <f t="shared" si="28"/>
        <v>1</v>
      </c>
      <c r="AP96" s="77" t="str">
        <f t="shared" si="29"/>
        <v>Insignificante</v>
      </c>
      <c r="AQ96" s="79"/>
      <c r="AR96" s="79"/>
      <c r="AS96" s="79"/>
    </row>
    <row r="97" spans="3:45" ht="51">
      <c r="C97" s="56" t="s">
        <v>2849</v>
      </c>
      <c r="D97" s="57">
        <v>41302</v>
      </c>
      <c r="E97" s="58" t="s">
        <v>2850</v>
      </c>
      <c r="F97" s="58" t="s">
        <v>2851</v>
      </c>
      <c r="G97" s="59" t="s">
        <v>2852</v>
      </c>
      <c r="H97" s="59" t="s">
        <v>222</v>
      </c>
      <c r="I97" s="59" t="s">
        <v>223</v>
      </c>
      <c r="J97" s="59" t="s">
        <v>2747</v>
      </c>
      <c r="K97" s="59" t="s">
        <v>2748</v>
      </c>
      <c r="L97" s="59" t="s">
        <v>2760</v>
      </c>
      <c r="M97" s="59" t="s">
        <v>2750</v>
      </c>
      <c r="N97" s="59" t="s">
        <v>727</v>
      </c>
      <c r="O97" s="59"/>
      <c r="P97" s="46" t="s">
        <v>180</v>
      </c>
      <c r="Q97" s="59" t="s">
        <v>2650</v>
      </c>
      <c r="R97" s="59" t="s">
        <v>230</v>
      </c>
      <c r="S97" s="75">
        <f t="shared" si="15"/>
        <v>1</v>
      </c>
      <c r="T97" s="75" t="s">
        <v>231</v>
      </c>
      <c r="U97" s="75">
        <f t="shared" si="16"/>
        <v>1</v>
      </c>
      <c r="V97" s="75" t="s">
        <v>231</v>
      </c>
      <c r="W97" s="75">
        <f t="shared" si="17"/>
        <v>1</v>
      </c>
      <c r="X97" s="75" t="s">
        <v>231</v>
      </c>
      <c r="Y97" s="76">
        <f t="shared" si="18"/>
        <v>1</v>
      </c>
      <c r="Z97" s="77" t="str">
        <f t="shared" si="19"/>
        <v>Insignificante</v>
      </c>
      <c r="AA97" s="78">
        <f t="shared" si="20"/>
        <v>2</v>
      </c>
      <c r="AB97" s="75" t="s">
        <v>233</v>
      </c>
      <c r="AC97" s="75">
        <f t="shared" si="21"/>
        <v>2</v>
      </c>
      <c r="AD97" s="75" t="s">
        <v>233</v>
      </c>
      <c r="AE97" s="75">
        <f t="shared" si="22"/>
        <v>2</v>
      </c>
      <c r="AF97" s="75" t="s">
        <v>233</v>
      </c>
      <c r="AG97" s="76">
        <f t="shared" si="23"/>
        <v>2</v>
      </c>
      <c r="AH97" s="77" t="str">
        <f t="shared" si="24"/>
        <v>Menor</v>
      </c>
      <c r="AI97" s="78">
        <f t="shared" si="25"/>
        <v>1</v>
      </c>
      <c r="AJ97" s="75" t="s">
        <v>231</v>
      </c>
      <c r="AK97" s="75">
        <f t="shared" si="26"/>
        <v>1</v>
      </c>
      <c r="AL97" s="75" t="s">
        <v>231</v>
      </c>
      <c r="AM97" s="75">
        <f t="shared" si="27"/>
        <v>1</v>
      </c>
      <c r="AN97" s="75" t="s">
        <v>231</v>
      </c>
      <c r="AO97" s="76">
        <f t="shared" si="28"/>
        <v>1</v>
      </c>
      <c r="AP97" s="77" t="str">
        <f t="shared" si="29"/>
        <v>Insignificante</v>
      </c>
      <c r="AQ97" s="79"/>
      <c r="AR97" s="79"/>
      <c r="AS97" s="79"/>
    </row>
    <row r="98" spans="3:45" ht="76.5">
      <c r="C98" s="56" t="s">
        <v>2853</v>
      </c>
      <c r="D98" s="57">
        <v>40925</v>
      </c>
      <c r="E98" s="58" t="s">
        <v>2844</v>
      </c>
      <c r="F98" s="58" t="s">
        <v>2854</v>
      </c>
      <c r="G98" s="59" t="s">
        <v>2855</v>
      </c>
      <c r="H98" s="59" t="s">
        <v>222</v>
      </c>
      <c r="I98" s="59" t="s">
        <v>223</v>
      </c>
      <c r="J98" s="59" t="s">
        <v>2747</v>
      </c>
      <c r="K98" s="59" t="s">
        <v>2748</v>
      </c>
      <c r="L98" s="59" t="s">
        <v>2760</v>
      </c>
      <c r="M98" s="59" t="s">
        <v>2856</v>
      </c>
      <c r="N98" s="59" t="s">
        <v>2773</v>
      </c>
      <c r="O98" s="59" t="s">
        <v>2752</v>
      </c>
      <c r="P98" s="46" t="s">
        <v>179</v>
      </c>
      <c r="Q98" s="59" t="s">
        <v>2697</v>
      </c>
      <c r="R98" s="59" t="s">
        <v>230</v>
      </c>
      <c r="S98" s="75">
        <f t="shared" si="15"/>
        <v>1</v>
      </c>
      <c r="T98" s="75" t="s">
        <v>231</v>
      </c>
      <c r="U98" s="75">
        <f t="shared" si="16"/>
        <v>1</v>
      </c>
      <c r="V98" s="75" t="s">
        <v>231</v>
      </c>
      <c r="W98" s="75">
        <f t="shared" si="17"/>
        <v>1</v>
      </c>
      <c r="X98" s="75" t="s">
        <v>231</v>
      </c>
      <c r="Y98" s="76">
        <f t="shared" si="18"/>
        <v>1</v>
      </c>
      <c r="Z98" s="77" t="str">
        <f t="shared" si="19"/>
        <v>Insignificante</v>
      </c>
      <c r="AA98" s="78">
        <f t="shared" si="20"/>
        <v>5</v>
      </c>
      <c r="AB98" s="75" t="s">
        <v>243</v>
      </c>
      <c r="AC98" s="75">
        <f t="shared" si="21"/>
        <v>5</v>
      </c>
      <c r="AD98" s="75" t="s">
        <v>243</v>
      </c>
      <c r="AE98" s="75">
        <f t="shared" si="22"/>
        <v>5</v>
      </c>
      <c r="AF98" s="75" t="s">
        <v>243</v>
      </c>
      <c r="AG98" s="76">
        <f t="shared" si="23"/>
        <v>5</v>
      </c>
      <c r="AH98" s="77" t="str">
        <f t="shared" si="24"/>
        <v>Catastrófico</v>
      </c>
      <c r="AI98" s="78">
        <f t="shared" si="25"/>
        <v>1</v>
      </c>
      <c r="AJ98" s="75" t="s">
        <v>231</v>
      </c>
      <c r="AK98" s="75">
        <f t="shared" si="26"/>
        <v>1</v>
      </c>
      <c r="AL98" s="75" t="s">
        <v>231</v>
      </c>
      <c r="AM98" s="75">
        <f t="shared" si="27"/>
        <v>1</v>
      </c>
      <c r="AN98" s="75" t="s">
        <v>231</v>
      </c>
      <c r="AO98" s="76">
        <f t="shared" si="28"/>
        <v>1</v>
      </c>
      <c r="AP98" s="77" t="str">
        <f t="shared" si="29"/>
        <v>Insignificante</v>
      </c>
      <c r="AQ98" s="79"/>
      <c r="AR98" s="79"/>
      <c r="AS98" s="79"/>
    </row>
    <row r="99" spans="3:45" ht="76.5">
      <c r="C99" s="56" t="s">
        <v>2853</v>
      </c>
      <c r="D99" s="57">
        <v>40925</v>
      </c>
      <c r="E99" s="58" t="s">
        <v>2844</v>
      </c>
      <c r="F99" s="58" t="s">
        <v>2854</v>
      </c>
      <c r="G99" s="59" t="s">
        <v>2855</v>
      </c>
      <c r="H99" s="59" t="s">
        <v>222</v>
      </c>
      <c r="I99" s="59" t="s">
        <v>223</v>
      </c>
      <c r="J99" s="59" t="s">
        <v>2747</v>
      </c>
      <c r="K99" s="59" t="s">
        <v>2748</v>
      </c>
      <c r="L99" s="59" t="s">
        <v>2760</v>
      </c>
      <c r="M99" s="59" t="s">
        <v>2856</v>
      </c>
      <c r="N99" s="59" t="s">
        <v>2773</v>
      </c>
      <c r="O99" s="59" t="s">
        <v>2842</v>
      </c>
      <c r="P99" s="46" t="s">
        <v>179</v>
      </c>
      <c r="Q99" s="59" t="s">
        <v>2697</v>
      </c>
      <c r="R99" s="59" t="s">
        <v>230</v>
      </c>
      <c r="S99" s="75">
        <f t="shared" si="15"/>
        <v>1</v>
      </c>
      <c r="T99" s="75" t="s">
        <v>231</v>
      </c>
      <c r="U99" s="75">
        <f t="shared" si="16"/>
        <v>1</v>
      </c>
      <c r="V99" s="75" t="s">
        <v>231</v>
      </c>
      <c r="W99" s="75">
        <f t="shared" si="17"/>
        <v>1</v>
      </c>
      <c r="X99" s="75" t="s">
        <v>231</v>
      </c>
      <c r="Y99" s="76">
        <f t="shared" si="18"/>
        <v>1</v>
      </c>
      <c r="Z99" s="77" t="str">
        <f t="shared" si="19"/>
        <v>Insignificante</v>
      </c>
      <c r="AA99" s="78">
        <f t="shared" si="20"/>
        <v>5</v>
      </c>
      <c r="AB99" s="75" t="s">
        <v>243</v>
      </c>
      <c r="AC99" s="75">
        <f t="shared" si="21"/>
        <v>5</v>
      </c>
      <c r="AD99" s="75" t="s">
        <v>243</v>
      </c>
      <c r="AE99" s="75">
        <f t="shared" si="22"/>
        <v>5</v>
      </c>
      <c r="AF99" s="75" t="s">
        <v>243</v>
      </c>
      <c r="AG99" s="76">
        <f t="shared" si="23"/>
        <v>5</v>
      </c>
      <c r="AH99" s="77" t="str">
        <f t="shared" si="24"/>
        <v>Catastrófico</v>
      </c>
      <c r="AI99" s="78">
        <f t="shared" si="25"/>
        <v>1</v>
      </c>
      <c r="AJ99" s="75" t="s">
        <v>231</v>
      </c>
      <c r="AK99" s="75">
        <f t="shared" si="26"/>
        <v>1</v>
      </c>
      <c r="AL99" s="75" t="s">
        <v>231</v>
      </c>
      <c r="AM99" s="75">
        <f t="shared" si="27"/>
        <v>1</v>
      </c>
      <c r="AN99" s="75" t="s">
        <v>231</v>
      </c>
      <c r="AO99" s="76">
        <f t="shared" si="28"/>
        <v>1</v>
      </c>
      <c r="AP99" s="77" t="str">
        <f t="shared" si="29"/>
        <v>Insignificante</v>
      </c>
      <c r="AQ99" s="79"/>
      <c r="AR99" s="79"/>
      <c r="AS99" s="79"/>
    </row>
    <row r="100" spans="3:45" ht="76.5">
      <c r="C100" s="56" t="s">
        <v>2853</v>
      </c>
      <c r="D100" s="57">
        <v>40925</v>
      </c>
      <c r="E100" s="58" t="s">
        <v>2844</v>
      </c>
      <c r="F100" s="58" t="s">
        <v>2854</v>
      </c>
      <c r="G100" s="59" t="s">
        <v>2855</v>
      </c>
      <c r="H100" s="59" t="s">
        <v>222</v>
      </c>
      <c r="I100" s="59" t="s">
        <v>223</v>
      </c>
      <c r="J100" s="59" t="s">
        <v>2747</v>
      </c>
      <c r="K100" s="59" t="s">
        <v>2748</v>
      </c>
      <c r="L100" s="59" t="s">
        <v>2760</v>
      </c>
      <c r="M100" s="59" t="s">
        <v>2856</v>
      </c>
      <c r="N100" s="59" t="s">
        <v>2773</v>
      </c>
      <c r="O100" s="59" t="s">
        <v>2848</v>
      </c>
      <c r="P100" s="46" t="s">
        <v>179</v>
      </c>
      <c r="Q100" s="59" t="s">
        <v>2697</v>
      </c>
      <c r="R100" s="59" t="s">
        <v>230</v>
      </c>
      <c r="S100" s="75">
        <f t="shared" si="15"/>
        <v>1</v>
      </c>
      <c r="T100" s="75" t="s">
        <v>231</v>
      </c>
      <c r="U100" s="75">
        <f t="shared" si="16"/>
        <v>1</v>
      </c>
      <c r="V100" s="75" t="s">
        <v>231</v>
      </c>
      <c r="W100" s="75">
        <f t="shared" si="17"/>
        <v>1</v>
      </c>
      <c r="X100" s="75" t="s">
        <v>231</v>
      </c>
      <c r="Y100" s="76">
        <f t="shared" si="18"/>
        <v>1</v>
      </c>
      <c r="Z100" s="77" t="str">
        <f t="shared" si="19"/>
        <v>Insignificante</v>
      </c>
      <c r="AA100" s="78">
        <f t="shared" si="20"/>
        <v>5</v>
      </c>
      <c r="AB100" s="75" t="s">
        <v>243</v>
      </c>
      <c r="AC100" s="75">
        <f t="shared" si="21"/>
        <v>5</v>
      </c>
      <c r="AD100" s="75" t="s">
        <v>243</v>
      </c>
      <c r="AE100" s="75">
        <f t="shared" si="22"/>
        <v>5</v>
      </c>
      <c r="AF100" s="75" t="s">
        <v>243</v>
      </c>
      <c r="AG100" s="76">
        <f t="shared" si="23"/>
        <v>5</v>
      </c>
      <c r="AH100" s="77" t="str">
        <f t="shared" si="24"/>
        <v>Catastrófico</v>
      </c>
      <c r="AI100" s="78">
        <f t="shared" si="25"/>
        <v>1</v>
      </c>
      <c r="AJ100" s="75" t="s">
        <v>231</v>
      </c>
      <c r="AK100" s="75">
        <f t="shared" si="26"/>
        <v>1</v>
      </c>
      <c r="AL100" s="75" t="s">
        <v>231</v>
      </c>
      <c r="AM100" s="75">
        <f t="shared" si="27"/>
        <v>1</v>
      </c>
      <c r="AN100" s="75" t="s">
        <v>231</v>
      </c>
      <c r="AO100" s="76">
        <f t="shared" si="28"/>
        <v>1</v>
      </c>
      <c r="AP100" s="77" t="str">
        <f t="shared" si="29"/>
        <v>Insignificante</v>
      </c>
      <c r="AQ100" s="79"/>
      <c r="AR100" s="79"/>
      <c r="AS100" s="79"/>
    </row>
    <row r="101" spans="3:45" ht="89.25">
      <c r="C101" s="56" t="s">
        <v>2857</v>
      </c>
      <c r="D101" s="57">
        <v>40597</v>
      </c>
      <c r="E101" s="58" t="s">
        <v>2798</v>
      </c>
      <c r="F101" s="58" t="s">
        <v>2858</v>
      </c>
      <c r="G101" s="59" t="s">
        <v>2859</v>
      </c>
      <c r="H101" s="59" t="s">
        <v>222</v>
      </c>
      <c r="I101" s="59" t="s">
        <v>223</v>
      </c>
      <c r="J101" s="59" t="s">
        <v>2747</v>
      </c>
      <c r="K101" s="59" t="s">
        <v>2748</v>
      </c>
      <c r="L101" s="59" t="s">
        <v>2760</v>
      </c>
      <c r="M101" s="59" t="s">
        <v>2856</v>
      </c>
      <c r="N101" s="59" t="s">
        <v>2860</v>
      </c>
      <c r="O101" s="59" t="s">
        <v>2752</v>
      </c>
      <c r="P101" s="46" t="s">
        <v>180</v>
      </c>
      <c r="Q101" s="59" t="s">
        <v>2650</v>
      </c>
      <c r="R101" s="59" t="s">
        <v>230</v>
      </c>
      <c r="S101" s="75">
        <f t="shared" si="15"/>
        <v>1</v>
      </c>
      <c r="T101" s="75" t="s">
        <v>231</v>
      </c>
      <c r="U101" s="75">
        <f t="shared" si="16"/>
        <v>1</v>
      </c>
      <c r="V101" s="75" t="s">
        <v>231</v>
      </c>
      <c r="W101" s="75">
        <f t="shared" si="17"/>
        <v>1</v>
      </c>
      <c r="X101" s="75" t="s">
        <v>231</v>
      </c>
      <c r="Y101" s="76">
        <f t="shared" si="18"/>
        <v>1</v>
      </c>
      <c r="Z101" s="77" t="str">
        <f t="shared" si="19"/>
        <v>Insignificante</v>
      </c>
      <c r="AA101" s="78">
        <f t="shared" si="20"/>
        <v>2</v>
      </c>
      <c r="AB101" s="75" t="s">
        <v>233</v>
      </c>
      <c r="AC101" s="75">
        <f t="shared" si="21"/>
        <v>2</v>
      </c>
      <c r="AD101" s="75" t="s">
        <v>233</v>
      </c>
      <c r="AE101" s="75">
        <f t="shared" si="22"/>
        <v>2</v>
      </c>
      <c r="AF101" s="75" t="s">
        <v>233</v>
      </c>
      <c r="AG101" s="76">
        <f t="shared" si="23"/>
        <v>2</v>
      </c>
      <c r="AH101" s="77" t="str">
        <f t="shared" si="24"/>
        <v>Menor</v>
      </c>
      <c r="AI101" s="78">
        <f t="shared" si="25"/>
        <v>1</v>
      </c>
      <c r="AJ101" s="75" t="s">
        <v>231</v>
      </c>
      <c r="AK101" s="75">
        <f t="shared" si="26"/>
        <v>1</v>
      </c>
      <c r="AL101" s="75" t="s">
        <v>231</v>
      </c>
      <c r="AM101" s="75">
        <f t="shared" si="27"/>
        <v>1</v>
      </c>
      <c r="AN101" s="75" t="s">
        <v>231</v>
      </c>
      <c r="AO101" s="76">
        <f t="shared" si="28"/>
        <v>1</v>
      </c>
      <c r="AP101" s="77" t="str">
        <f t="shared" si="29"/>
        <v>Insignificante</v>
      </c>
      <c r="AQ101" s="79"/>
      <c r="AR101" s="79"/>
      <c r="AS101" s="79"/>
    </row>
    <row r="102" spans="3:45" ht="89.25">
      <c r="C102" s="56" t="s">
        <v>2857</v>
      </c>
      <c r="D102" s="57">
        <v>40597</v>
      </c>
      <c r="E102" s="58" t="s">
        <v>2798</v>
      </c>
      <c r="F102" s="58" t="s">
        <v>2858</v>
      </c>
      <c r="G102" s="59" t="s">
        <v>2859</v>
      </c>
      <c r="H102" s="59" t="s">
        <v>222</v>
      </c>
      <c r="I102" s="59" t="s">
        <v>223</v>
      </c>
      <c r="J102" s="59" t="s">
        <v>2747</v>
      </c>
      <c r="K102" s="59" t="s">
        <v>2748</v>
      </c>
      <c r="L102" s="59" t="s">
        <v>2760</v>
      </c>
      <c r="M102" s="59" t="s">
        <v>2856</v>
      </c>
      <c r="N102" s="59" t="s">
        <v>2860</v>
      </c>
      <c r="O102" s="59" t="s">
        <v>2861</v>
      </c>
      <c r="P102" s="46" t="s">
        <v>180</v>
      </c>
      <c r="Q102" s="59" t="s">
        <v>2650</v>
      </c>
      <c r="R102" s="59" t="s">
        <v>230</v>
      </c>
      <c r="S102" s="75">
        <f t="shared" si="15"/>
        <v>1</v>
      </c>
      <c r="T102" s="75" t="s">
        <v>231</v>
      </c>
      <c r="U102" s="75">
        <f t="shared" si="16"/>
        <v>1</v>
      </c>
      <c r="V102" s="75" t="s">
        <v>231</v>
      </c>
      <c r="W102" s="75">
        <f t="shared" si="17"/>
        <v>1</v>
      </c>
      <c r="X102" s="75" t="s">
        <v>231</v>
      </c>
      <c r="Y102" s="76">
        <f t="shared" si="18"/>
        <v>1</v>
      </c>
      <c r="Z102" s="77" t="str">
        <f t="shared" si="19"/>
        <v>Insignificante</v>
      </c>
      <c r="AA102" s="78">
        <f t="shared" si="20"/>
        <v>2</v>
      </c>
      <c r="AB102" s="75" t="s">
        <v>233</v>
      </c>
      <c r="AC102" s="75">
        <f t="shared" si="21"/>
        <v>2</v>
      </c>
      <c r="AD102" s="75" t="s">
        <v>233</v>
      </c>
      <c r="AE102" s="75">
        <f t="shared" si="22"/>
        <v>2</v>
      </c>
      <c r="AF102" s="75" t="s">
        <v>233</v>
      </c>
      <c r="AG102" s="76">
        <f t="shared" si="23"/>
        <v>2</v>
      </c>
      <c r="AH102" s="77" t="str">
        <f t="shared" si="24"/>
        <v>Menor</v>
      </c>
      <c r="AI102" s="78">
        <f t="shared" si="25"/>
        <v>1</v>
      </c>
      <c r="AJ102" s="75" t="s">
        <v>231</v>
      </c>
      <c r="AK102" s="75">
        <f t="shared" si="26"/>
        <v>1</v>
      </c>
      <c r="AL102" s="75" t="s">
        <v>231</v>
      </c>
      <c r="AM102" s="75">
        <f t="shared" si="27"/>
        <v>1</v>
      </c>
      <c r="AN102" s="75" t="s">
        <v>231</v>
      </c>
      <c r="AO102" s="76">
        <f t="shared" si="28"/>
        <v>1</v>
      </c>
      <c r="AP102" s="77" t="str">
        <f t="shared" si="29"/>
        <v>Insignificante</v>
      </c>
      <c r="AQ102" s="79"/>
      <c r="AR102" s="79"/>
      <c r="AS102" s="79"/>
    </row>
    <row r="103" spans="3:45" ht="89.25">
      <c r="C103" s="56" t="s">
        <v>2857</v>
      </c>
      <c r="D103" s="57">
        <v>40597</v>
      </c>
      <c r="E103" s="58" t="s">
        <v>2798</v>
      </c>
      <c r="F103" s="58" t="s">
        <v>2858</v>
      </c>
      <c r="G103" s="59" t="s">
        <v>2859</v>
      </c>
      <c r="H103" s="59" t="s">
        <v>222</v>
      </c>
      <c r="I103" s="59" t="s">
        <v>223</v>
      </c>
      <c r="J103" s="59" t="s">
        <v>2747</v>
      </c>
      <c r="K103" s="59" t="s">
        <v>2748</v>
      </c>
      <c r="L103" s="59" t="s">
        <v>2760</v>
      </c>
      <c r="M103" s="59" t="s">
        <v>2856</v>
      </c>
      <c r="N103" s="59" t="s">
        <v>2860</v>
      </c>
      <c r="O103" s="59" t="s">
        <v>2862</v>
      </c>
      <c r="P103" s="46" t="s">
        <v>180</v>
      </c>
      <c r="Q103" s="59" t="s">
        <v>2650</v>
      </c>
      <c r="R103" s="59" t="s">
        <v>230</v>
      </c>
      <c r="S103" s="75">
        <f t="shared" si="15"/>
        <v>1</v>
      </c>
      <c r="T103" s="75" t="s">
        <v>231</v>
      </c>
      <c r="U103" s="75">
        <f t="shared" si="16"/>
        <v>1</v>
      </c>
      <c r="V103" s="75" t="s">
        <v>231</v>
      </c>
      <c r="W103" s="75">
        <f t="shared" si="17"/>
        <v>1</v>
      </c>
      <c r="X103" s="75" t="s">
        <v>231</v>
      </c>
      <c r="Y103" s="76">
        <f t="shared" si="18"/>
        <v>1</v>
      </c>
      <c r="Z103" s="77" t="str">
        <f t="shared" si="19"/>
        <v>Insignificante</v>
      </c>
      <c r="AA103" s="78">
        <f t="shared" si="20"/>
        <v>2</v>
      </c>
      <c r="AB103" s="75" t="s">
        <v>233</v>
      </c>
      <c r="AC103" s="75">
        <f t="shared" si="21"/>
        <v>2</v>
      </c>
      <c r="AD103" s="75" t="s">
        <v>233</v>
      </c>
      <c r="AE103" s="75">
        <f t="shared" si="22"/>
        <v>2</v>
      </c>
      <c r="AF103" s="75" t="s">
        <v>233</v>
      </c>
      <c r="AG103" s="76">
        <f t="shared" si="23"/>
        <v>2</v>
      </c>
      <c r="AH103" s="77" t="str">
        <f t="shared" si="24"/>
        <v>Menor</v>
      </c>
      <c r="AI103" s="78">
        <f t="shared" si="25"/>
        <v>1</v>
      </c>
      <c r="AJ103" s="75" t="s">
        <v>231</v>
      </c>
      <c r="AK103" s="75">
        <f t="shared" si="26"/>
        <v>1</v>
      </c>
      <c r="AL103" s="75" t="s">
        <v>231</v>
      </c>
      <c r="AM103" s="75">
        <f t="shared" si="27"/>
        <v>1</v>
      </c>
      <c r="AN103" s="75" t="s">
        <v>231</v>
      </c>
      <c r="AO103" s="76">
        <f t="shared" si="28"/>
        <v>1</v>
      </c>
      <c r="AP103" s="77" t="str">
        <f t="shared" si="29"/>
        <v>Insignificante</v>
      </c>
      <c r="AQ103" s="79"/>
      <c r="AR103" s="79"/>
      <c r="AS103" s="79"/>
    </row>
    <row r="104" spans="3:45" ht="51">
      <c r="C104" s="56" t="s">
        <v>2863</v>
      </c>
      <c r="D104" s="57">
        <v>41302</v>
      </c>
      <c r="E104" s="58" t="s">
        <v>2769</v>
      </c>
      <c r="F104" s="58" t="s">
        <v>2864</v>
      </c>
      <c r="G104" s="59" t="s">
        <v>2865</v>
      </c>
      <c r="H104" s="59" t="s">
        <v>222</v>
      </c>
      <c r="I104" s="59" t="s">
        <v>223</v>
      </c>
      <c r="J104" s="59" t="s">
        <v>2747</v>
      </c>
      <c r="K104" s="59" t="s">
        <v>2748</v>
      </c>
      <c r="L104" s="59" t="s">
        <v>2760</v>
      </c>
      <c r="M104" s="59" t="s">
        <v>2750</v>
      </c>
      <c r="N104" s="59" t="s">
        <v>727</v>
      </c>
      <c r="O104" s="59" t="s">
        <v>2752</v>
      </c>
      <c r="P104" s="46" t="s">
        <v>180</v>
      </c>
      <c r="Q104" s="59" t="s">
        <v>2650</v>
      </c>
      <c r="R104" s="59" t="s">
        <v>230</v>
      </c>
      <c r="S104" s="75">
        <f t="shared" si="15"/>
        <v>1</v>
      </c>
      <c r="T104" s="75" t="s">
        <v>231</v>
      </c>
      <c r="U104" s="75">
        <f t="shared" si="16"/>
        <v>1</v>
      </c>
      <c r="V104" s="75" t="s">
        <v>231</v>
      </c>
      <c r="W104" s="75">
        <f t="shared" si="17"/>
        <v>1</v>
      </c>
      <c r="X104" s="75" t="s">
        <v>231</v>
      </c>
      <c r="Y104" s="76">
        <f t="shared" si="18"/>
        <v>1</v>
      </c>
      <c r="Z104" s="77" t="str">
        <f t="shared" si="19"/>
        <v>Insignificante</v>
      </c>
      <c r="AA104" s="78">
        <f t="shared" si="20"/>
        <v>1</v>
      </c>
      <c r="AB104" s="75" t="s">
        <v>231</v>
      </c>
      <c r="AC104" s="75">
        <f t="shared" si="21"/>
        <v>1</v>
      </c>
      <c r="AD104" s="75" t="s">
        <v>231</v>
      </c>
      <c r="AE104" s="75">
        <f t="shared" si="22"/>
        <v>1</v>
      </c>
      <c r="AF104" s="75" t="s">
        <v>231</v>
      </c>
      <c r="AG104" s="76">
        <f t="shared" si="23"/>
        <v>1</v>
      </c>
      <c r="AH104" s="77" t="str">
        <f t="shared" si="24"/>
        <v>Insignificante</v>
      </c>
      <c r="AI104" s="78">
        <f t="shared" si="25"/>
        <v>1</v>
      </c>
      <c r="AJ104" s="75" t="s">
        <v>231</v>
      </c>
      <c r="AK104" s="75">
        <f t="shared" si="26"/>
        <v>1</v>
      </c>
      <c r="AL104" s="75" t="s">
        <v>231</v>
      </c>
      <c r="AM104" s="75">
        <f t="shared" si="27"/>
        <v>1</v>
      </c>
      <c r="AN104" s="75" t="s">
        <v>231</v>
      </c>
      <c r="AO104" s="76">
        <f t="shared" si="28"/>
        <v>1</v>
      </c>
      <c r="AP104" s="77" t="str">
        <f t="shared" si="29"/>
        <v>Insignificante</v>
      </c>
      <c r="AQ104" s="79"/>
      <c r="AR104" s="79"/>
      <c r="AS104" s="79"/>
    </row>
    <row r="105" spans="3:45" ht="51">
      <c r="C105" s="56" t="s">
        <v>2863</v>
      </c>
      <c r="D105" s="57">
        <v>41302</v>
      </c>
      <c r="E105" s="58" t="s">
        <v>2769</v>
      </c>
      <c r="F105" s="58" t="s">
        <v>2864</v>
      </c>
      <c r="G105" s="59" t="s">
        <v>2865</v>
      </c>
      <c r="H105" s="59" t="s">
        <v>222</v>
      </c>
      <c r="I105" s="59" t="s">
        <v>223</v>
      </c>
      <c r="J105" s="59" t="s">
        <v>2747</v>
      </c>
      <c r="K105" s="59" t="s">
        <v>2748</v>
      </c>
      <c r="L105" s="59" t="s">
        <v>2760</v>
      </c>
      <c r="M105" s="59" t="s">
        <v>2750</v>
      </c>
      <c r="N105" s="59" t="s">
        <v>727</v>
      </c>
      <c r="O105" s="59" t="s">
        <v>2775</v>
      </c>
      <c r="P105" s="46" t="s">
        <v>180</v>
      </c>
      <c r="Q105" s="59" t="s">
        <v>2650</v>
      </c>
      <c r="R105" s="59" t="s">
        <v>230</v>
      </c>
      <c r="S105" s="75">
        <f t="shared" si="15"/>
        <v>1</v>
      </c>
      <c r="T105" s="75" t="s">
        <v>231</v>
      </c>
      <c r="U105" s="75">
        <f t="shared" si="16"/>
        <v>1</v>
      </c>
      <c r="V105" s="75" t="s">
        <v>231</v>
      </c>
      <c r="W105" s="75">
        <f t="shared" si="17"/>
        <v>1</v>
      </c>
      <c r="X105" s="75" t="s">
        <v>231</v>
      </c>
      <c r="Y105" s="76">
        <f t="shared" si="18"/>
        <v>1</v>
      </c>
      <c r="Z105" s="77" t="str">
        <f t="shared" si="19"/>
        <v>Insignificante</v>
      </c>
      <c r="AA105" s="78">
        <f t="shared" si="20"/>
        <v>1</v>
      </c>
      <c r="AB105" s="75" t="s">
        <v>231</v>
      </c>
      <c r="AC105" s="75">
        <f t="shared" si="21"/>
        <v>1</v>
      </c>
      <c r="AD105" s="75" t="s">
        <v>231</v>
      </c>
      <c r="AE105" s="75">
        <f t="shared" si="22"/>
        <v>1</v>
      </c>
      <c r="AF105" s="75" t="s">
        <v>231</v>
      </c>
      <c r="AG105" s="76">
        <f t="shared" si="23"/>
        <v>1</v>
      </c>
      <c r="AH105" s="77" t="str">
        <f t="shared" si="24"/>
        <v>Insignificante</v>
      </c>
      <c r="AI105" s="78">
        <f t="shared" si="25"/>
        <v>1</v>
      </c>
      <c r="AJ105" s="75" t="s">
        <v>231</v>
      </c>
      <c r="AK105" s="75">
        <f t="shared" si="26"/>
        <v>1</v>
      </c>
      <c r="AL105" s="75" t="s">
        <v>231</v>
      </c>
      <c r="AM105" s="75">
        <f t="shared" si="27"/>
        <v>1</v>
      </c>
      <c r="AN105" s="75" t="s">
        <v>231</v>
      </c>
      <c r="AO105" s="76">
        <f t="shared" si="28"/>
        <v>1</v>
      </c>
      <c r="AP105" s="77" t="str">
        <f t="shared" si="29"/>
        <v>Insignificante</v>
      </c>
      <c r="AQ105" s="79"/>
      <c r="AR105" s="79"/>
      <c r="AS105" s="79"/>
    </row>
    <row r="106" spans="3:45" ht="51">
      <c r="C106" s="56" t="s">
        <v>2863</v>
      </c>
      <c r="D106" s="57">
        <v>41302</v>
      </c>
      <c r="E106" s="58" t="s">
        <v>2769</v>
      </c>
      <c r="F106" s="58" t="s">
        <v>2864</v>
      </c>
      <c r="G106" s="59" t="s">
        <v>2865</v>
      </c>
      <c r="H106" s="59" t="s">
        <v>222</v>
      </c>
      <c r="I106" s="59" t="s">
        <v>223</v>
      </c>
      <c r="J106" s="59" t="s">
        <v>2747</v>
      </c>
      <c r="K106" s="59" t="s">
        <v>2748</v>
      </c>
      <c r="L106" s="59" t="s">
        <v>2760</v>
      </c>
      <c r="M106" s="59" t="s">
        <v>2750</v>
      </c>
      <c r="N106" s="59" t="s">
        <v>727</v>
      </c>
      <c r="O106" s="59" t="s">
        <v>2755</v>
      </c>
      <c r="P106" s="46" t="s">
        <v>180</v>
      </c>
      <c r="Q106" s="59" t="s">
        <v>2650</v>
      </c>
      <c r="R106" s="59" t="s">
        <v>230</v>
      </c>
      <c r="S106" s="75">
        <f t="shared" si="15"/>
        <v>1</v>
      </c>
      <c r="T106" s="75" t="s">
        <v>231</v>
      </c>
      <c r="U106" s="75">
        <f t="shared" si="16"/>
        <v>1</v>
      </c>
      <c r="V106" s="75" t="s">
        <v>231</v>
      </c>
      <c r="W106" s="75">
        <f t="shared" si="17"/>
        <v>1</v>
      </c>
      <c r="X106" s="75" t="s">
        <v>231</v>
      </c>
      <c r="Y106" s="76">
        <f t="shared" si="18"/>
        <v>1</v>
      </c>
      <c r="Z106" s="77" t="str">
        <f t="shared" si="19"/>
        <v>Insignificante</v>
      </c>
      <c r="AA106" s="78">
        <f t="shared" si="20"/>
        <v>1</v>
      </c>
      <c r="AB106" s="75" t="s">
        <v>231</v>
      </c>
      <c r="AC106" s="75">
        <f t="shared" si="21"/>
        <v>1</v>
      </c>
      <c r="AD106" s="75" t="s">
        <v>231</v>
      </c>
      <c r="AE106" s="75">
        <f t="shared" si="22"/>
        <v>1</v>
      </c>
      <c r="AF106" s="75" t="s">
        <v>231</v>
      </c>
      <c r="AG106" s="76">
        <f t="shared" si="23"/>
        <v>1</v>
      </c>
      <c r="AH106" s="77" t="str">
        <f t="shared" si="24"/>
        <v>Insignificante</v>
      </c>
      <c r="AI106" s="78">
        <f t="shared" si="25"/>
        <v>1</v>
      </c>
      <c r="AJ106" s="75" t="s">
        <v>231</v>
      </c>
      <c r="AK106" s="75">
        <f t="shared" si="26"/>
        <v>1</v>
      </c>
      <c r="AL106" s="75" t="s">
        <v>231</v>
      </c>
      <c r="AM106" s="75">
        <f t="shared" si="27"/>
        <v>1</v>
      </c>
      <c r="AN106" s="75" t="s">
        <v>231</v>
      </c>
      <c r="AO106" s="76">
        <f t="shared" si="28"/>
        <v>1</v>
      </c>
      <c r="AP106" s="77" t="str">
        <f t="shared" si="29"/>
        <v>Insignificante</v>
      </c>
      <c r="AQ106" s="79"/>
      <c r="AR106" s="79"/>
      <c r="AS106" s="79"/>
    </row>
    <row r="107" spans="3:45" ht="51">
      <c r="C107" s="56" t="s">
        <v>2863</v>
      </c>
      <c r="D107" s="57">
        <v>41302</v>
      </c>
      <c r="E107" s="58" t="s">
        <v>2769</v>
      </c>
      <c r="F107" s="58" t="s">
        <v>2864</v>
      </c>
      <c r="G107" s="59" t="s">
        <v>2865</v>
      </c>
      <c r="H107" s="59" t="s">
        <v>222</v>
      </c>
      <c r="I107" s="59" t="s">
        <v>223</v>
      </c>
      <c r="J107" s="59" t="s">
        <v>2747</v>
      </c>
      <c r="K107" s="59" t="s">
        <v>2748</v>
      </c>
      <c r="L107" s="59" t="s">
        <v>2760</v>
      </c>
      <c r="M107" s="59" t="s">
        <v>2750</v>
      </c>
      <c r="N107" s="59" t="s">
        <v>727</v>
      </c>
      <c r="O107" s="59" t="s">
        <v>2866</v>
      </c>
      <c r="P107" s="46" t="s">
        <v>180</v>
      </c>
      <c r="Q107" s="59" t="s">
        <v>2650</v>
      </c>
      <c r="R107" s="59" t="s">
        <v>230</v>
      </c>
      <c r="S107" s="75">
        <f t="shared" si="15"/>
        <v>1</v>
      </c>
      <c r="T107" s="75" t="s">
        <v>231</v>
      </c>
      <c r="U107" s="75">
        <f t="shared" si="16"/>
        <v>1</v>
      </c>
      <c r="V107" s="75" t="s">
        <v>231</v>
      </c>
      <c r="W107" s="75">
        <f t="shared" si="17"/>
        <v>1</v>
      </c>
      <c r="X107" s="75" t="s">
        <v>231</v>
      </c>
      <c r="Y107" s="76">
        <f t="shared" si="18"/>
        <v>1</v>
      </c>
      <c r="Z107" s="77" t="str">
        <f t="shared" si="19"/>
        <v>Insignificante</v>
      </c>
      <c r="AA107" s="78">
        <f t="shared" si="20"/>
        <v>1</v>
      </c>
      <c r="AB107" s="75" t="s">
        <v>231</v>
      </c>
      <c r="AC107" s="75">
        <f t="shared" si="21"/>
        <v>1</v>
      </c>
      <c r="AD107" s="75" t="s">
        <v>231</v>
      </c>
      <c r="AE107" s="75">
        <f t="shared" si="22"/>
        <v>1</v>
      </c>
      <c r="AF107" s="75" t="s">
        <v>231</v>
      </c>
      <c r="AG107" s="76">
        <f t="shared" si="23"/>
        <v>1</v>
      </c>
      <c r="AH107" s="77" t="str">
        <f t="shared" si="24"/>
        <v>Insignificante</v>
      </c>
      <c r="AI107" s="78">
        <f t="shared" si="25"/>
        <v>1</v>
      </c>
      <c r="AJ107" s="75" t="s">
        <v>231</v>
      </c>
      <c r="AK107" s="75">
        <f t="shared" si="26"/>
        <v>1</v>
      </c>
      <c r="AL107" s="75" t="s">
        <v>231</v>
      </c>
      <c r="AM107" s="75">
        <f t="shared" si="27"/>
        <v>1</v>
      </c>
      <c r="AN107" s="75" t="s">
        <v>231</v>
      </c>
      <c r="AO107" s="76">
        <f t="shared" si="28"/>
        <v>1</v>
      </c>
      <c r="AP107" s="77" t="str">
        <f t="shared" si="29"/>
        <v>Insignificante</v>
      </c>
      <c r="AQ107" s="79"/>
      <c r="AR107" s="79"/>
      <c r="AS107" s="79"/>
    </row>
    <row r="108" spans="3:45" ht="38.25">
      <c r="C108" s="56" t="s">
        <v>2867</v>
      </c>
      <c r="D108" s="57">
        <v>41325</v>
      </c>
      <c r="E108" s="58" t="s">
        <v>2798</v>
      </c>
      <c r="F108" s="58" t="s">
        <v>2868</v>
      </c>
      <c r="G108" s="59" t="s">
        <v>2869</v>
      </c>
      <c r="H108" s="59" t="s">
        <v>222</v>
      </c>
      <c r="I108" s="59" t="s">
        <v>223</v>
      </c>
      <c r="J108" s="59" t="s">
        <v>2747</v>
      </c>
      <c r="K108" s="59" t="s">
        <v>2748</v>
      </c>
      <c r="L108" s="59" t="s">
        <v>2760</v>
      </c>
      <c r="M108" s="59" t="s">
        <v>2772</v>
      </c>
      <c r="N108" s="59" t="s">
        <v>2801</v>
      </c>
      <c r="O108" s="59" t="s">
        <v>2752</v>
      </c>
      <c r="P108" s="46" t="s">
        <v>180</v>
      </c>
      <c r="Q108" s="59" t="s">
        <v>2650</v>
      </c>
      <c r="R108" s="59" t="s">
        <v>230</v>
      </c>
      <c r="S108" s="75">
        <f t="shared" si="15"/>
        <v>1</v>
      </c>
      <c r="T108" s="75" t="s">
        <v>231</v>
      </c>
      <c r="U108" s="75">
        <f t="shared" si="16"/>
        <v>1</v>
      </c>
      <c r="V108" s="75" t="s">
        <v>231</v>
      </c>
      <c r="W108" s="75">
        <f t="shared" si="17"/>
        <v>1</v>
      </c>
      <c r="X108" s="75" t="s">
        <v>231</v>
      </c>
      <c r="Y108" s="76">
        <f t="shared" si="18"/>
        <v>1</v>
      </c>
      <c r="Z108" s="77" t="str">
        <f t="shared" si="19"/>
        <v>Insignificante</v>
      </c>
      <c r="AA108" s="78">
        <f t="shared" si="20"/>
        <v>1</v>
      </c>
      <c r="AB108" s="75" t="s">
        <v>231</v>
      </c>
      <c r="AC108" s="75">
        <f t="shared" si="21"/>
        <v>1</v>
      </c>
      <c r="AD108" s="75" t="s">
        <v>231</v>
      </c>
      <c r="AE108" s="75">
        <f t="shared" si="22"/>
        <v>2</v>
      </c>
      <c r="AF108" s="75" t="s">
        <v>233</v>
      </c>
      <c r="AG108" s="76">
        <f t="shared" si="23"/>
        <v>2</v>
      </c>
      <c r="AH108" s="77" t="str">
        <f t="shared" si="24"/>
        <v>Menor</v>
      </c>
      <c r="AI108" s="78">
        <f t="shared" si="25"/>
        <v>1</v>
      </c>
      <c r="AJ108" s="75" t="s">
        <v>231</v>
      </c>
      <c r="AK108" s="75">
        <f t="shared" si="26"/>
        <v>1</v>
      </c>
      <c r="AL108" s="75" t="s">
        <v>231</v>
      </c>
      <c r="AM108" s="75">
        <f t="shared" si="27"/>
        <v>1</v>
      </c>
      <c r="AN108" s="75" t="s">
        <v>231</v>
      </c>
      <c r="AO108" s="76">
        <f t="shared" si="28"/>
        <v>1</v>
      </c>
      <c r="AP108" s="77" t="str">
        <f t="shared" si="29"/>
        <v>Insignificante</v>
      </c>
      <c r="AQ108" s="79"/>
      <c r="AR108" s="79"/>
      <c r="AS108" s="79"/>
    </row>
    <row r="109" spans="3:45" ht="38.25">
      <c r="C109" s="56" t="s">
        <v>2867</v>
      </c>
      <c r="D109" s="57">
        <v>41325</v>
      </c>
      <c r="E109" s="58" t="s">
        <v>2798</v>
      </c>
      <c r="F109" s="58" t="s">
        <v>2868</v>
      </c>
      <c r="G109" s="59" t="s">
        <v>2869</v>
      </c>
      <c r="H109" s="59" t="s">
        <v>222</v>
      </c>
      <c r="I109" s="59" t="s">
        <v>223</v>
      </c>
      <c r="J109" s="59" t="s">
        <v>2747</v>
      </c>
      <c r="K109" s="59" t="s">
        <v>2748</v>
      </c>
      <c r="L109" s="59" t="s">
        <v>2760</v>
      </c>
      <c r="M109" s="59" t="s">
        <v>2772</v>
      </c>
      <c r="N109" s="59" t="s">
        <v>2801</v>
      </c>
      <c r="O109" s="59" t="s">
        <v>2754</v>
      </c>
      <c r="P109" s="46" t="s">
        <v>180</v>
      </c>
      <c r="Q109" s="59" t="s">
        <v>2650</v>
      </c>
      <c r="R109" s="59" t="s">
        <v>230</v>
      </c>
      <c r="S109" s="75">
        <f t="shared" si="15"/>
        <v>1</v>
      </c>
      <c r="T109" s="75" t="s">
        <v>231</v>
      </c>
      <c r="U109" s="75">
        <f t="shared" si="16"/>
        <v>1</v>
      </c>
      <c r="V109" s="75" t="s">
        <v>231</v>
      </c>
      <c r="W109" s="75">
        <f t="shared" si="17"/>
        <v>1</v>
      </c>
      <c r="X109" s="75" t="s">
        <v>231</v>
      </c>
      <c r="Y109" s="76">
        <f t="shared" si="18"/>
        <v>1</v>
      </c>
      <c r="Z109" s="77" t="str">
        <f t="shared" si="19"/>
        <v>Insignificante</v>
      </c>
      <c r="AA109" s="78">
        <f t="shared" si="20"/>
        <v>1</v>
      </c>
      <c r="AB109" s="75" t="s">
        <v>231</v>
      </c>
      <c r="AC109" s="75">
        <f t="shared" si="21"/>
        <v>1</v>
      </c>
      <c r="AD109" s="75" t="s">
        <v>231</v>
      </c>
      <c r="AE109" s="75">
        <f t="shared" si="22"/>
        <v>2</v>
      </c>
      <c r="AF109" s="75" t="s">
        <v>233</v>
      </c>
      <c r="AG109" s="76">
        <f t="shared" si="23"/>
        <v>2</v>
      </c>
      <c r="AH109" s="77" t="str">
        <f t="shared" si="24"/>
        <v>Menor</v>
      </c>
      <c r="AI109" s="78">
        <f t="shared" si="25"/>
        <v>1</v>
      </c>
      <c r="AJ109" s="75" t="s">
        <v>231</v>
      </c>
      <c r="AK109" s="75">
        <f t="shared" si="26"/>
        <v>1</v>
      </c>
      <c r="AL109" s="75" t="s">
        <v>231</v>
      </c>
      <c r="AM109" s="75">
        <f t="shared" si="27"/>
        <v>1</v>
      </c>
      <c r="AN109" s="75" t="s">
        <v>231</v>
      </c>
      <c r="AO109" s="76">
        <f t="shared" si="28"/>
        <v>1</v>
      </c>
      <c r="AP109" s="77" t="str">
        <f t="shared" si="29"/>
        <v>Insignificante</v>
      </c>
      <c r="AQ109" s="79"/>
      <c r="AR109" s="79"/>
      <c r="AS109" s="79"/>
    </row>
    <row r="110" spans="3:45" ht="38.25">
      <c r="C110" s="56" t="s">
        <v>2867</v>
      </c>
      <c r="D110" s="57">
        <v>41325</v>
      </c>
      <c r="E110" s="58" t="s">
        <v>2798</v>
      </c>
      <c r="F110" s="58" t="s">
        <v>2868</v>
      </c>
      <c r="G110" s="59" t="s">
        <v>2869</v>
      </c>
      <c r="H110" s="59" t="s">
        <v>222</v>
      </c>
      <c r="I110" s="59" t="s">
        <v>223</v>
      </c>
      <c r="J110" s="59" t="s">
        <v>2747</v>
      </c>
      <c r="K110" s="59" t="s">
        <v>2748</v>
      </c>
      <c r="L110" s="59" t="s">
        <v>2760</v>
      </c>
      <c r="M110" s="59" t="s">
        <v>2772</v>
      </c>
      <c r="N110" s="59" t="s">
        <v>2801</v>
      </c>
      <c r="O110" s="59" t="s">
        <v>2755</v>
      </c>
      <c r="P110" s="46" t="s">
        <v>180</v>
      </c>
      <c r="Q110" s="59" t="s">
        <v>2650</v>
      </c>
      <c r="R110" s="59" t="s">
        <v>230</v>
      </c>
      <c r="S110" s="75">
        <f t="shared" si="15"/>
        <v>1</v>
      </c>
      <c r="T110" s="75" t="s">
        <v>231</v>
      </c>
      <c r="U110" s="75">
        <f t="shared" si="16"/>
        <v>1</v>
      </c>
      <c r="V110" s="75" t="s">
        <v>231</v>
      </c>
      <c r="W110" s="75">
        <f t="shared" si="17"/>
        <v>1</v>
      </c>
      <c r="X110" s="75" t="s">
        <v>231</v>
      </c>
      <c r="Y110" s="76">
        <f t="shared" si="18"/>
        <v>1</v>
      </c>
      <c r="Z110" s="77" t="str">
        <f t="shared" si="19"/>
        <v>Insignificante</v>
      </c>
      <c r="AA110" s="78">
        <f t="shared" si="20"/>
        <v>1</v>
      </c>
      <c r="AB110" s="75" t="s">
        <v>231</v>
      </c>
      <c r="AC110" s="75">
        <f t="shared" si="21"/>
        <v>1</v>
      </c>
      <c r="AD110" s="75" t="s">
        <v>231</v>
      </c>
      <c r="AE110" s="75">
        <f t="shared" si="22"/>
        <v>2</v>
      </c>
      <c r="AF110" s="75" t="s">
        <v>233</v>
      </c>
      <c r="AG110" s="76">
        <f t="shared" si="23"/>
        <v>2</v>
      </c>
      <c r="AH110" s="77" t="str">
        <f t="shared" si="24"/>
        <v>Menor</v>
      </c>
      <c r="AI110" s="78">
        <f t="shared" si="25"/>
        <v>1</v>
      </c>
      <c r="AJ110" s="75" t="s">
        <v>231</v>
      </c>
      <c r="AK110" s="75">
        <f t="shared" si="26"/>
        <v>1</v>
      </c>
      <c r="AL110" s="75" t="s">
        <v>231</v>
      </c>
      <c r="AM110" s="75">
        <f t="shared" si="27"/>
        <v>1</v>
      </c>
      <c r="AN110" s="75" t="s">
        <v>231</v>
      </c>
      <c r="AO110" s="76">
        <f t="shared" si="28"/>
        <v>1</v>
      </c>
      <c r="AP110" s="77" t="str">
        <f t="shared" si="29"/>
        <v>Insignificante</v>
      </c>
      <c r="AQ110" s="79"/>
      <c r="AR110" s="79"/>
      <c r="AS110" s="79"/>
    </row>
    <row r="111" spans="3:45" ht="63.75">
      <c r="C111" s="56" t="s">
        <v>2870</v>
      </c>
      <c r="D111" s="57">
        <v>39083</v>
      </c>
      <c r="E111" s="58" t="s">
        <v>2871</v>
      </c>
      <c r="F111" s="58" t="s">
        <v>2872</v>
      </c>
      <c r="G111" s="60" t="s">
        <v>2873</v>
      </c>
      <c r="H111" s="60" t="s">
        <v>222</v>
      </c>
      <c r="I111" s="59" t="s">
        <v>223</v>
      </c>
      <c r="J111" s="60" t="s">
        <v>2874</v>
      </c>
      <c r="K111" s="60" t="s">
        <v>535</v>
      </c>
      <c r="L111" s="60" t="s">
        <v>2875</v>
      </c>
      <c r="M111" s="60" t="s">
        <v>2876</v>
      </c>
      <c r="N111" s="60" t="s">
        <v>2877</v>
      </c>
      <c r="O111" s="60" t="s">
        <v>2878</v>
      </c>
      <c r="P111" s="46" t="s">
        <v>180</v>
      </c>
      <c r="Q111" s="59" t="s">
        <v>2650</v>
      </c>
      <c r="R111" s="59" t="s">
        <v>230</v>
      </c>
      <c r="S111" s="75">
        <f t="shared" si="15"/>
        <v>1</v>
      </c>
      <c r="T111" s="75" t="s">
        <v>231</v>
      </c>
      <c r="U111" s="75">
        <f t="shared" si="16"/>
        <v>1</v>
      </c>
      <c r="V111" s="75" t="s">
        <v>231</v>
      </c>
      <c r="W111" s="75">
        <f t="shared" si="17"/>
        <v>1</v>
      </c>
      <c r="X111" s="75" t="s">
        <v>231</v>
      </c>
      <c r="Y111" s="76">
        <f t="shared" si="18"/>
        <v>1</v>
      </c>
      <c r="Z111" s="77" t="str">
        <f t="shared" si="19"/>
        <v>Insignificante</v>
      </c>
      <c r="AA111" s="78">
        <f t="shared" si="20"/>
        <v>1</v>
      </c>
      <c r="AB111" s="75" t="s">
        <v>231</v>
      </c>
      <c r="AC111" s="75">
        <f t="shared" si="21"/>
        <v>2</v>
      </c>
      <c r="AD111" s="75" t="s">
        <v>233</v>
      </c>
      <c r="AE111" s="75">
        <f t="shared" si="22"/>
        <v>2</v>
      </c>
      <c r="AF111" s="75" t="s">
        <v>233</v>
      </c>
      <c r="AG111" s="76">
        <f t="shared" si="23"/>
        <v>2</v>
      </c>
      <c r="AH111" s="77" t="str">
        <f t="shared" si="24"/>
        <v>Menor</v>
      </c>
      <c r="AI111" s="78">
        <f t="shared" si="25"/>
        <v>1</v>
      </c>
      <c r="AJ111" s="75" t="s">
        <v>231</v>
      </c>
      <c r="AK111" s="75">
        <f t="shared" si="26"/>
        <v>2</v>
      </c>
      <c r="AL111" s="75" t="s">
        <v>233</v>
      </c>
      <c r="AM111" s="75">
        <f t="shared" si="27"/>
        <v>2</v>
      </c>
      <c r="AN111" s="75" t="s">
        <v>233</v>
      </c>
      <c r="AO111" s="76">
        <f t="shared" si="28"/>
        <v>2</v>
      </c>
      <c r="AP111" s="77" t="str">
        <f t="shared" si="29"/>
        <v>Menor</v>
      </c>
      <c r="AQ111" s="79"/>
      <c r="AR111" s="79"/>
      <c r="AS111" s="79"/>
    </row>
    <row r="112" spans="3:45" ht="63.75">
      <c r="C112" s="56" t="s">
        <v>2870</v>
      </c>
      <c r="D112" s="57">
        <v>39083</v>
      </c>
      <c r="E112" s="58" t="s">
        <v>2871</v>
      </c>
      <c r="F112" s="58" t="s">
        <v>2872</v>
      </c>
      <c r="G112" s="60" t="s">
        <v>2873</v>
      </c>
      <c r="H112" s="60" t="s">
        <v>222</v>
      </c>
      <c r="I112" s="59" t="s">
        <v>223</v>
      </c>
      <c r="J112" s="60" t="s">
        <v>2874</v>
      </c>
      <c r="K112" s="60" t="s">
        <v>535</v>
      </c>
      <c r="L112" s="60" t="s">
        <v>2875</v>
      </c>
      <c r="M112" s="60" t="s">
        <v>2876</v>
      </c>
      <c r="N112" s="60" t="s">
        <v>2877</v>
      </c>
      <c r="O112" s="60" t="s">
        <v>2879</v>
      </c>
      <c r="P112" s="46" t="s">
        <v>180</v>
      </c>
      <c r="Q112" s="59" t="s">
        <v>2650</v>
      </c>
      <c r="R112" s="59" t="s">
        <v>230</v>
      </c>
      <c r="S112" s="75">
        <f t="shared" si="15"/>
        <v>1</v>
      </c>
      <c r="T112" s="75" t="s">
        <v>231</v>
      </c>
      <c r="U112" s="75">
        <f t="shared" si="16"/>
        <v>1</v>
      </c>
      <c r="V112" s="75" t="s">
        <v>231</v>
      </c>
      <c r="W112" s="75">
        <f t="shared" si="17"/>
        <v>1</v>
      </c>
      <c r="X112" s="75" t="s">
        <v>231</v>
      </c>
      <c r="Y112" s="76">
        <f t="shared" si="18"/>
        <v>1</v>
      </c>
      <c r="Z112" s="77" t="str">
        <f t="shared" si="19"/>
        <v>Insignificante</v>
      </c>
      <c r="AA112" s="78">
        <f t="shared" si="20"/>
        <v>1</v>
      </c>
      <c r="AB112" s="75" t="s">
        <v>231</v>
      </c>
      <c r="AC112" s="75">
        <f t="shared" si="21"/>
        <v>2</v>
      </c>
      <c r="AD112" s="75" t="s">
        <v>233</v>
      </c>
      <c r="AE112" s="75">
        <f t="shared" si="22"/>
        <v>2</v>
      </c>
      <c r="AF112" s="75" t="s">
        <v>233</v>
      </c>
      <c r="AG112" s="76">
        <f t="shared" si="23"/>
        <v>2</v>
      </c>
      <c r="AH112" s="77" t="str">
        <f t="shared" si="24"/>
        <v>Menor</v>
      </c>
      <c r="AI112" s="78">
        <f t="shared" si="25"/>
        <v>1</v>
      </c>
      <c r="AJ112" s="75" t="s">
        <v>231</v>
      </c>
      <c r="AK112" s="75">
        <f t="shared" si="26"/>
        <v>2</v>
      </c>
      <c r="AL112" s="75" t="s">
        <v>233</v>
      </c>
      <c r="AM112" s="75">
        <f t="shared" si="27"/>
        <v>2</v>
      </c>
      <c r="AN112" s="75" t="s">
        <v>233</v>
      </c>
      <c r="AO112" s="76">
        <f t="shared" si="28"/>
        <v>2</v>
      </c>
      <c r="AP112" s="77" t="str">
        <f t="shared" si="29"/>
        <v>Menor</v>
      </c>
      <c r="AQ112" s="79"/>
      <c r="AR112" s="79"/>
      <c r="AS112" s="79"/>
    </row>
    <row r="113" spans="3:45" ht="63.75">
      <c r="C113" s="56" t="s">
        <v>2870</v>
      </c>
      <c r="D113" s="57">
        <v>39083</v>
      </c>
      <c r="E113" s="58" t="s">
        <v>2871</v>
      </c>
      <c r="F113" s="58" t="s">
        <v>2872</v>
      </c>
      <c r="G113" s="60" t="s">
        <v>2873</v>
      </c>
      <c r="H113" s="60" t="s">
        <v>222</v>
      </c>
      <c r="I113" s="59" t="s">
        <v>223</v>
      </c>
      <c r="J113" s="60" t="s">
        <v>2874</v>
      </c>
      <c r="K113" s="60" t="s">
        <v>535</v>
      </c>
      <c r="L113" s="60" t="s">
        <v>2875</v>
      </c>
      <c r="M113" s="60" t="s">
        <v>2876</v>
      </c>
      <c r="N113" s="60" t="s">
        <v>2877</v>
      </c>
      <c r="O113" s="60" t="s">
        <v>2880</v>
      </c>
      <c r="P113" s="46" t="s">
        <v>180</v>
      </c>
      <c r="Q113" s="59" t="s">
        <v>2650</v>
      </c>
      <c r="R113" s="59" t="s">
        <v>230</v>
      </c>
      <c r="S113" s="75">
        <f t="shared" si="15"/>
        <v>1</v>
      </c>
      <c r="T113" s="75" t="s">
        <v>231</v>
      </c>
      <c r="U113" s="75">
        <f t="shared" si="16"/>
        <v>1</v>
      </c>
      <c r="V113" s="75" t="s">
        <v>231</v>
      </c>
      <c r="W113" s="75">
        <f t="shared" si="17"/>
        <v>1</v>
      </c>
      <c r="X113" s="75" t="s">
        <v>231</v>
      </c>
      <c r="Y113" s="76">
        <f t="shared" si="18"/>
        <v>1</v>
      </c>
      <c r="Z113" s="77" t="str">
        <f t="shared" si="19"/>
        <v>Insignificante</v>
      </c>
      <c r="AA113" s="78">
        <f t="shared" si="20"/>
        <v>1</v>
      </c>
      <c r="AB113" s="75" t="s">
        <v>231</v>
      </c>
      <c r="AC113" s="75">
        <f t="shared" si="21"/>
        <v>2</v>
      </c>
      <c r="AD113" s="75" t="s">
        <v>233</v>
      </c>
      <c r="AE113" s="75">
        <f t="shared" si="22"/>
        <v>2</v>
      </c>
      <c r="AF113" s="75" t="s">
        <v>233</v>
      </c>
      <c r="AG113" s="76">
        <f t="shared" si="23"/>
        <v>2</v>
      </c>
      <c r="AH113" s="77" t="str">
        <f t="shared" si="24"/>
        <v>Menor</v>
      </c>
      <c r="AI113" s="78">
        <f t="shared" si="25"/>
        <v>1</v>
      </c>
      <c r="AJ113" s="75" t="s">
        <v>231</v>
      </c>
      <c r="AK113" s="75">
        <f t="shared" si="26"/>
        <v>2</v>
      </c>
      <c r="AL113" s="75" t="s">
        <v>233</v>
      </c>
      <c r="AM113" s="75">
        <f t="shared" si="27"/>
        <v>2</v>
      </c>
      <c r="AN113" s="75" t="s">
        <v>233</v>
      </c>
      <c r="AO113" s="76">
        <f t="shared" si="28"/>
        <v>2</v>
      </c>
      <c r="AP113" s="77" t="str">
        <f t="shared" si="29"/>
        <v>Menor</v>
      </c>
      <c r="AQ113" s="79"/>
      <c r="AR113" s="79"/>
      <c r="AS113" s="79"/>
    </row>
    <row r="114" spans="3:45" ht="63.75">
      <c r="C114" s="56" t="s">
        <v>2870</v>
      </c>
      <c r="D114" s="57">
        <v>39083</v>
      </c>
      <c r="E114" s="58" t="s">
        <v>2871</v>
      </c>
      <c r="F114" s="58" t="s">
        <v>2872</v>
      </c>
      <c r="G114" s="60" t="s">
        <v>2873</v>
      </c>
      <c r="H114" s="60" t="s">
        <v>222</v>
      </c>
      <c r="I114" s="59" t="s">
        <v>223</v>
      </c>
      <c r="J114" s="60" t="s">
        <v>2874</v>
      </c>
      <c r="K114" s="60" t="s">
        <v>535</v>
      </c>
      <c r="L114" s="60" t="s">
        <v>2875</v>
      </c>
      <c r="M114" s="60" t="s">
        <v>2876</v>
      </c>
      <c r="N114" s="60" t="s">
        <v>2877</v>
      </c>
      <c r="O114" s="60" t="s">
        <v>2775</v>
      </c>
      <c r="P114" s="46" t="s">
        <v>180</v>
      </c>
      <c r="Q114" s="59" t="s">
        <v>2650</v>
      </c>
      <c r="R114" s="59" t="s">
        <v>230</v>
      </c>
      <c r="S114" s="75">
        <f t="shared" si="15"/>
        <v>1</v>
      </c>
      <c r="T114" s="75" t="s">
        <v>231</v>
      </c>
      <c r="U114" s="75">
        <f t="shared" si="16"/>
        <v>1</v>
      </c>
      <c r="V114" s="75" t="s">
        <v>231</v>
      </c>
      <c r="W114" s="75">
        <f t="shared" si="17"/>
        <v>1</v>
      </c>
      <c r="X114" s="75" t="s">
        <v>231</v>
      </c>
      <c r="Y114" s="76">
        <f t="shared" si="18"/>
        <v>1</v>
      </c>
      <c r="Z114" s="77" t="str">
        <f t="shared" si="19"/>
        <v>Insignificante</v>
      </c>
      <c r="AA114" s="78">
        <f t="shared" si="20"/>
        <v>1</v>
      </c>
      <c r="AB114" s="75" t="s">
        <v>231</v>
      </c>
      <c r="AC114" s="75">
        <f t="shared" si="21"/>
        <v>2</v>
      </c>
      <c r="AD114" s="75" t="s">
        <v>233</v>
      </c>
      <c r="AE114" s="75">
        <f t="shared" si="22"/>
        <v>2</v>
      </c>
      <c r="AF114" s="75" t="s">
        <v>233</v>
      </c>
      <c r="AG114" s="76">
        <f t="shared" si="23"/>
        <v>2</v>
      </c>
      <c r="AH114" s="77" t="str">
        <f t="shared" si="24"/>
        <v>Menor</v>
      </c>
      <c r="AI114" s="78">
        <f t="shared" si="25"/>
        <v>1</v>
      </c>
      <c r="AJ114" s="75" t="s">
        <v>231</v>
      </c>
      <c r="AK114" s="75">
        <f t="shared" si="26"/>
        <v>2</v>
      </c>
      <c r="AL114" s="75" t="s">
        <v>233</v>
      </c>
      <c r="AM114" s="75">
        <f t="shared" si="27"/>
        <v>2</v>
      </c>
      <c r="AN114" s="75" t="s">
        <v>233</v>
      </c>
      <c r="AO114" s="76">
        <f t="shared" si="28"/>
        <v>2</v>
      </c>
      <c r="AP114" s="77" t="str">
        <f t="shared" si="29"/>
        <v>Menor</v>
      </c>
      <c r="AQ114" s="79"/>
      <c r="AR114" s="79"/>
      <c r="AS114" s="79"/>
    </row>
    <row r="115" spans="3:45" ht="38.25">
      <c r="C115" s="56" t="s">
        <v>2881</v>
      </c>
      <c r="D115" s="57">
        <v>39083</v>
      </c>
      <c r="E115" s="58" t="s">
        <v>2871</v>
      </c>
      <c r="F115" s="58" t="s">
        <v>2882</v>
      </c>
      <c r="G115" s="60" t="s">
        <v>2883</v>
      </c>
      <c r="H115" s="60" t="s">
        <v>222</v>
      </c>
      <c r="I115" s="59" t="s">
        <v>223</v>
      </c>
      <c r="J115" s="60" t="s">
        <v>2820</v>
      </c>
      <c r="K115" s="60" t="s">
        <v>535</v>
      </c>
      <c r="L115" s="60" t="s">
        <v>2875</v>
      </c>
      <c r="M115" s="60" t="s">
        <v>2876</v>
      </c>
      <c r="N115" s="60" t="s">
        <v>2884</v>
      </c>
      <c r="O115" s="60" t="s">
        <v>2878</v>
      </c>
      <c r="P115" s="46" t="s">
        <v>180</v>
      </c>
      <c r="Q115" s="59" t="s">
        <v>2650</v>
      </c>
      <c r="R115" s="59" t="s">
        <v>230</v>
      </c>
      <c r="S115" s="75">
        <f t="shared" si="15"/>
        <v>1</v>
      </c>
      <c r="T115" s="75" t="s">
        <v>231</v>
      </c>
      <c r="U115" s="75">
        <f t="shared" si="16"/>
        <v>1</v>
      </c>
      <c r="V115" s="75" t="s">
        <v>231</v>
      </c>
      <c r="W115" s="75">
        <f t="shared" si="17"/>
        <v>1</v>
      </c>
      <c r="X115" s="75" t="s">
        <v>231</v>
      </c>
      <c r="Y115" s="76">
        <f t="shared" si="18"/>
        <v>1</v>
      </c>
      <c r="Z115" s="77" t="str">
        <f t="shared" si="19"/>
        <v>Insignificante</v>
      </c>
      <c r="AA115" s="78">
        <f t="shared" si="20"/>
        <v>1</v>
      </c>
      <c r="AB115" s="75" t="s">
        <v>231</v>
      </c>
      <c r="AC115" s="75">
        <f t="shared" si="21"/>
        <v>2</v>
      </c>
      <c r="AD115" s="75" t="s">
        <v>233</v>
      </c>
      <c r="AE115" s="75">
        <f t="shared" si="22"/>
        <v>2</v>
      </c>
      <c r="AF115" s="75" t="s">
        <v>233</v>
      </c>
      <c r="AG115" s="76">
        <f t="shared" si="23"/>
        <v>2</v>
      </c>
      <c r="AH115" s="77" t="str">
        <f t="shared" si="24"/>
        <v>Menor</v>
      </c>
      <c r="AI115" s="78">
        <f t="shared" si="25"/>
        <v>1</v>
      </c>
      <c r="AJ115" s="75" t="s">
        <v>231</v>
      </c>
      <c r="AK115" s="75">
        <f t="shared" si="26"/>
        <v>2</v>
      </c>
      <c r="AL115" s="75" t="s">
        <v>233</v>
      </c>
      <c r="AM115" s="75">
        <f t="shared" si="27"/>
        <v>2</v>
      </c>
      <c r="AN115" s="75" t="s">
        <v>233</v>
      </c>
      <c r="AO115" s="76">
        <f t="shared" si="28"/>
        <v>2</v>
      </c>
      <c r="AP115" s="77" t="str">
        <f t="shared" si="29"/>
        <v>Menor</v>
      </c>
      <c r="AQ115" s="79"/>
      <c r="AR115" s="79"/>
      <c r="AS115" s="79"/>
    </row>
    <row r="116" spans="3:45" ht="51">
      <c r="C116" s="56" t="s">
        <v>2881</v>
      </c>
      <c r="D116" s="57">
        <v>39083</v>
      </c>
      <c r="E116" s="58" t="s">
        <v>2871</v>
      </c>
      <c r="F116" s="58" t="s">
        <v>2882</v>
      </c>
      <c r="G116" s="60" t="s">
        <v>2883</v>
      </c>
      <c r="H116" s="60" t="s">
        <v>222</v>
      </c>
      <c r="I116" s="59" t="s">
        <v>223</v>
      </c>
      <c r="J116" s="60" t="s">
        <v>2820</v>
      </c>
      <c r="K116" s="60" t="s">
        <v>535</v>
      </c>
      <c r="L116" s="60" t="s">
        <v>2875</v>
      </c>
      <c r="M116" s="60" t="s">
        <v>2876</v>
      </c>
      <c r="N116" s="60" t="s">
        <v>2884</v>
      </c>
      <c r="O116" s="60" t="s">
        <v>2879</v>
      </c>
      <c r="P116" s="46" t="s">
        <v>180</v>
      </c>
      <c r="Q116" s="59" t="s">
        <v>2650</v>
      </c>
      <c r="R116" s="59" t="s">
        <v>230</v>
      </c>
      <c r="S116" s="75">
        <f t="shared" si="15"/>
        <v>1</v>
      </c>
      <c r="T116" s="75" t="s">
        <v>231</v>
      </c>
      <c r="U116" s="75">
        <f t="shared" si="16"/>
        <v>1</v>
      </c>
      <c r="V116" s="75" t="s">
        <v>231</v>
      </c>
      <c r="W116" s="75">
        <f t="shared" si="17"/>
        <v>1</v>
      </c>
      <c r="X116" s="75" t="s">
        <v>231</v>
      </c>
      <c r="Y116" s="76">
        <f t="shared" si="18"/>
        <v>1</v>
      </c>
      <c r="Z116" s="77" t="str">
        <f t="shared" si="19"/>
        <v>Insignificante</v>
      </c>
      <c r="AA116" s="78">
        <f t="shared" si="20"/>
        <v>1</v>
      </c>
      <c r="AB116" s="75" t="s">
        <v>231</v>
      </c>
      <c r="AC116" s="75">
        <f t="shared" si="21"/>
        <v>2</v>
      </c>
      <c r="AD116" s="75" t="s">
        <v>233</v>
      </c>
      <c r="AE116" s="75">
        <f t="shared" si="22"/>
        <v>2</v>
      </c>
      <c r="AF116" s="75" t="s">
        <v>233</v>
      </c>
      <c r="AG116" s="76">
        <f t="shared" si="23"/>
        <v>2</v>
      </c>
      <c r="AH116" s="77" t="str">
        <f t="shared" si="24"/>
        <v>Menor</v>
      </c>
      <c r="AI116" s="78">
        <f t="shared" si="25"/>
        <v>1</v>
      </c>
      <c r="AJ116" s="75" t="s">
        <v>231</v>
      </c>
      <c r="AK116" s="75">
        <f t="shared" si="26"/>
        <v>2</v>
      </c>
      <c r="AL116" s="75" t="s">
        <v>233</v>
      </c>
      <c r="AM116" s="75">
        <f t="shared" si="27"/>
        <v>2</v>
      </c>
      <c r="AN116" s="75" t="s">
        <v>233</v>
      </c>
      <c r="AO116" s="76">
        <f t="shared" si="28"/>
        <v>2</v>
      </c>
      <c r="AP116" s="77" t="str">
        <f t="shared" si="29"/>
        <v>Menor</v>
      </c>
      <c r="AQ116" s="79"/>
      <c r="AR116" s="79"/>
      <c r="AS116" s="79"/>
    </row>
    <row r="117" spans="3:45" ht="38.25">
      <c r="C117" s="56" t="s">
        <v>2881</v>
      </c>
      <c r="D117" s="57">
        <v>39083</v>
      </c>
      <c r="E117" s="58" t="s">
        <v>2871</v>
      </c>
      <c r="F117" s="58" t="s">
        <v>2882</v>
      </c>
      <c r="G117" s="60" t="s">
        <v>2883</v>
      </c>
      <c r="H117" s="60" t="s">
        <v>222</v>
      </c>
      <c r="I117" s="59" t="s">
        <v>223</v>
      </c>
      <c r="J117" s="60" t="s">
        <v>2820</v>
      </c>
      <c r="K117" s="60" t="s">
        <v>535</v>
      </c>
      <c r="L117" s="60" t="s">
        <v>2875</v>
      </c>
      <c r="M117" s="60" t="s">
        <v>2876</v>
      </c>
      <c r="N117" s="60" t="s">
        <v>2884</v>
      </c>
      <c r="O117" s="60" t="s">
        <v>2880</v>
      </c>
      <c r="P117" s="46" t="s">
        <v>180</v>
      </c>
      <c r="Q117" s="59" t="s">
        <v>2650</v>
      </c>
      <c r="R117" s="59" t="s">
        <v>230</v>
      </c>
      <c r="S117" s="75">
        <f t="shared" si="15"/>
        <v>1</v>
      </c>
      <c r="T117" s="75" t="s">
        <v>231</v>
      </c>
      <c r="U117" s="75">
        <f t="shared" si="16"/>
        <v>1</v>
      </c>
      <c r="V117" s="75" t="s">
        <v>231</v>
      </c>
      <c r="W117" s="75">
        <f t="shared" si="17"/>
        <v>1</v>
      </c>
      <c r="X117" s="75" t="s">
        <v>231</v>
      </c>
      <c r="Y117" s="76">
        <f t="shared" si="18"/>
        <v>1</v>
      </c>
      <c r="Z117" s="77" t="str">
        <f t="shared" si="19"/>
        <v>Insignificante</v>
      </c>
      <c r="AA117" s="78">
        <f t="shared" si="20"/>
        <v>1</v>
      </c>
      <c r="AB117" s="75" t="s">
        <v>231</v>
      </c>
      <c r="AC117" s="75">
        <f t="shared" si="21"/>
        <v>2</v>
      </c>
      <c r="AD117" s="75" t="s">
        <v>233</v>
      </c>
      <c r="AE117" s="75">
        <f t="shared" si="22"/>
        <v>2</v>
      </c>
      <c r="AF117" s="75" t="s">
        <v>233</v>
      </c>
      <c r="AG117" s="76">
        <f t="shared" si="23"/>
        <v>2</v>
      </c>
      <c r="AH117" s="77" t="str">
        <f t="shared" si="24"/>
        <v>Menor</v>
      </c>
      <c r="AI117" s="78">
        <f t="shared" si="25"/>
        <v>1</v>
      </c>
      <c r="AJ117" s="75" t="s">
        <v>231</v>
      </c>
      <c r="AK117" s="75">
        <f t="shared" si="26"/>
        <v>2</v>
      </c>
      <c r="AL117" s="75" t="s">
        <v>233</v>
      </c>
      <c r="AM117" s="75">
        <f t="shared" si="27"/>
        <v>2</v>
      </c>
      <c r="AN117" s="75" t="s">
        <v>233</v>
      </c>
      <c r="AO117" s="76">
        <f t="shared" si="28"/>
        <v>2</v>
      </c>
      <c r="AP117" s="77" t="str">
        <f t="shared" si="29"/>
        <v>Menor</v>
      </c>
      <c r="AQ117" s="79"/>
      <c r="AR117" s="79"/>
      <c r="AS117" s="79"/>
    </row>
    <row r="118" spans="3:45" ht="38.25">
      <c r="C118" s="56" t="s">
        <v>2881</v>
      </c>
      <c r="D118" s="57">
        <v>39083</v>
      </c>
      <c r="E118" s="58" t="s">
        <v>2871</v>
      </c>
      <c r="F118" s="58" t="s">
        <v>2882</v>
      </c>
      <c r="G118" s="60" t="s">
        <v>2883</v>
      </c>
      <c r="H118" s="60" t="s">
        <v>222</v>
      </c>
      <c r="I118" s="59" t="s">
        <v>223</v>
      </c>
      <c r="J118" s="60" t="s">
        <v>2820</v>
      </c>
      <c r="K118" s="60" t="s">
        <v>535</v>
      </c>
      <c r="L118" s="60" t="s">
        <v>2875</v>
      </c>
      <c r="M118" s="60" t="s">
        <v>2876</v>
      </c>
      <c r="N118" s="60" t="s">
        <v>2884</v>
      </c>
      <c r="O118" s="60" t="s">
        <v>2775</v>
      </c>
      <c r="P118" s="46" t="s">
        <v>180</v>
      </c>
      <c r="Q118" s="59" t="s">
        <v>2650</v>
      </c>
      <c r="R118" s="59" t="s">
        <v>230</v>
      </c>
      <c r="S118" s="75">
        <f t="shared" si="15"/>
        <v>1</v>
      </c>
      <c r="T118" s="75" t="s">
        <v>231</v>
      </c>
      <c r="U118" s="75">
        <f t="shared" si="16"/>
        <v>1</v>
      </c>
      <c r="V118" s="75" t="s">
        <v>231</v>
      </c>
      <c r="W118" s="75">
        <f t="shared" si="17"/>
        <v>1</v>
      </c>
      <c r="X118" s="75" t="s">
        <v>231</v>
      </c>
      <c r="Y118" s="76">
        <f t="shared" si="18"/>
        <v>1</v>
      </c>
      <c r="Z118" s="77" t="str">
        <f t="shared" si="19"/>
        <v>Insignificante</v>
      </c>
      <c r="AA118" s="78">
        <f t="shared" si="20"/>
        <v>1</v>
      </c>
      <c r="AB118" s="75" t="s">
        <v>231</v>
      </c>
      <c r="AC118" s="75">
        <f t="shared" si="21"/>
        <v>2</v>
      </c>
      <c r="AD118" s="75" t="s">
        <v>233</v>
      </c>
      <c r="AE118" s="75">
        <f t="shared" si="22"/>
        <v>2</v>
      </c>
      <c r="AF118" s="75" t="s">
        <v>233</v>
      </c>
      <c r="AG118" s="76">
        <f t="shared" si="23"/>
        <v>2</v>
      </c>
      <c r="AH118" s="77" t="str">
        <f t="shared" si="24"/>
        <v>Menor</v>
      </c>
      <c r="AI118" s="78">
        <f t="shared" si="25"/>
        <v>1</v>
      </c>
      <c r="AJ118" s="75" t="s">
        <v>231</v>
      </c>
      <c r="AK118" s="75">
        <f t="shared" si="26"/>
        <v>2</v>
      </c>
      <c r="AL118" s="75" t="s">
        <v>233</v>
      </c>
      <c r="AM118" s="75">
        <f t="shared" si="27"/>
        <v>2</v>
      </c>
      <c r="AN118" s="75" t="s">
        <v>233</v>
      </c>
      <c r="AO118" s="76">
        <f t="shared" si="28"/>
        <v>2</v>
      </c>
      <c r="AP118" s="77" t="str">
        <f t="shared" si="29"/>
        <v>Menor</v>
      </c>
      <c r="AQ118" s="79"/>
      <c r="AR118" s="79"/>
      <c r="AS118" s="79"/>
    </row>
    <row r="119" spans="3:45" ht="38.25">
      <c r="C119" s="56" t="s">
        <v>2885</v>
      </c>
      <c r="D119" s="57">
        <v>39083</v>
      </c>
      <c r="E119" s="58" t="s">
        <v>2871</v>
      </c>
      <c r="F119" s="58" t="s">
        <v>2886</v>
      </c>
      <c r="G119" s="60" t="s">
        <v>2887</v>
      </c>
      <c r="H119" s="60" t="s">
        <v>222</v>
      </c>
      <c r="I119" s="59" t="s">
        <v>223</v>
      </c>
      <c r="J119" s="60" t="s">
        <v>2747</v>
      </c>
      <c r="K119" s="60" t="s">
        <v>535</v>
      </c>
      <c r="L119" s="60" t="s">
        <v>2875</v>
      </c>
      <c r="M119" s="60" t="s">
        <v>2876</v>
      </c>
      <c r="N119" s="60" t="s">
        <v>2888</v>
      </c>
      <c r="O119" s="60" t="s">
        <v>2878</v>
      </c>
      <c r="P119" s="46" t="s">
        <v>180</v>
      </c>
      <c r="Q119" s="59" t="s">
        <v>2650</v>
      </c>
      <c r="R119" s="59" t="s">
        <v>230</v>
      </c>
      <c r="S119" s="75">
        <f t="shared" si="15"/>
        <v>1</v>
      </c>
      <c r="T119" s="75" t="s">
        <v>231</v>
      </c>
      <c r="U119" s="75">
        <f t="shared" si="16"/>
        <v>1</v>
      </c>
      <c r="V119" s="75" t="s">
        <v>231</v>
      </c>
      <c r="W119" s="75">
        <f t="shared" si="17"/>
        <v>1</v>
      </c>
      <c r="X119" s="75" t="s">
        <v>231</v>
      </c>
      <c r="Y119" s="76">
        <f t="shared" si="18"/>
        <v>1</v>
      </c>
      <c r="Z119" s="77" t="str">
        <f t="shared" si="19"/>
        <v>Insignificante</v>
      </c>
      <c r="AA119" s="78">
        <f t="shared" si="20"/>
        <v>1</v>
      </c>
      <c r="AB119" s="75" t="s">
        <v>231</v>
      </c>
      <c r="AC119" s="75">
        <f t="shared" si="21"/>
        <v>2</v>
      </c>
      <c r="AD119" s="75" t="s">
        <v>233</v>
      </c>
      <c r="AE119" s="75">
        <f t="shared" si="22"/>
        <v>2</v>
      </c>
      <c r="AF119" s="75" t="s">
        <v>233</v>
      </c>
      <c r="AG119" s="76">
        <f t="shared" si="23"/>
        <v>2</v>
      </c>
      <c r="AH119" s="77" t="str">
        <f t="shared" si="24"/>
        <v>Menor</v>
      </c>
      <c r="AI119" s="78">
        <f t="shared" si="25"/>
        <v>1</v>
      </c>
      <c r="AJ119" s="75" t="s">
        <v>231</v>
      </c>
      <c r="AK119" s="75">
        <f t="shared" si="26"/>
        <v>2</v>
      </c>
      <c r="AL119" s="75" t="s">
        <v>233</v>
      </c>
      <c r="AM119" s="75">
        <f t="shared" si="27"/>
        <v>2</v>
      </c>
      <c r="AN119" s="75" t="s">
        <v>233</v>
      </c>
      <c r="AO119" s="76">
        <f t="shared" si="28"/>
        <v>2</v>
      </c>
      <c r="AP119" s="77" t="str">
        <f t="shared" si="29"/>
        <v>Menor</v>
      </c>
      <c r="AQ119" s="79"/>
      <c r="AR119" s="79"/>
      <c r="AS119" s="79"/>
    </row>
    <row r="120" spans="3:45" ht="38.25">
      <c r="C120" s="56" t="s">
        <v>2885</v>
      </c>
      <c r="D120" s="57">
        <v>39083</v>
      </c>
      <c r="E120" s="58" t="s">
        <v>2871</v>
      </c>
      <c r="F120" s="58" t="s">
        <v>2886</v>
      </c>
      <c r="G120" s="60" t="s">
        <v>2887</v>
      </c>
      <c r="H120" s="60" t="s">
        <v>222</v>
      </c>
      <c r="I120" s="59" t="s">
        <v>223</v>
      </c>
      <c r="J120" s="60" t="s">
        <v>2747</v>
      </c>
      <c r="K120" s="60" t="s">
        <v>535</v>
      </c>
      <c r="L120" s="60" t="s">
        <v>2875</v>
      </c>
      <c r="M120" s="60" t="s">
        <v>2876</v>
      </c>
      <c r="N120" s="60" t="s">
        <v>2888</v>
      </c>
      <c r="O120" s="60" t="s">
        <v>2889</v>
      </c>
      <c r="P120" s="46" t="s">
        <v>180</v>
      </c>
      <c r="Q120" s="59" t="s">
        <v>2650</v>
      </c>
      <c r="R120" s="59" t="s">
        <v>230</v>
      </c>
      <c r="S120" s="75">
        <f t="shared" si="15"/>
        <v>1</v>
      </c>
      <c r="T120" s="75" t="s">
        <v>231</v>
      </c>
      <c r="U120" s="75">
        <f t="shared" si="16"/>
        <v>1</v>
      </c>
      <c r="V120" s="75" t="s">
        <v>231</v>
      </c>
      <c r="W120" s="75">
        <f t="shared" si="17"/>
        <v>1</v>
      </c>
      <c r="X120" s="75" t="s">
        <v>231</v>
      </c>
      <c r="Y120" s="76">
        <f t="shared" si="18"/>
        <v>1</v>
      </c>
      <c r="Z120" s="77" t="str">
        <f t="shared" si="19"/>
        <v>Insignificante</v>
      </c>
      <c r="AA120" s="78">
        <f t="shared" si="20"/>
        <v>1</v>
      </c>
      <c r="AB120" s="75" t="s">
        <v>231</v>
      </c>
      <c r="AC120" s="75">
        <f t="shared" si="21"/>
        <v>2</v>
      </c>
      <c r="AD120" s="75" t="s">
        <v>233</v>
      </c>
      <c r="AE120" s="75">
        <f t="shared" si="22"/>
        <v>2</v>
      </c>
      <c r="AF120" s="75" t="s">
        <v>233</v>
      </c>
      <c r="AG120" s="76">
        <f t="shared" si="23"/>
        <v>2</v>
      </c>
      <c r="AH120" s="77" t="str">
        <f t="shared" si="24"/>
        <v>Menor</v>
      </c>
      <c r="AI120" s="78">
        <f t="shared" si="25"/>
        <v>1</v>
      </c>
      <c r="AJ120" s="75" t="s">
        <v>231</v>
      </c>
      <c r="AK120" s="75">
        <f t="shared" si="26"/>
        <v>2</v>
      </c>
      <c r="AL120" s="75" t="s">
        <v>233</v>
      </c>
      <c r="AM120" s="75">
        <f t="shared" si="27"/>
        <v>2</v>
      </c>
      <c r="AN120" s="75" t="s">
        <v>233</v>
      </c>
      <c r="AO120" s="76">
        <f t="shared" si="28"/>
        <v>2</v>
      </c>
      <c r="AP120" s="77" t="str">
        <f t="shared" si="29"/>
        <v>Menor</v>
      </c>
      <c r="AQ120" s="79"/>
      <c r="AR120" s="79"/>
      <c r="AS120" s="79"/>
    </row>
    <row r="121" spans="3:45" ht="51">
      <c r="C121" s="56" t="s">
        <v>2885</v>
      </c>
      <c r="D121" s="57">
        <v>39083</v>
      </c>
      <c r="E121" s="58" t="s">
        <v>2871</v>
      </c>
      <c r="F121" s="58" t="s">
        <v>2886</v>
      </c>
      <c r="G121" s="60" t="s">
        <v>2887</v>
      </c>
      <c r="H121" s="60" t="s">
        <v>222</v>
      </c>
      <c r="I121" s="59" t="s">
        <v>223</v>
      </c>
      <c r="J121" s="60" t="s">
        <v>2747</v>
      </c>
      <c r="K121" s="60" t="s">
        <v>535</v>
      </c>
      <c r="L121" s="60" t="s">
        <v>2875</v>
      </c>
      <c r="M121" s="60" t="s">
        <v>2876</v>
      </c>
      <c r="N121" s="60" t="s">
        <v>2888</v>
      </c>
      <c r="O121" s="60" t="s">
        <v>2890</v>
      </c>
      <c r="P121" s="46" t="s">
        <v>180</v>
      </c>
      <c r="Q121" s="59" t="s">
        <v>2650</v>
      </c>
      <c r="R121" s="59" t="s">
        <v>230</v>
      </c>
      <c r="S121" s="75">
        <f t="shared" si="15"/>
        <v>1</v>
      </c>
      <c r="T121" s="75" t="s">
        <v>231</v>
      </c>
      <c r="U121" s="75">
        <f t="shared" si="16"/>
        <v>1</v>
      </c>
      <c r="V121" s="75" t="s">
        <v>231</v>
      </c>
      <c r="W121" s="75">
        <f t="shared" si="17"/>
        <v>1</v>
      </c>
      <c r="X121" s="75" t="s">
        <v>231</v>
      </c>
      <c r="Y121" s="76">
        <f t="shared" si="18"/>
        <v>1</v>
      </c>
      <c r="Z121" s="77" t="str">
        <f t="shared" si="19"/>
        <v>Insignificante</v>
      </c>
      <c r="AA121" s="78">
        <f t="shared" si="20"/>
        <v>1</v>
      </c>
      <c r="AB121" s="75" t="s">
        <v>231</v>
      </c>
      <c r="AC121" s="75">
        <f t="shared" si="21"/>
        <v>2</v>
      </c>
      <c r="AD121" s="75" t="s">
        <v>233</v>
      </c>
      <c r="AE121" s="75">
        <f t="shared" si="22"/>
        <v>2</v>
      </c>
      <c r="AF121" s="75" t="s">
        <v>233</v>
      </c>
      <c r="AG121" s="76">
        <f t="shared" si="23"/>
        <v>2</v>
      </c>
      <c r="AH121" s="77" t="str">
        <f t="shared" si="24"/>
        <v>Menor</v>
      </c>
      <c r="AI121" s="78">
        <f t="shared" si="25"/>
        <v>1</v>
      </c>
      <c r="AJ121" s="75" t="s">
        <v>231</v>
      </c>
      <c r="AK121" s="75">
        <f t="shared" si="26"/>
        <v>2</v>
      </c>
      <c r="AL121" s="75" t="s">
        <v>233</v>
      </c>
      <c r="AM121" s="75">
        <f t="shared" si="27"/>
        <v>2</v>
      </c>
      <c r="AN121" s="75" t="s">
        <v>233</v>
      </c>
      <c r="AO121" s="76">
        <f t="shared" si="28"/>
        <v>2</v>
      </c>
      <c r="AP121" s="77" t="str">
        <f t="shared" si="29"/>
        <v>Menor</v>
      </c>
      <c r="AQ121" s="79"/>
      <c r="AR121" s="79"/>
      <c r="AS121" s="79"/>
    </row>
    <row r="122" spans="3:45" ht="38.25">
      <c r="C122" s="56" t="s">
        <v>2885</v>
      </c>
      <c r="D122" s="57">
        <v>39083</v>
      </c>
      <c r="E122" s="58" t="s">
        <v>2871</v>
      </c>
      <c r="F122" s="58" t="s">
        <v>2886</v>
      </c>
      <c r="G122" s="60" t="s">
        <v>2887</v>
      </c>
      <c r="H122" s="60" t="s">
        <v>222</v>
      </c>
      <c r="I122" s="59" t="s">
        <v>223</v>
      </c>
      <c r="J122" s="60" t="s">
        <v>2747</v>
      </c>
      <c r="K122" s="60" t="s">
        <v>535</v>
      </c>
      <c r="L122" s="60" t="s">
        <v>2875</v>
      </c>
      <c r="M122" s="60" t="s">
        <v>2876</v>
      </c>
      <c r="N122" s="60" t="s">
        <v>2888</v>
      </c>
      <c r="O122" s="60" t="s">
        <v>2880</v>
      </c>
      <c r="P122" s="46" t="s">
        <v>180</v>
      </c>
      <c r="Q122" s="59" t="s">
        <v>2650</v>
      </c>
      <c r="R122" s="59" t="s">
        <v>230</v>
      </c>
      <c r="S122" s="75">
        <f t="shared" si="15"/>
        <v>1</v>
      </c>
      <c r="T122" s="75" t="s">
        <v>231</v>
      </c>
      <c r="U122" s="75">
        <f t="shared" si="16"/>
        <v>1</v>
      </c>
      <c r="V122" s="75" t="s">
        <v>231</v>
      </c>
      <c r="W122" s="75">
        <f t="shared" si="17"/>
        <v>1</v>
      </c>
      <c r="X122" s="75" t="s">
        <v>231</v>
      </c>
      <c r="Y122" s="76">
        <f t="shared" si="18"/>
        <v>1</v>
      </c>
      <c r="Z122" s="77" t="str">
        <f t="shared" si="19"/>
        <v>Insignificante</v>
      </c>
      <c r="AA122" s="78">
        <f t="shared" si="20"/>
        <v>1</v>
      </c>
      <c r="AB122" s="75" t="s">
        <v>231</v>
      </c>
      <c r="AC122" s="75">
        <f t="shared" si="21"/>
        <v>2</v>
      </c>
      <c r="AD122" s="75" t="s">
        <v>233</v>
      </c>
      <c r="AE122" s="75">
        <f t="shared" si="22"/>
        <v>2</v>
      </c>
      <c r="AF122" s="75" t="s">
        <v>233</v>
      </c>
      <c r="AG122" s="76">
        <f t="shared" si="23"/>
        <v>2</v>
      </c>
      <c r="AH122" s="77" t="str">
        <f t="shared" si="24"/>
        <v>Menor</v>
      </c>
      <c r="AI122" s="78">
        <f t="shared" si="25"/>
        <v>1</v>
      </c>
      <c r="AJ122" s="75" t="s">
        <v>231</v>
      </c>
      <c r="AK122" s="75">
        <f t="shared" si="26"/>
        <v>2</v>
      </c>
      <c r="AL122" s="75" t="s">
        <v>233</v>
      </c>
      <c r="AM122" s="75">
        <f t="shared" si="27"/>
        <v>2</v>
      </c>
      <c r="AN122" s="75" t="s">
        <v>233</v>
      </c>
      <c r="AO122" s="76">
        <f t="shared" si="28"/>
        <v>2</v>
      </c>
      <c r="AP122" s="77" t="str">
        <f t="shared" si="29"/>
        <v>Menor</v>
      </c>
      <c r="AQ122" s="79"/>
      <c r="AR122" s="79"/>
      <c r="AS122" s="79"/>
    </row>
    <row r="123" spans="3:45" ht="38.25">
      <c r="C123" s="56" t="s">
        <v>2885</v>
      </c>
      <c r="D123" s="57">
        <v>39083</v>
      </c>
      <c r="E123" s="58" t="s">
        <v>2871</v>
      </c>
      <c r="F123" s="58" t="s">
        <v>2886</v>
      </c>
      <c r="G123" s="60" t="s">
        <v>2887</v>
      </c>
      <c r="H123" s="60" t="s">
        <v>222</v>
      </c>
      <c r="I123" s="59" t="s">
        <v>223</v>
      </c>
      <c r="J123" s="60" t="s">
        <v>2747</v>
      </c>
      <c r="K123" s="60" t="s">
        <v>535</v>
      </c>
      <c r="L123" s="60" t="s">
        <v>2875</v>
      </c>
      <c r="M123" s="60" t="s">
        <v>2876</v>
      </c>
      <c r="N123" s="60" t="s">
        <v>2888</v>
      </c>
      <c r="O123" s="60" t="s">
        <v>2775</v>
      </c>
      <c r="P123" s="46" t="s">
        <v>180</v>
      </c>
      <c r="Q123" s="59" t="s">
        <v>2650</v>
      </c>
      <c r="R123" s="59" t="s">
        <v>230</v>
      </c>
      <c r="S123" s="75">
        <f t="shared" si="15"/>
        <v>1</v>
      </c>
      <c r="T123" s="75" t="s">
        <v>231</v>
      </c>
      <c r="U123" s="75">
        <f t="shared" si="16"/>
        <v>1</v>
      </c>
      <c r="V123" s="75" t="s">
        <v>231</v>
      </c>
      <c r="W123" s="75">
        <f t="shared" si="17"/>
        <v>1</v>
      </c>
      <c r="X123" s="75" t="s">
        <v>231</v>
      </c>
      <c r="Y123" s="76">
        <f t="shared" si="18"/>
        <v>1</v>
      </c>
      <c r="Z123" s="77" t="str">
        <f t="shared" si="19"/>
        <v>Insignificante</v>
      </c>
      <c r="AA123" s="78">
        <f t="shared" si="20"/>
        <v>1</v>
      </c>
      <c r="AB123" s="75" t="s">
        <v>231</v>
      </c>
      <c r="AC123" s="75">
        <f t="shared" si="21"/>
        <v>2</v>
      </c>
      <c r="AD123" s="75" t="s">
        <v>233</v>
      </c>
      <c r="AE123" s="75">
        <f t="shared" si="22"/>
        <v>2</v>
      </c>
      <c r="AF123" s="75" t="s">
        <v>233</v>
      </c>
      <c r="AG123" s="76">
        <f t="shared" si="23"/>
        <v>2</v>
      </c>
      <c r="AH123" s="77" t="str">
        <f t="shared" si="24"/>
        <v>Menor</v>
      </c>
      <c r="AI123" s="78">
        <f t="shared" si="25"/>
        <v>1</v>
      </c>
      <c r="AJ123" s="75" t="s">
        <v>231</v>
      </c>
      <c r="AK123" s="75">
        <f t="shared" si="26"/>
        <v>2</v>
      </c>
      <c r="AL123" s="75" t="s">
        <v>233</v>
      </c>
      <c r="AM123" s="75">
        <f t="shared" si="27"/>
        <v>2</v>
      </c>
      <c r="AN123" s="75" t="s">
        <v>233</v>
      </c>
      <c r="AO123" s="76">
        <f t="shared" si="28"/>
        <v>2</v>
      </c>
      <c r="AP123" s="77" t="str">
        <f t="shared" si="29"/>
        <v>Menor</v>
      </c>
      <c r="AQ123" s="79"/>
      <c r="AR123" s="79"/>
      <c r="AS123" s="79"/>
    </row>
    <row r="124" spans="3:45" ht="38.25">
      <c r="C124" s="56" t="s">
        <v>2891</v>
      </c>
      <c r="D124" s="57">
        <v>39083</v>
      </c>
      <c r="E124" s="58" t="s">
        <v>2892</v>
      </c>
      <c r="F124" s="58" t="s">
        <v>2893</v>
      </c>
      <c r="G124" s="60" t="s">
        <v>2894</v>
      </c>
      <c r="H124" s="60" t="s">
        <v>222</v>
      </c>
      <c r="I124" s="59" t="s">
        <v>2655</v>
      </c>
      <c r="J124" s="60" t="s">
        <v>2895</v>
      </c>
      <c r="K124" s="60" t="s">
        <v>535</v>
      </c>
      <c r="L124" s="60" t="s">
        <v>2896</v>
      </c>
      <c r="M124" s="60" t="s">
        <v>2876</v>
      </c>
      <c r="N124" s="60" t="s">
        <v>2897</v>
      </c>
      <c r="O124" s="60" t="s">
        <v>2898</v>
      </c>
      <c r="P124" s="46" t="s">
        <v>180</v>
      </c>
      <c r="Q124" s="59" t="s">
        <v>2650</v>
      </c>
      <c r="R124" s="59" t="s">
        <v>230</v>
      </c>
      <c r="S124" s="75">
        <f t="shared" si="15"/>
        <v>1</v>
      </c>
      <c r="T124" s="75" t="s">
        <v>231</v>
      </c>
      <c r="U124" s="75">
        <f t="shared" si="16"/>
        <v>1</v>
      </c>
      <c r="V124" s="75" t="s">
        <v>231</v>
      </c>
      <c r="W124" s="75">
        <f t="shared" si="17"/>
        <v>1</v>
      </c>
      <c r="X124" s="75" t="s">
        <v>231</v>
      </c>
      <c r="Y124" s="76">
        <f t="shared" si="18"/>
        <v>1</v>
      </c>
      <c r="Z124" s="77" t="str">
        <f t="shared" si="19"/>
        <v>Insignificante</v>
      </c>
      <c r="AA124" s="78">
        <f t="shared" si="20"/>
        <v>1</v>
      </c>
      <c r="AB124" s="75" t="s">
        <v>231</v>
      </c>
      <c r="AC124" s="75">
        <f t="shared" si="21"/>
        <v>1</v>
      </c>
      <c r="AD124" s="75" t="s">
        <v>231</v>
      </c>
      <c r="AE124" s="75">
        <f t="shared" si="22"/>
        <v>2</v>
      </c>
      <c r="AF124" s="75" t="s">
        <v>233</v>
      </c>
      <c r="AG124" s="76">
        <f t="shared" si="23"/>
        <v>2</v>
      </c>
      <c r="AH124" s="77" t="str">
        <f t="shared" si="24"/>
        <v>Menor</v>
      </c>
      <c r="AI124" s="78">
        <f t="shared" si="25"/>
        <v>1</v>
      </c>
      <c r="AJ124" s="75" t="s">
        <v>231</v>
      </c>
      <c r="AK124" s="75">
        <f t="shared" si="26"/>
        <v>1</v>
      </c>
      <c r="AL124" s="75" t="s">
        <v>231</v>
      </c>
      <c r="AM124" s="75">
        <f t="shared" si="27"/>
        <v>2</v>
      </c>
      <c r="AN124" s="75" t="s">
        <v>233</v>
      </c>
      <c r="AO124" s="76">
        <f t="shared" si="28"/>
        <v>2</v>
      </c>
      <c r="AP124" s="77" t="str">
        <f t="shared" si="29"/>
        <v>Menor</v>
      </c>
      <c r="AQ124" s="79"/>
      <c r="AR124" s="79"/>
      <c r="AS124" s="79"/>
    </row>
    <row r="125" spans="3:45" ht="51">
      <c r="C125" s="56" t="s">
        <v>2891</v>
      </c>
      <c r="D125" s="57">
        <v>39083</v>
      </c>
      <c r="E125" s="58" t="s">
        <v>2892</v>
      </c>
      <c r="F125" s="58" t="s">
        <v>2893</v>
      </c>
      <c r="G125" s="60" t="s">
        <v>2894</v>
      </c>
      <c r="H125" s="60" t="s">
        <v>222</v>
      </c>
      <c r="I125" s="59" t="s">
        <v>2655</v>
      </c>
      <c r="J125" s="60" t="s">
        <v>2895</v>
      </c>
      <c r="K125" s="60" t="s">
        <v>535</v>
      </c>
      <c r="L125" s="60" t="s">
        <v>2896</v>
      </c>
      <c r="M125" s="60" t="s">
        <v>2876</v>
      </c>
      <c r="N125" s="60" t="s">
        <v>2897</v>
      </c>
      <c r="O125" s="60" t="s">
        <v>2899</v>
      </c>
      <c r="P125" s="46" t="s">
        <v>180</v>
      </c>
      <c r="Q125" s="59" t="s">
        <v>2650</v>
      </c>
      <c r="R125" s="59" t="s">
        <v>230</v>
      </c>
      <c r="S125" s="75">
        <f t="shared" si="15"/>
        <v>1</v>
      </c>
      <c r="T125" s="75" t="s">
        <v>231</v>
      </c>
      <c r="U125" s="75">
        <f t="shared" si="16"/>
        <v>1</v>
      </c>
      <c r="V125" s="75" t="s">
        <v>231</v>
      </c>
      <c r="W125" s="75">
        <f t="shared" si="17"/>
        <v>1</v>
      </c>
      <c r="X125" s="75" t="s">
        <v>231</v>
      </c>
      <c r="Y125" s="76">
        <f t="shared" si="18"/>
        <v>1</v>
      </c>
      <c r="Z125" s="77" t="str">
        <f t="shared" si="19"/>
        <v>Insignificante</v>
      </c>
      <c r="AA125" s="78">
        <f t="shared" si="20"/>
        <v>1</v>
      </c>
      <c r="AB125" s="75" t="s">
        <v>231</v>
      </c>
      <c r="AC125" s="75">
        <f t="shared" si="21"/>
        <v>1</v>
      </c>
      <c r="AD125" s="75" t="s">
        <v>231</v>
      </c>
      <c r="AE125" s="75">
        <f t="shared" si="22"/>
        <v>2</v>
      </c>
      <c r="AF125" s="75" t="s">
        <v>233</v>
      </c>
      <c r="AG125" s="76">
        <f t="shared" si="23"/>
        <v>2</v>
      </c>
      <c r="AH125" s="77" t="str">
        <f t="shared" si="24"/>
        <v>Menor</v>
      </c>
      <c r="AI125" s="78">
        <f t="shared" si="25"/>
        <v>1</v>
      </c>
      <c r="AJ125" s="75" t="s">
        <v>231</v>
      </c>
      <c r="AK125" s="75">
        <f t="shared" si="26"/>
        <v>1</v>
      </c>
      <c r="AL125" s="75" t="s">
        <v>231</v>
      </c>
      <c r="AM125" s="75">
        <f t="shared" si="27"/>
        <v>2</v>
      </c>
      <c r="AN125" s="75" t="s">
        <v>233</v>
      </c>
      <c r="AO125" s="76">
        <f t="shared" si="28"/>
        <v>2</v>
      </c>
      <c r="AP125" s="77" t="str">
        <f t="shared" si="29"/>
        <v>Menor</v>
      </c>
      <c r="AQ125" s="79"/>
      <c r="AR125" s="79"/>
      <c r="AS125" s="79"/>
    </row>
    <row r="126" spans="3:45" ht="38.25">
      <c r="C126" s="56" t="s">
        <v>2891</v>
      </c>
      <c r="D126" s="57">
        <v>39083</v>
      </c>
      <c r="E126" s="58" t="s">
        <v>2892</v>
      </c>
      <c r="F126" s="58" t="s">
        <v>2893</v>
      </c>
      <c r="G126" s="60" t="s">
        <v>2894</v>
      </c>
      <c r="H126" s="60" t="s">
        <v>222</v>
      </c>
      <c r="I126" s="59" t="s">
        <v>2655</v>
      </c>
      <c r="J126" s="60" t="s">
        <v>2895</v>
      </c>
      <c r="K126" s="60" t="s">
        <v>535</v>
      </c>
      <c r="L126" s="60" t="s">
        <v>2896</v>
      </c>
      <c r="M126" s="60" t="s">
        <v>2876</v>
      </c>
      <c r="N126" s="60" t="s">
        <v>2897</v>
      </c>
      <c r="O126" s="60" t="s">
        <v>2880</v>
      </c>
      <c r="P126" s="46" t="s">
        <v>180</v>
      </c>
      <c r="Q126" s="59" t="s">
        <v>2650</v>
      </c>
      <c r="R126" s="59" t="s">
        <v>230</v>
      </c>
      <c r="S126" s="75">
        <f t="shared" si="15"/>
        <v>1</v>
      </c>
      <c r="T126" s="75" t="s">
        <v>231</v>
      </c>
      <c r="U126" s="75">
        <f t="shared" si="16"/>
        <v>1</v>
      </c>
      <c r="V126" s="75" t="s">
        <v>231</v>
      </c>
      <c r="W126" s="75">
        <f t="shared" si="17"/>
        <v>1</v>
      </c>
      <c r="X126" s="75" t="s">
        <v>231</v>
      </c>
      <c r="Y126" s="76">
        <f t="shared" si="18"/>
        <v>1</v>
      </c>
      <c r="Z126" s="77" t="str">
        <f t="shared" si="19"/>
        <v>Insignificante</v>
      </c>
      <c r="AA126" s="78">
        <f t="shared" si="20"/>
        <v>1</v>
      </c>
      <c r="AB126" s="75" t="s">
        <v>231</v>
      </c>
      <c r="AC126" s="75">
        <f t="shared" si="21"/>
        <v>1</v>
      </c>
      <c r="AD126" s="75" t="s">
        <v>231</v>
      </c>
      <c r="AE126" s="75">
        <f t="shared" si="22"/>
        <v>2</v>
      </c>
      <c r="AF126" s="75" t="s">
        <v>233</v>
      </c>
      <c r="AG126" s="76">
        <f t="shared" si="23"/>
        <v>2</v>
      </c>
      <c r="AH126" s="77" t="str">
        <f t="shared" si="24"/>
        <v>Menor</v>
      </c>
      <c r="AI126" s="78">
        <f t="shared" si="25"/>
        <v>1</v>
      </c>
      <c r="AJ126" s="75" t="s">
        <v>231</v>
      </c>
      <c r="AK126" s="75">
        <f t="shared" si="26"/>
        <v>1</v>
      </c>
      <c r="AL126" s="75" t="s">
        <v>231</v>
      </c>
      <c r="AM126" s="75">
        <f t="shared" si="27"/>
        <v>2</v>
      </c>
      <c r="AN126" s="75" t="s">
        <v>233</v>
      </c>
      <c r="AO126" s="76">
        <f t="shared" si="28"/>
        <v>2</v>
      </c>
      <c r="AP126" s="77" t="str">
        <f t="shared" si="29"/>
        <v>Menor</v>
      </c>
      <c r="AQ126" s="79"/>
      <c r="AR126" s="79"/>
      <c r="AS126" s="79"/>
    </row>
    <row r="127" spans="3:45" ht="153">
      <c r="C127" s="56" t="s">
        <v>2900</v>
      </c>
      <c r="D127" s="57">
        <v>39083</v>
      </c>
      <c r="E127" s="58" t="s">
        <v>2871</v>
      </c>
      <c r="F127" s="58" t="s">
        <v>2901</v>
      </c>
      <c r="G127" s="60" t="s">
        <v>2902</v>
      </c>
      <c r="H127" s="60" t="s">
        <v>222</v>
      </c>
      <c r="I127" s="59" t="s">
        <v>223</v>
      </c>
      <c r="J127" s="60" t="s">
        <v>2903</v>
      </c>
      <c r="K127" s="60" t="s">
        <v>535</v>
      </c>
      <c r="L127" s="60" t="s">
        <v>2896</v>
      </c>
      <c r="M127" s="60" t="s">
        <v>2876</v>
      </c>
      <c r="N127" s="60" t="s">
        <v>727</v>
      </c>
      <c r="O127" s="60" t="s">
        <v>2904</v>
      </c>
      <c r="P127" s="46" t="s">
        <v>180</v>
      </c>
      <c r="Q127" s="59" t="s">
        <v>2650</v>
      </c>
      <c r="R127" s="59" t="s">
        <v>230</v>
      </c>
      <c r="S127" s="75">
        <f t="shared" si="15"/>
        <v>1</v>
      </c>
      <c r="T127" s="75" t="s">
        <v>231</v>
      </c>
      <c r="U127" s="75">
        <f t="shared" si="16"/>
        <v>1</v>
      </c>
      <c r="V127" s="75" t="s">
        <v>231</v>
      </c>
      <c r="W127" s="75">
        <f t="shared" si="17"/>
        <v>1</v>
      </c>
      <c r="X127" s="75" t="s">
        <v>231</v>
      </c>
      <c r="Y127" s="76">
        <f t="shared" si="18"/>
        <v>1</v>
      </c>
      <c r="Z127" s="77" t="str">
        <f t="shared" si="19"/>
        <v>Insignificante</v>
      </c>
      <c r="AA127" s="78">
        <f t="shared" si="20"/>
        <v>1</v>
      </c>
      <c r="AB127" s="75" t="s">
        <v>231</v>
      </c>
      <c r="AC127" s="75">
        <f t="shared" si="21"/>
        <v>2</v>
      </c>
      <c r="AD127" s="75" t="s">
        <v>233</v>
      </c>
      <c r="AE127" s="75">
        <f t="shared" si="22"/>
        <v>2</v>
      </c>
      <c r="AF127" s="75" t="s">
        <v>233</v>
      </c>
      <c r="AG127" s="76">
        <f t="shared" si="23"/>
        <v>2</v>
      </c>
      <c r="AH127" s="77" t="str">
        <f t="shared" si="24"/>
        <v>Menor</v>
      </c>
      <c r="AI127" s="78">
        <f t="shared" si="25"/>
        <v>1</v>
      </c>
      <c r="AJ127" s="75" t="s">
        <v>231</v>
      </c>
      <c r="AK127" s="75">
        <f t="shared" si="26"/>
        <v>2</v>
      </c>
      <c r="AL127" s="75" t="s">
        <v>233</v>
      </c>
      <c r="AM127" s="75">
        <f t="shared" si="27"/>
        <v>2</v>
      </c>
      <c r="AN127" s="75" t="s">
        <v>233</v>
      </c>
      <c r="AO127" s="76">
        <f t="shared" si="28"/>
        <v>2</v>
      </c>
      <c r="AP127" s="77" t="str">
        <f t="shared" si="29"/>
        <v>Menor</v>
      </c>
      <c r="AQ127" s="79"/>
      <c r="AR127" s="79"/>
      <c r="AS127" s="79"/>
    </row>
    <row r="128" spans="3:45" ht="153">
      <c r="C128" s="56" t="s">
        <v>2900</v>
      </c>
      <c r="D128" s="57">
        <v>39083</v>
      </c>
      <c r="E128" s="58" t="s">
        <v>2871</v>
      </c>
      <c r="F128" s="58" t="s">
        <v>2901</v>
      </c>
      <c r="G128" s="60" t="s">
        <v>2902</v>
      </c>
      <c r="H128" s="60" t="s">
        <v>222</v>
      </c>
      <c r="I128" s="59" t="s">
        <v>223</v>
      </c>
      <c r="J128" s="60" t="s">
        <v>2903</v>
      </c>
      <c r="K128" s="60" t="s">
        <v>535</v>
      </c>
      <c r="L128" s="60" t="s">
        <v>2896</v>
      </c>
      <c r="M128" s="60" t="s">
        <v>2876</v>
      </c>
      <c r="N128" s="60" t="s">
        <v>727</v>
      </c>
      <c r="O128" s="60" t="s">
        <v>2905</v>
      </c>
      <c r="P128" s="46" t="s">
        <v>180</v>
      </c>
      <c r="Q128" s="59" t="s">
        <v>2650</v>
      </c>
      <c r="R128" s="59" t="s">
        <v>230</v>
      </c>
      <c r="S128" s="75">
        <f t="shared" si="15"/>
        <v>1</v>
      </c>
      <c r="T128" s="75" t="s">
        <v>231</v>
      </c>
      <c r="U128" s="75">
        <f t="shared" si="16"/>
        <v>1</v>
      </c>
      <c r="V128" s="75" t="s">
        <v>231</v>
      </c>
      <c r="W128" s="75">
        <f t="shared" si="17"/>
        <v>1</v>
      </c>
      <c r="X128" s="75" t="s">
        <v>231</v>
      </c>
      <c r="Y128" s="76">
        <f t="shared" si="18"/>
        <v>1</v>
      </c>
      <c r="Z128" s="77" t="str">
        <f t="shared" si="19"/>
        <v>Insignificante</v>
      </c>
      <c r="AA128" s="78">
        <f t="shared" si="20"/>
        <v>1</v>
      </c>
      <c r="AB128" s="75" t="s">
        <v>231</v>
      </c>
      <c r="AC128" s="75">
        <f t="shared" si="21"/>
        <v>2</v>
      </c>
      <c r="AD128" s="75" t="s">
        <v>233</v>
      </c>
      <c r="AE128" s="75">
        <f t="shared" si="22"/>
        <v>2</v>
      </c>
      <c r="AF128" s="75" t="s">
        <v>233</v>
      </c>
      <c r="AG128" s="76">
        <f t="shared" si="23"/>
        <v>2</v>
      </c>
      <c r="AH128" s="77" t="str">
        <f t="shared" si="24"/>
        <v>Menor</v>
      </c>
      <c r="AI128" s="78">
        <f t="shared" si="25"/>
        <v>1</v>
      </c>
      <c r="AJ128" s="75" t="s">
        <v>231</v>
      </c>
      <c r="AK128" s="75">
        <f t="shared" si="26"/>
        <v>2</v>
      </c>
      <c r="AL128" s="75" t="s">
        <v>233</v>
      </c>
      <c r="AM128" s="75">
        <f t="shared" si="27"/>
        <v>2</v>
      </c>
      <c r="AN128" s="75" t="s">
        <v>233</v>
      </c>
      <c r="AO128" s="76">
        <f t="shared" si="28"/>
        <v>2</v>
      </c>
      <c r="AP128" s="77" t="str">
        <f t="shared" si="29"/>
        <v>Menor</v>
      </c>
      <c r="AQ128" s="79"/>
      <c r="AR128" s="79"/>
      <c r="AS128" s="79"/>
    </row>
    <row r="129" spans="3:45" ht="153">
      <c r="C129" s="56" t="s">
        <v>2900</v>
      </c>
      <c r="D129" s="57">
        <v>39083</v>
      </c>
      <c r="E129" s="58" t="s">
        <v>2871</v>
      </c>
      <c r="F129" s="58" t="s">
        <v>2901</v>
      </c>
      <c r="G129" s="60" t="s">
        <v>2902</v>
      </c>
      <c r="H129" s="60" t="s">
        <v>222</v>
      </c>
      <c r="I129" s="59" t="s">
        <v>223</v>
      </c>
      <c r="J129" s="60" t="s">
        <v>2903</v>
      </c>
      <c r="K129" s="60" t="s">
        <v>535</v>
      </c>
      <c r="L129" s="60" t="s">
        <v>2896</v>
      </c>
      <c r="M129" s="60" t="s">
        <v>2876</v>
      </c>
      <c r="N129" s="60" t="s">
        <v>727</v>
      </c>
      <c r="O129" s="60" t="s">
        <v>2899</v>
      </c>
      <c r="P129" s="46" t="s">
        <v>180</v>
      </c>
      <c r="Q129" s="59" t="s">
        <v>2650</v>
      </c>
      <c r="R129" s="59" t="s">
        <v>230</v>
      </c>
      <c r="S129" s="75">
        <f t="shared" si="15"/>
        <v>1</v>
      </c>
      <c r="T129" s="75" t="s">
        <v>231</v>
      </c>
      <c r="U129" s="75">
        <f t="shared" si="16"/>
        <v>1</v>
      </c>
      <c r="V129" s="75" t="s">
        <v>231</v>
      </c>
      <c r="W129" s="75">
        <f t="shared" si="17"/>
        <v>1</v>
      </c>
      <c r="X129" s="75" t="s">
        <v>231</v>
      </c>
      <c r="Y129" s="76">
        <f t="shared" si="18"/>
        <v>1</v>
      </c>
      <c r="Z129" s="77" t="str">
        <f t="shared" si="19"/>
        <v>Insignificante</v>
      </c>
      <c r="AA129" s="78">
        <f t="shared" si="20"/>
        <v>1</v>
      </c>
      <c r="AB129" s="75" t="s">
        <v>231</v>
      </c>
      <c r="AC129" s="75">
        <f t="shared" si="21"/>
        <v>2</v>
      </c>
      <c r="AD129" s="75" t="s">
        <v>233</v>
      </c>
      <c r="AE129" s="75">
        <f t="shared" si="22"/>
        <v>2</v>
      </c>
      <c r="AF129" s="75" t="s">
        <v>233</v>
      </c>
      <c r="AG129" s="76">
        <f t="shared" si="23"/>
        <v>2</v>
      </c>
      <c r="AH129" s="77" t="str">
        <f t="shared" si="24"/>
        <v>Menor</v>
      </c>
      <c r="AI129" s="78">
        <f t="shared" si="25"/>
        <v>1</v>
      </c>
      <c r="AJ129" s="75" t="s">
        <v>231</v>
      </c>
      <c r="AK129" s="75">
        <f t="shared" si="26"/>
        <v>2</v>
      </c>
      <c r="AL129" s="75" t="s">
        <v>233</v>
      </c>
      <c r="AM129" s="75">
        <f t="shared" si="27"/>
        <v>2</v>
      </c>
      <c r="AN129" s="75" t="s">
        <v>233</v>
      </c>
      <c r="AO129" s="76">
        <f t="shared" si="28"/>
        <v>2</v>
      </c>
      <c r="AP129" s="77" t="str">
        <f t="shared" si="29"/>
        <v>Menor</v>
      </c>
      <c r="AQ129" s="79"/>
      <c r="AR129" s="79"/>
      <c r="AS129" s="79"/>
    </row>
    <row r="130" spans="3:45" ht="51">
      <c r="C130" s="56" t="s">
        <v>2906</v>
      </c>
      <c r="D130" s="57">
        <v>43413</v>
      </c>
      <c r="E130" s="58" t="s">
        <v>2907</v>
      </c>
      <c r="F130" s="58" t="s">
        <v>2908</v>
      </c>
      <c r="G130" s="60" t="s">
        <v>2909</v>
      </c>
      <c r="H130" s="60" t="s">
        <v>222</v>
      </c>
      <c r="I130" s="59" t="s">
        <v>2655</v>
      </c>
      <c r="J130" s="60" t="s">
        <v>2910</v>
      </c>
      <c r="K130" s="60" t="s">
        <v>535</v>
      </c>
      <c r="L130" s="60" t="s">
        <v>2911</v>
      </c>
      <c r="M130" s="60" t="s">
        <v>2912</v>
      </c>
      <c r="N130" s="60" t="s">
        <v>2897</v>
      </c>
      <c r="O130" s="60" t="s">
        <v>2459</v>
      </c>
      <c r="P130" s="46" t="s">
        <v>180</v>
      </c>
      <c r="Q130" s="59" t="s">
        <v>2650</v>
      </c>
      <c r="R130" s="59" t="s">
        <v>230</v>
      </c>
      <c r="S130" s="75">
        <f t="shared" si="15"/>
        <v>1</v>
      </c>
      <c r="T130" s="75" t="s">
        <v>231</v>
      </c>
      <c r="U130" s="75">
        <f t="shared" si="16"/>
        <v>1</v>
      </c>
      <c r="V130" s="75" t="s">
        <v>231</v>
      </c>
      <c r="W130" s="75">
        <f t="shared" si="17"/>
        <v>1</v>
      </c>
      <c r="X130" s="75" t="s">
        <v>231</v>
      </c>
      <c r="Y130" s="76">
        <f t="shared" si="18"/>
        <v>1</v>
      </c>
      <c r="Z130" s="77" t="str">
        <f t="shared" si="19"/>
        <v>Insignificante</v>
      </c>
      <c r="AA130" s="78">
        <f t="shared" si="20"/>
        <v>2</v>
      </c>
      <c r="AB130" s="75" t="s">
        <v>233</v>
      </c>
      <c r="AC130" s="75">
        <f t="shared" si="21"/>
        <v>2</v>
      </c>
      <c r="AD130" s="75" t="s">
        <v>233</v>
      </c>
      <c r="AE130" s="75">
        <f t="shared" si="22"/>
        <v>4</v>
      </c>
      <c r="AF130" s="75" t="s">
        <v>242</v>
      </c>
      <c r="AG130" s="76">
        <f t="shared" si="23"/>
        <v>4</v>
      </c>
      <c r="AH130" s="77" t="str">
        <f t="shared" si="24"/>
        <v>Mayor</v>
      </c>
      <c r="AI130" s="78">
        <f t="shared" si="25"/>
        <v>1</v>
      </c>
      <c r="AJ130" s="75" t="s">
        <v>231</v>
      </c>
      <c r="AK130" s="75">
        <f t="shared" si="26"/>
        <v>1</v>
      </c>
      <c r="AL130" s="75" t="s">
        <v>231</v>
      </c>
      <c r="AM130" s="75">
        <f t="shared" si="27"/>
        <v>2</v>
      </c>
      <c r="AN130" s="75" t="s">
        <v>233</v>
      </c>
      <c r="AO130" s="76">
        <f t="shared" si="28"/>
        <v>2</v>
      </c>
      <c r="AP130" s="77" t="str">
        <f t="shared" si="29"/>
        <v>Menor</v>
      </c>
      <c r="AQ130" s="79"/>
      <c r="AR130" s="79"/>
      <c r="AS130" s="79"/>
    </row>
    <row r="131" spans="3:45" ht="51">
      <c r="C131" s="56" t="s">
        <v>2906</v>
      </c>
      <c r="D131" s="57">
        <v>43413</v>
      </c>
      <c r="E131" s="58" t="s">
        <v>2907</v>
      </c>
      <c r="F131" s="58" t="s">
        <v>2908</v>
      </c>
      <c r="G131" s="60" t="s">
        <v>2909</v>
      </c>
      <c r="H131" s="60" t="s">
        <v>222</v>
      </c>
      <c r="I131" s="59" t="s">
        <v>2655</v>
      </c>
      <c r="J131" s="60" t="s">
        <v>2910</v>
      </c>
      <c r="K131" s="60" t="s">
        <v>535</v>
      </c>
      <c r="L131" s="60" t="s">
        <v>2911</v>
      </c>
      <c r="M131" s="60" t="s">
        <v>2912</v>
      </c>
      <c r="N131" s="60" t="s">
        <v>2897</v>
      </c>
      <c r="O131" s="60" t="s">
        <v>2913</v>
      </c>
      <c r="P131" s="46" t="s">
        <v>180</v>
      </c>
      <c r="Q131" s="59" t="s">
        <v>2650</v>
      </c>
      <c r="R131" s="59" t="s">
        <v>230</v>
      </c>
      <c r="S131" s="75">
        <f t="shared" si="15"/>
        <v>1</v>
      </c>
      <c r="T131" s="75" t="s">
        <v>231</v>
      </c>
      <c r="U131" s="75">
        <f t="shared" si="16"/>
        <v>1</v>
      </c>
      <c r="V131" s="75" t="s">
        <v>231</v>
      </c>
      <c r="W131" s="75">
        <f t="shared" si="17"/>
        <v>1</v>
      </c>
      <c r="X131" s="75" t="s">
        <v>231</v>
      </c>
      <c r="Y131" s="76">
        <f t="shared" si="18"/>
        <v>1</v>
      </c>
      <c r="Z131" s="77" t="str">
        <f t="shared" si="19"/>
        <v>Insignificante</v>
      </c>
      <c r="AA131" s="78">
        <f t="shared" si="20"/>
        <v>2</v>
      </c>
      <c r="AB131" s="75" t="s">
        <v>233</v>
      </c>
      <c r="AC131" s="75">
        <f t="shared" si="21"/>
        <v>2</v>
      </c>
      <c r="AD131" s="75" t="s">
        <v>233</v>
      </c>
      <c r="AE131" s="75">
        <f t="shared" si="22"/>
        <v>4</v>
      </c>
      <c r="AF131" s="75" t="s">
        <v>242</v>
      </c>
      <c r="AG131" s="76">
        <f t="shared" si="23"/>
        <v>4</v>
      </c>
      <c r="AH131" s="77" t="str">
        <f t="shared" si="24"/>
        <v>Mayor</v>
      </c>
      <c r="AI131" s="78">
        <f t="shared" si="25"/>
        <v>1</v>
      </c>
      <c r="AJ131" s="75" t="s">
        <v>231</v>
      </c>
      <c r="AK131" s="75">
        <f t="shared" si="26"/>
        <v>1</v>
      </c>
      <c r="AL131" s="75" t="s">
        <v>231</v>
      </c>
      <c r="AM131" s="75">
        <f t="shared" si="27"/>
        <v>2</v>
      </c>
      <c r="AN131" s="75" t="s">
        <v>233</v>
      </c>
      <c r="AO131" s="76">
        <f t="shared" si="28"/>
        <v>2</v>
      </c>
      <c r="AP131" s="77" t="str">
        <f t="shared" si="29"/>
        <v>Menor</v>
      </c>
      <c r="AQ131" s="79"/>
      <c r="AR131" s="79"/>
      <c r="AS131" s="79"/>
    </row>
    <row r="132" spans="3:45" ht="63.75">
      <c r="C132" s="56" t="s">
        <v>2914</v>
      </c>
      <c r="D132" s="57">
        <v>43413</v>
      </c>
      <c r="E132" s="61" t="s">
        <v>2915</v>
      </c>
      <c r="F132" s="61" t="s">
        <v>2916</v>
      </c>
      <c r="G132" s="62" t="s">
        <v>2917</v>
      </c>
      <c r="H132" s="60" t="s">
        <v>222</v>
      </c>
      <c r="I132" s="59" t="s">
        <v>2655</v>
      </c>
      <c r="J132" s="60" t="s">
        <v>2895</v>
      </c>
      <c r="K132" s="60" t="s">
        <v>535</v>
      </c>
      <c r="L132" s="60" t="s">
        <v>2911</v>
      </c>
      <c r="M132" s="60" t="s">
        <v>2912</v>
      </c>
      <c r="N132" s="60" t="s">
        <v>2897</v>
      </c>
      <c r="O132" s="60" t="s">
        <v>2898</v>
      </c>
      <c r="P132" s="46" t="s">
        <v>180</v>
      </c>
      <c r="Q132" s="59" t="s">
        <v>2650</v>
      </c>
      <c r="R132" s="59" t="s">
        <v>230</v>
      </c>
      <c r="S132" s="75">
        <f t="shared" si="15"/>
        <v>1</v>
      </c>
      <c r="T132" s="75" t="s">
        <v>231</v>
      </c>
      <c r="U132" s="75">
        <f t="shared" si="16"/>
        <v>1</v>
      </c>
      <c r="V132" s="75" t="s">
        <v>231</v>
      </c>
      <c r="W132" s="75">
        <f t="shared" si="17"/>
        <v>1</v>
      </c>
      <c r="X132" s="75" t="s">
        <v>231</v>
      </c>
      <c r="Y132" s="76">
        <f t="shared" si="18"/>
        <v>1</v>
      </c>
      <c r="Z132" s="77" t="str">
        <f t="shared" si="19"/>
        <v>Insignificante</v>
      </c>
      <c r="AA132" s="78">
        <f t="shared" si="20"/>
        <v>1</v>
      </c>
      <c r="AB132" s="75" t="s">
        <v>231</v>
      </c>
      <c r="AC132" s="75">
        <f t="shared" si="21"/>
        <v>1</v>
      </c>
      <c r="AD132" s="75" t="s">
        <v>231</v>
      </c>
      <c r="AE132" s="75">
        <f t="shared" si="22"/>
        <v>2</v>
      </c>
      <c r="AF132" s="75" t="s">
        <v>233</v>
      </c>
      <c r="AG132" s="76">
        <f t="shared" si="23"/>
        <v>2</v>
      </c>
      <c r="AH132" s="77" t="str">
        <f t="shared" si="24"/>
        <v>Menor</v>
      </c>
      <c r="AI132" s="78">
        <f t="shared" si="25"/>
        <v>1</v>
      </c>
      <c r="AJ132" s="75" t="s">
        <v>231</v>
      </c>
      <c r="AK132" s="75">
        <f t="shared" si="26"/>
        <v>1</v>
      </c>
      <c r="AL132" s="75" t="s">
        <v>231</v>
      </c>
      <c r="AM132" s="75">
        <f t="shared" si="27"/>
        <v>2</v>
      </c>
      <c r="AN132" s="75" t="s">
        <v>233</v>
      </c>
      <c r="AO132" s="76">
        <f t="shared" si="28"/>
        <v>2</v>
      </c>
      <c r="AP132" s="77" t="str">
        <f t="shared" si="29"/>
        <v>Menor</v>
      </c>
      <c r="AQ132" s="79"/>
      <c r="AR132" s="79"/>
      <c r="AS132" s="79"/>
    </row>
    <row r="133" spans="3:45" ht="63.75">
      <c r="C133" s="56" t="s">
        <v>2914</v>
      </c>
      <c r="D133" s="57">
        <v>43413</v>
      </c>
      <c r="E133" s="61" t="s">
        <v>2915</v>
      </c>
      <c r="F133" s="61" t="s">
        <v>2916</v>
      </c>
      <c r="G133" s="62" t="s">
        <v>2917</v>
      </c>
      <c r="H133" s="60" t="s">
        <v>222</v>
      </c>
      <c r="I133" s="59" t="s">
        <v>2655</v>
      </c>
      <c r="J133" s="60" t="s">
        <v>2895</v>
      </c>
      <c r="K133" s="60" t="s">
        <v>535</v>
      </c>
      <c r="L133" s="60" t="s">
        <v>2911</v>
      </c>
      <c r="M133" s="60" t="s">
        <v>2912</v>
      </c>
      <c r="N133" s="60" t="s">
        <v>2897</v>
      </c>
      <c r="O133" s="60" t="s">
        <v>2918</v>
      </c>
      <c r="P133" s="46" t="s">
        <v>180</v>
      </c>
      <c r="Q133" s="59" t="s">
        <v>2650</v>
      </c>
      <c r="R133" s="59" t="s">
        <v>230</v>
      </c>
      <c r="S133" s="75">
        <f t="shared" si="15"/>
        <v>1</v>
      </c>
      <c r="T133" s="75" t="s">
        <v>231</v>
      </c>
      <c r="U133" s="75">
        <f t="shared" si="16"/>
        <v>1</v>
      </c>
      <c r="V133" s="75" t="s">
        <v>231</v>
      </c>
      <c r="W133" s="75">
        <f t="shared" si="17"/>
        <v>1</v>
      </c>
      <c r="X133" s="75" t="s">
        <v>231</v>
      </c>
      <c r="Y133" s="76">
        <f t="shared" si="18"/>
        <v>1</v>
      </c>
      <c r="Z133" s="77" t="str">
        <f t="shared" si="19"/>
        <v>Insignificante</v>
      </c>
      <c r="AA133" s="78">
        <f t="shared" si="20"/>
        <v>1</v>
      </c>
      <c r="AB133" s="75" t="s">
        <v>231</v>
      </c>
      <c r="AC133" s="75">
        <f t="shared" si="21"/>
        <v>1</v>
      </c>
      <c r="AD133" s="75" t="s">
        <v>231</v>
      </c>
      <c r="AE133" s="75">
        <f t="shared" si="22"/>
        <v>2</v>
      </c>
      <c r="AF133" s="75" t="s">
        <v>233</v>
      </c>
      <c r="AG133" s="76">
        <f t="shared" si="23"/>
        <v>2</v>
      </c>
      <c r="AH133" s="77" t="str">
        <f t="shared" si="24"/>
        <v>Menor</v>
      </c>
      <c r="AI133" s="78">
        <f t="shared" si="25"/>
        <v>1</v>
      </c>
      <c r="AJ133" s="75" t="s">
        <v>231</v>
      </c>
      <c r="AK133" s="75">
        <f t="shared" si="26"/>
        <v>1</v>
      </c>
      <c r="AL133" s="75" t="s">
        <v>231</v>
      </c>
      <c r="AM133" s="75">
        <f t="shared" si="27"/>
        <v>2</v>
      </c>
      <c r="AN133" s="75" t="s">
        <v>233</v>
      </c>
      <c r="AO133" s="76">
        <f t="shared" si="28"/>
        <v>2</v>
      </c>
      <c r="AP133" s="77" t="str">
        <f t="shared" si="29"/>
        <v>Menor</v>
      </c>
      <c r="AQ133" s="79"/>
      <c r="AR133" s="79"/>
      <c r="AS133" s="79"/>
    </row>
    <row r="134" spans="3:45" ht="63.75">
      <c r="C134" s="56" t="s">
        <v>2914</v>
      </c>
      <c r="D134" s="57">
        <v>43413</v>
      </c>
      <c r="E134" s="61" t="s">
        <v>2915</v>
      </c>
      <c r="F134" s="61" t="s">
        <v>2916</v>
      </c>
      <c r="G134" s="62" t="s">
        <v>2917</v>
      </c>
      <c r="H134" s="60" t="s">
        <v>222</v>
      </c>
      <c r="I134" s="59" t="s">
        <v>2655</v>
      </c>
      <c r="J134" s="60" t="s">
        <v>2895</v>
      </c>
      <c r="K134" s="60" t="s">
        <v>535</v>
      </c>
      <c r="L134" s="60" t="s">
        <v>2911</v>
      </c>
      <c r="M134" s="60" t="s">
        <v>2912</v>
      </c>
      <c r="N134" s="60" t="s">
        <v>2897</v>
      </c>
      <c r="O134" s="60" t="s">
        <v>2880</v>
      </c>
      <c r="P134" s="46" t="s">
        <v>180</v>
      </c>
      <c r="Q134" s="59" t="s">
        <v>2650</v>
      </c>
      <c r="R134" s="59" t="s">
        <v>230</v>
      </c>
      <c r="S134" s="75">
        <f t="shared" si="15"/>
        <v>1</v>
      </c>
      <c r="T134" s="75" t="s">
        <v>231</v>
      </c>
      <c r="U134" s="75">
        <f t="shared" si="16"/>
        <v>1</v>
      </c>
      <c r="V134" s="75" t="s">
        <v>231</v>
      </c>
      <c r="W134" s="75">
        <f t="shared" si="17"/>
        <v>1</v>
      </c>
      <c r="X134" s="75" t="s">
        <v>231</v>
      </c>
      <c r="Y134" s="76">
        <f t="shared" si="18"/>
        <v>1</v>
      </c>
      <c r="Z134" s="77" t="str">
        <f t="shared" si="19"/>
        <v>Insignificante</v>
      </c>
      <c r="AA134" s="78">
        <f t="shared" si="20"/>
        <v>1</v>
      </c>
      <c r="AB134" s="75" t="s">
        <v>231</v>
      </c>
      <c r="AC134" s="75">
        <f t="shared" si="21"/>
        <v>1</v>
      </c>
      <c r="AD134" s="75" t="s">
        <v>231</v>
      </c>
      <c r="AE134" s="75">
        <f t="shared" si="22"/>
        <v>2</v>
      </c>
      <c r="AF134" s="75" t="s">
        <v>233</v>
      </c>
      <c r="AG134" s="76">
        <f t="shared" si="23"/>
        <v>2</v>
      </c>
      <c r="AH134" s="77" t="str">
        <f t="shared" si="24"/>
        <v>Menor</v>
      </c>
      <c r="AI134" s="78">
        <f t="shared" si="25"/>
        <v>1</v>
      </c>
      <c r="AJ134" s="75" t="s">
        <v>231</v>
      </c>
      <c r="AK134" s="75">
        <f t="shared" si="26"/>
        <v>1</v>
      </c>
      <c r="AL134" s="75" t="s">
        <v>231</v>
      </c>
      <c r="AM134" s="75">
        <f t="shared" si="27"/>
        <v>2</v>
      </c>
      <c r="AN134" s="75" t="s">
        <v>233</v>
      </c>
      <c r="AO134" s="76">
        <f t="shared" si="28"/>
        <v>2</v>
      </c>
      <c r="AP134" s="77" t="str">
        <f t="shared" si="29"/>
        <v>Menor</v>
      </c>
      <c r="AQ134" s="79"/>
      <c r="AR134" s="79"/>
      <c r="AS134" s="79"/>
    </row>
    <row r="135" spans="3:45" ht="63.75">
      <c r="C135" s="56" t="s">
        <v>2919</v>
      </c>
      <c r="D135" s="57">
        <v>43413</v>
      </c>
      <c r="E135" s="61" t="s">
        <v>2920</v>
      </c>
      <c r="F135" s="61" t="s">
        <v>2916</v>
      </c>
      <c r="G135" s="62" t="s">
        <v>2917</v>
      </c>
      <c r="H135" s="60" t="s">
        <v>222</v>
      </c>
      <c r="I135" s="59" t="s">
        <v>2655</v>
      </c>
      <c r="J135" s="60" t="s">
        <v>2921</v>
      </c>
      <c r="K135" s="60" t="s">
        <v>535</v>
      </c>
      <c r="L135" s="60" t="s">
        <v>2922</v>
      </c>
      <c r="M135" s="60" t="s">
        <v>2912</v>
      </c>
      <c r="N135" s="60" t="s">
        <v>2897</v>
      </c>
      <c r="O135" s="60" t="s">
        <v>2898</v>
      </c>
      <c r="P135" s="46" t="s">
        <v>180</v>
      </c>
      <c r="Q135" s="59" t="s">
        <v>2650</v>
      </c>
      <c r="R135" s="59" t="s">
        <v>230</v>
      </c>
      <c r="S135" s="75">
        <f t="shared" si="15"/>
        <v>1</v>
      </c>
      <c r="T135" s="75" t="s">
        <v>231</v>
      </c>
      <c r="U135" s="75">
        <f t="shared" si="16"/>
        <v>1</v>
      </c>
      <c r="V135" s="75" t="s">
        <v>231</v>
      </c>
      <c r="W135" s="75">
        <f t="shared" si="17"/>
        <v>1</v>
      </c>
      <c r="X135" s="75" t="s">
        <v>231</v>
      </c>
      <c r="Y135" s="76">
        <f t="shared" si="18"/>
        <v>1</v>
      </c>
      <c r="Z135" s="77" t="str">
        <f t="shared" si="19"/>
        <v>Insignificante</v>
      </c>
      <c r="AA135" s="78">
        <f t="shared" si="20"/>
        <v>5</v>
      </c>
      <c r="AB135" s="75" t="s">
        <v>243</v>
      </c>
      <c r="AC135" s="75">
        <f t="shared" si="21"/>
        <v>5</v>
      </c>
      <c r="AD135" s="75" t="s">
        <v>243</v>
      </c>
      <c r="AE135" s="75">
        <f t="shared" si="22"/>
        <v>4</v>
      </c>
      <c r="AF135" s="75" t="s">
        <v>242</v>
      </c>
      <c r="AG135" s="76">
        <f t="shared" si="23"/>
        <v>5</v>
      </c>
      <c r="AH135" s="77" t="str">
        <f t="shared" si="24"/>
        <v>Catastrófico</v>
      </c>
      <c r="AI135" s="78">
        <f t="shared" si="25"/>
        <v>1</v>
      </c>
      <c r="AJ135" s="75" t="s">
        <v>231</v>
      </c>
      <c r="AK135" s="75">
        <f t="shared" si="26"/>
        <v>2</v>
      </c>
      <c r="AL135" s="75" t="s">
        <v>233</v>
      </c>
      <c r="AM135" s="75">
        <f t="shared" si="27"/>
        <v>2</v>
      </c>
      <c r="AN135" s="75" t="s">
        <v>233</v>
      </c>
      <c r="AO135" s="76">
        <f t="shared" si="28"/>
        <v>2</v>
      </c>
      <c r="AP135" s="77" t="str">
        <f t="shared" si="29"/>
        <v>Menor</v>
      </c>
      <c r="AQ135" s="79"/>
      <c r="AR135" s="79"/>
      <c r="AS135" s="79"/>
    </row>
    <row r="136" spans="3:45" ht="63.75">
      <c r="C136" s="56" t="s">
        <v>2919</v>
      </c>
      <c r="D136" s="57">
        <v>43413</v>
      </c>
      <c r="E136" s="61" t="s">
        <v>2920</v>
      </c>
      <c r="F136" s="61" t="s">
        <v>2916</v>
      </c>
      <c r="G136" s="62" t="s">
        <v>2917</v>
      </c>
      <c r="H136" s="60" t="s">
        <v>222</v>
      </c>
      <c r="I136" s="59" t="s">
        <v>2655</v>
      </c>
      <c r="J136" s="60" t="s">
        <v>2921</v>
      </c>
      <c r="K136" s="60" t="s">
        <v>535</v>
      </c>
      <c r="L136" s="60" t="s">
        <v>2922</v>
      </c>
      <c r="M136" s="60" t="s">
        <v>2912</v>
      </c>
      <c r="N136" s="60" t="s">
        <v>2897</v>
      </c>
      <c r="O136" s="60" t="s">
        <v>2880</v>
      </c>
      <c r="P136" s="46" t="s">
        <v>180</v>
      </c>
      <c r="Q136" s="59" t="s">
        <v>2650</v>
      </c>
      <c r="R136" s="59" t="s">
        <v>230</v>
      </c>
      <c r="S136" s="75">
        <f t="shared" si="15"/>
        <v>1</v>
      </c>
      <c r="T136" s="75" t="s">
        <v>231</v>
      </c>
      <c r="U136" s="75">
        <f t="shared" si="16"/>
        <v>1</v>
      </c>
      <c r="V136" s="75" t="s">
        <v>231</v>
      </c>
      <c r="W136" s="75">
        <f t="shared" si="17"/>
        <v>1</v>
      </c>
      <c r="X136" s="75" t="s">
        <v>231</v>
      </c>
      <c r="Y136" s="76">
        <f t="shared" si="18"/>
        <v>1</v>
      </c>
      <c r="Z136" s="77" t="str">
        <f t="shared" si="19"/>
        <v>Insignificante</v>
      </c>
      <c r="AA136" s="78">
        <f t="shared" si="20"/>
        <v>5</v>
      </c>
      <c r="AB136" s="75" t="s">
        <v>243</v>
      </c>
      <c r="AC136" s="75">
        <f t="shared" si="21"/>
        <v>5</v>
      </c>
      <c r="AD136" s="75" t="s">
        <v>243</v>
      </c>
      <c r="AE136" s="75">
        <f t="shared" si="22"/>
        <v>4</v>
      </c>
      <c r="AF136" s="75" t="s">
        <v>242</v>
      </c>
      <c r="AG136" s="76">
        <f t="shared" si="23"/>
        <v>5</v>
      </c>
      <c r="AH136" s="77" t="str">
        <f t="shared" si="24"/>
        <v>Catastrófico</v>
      </c>
      <c r="AI136" s="78">
        <f t="shared" si="25"/>
        <v>1</v>
      </c>
      <c r="AJ136" s="75" t="s">
        <v>231</v>
      </c>
      <c r="AK136" s="75">
        <f t="shared" si="26"/>
        <v>2</v>
      </c>
      <c r="AL136" s="75" t="s">
        <v>233</v>
      </c>
      <c r="AM136" s="75">
        <f t="shared" si="27"/>
        <v>2</v>
      </c>
      <c r="AN136" s="75" t="s">
        <v>233</v>
      </c>
      <c r="AO136" s="76">
        <f t="shared" si="28"/>
        <v>2</v>
      </c>
      <c r="AP136" s="77" t="str">
        <f t="shared" si="29"/>
        <v>Menor</v>
      </c>
      <c r="AQ136" s="79"/>
      <c r="AR136" s="79"/>
      <c r="AS136" s="79"/>
    </row>
    <row r="137" spans="3:45" ht="76.5">
      <c r="C137" s="56" t="s">
        <v>2923</v>
      </c>
      <c r="D137" s="57">
        <v>43413</v>
      </c>
      <c r="E137" s="58" t="s">
        <v>2924</v>
      </c>
      <c r="F137" s="58" t="s">
        <v>2925</v>
      </c>
      <c r="G137" s="60" t="s">
        <v>2926</v>
      </c>
      <c r="H137" s="60" t="s">
        <v>222</v>
      </c>
      <c r="I137" s="59" t="s">
        <v>2655</v>
      </c>
      <c r="J137" s="60" t="s">
        <v>2927</v>
      </c>
      <c r="K137" s="60" t="s">
        <v>535</v>
      </c>
      <c r="L137" s="60" t="s">
        <v>2922</v>
      </c>
      <c r="M137" s="60" t="s">
        <v>2912</v>
      </c>
      <c r="N137" s="60" t="s">
        <v>2922</v>
      </c>
      <c r="O137" s="60" t="s">
        <v>2928</v>
      </c>
      <c r="P137" s="46" t="s">
        <v>179</v>
      </c>
      <c r="Q137" s="59" t="s">
        <v>2753</v>
      </c>
      <c r="R137" s="59" t="s">
        <v>2774</v>
      </c>
      <c r="S137" s="75">
        <f t="shared" si="15"/>
        <v>5</v>
      </c>
      <c r="T137" s="75" t="s">
        <v>243</v>
      </c>
      <c r="U137" s="75">
        <f t="shared" si="16"/>
        <v>5</v>
      </c>
      <c r="V137" s="75" t="s">
        <v>243</v>
      </c>
      <c r="W137" s="75">
        <f t="shared" si="17"/>
        <v>5</v>
      </c>
      <c r="X137" s="75" t="s">
        <v>243</v>
      </c>
      <c r="Y137" s="76">
        <f t="shared" si="18"/>
        <v>5</v>
      </c>
      <c r="Z137" s="77" t="str">
        <f t="shared" si="19"/>
        <v>Catastrófico</v>
      </c>
      <c r="AA137" s="78">
        <f t="shared" si="20"/>
        <v>5</v>
      </c>
      <c r="AB137" s="75" t="s">
        <v>243</v>
      </c>
      <c r="AC137" s="75">
        <f t="shared" si="21"/>
        <v>5</v>
      </c>
      <c r="AD137" s="75" t="s">
        <v>243</v>
      </c>
      <c r="AE137" s="75">
        <f t="shared" si="22"/>
        <v>5</v>
      </c>
      <c r="AF137" s="75" t="s">
        <v>243</v>
      </c>
      <c r="AG137" s="76">
        <f t="shared" si="23"/>
        <v>5</v>
      </c>
      <c r="AH137" s="77" t="str">
        <f t="shared" si="24"/>
        <v>Catastrófico</v>
      </c>
      <c r="AI137" s="78">
        <f t="shared" si="25"/>
        <v>1</v>
      </c>
      <c r="AJ137" s="75" t="s">
        <v>231</v>
      </c>
      <c r="AK137" s="75">
        <f t="shared" si="26"/>
        <v>2</v>
      </c>
      <c r="AL137" s="75" t="s">
        <v>233</v>
      </c>
      <c r="AM137" s="75">
        <f t="shared" si="27"/>
        <v>2</v>
      </c>
      <c r="AN137" s="75" t="s">
        <v>233</v>
      </c>
      <c r="AO137" s="76">
        <f t="shared" si="28"/>
        <v>2</v>
      </c>
      <c r="AP137" s="77" t="str">
        <f t="shared" si="29"/>
        <v>Menor</v>
      </c>
      <c r="AQ137" s="79"/>
      <c r="AR137" s="79"/>
      <c r="AS137" s="79"/>
    </row>
    <row r="138" spans="3:45" ht="76.5">
      <c r="C138" s="56" t="s">
        <v>2923</v>
      </c>
      <c r="D138" s="57">
        <v>43413</v>
      </c>
      <c r="E138" s="58" t="s">
        <v>2924</v>
      </c>
      <c r="F138" s="58" t="s">
        <v>2925</v>
      </c>
      <c r="G138" s="60" t="s">
        <v>2926</v>
      </c>
      <c r="H138" s="60" t="s">
        <v>222</v>
      </c>
      <c r="I138" s="59" t="s">
        <v>2655</v>
      </c>
      <c r="J138" s="60" t="s">
        <v>2927</v>
      </c>
      <c r="K138" s="60" t="s">
        <v>535</v>
      </c>
      <c r="L138" s="60" t="s">
        <v>2922</v>
      </c>
      <c r="M138" s="60" t="s">
        <v>2912</v>
      </c>
      <c r="N138" s="60" t="s">
        <v>2922</v>
      </c>
      <c r="O138" s="60" t="s">
        <v>2929</v>
      </c>
      <c r="P138" s="46" t="s">
        <v>179</v>
      </c>
      <c r="Q138" s="59" t="s">
        <v>2753</v>
      </c>
      <c r="R138" s="59" t="s">
        <v>2774</v>
      </c>
      <c r="S138" s="75">
        <f t="shared" si="15"/>
        <v>5</v>
      </c>
      <c r="T138" s="75" t="s">
        <v>243</v>
      </c>
      <c r="U138" s="75">
        <f t="shared" si="16"/>
        <v>5</v>
      </c>
      <c r="V138" s="75" t="s">
        <v>243</v>
      </c>
      <c r="W138" s="75">
        <f t="shared" si="17"/>
        <v>5</v>
      </c>
      <c r="X138" s="75" t="s">
        <v>243</v>
      </c>
      <c r="Y138" s="76">
        <f t="shared" si="18"/>
        <v>5</v>
      </c>
      <c r="Z138" s="77" t="str">
        <f t="shared" si="19"/>
        <v>Catastrófico</v>
      </c>
      <c r="AA138" s="78">
        <f t="shared" si="20"/>
        <v>5</v>
      </c>
      <c r="AB138" s="75" t="s">
        <v>243</v>
      </c>
      <c r="AC138" s="75">
        <f t="shared" si="21"/>
        <v>5</v>
      </c>
      <c r="AD138" s="75" t="s">
        <v>243</v>
      </c>
      <c r="AE138" s="75">
        <f t="shared" si="22"/>
        <v>5</v>
      </c>
      <c r="AF138" s="75" t="s">
        <v>243</v>
      </c>
      <c r="AG138" s="76">
        <f t="shared" si="23"/>
        <v>5</v>
      </c>
      <c r="AH138" s="77" t="str">
        <f t="shared" si="24"/>
        <v>Catastrófico</v>
      </c>
      <c r="AI138" s="78">
        <f t="shared" si="25"/>
        <v>1</v>
      </c>
      <c r="AJ138" s="75" t="s">
        <v>231</v>
      </c>
      <c r="AK138" s="75">
        <f t="shared" si="26"/>
        <v>2</v>
      </c>
      <c r="AL138" s="75" t="s">
        <v>233</v>
      </c>
      <c r="AM138" s="75">
        <f t="shared" si="27"/>
        <v>2</v>
      </c>
      <c r="AN138" s="75" t="s">
        <v>233</v>
      </c>
      <c r="AO138" s="76">
        <f t="shared" si="28"/>
        <v>2</v>
      </c>
      <c r="AP138" s="77" t="str">
        <f t="shared" si="29"/>
        <v>Menor</v>
      </c>
      <c r="AQ138" s="79"/>
      <c r="AR138" s="79"/>
      <c r="AS138" s="79"/>
    </row>
    <row r="139" spans="3:45" ht="76.5">
      <c r="C139" s="56" t="s">
        <v>2923</v>
      </c>
      <c r="D139" s="57">
        <v>43413</v>
      </c>
      <c r="E139" s="58" t="s">
        <v>2924</v>
      </c>
      <c r="F139" s="58" t="s">
        <v>2925</v>
      </c>
      <c r="G139" s="60" t="s">
        <v>2926</v>
      </c>
      <c r="H139" s="60" t="s">
        <v>222</v>
      </c>
      <c r="I139" s="59" t="s">
        <v>2655</v>
      </c>
      <c r="J139" s="60" t="s">
        <v>2927</v>
      </c>
      <c r="K139" s="60" t="s">
        <v>535</v>
      </c>
      <c r="L139" s="60" t="s">
        <v>2922</v>
      </c>
      <c r="M139" s="60" t="s">
        <v>2912</v>
      </c>
      <c r="N139" s="60" t="s">
        <v>2922</v>
      </c>
      <c r="O139" s="60" t="s">
        <v>2755</v>
      </c>
      <c r="P139" s="46" t="s">
        <v>179</v>
      </c>
      <c r="Q139" s="59" t="s">
        <v>2753</v>
      </c>
      <c r="R139" s="59" t="s">
        <v>2774</v>
      </c>
      <c r="S139" s="75">
        <f t="shared" si="15"/>
        <v>5</v>
      </c>
      <c r="T139" s="75" t="s">
        <v>243</v>
      </c>
      <c r="U139" s="75">
        <f t="shared" si="16"/>
        <v>5</v>
      </c>
      <c r="V139" s="75" t="s">
        <v>243</v>
      </c>
      <c r="W139" s="75">
        <f t="shared" si="17"/>
        <v>5</v>
      </c>
      <c r="X139" s="75" t="s">
        <v>243</v>
      </c>
      <c r="Y139" s="76">
        <f t="shared" si="18"/>
        <v>5</v>
      </c>
      <c r="Z139" s="77" t="str">
        <f t="shared" si="19"/>
        <v>Catastrófico</v>
      </c>
      <c r="AA139" s="78">
        <f t="shared" si="20"/>
        <v>5</v>
      </c>
      <c r="AB139" s="75" t="s">
        <v>243</v>
      </c>
      <c r="AC139" s="75">
        <f t="shared" si="21"/>
        <v>5</v>
      </c>
      <c r="AD139" s="75" t="s">
        <v>243</v>
      </c>
      <c r="AE139" s="75">
        <f t="shared" si="22"/>
        <v>5</v>
      </c>
      <c r="AF139" s="75" t="s">
        <v>243</v>
      </c>
      <c r="AG139" s="76">
        <f t="shared" si="23"/>
        <v>5</v>
      </c>
      <c r="AH139" s="77" t="str">
        <f t="shared" si="24"/>
        <v>Catastrófico</v>
      </c>
      <c r="AI139" s="78">
        <f t="shared" si="25"/>
        <v>1</v>
      </c>
      <c r="AJ139" s="75" t="s">
        <v>231</v>
      </c>
      <c r="AK139" s="75">
        <f t="shared" si="26"/>
        <v>2</v>
      </c>
      <c r="AL139" s="75" t="s">
        <v>233</v>
      </c>
      <c r="AM139" s="75">
        <f t="shared" si="27"/>
        <v>2</v>
      </c>
      <c r="AN139" s="75" t="s">
        <v>233</v>
      </c>
      <c r="AO139" s="76">
        <f t="shared" si="28"/>
        <v>2</v>
      </c>
      <c r="AP139" s="77" t="str">
        <f t="shared" si="29"/>
        <v>Menor</v>
      </c>
      <c r="AQ139" s="79"/>
      <c r="AR139" s="79"/>
      <c r="AS139" s="79"/>
    </row>
    <row r="140" spans="3:45" ht="76.5">
      <c r="C140" s="56" t="s">
        <v>2923</v>
      </c>
      <c r="D140" s="57">
        <v>43413</v>
      </c>
      <c r="E140" s="58" t="s">
        <v>2924</v>
      </c>
      <c r="F140" s="58" t="s">
        <v>2925</v>
      </c>
      <c r="G140" s="60" t="s">
        <v>2926</v>
      </c>
      <c r="H140" s="60" t="s">
        <v>222</v>
      </c>
      <c r="I140" s="59" t="s">
        <v>2655</v>
      </c>
      <c r="J140" s="60" t="s">
        <v>2927</v>
      </c>
      <c r="K140" s="60" t="s">
        <v>535</v>
      </c>
      <c r="L140" s="60" t="s">
        <v>2922</v>
      </c>
      <c r="M140" s="60" t="s">
        <v>2912</v>
      </c>
      <c r="N140" s="60" t="s">
        <v>2922</v>
      </c>
      <c r="O140" s="60" t="s">
        <v>2930</v>
      </c>
      <c r="P140" s="46" t="s">
        <v>179</v>
      </c>
      <c r="Q140" s="59" t="s">
        <v>2753</v>
      </c>
      <c r="R140" s="59" t="s">
        <v>2774</v>
      </c>
      <c r="S140" s="75">
        <f t="shared" si="15"/>
        <v>5</v>
      </c>
      <c r="T140" s="75" t="s">
        <v>243</v>
      </c>
      <c r="U140" s="75">
        <f t="shared" si="16"/>
        <v>5</v>
      </c>
      <c r="V140" s="75" t="s">
        <v>243</v>
      </c>
      <c r="W140" s="75">
        <f t="shared" si="17"/>
        <v>5</v>
      </c>
      <c r="X140" s="75" t="s">
        <v>243</v>
      </c>
      <c r="Y140" s="76">
        <f t="shared" si="18"/>
        <v>5</v>
      </c>
      <c r="Z140" s="77" t="str">
        <f t="shared" si="19"/>
        <v>Catastrófico</v>
      </c>
      <c r="AA140" s="78">
        <f t="shared" si="20"/>
        <v>5</v>
      </c>
      <c r="AB140" s="75" t="s">
        <v>243</v>
      </c>
      <c r="AC140" s="75">
        <f t="shared" si="21"/>
        <v>5</v>
      </c>
      <c r="AD140" s="75" t="s">
        <v>243</v>
      </c>
      <c r="AE140" s="75">
        <f t="shared" si="22"/>
        <v>5</v>
      </c>
      <c r="AF140" s="75" t="s">
        <v>243</v>
      </c>
      <c r="AG140" s="76">
        <f t="shared" si="23"/>
        <v>5</v>
      </c>
      <c r="AH140" s="77" t="str">
        <f t="shared" si="24"/>
        <v>Catastrófico</v>
      </c>
      <c r="AI140" s="78">
        <f t="shared" si="25"/>
        <v>1</v>
      </c>
      <c r="AJ140" s="75" t="s">
        <v>231</v>
      </c>
      <c r="AK140" s="75">
        <f t="shared" si="26"/>
        <v>2</v>
      </c>
      <c r="AL140" s="75" t="s">
        <v>233</v>
      </c>
      <c r="AM140" s="75">
        <f t="shared" si="27"/>
        <v>2</v>
      </c>
      <c r="AN140" s="75" t="s">
        <v>233</v>
      </c>
      <c r="AO140" s="76">
        <f t="shared" si="28"/>
        <v>2</v>
      </c>
      <c r="AP140" s="77" t="str">
        <f t="shared" si="29"/>
        <v>Menor</v>
      </c>
      <c r="AQ140" s="79"/>
      <c r="AR140" s="79"/>
      <c r="AS140" s="79"/>
    </row>
    <row r="141" spans="3:45" ht="76.5">
      <c r="C141" s="56" t="s">
        <v>2923</v>
      </c>
      <c r="D141" s="57">
        <v>43413</v>
      </c>
      <c r="E141" s="58" t="s">
        <v>2924</v>
      </c>
      <c r="F141" s="58" t="s">
        <v>2925</v>
      </c>
      <c r="G141" s="60" t="s">
        <v>2926</v>
      </c>
      <c r="H141" s="60" t="s">
        <v>222</v>
      </c>
      <c r="I141" s="59" t="s">
        <v>2655</v>
      </c>
      <c r="J141" s="60" t="s">
        <v>2927</v>
      </c>
      <c r="K141" s="60" t="s">
        <v>535</v>
      </c>
      <c r="L141" s="60" t="s">
        <v>2922</v>
      </c>
      <c r="M141" s="60" t="s">
        <v>2912</v>
      </c>
      <c r="N141" s="60" t="s">
        <v>2922</v>
      </c>
      <c r="O141" s="60" t="s">
        <v>2931</v>
      </c>
      <c r="P141" s="46" t="s">
        <v>179</v>
      </c>
      <c r="Q141" s="59" t="s">
        <v>2753</v>
      </c>
      <c r="R141" s="59" t="s">
        <v>2774</v>
      </c>
      <c r="S141" s="75">
        <f t="shared" si="15"/>
        <v>5</v>
      </c>
      <c r="T141" s="75" t="s">
        <v>243</v>
      </c>
      <c r="U141" s="75">
        <f t="shared" si="16"/>
        <v>5</v>
      </c>
      <c r="V141" s="75" t="s">
        <v>243</v>
      </c>
      <c r="W141" s="75">
        <f t="shared" si="17"/>
        <v>5</v>
      </c>
      <c r="X141" s="75" t="s">
        <v>243</v>
      </c>
      <c r="Y141" s="76">
        <f t="shared" si="18"/>
        <v>5</v>
      </c>
      <c r="Z141" s="77" t="str">
        <f t="shared" si="19"/>
        <v>Catastrófico</v>
      </c>
      <c r="AA141" s="78">
        <f t="shared" si="20"/>
        <v>5</v>
      </c>
      <c r="AB141" s="75" t="s">
        <v>243</v>
      </c>
      <c r="AC141" s="75">
        <f t="shared" si="21"/>
        <v>5</v>
      </c>
      <c r="AD141" s="75" t="s">
        <v>243</v>
      </c>
      <c r="AE141" s="75">
        <f t="shared" si="22"/>
        <v>5</v>
      </c>
      <c r="AF141" s="75" t="s">
        <v>243</v>
      </c>
      <c r="AG141" s="76">
        <f t="shared" si="23"/>
        <v>5</v>
      </c>
      <c r="AH141" s="77" t="str">
        <f t="shared" si="24"/>
        <v>Catastrófico</v>
      </c>
      <c r="AI141" s="78">
        <f t="shared" si="25"/>
        <v>1</v>
      </c>
      <c r="AJ141" s="75" t="s">
        <v>231</v>
      </c>
      <c r="AK141" s="75">
        <f t="shared" si="26"/>
        <v>2</v>
      </c>
      <c r="AL141" s="75" t="s">
        <v>233</v>
      </c>
      <c r="AM141" s="75">
        <f t="shared" si="27"/>
        <v>2</v>
      </c>
      <c r="AN141" s="75" t="s">
        <v>233</v>
      </c>
      <c r="AO141" s="76">
        <f t="shared" si="28"/>
        <v>2</v>
      </c>
      <c r="AP141" s="77" t="str">
        <f t="shared" si="29"/>
        <v>Menor</v>
      </c>
      <c r="AQ141" s="79"/>
      <c r="AR141" s="79"/>
      <c r="AS141" s="79"/>
    </row>
    <row r="142" spans="3:45" ht="76.5">
      <c r="C142" s="56" t="s">
        <v>2932</v>
      </c>
      <c r="D142" s="57">
        <v>43413</v>
      </c>
      <c r="E142" s="58" t="s">
        <v>2933</v>
      </c>
      <c r="F142" s="58" t="s">
        <v>2934</v>
      </c>
      <c r="G142" s="60" t="s">
        <v>2935</v>
      </c>
      <c r="H142" s="60" t="s">
        <v>222</v>
      </c>
      <c r="I142" s="59" t="s">
        <v>223</v>
      </c>
      <c r="J142" s="60" t="s">
        <v>2936</v>
      </c>
      <c r="K142" s="60" t="s">
        <v>535</v>
      </c>
      <c r="L142" s="60" t="s">
        <v>2922</v>
      </c>
      <c r="M142" s="60" t="s">
        <v>2912</v>
      </c>
      <c r="N142" s="60" t="s">
        <v>2937</v>
      </c>
      <c r="O142" s="60" t="s">
        <v>2938</v>
      </c>
      <c r="P142" s="46" t="s">
        <v>179</v>
      </c>
      <c r="Q142" s="59" t="s">
        <v>2753</v>
      </c>
      <c r="R142" s="59" t="s">
        <v>2774</v>
      </c>
      <c r="S142" s="75">
        <f t="shared" ref="S142:S205" si="30">IF(T142="Insignificante",1,IF(T142="Menor",2,IF(T142="Moderado",3,IF(T142="Mayor",4,IF(T142="Catastrófico",5,"NA")))))</f>
        <v>5</v>
      </c>
      <c r="T142" s="75" t="s">
        <v>243</v>
      </c>
      <c r="U142" s="75">
        <f t="shared" ref="U142:U205" si="31">IF(V142="Insignificante",1,IF(V142="Menor",2,IF(V142="Moderado",3,IF(V142="Mayor",4,IF(V142="Catastrófico",5,"NA")))))</f>
        <v>5</v>
      </c>
      <c r="V142" s="75" t="s">
        <v>243</v>
      </c>
      <c r="W142" s="75">
        <f t="shared" ref="W142:W205" si="32">IF(X142="Insignificante",1,IF(X142="Menor",2,IF(X142="Moderado",3,IF(X142="Mayor",4,IF(X142="Catastrófico",5,"NA")))))</f>
        <v>5</v>
      </c>
      <c r="X142" s="75" t="s">
        <v>243</v>
      </c>
      <c r="Y142" s="76">
        <f t="shared" ref="Y142:Y205" si="33">MAXA(S142,U142,W142)</f>
        <v>5</v>
      </c>
      <c r="Z142" s="77" t="str">
        <f t="shared" ref="Z142:Z205" si="34">IF(Y142=1,"Insignificante",IF(Y142=2,"Menor",IF(Y142=3,"Moderado",IF(Y142=4,"Mayor",IF(Y142=5,"Catastrófico","NA")))))</f>
        <v>Catastrófico</v>
      </c>
      <c r="AA142" s="78">
        <f t="shared" ref="AA142:AA205" si="35">IF(AB142="Insignificante",1,IF(AB142="Menor",2,IF(AB142="Moderado",3,IF(AB142="Mayor",4,IF(AB142="Catastrófico",5,"NA")))))</f>
        <v>5</v>
      </c>
      <c r="AB142" s="75" t="s">
        <v>243</v>
      </c>
      <c r="AC142" s="75">
        <f t="shared" ref="AC142:AC205" si="36">IF(AD142="Insignificante",1,IF(AD142="Menor",2,IF(AD142="Moderado",3,IF(AD142="Mayor",4,IF(AD142="Catastrófico",5,"NA")))))</f>
        <v>5</v>
      </c>
      <c r="AD142" s="75" t="s">
        <v>243</v>
      </c>
      <c r="AE142" s="75">
        <f t="shared" ref="AE142:AE205" si="37">IF(AF142="Insignificante",1,IF(AF142="Menor",2,IF(AF142="Moderado",3,IF(AF142="Mayor",4,IF(AF142="Catastrófico",5,"NA")))))</f>
        <v>5</v>
      </c>
      <c r="AF142" s="75" t="s">
        <v>243</v>
      </c>
      <c r="AG142" s="76">
        <f t="shared" ref="AG142:AG205" si="38">MAXA(AA142,AC142,AE142)</f>
        <v>5</v>
      </c>
      <c r="AH142" s="77" t="str">
        <f t="shared" ref="AH142:AH205" si="39">IF(AG142=1,"Insignificante",IF(AG142=2,"Menor",IF(AG142=3,"Moderado",IF(AG142=4,"Mayor",IF(AG142=5,"Catastrófico","NA")))))</f>
        <v>Catastrófico</v>
      </c>
      <c r="AI142" s="78">
        <f t="shared" ref="AI142:AI205" si="40">IF(AJ142="Insignificante",1,IF(AJ142="Menor",2,IF(AJ142="Moderado",3,IF(AJ142="Mayor",4,IF(AJ142="Catastrófico",5,"NA")))))</f>
        <v>5</v>
      </c>
      <c r="AJ142" s="75" t="s">
        <v>243</v>
      </c>
      <c r="AK142" s="75">
        <f t="shared" ref="AK142:AK205" si="41">IF(AL142="Insignificante",1,IF(AL142="Menor",2,IF(AL142="Moderado",3,IF(AL142="Mayor",4,IF(AL142="Catastrófico",5,"NA")))))</f>
        <v>5</v>
      </c>
      <c r="AL142" s="75" t="s">
        <v>243</v>
      </c>
      <c r="AM142" s="75">
        <f t="shared" ref="AM142:AM205" si="42">IF(AN142="Insignificante",1,IF(AN142="Menor",2,IF(AN142="Moderado",3,IF(AN142="Mayor",4,IF(AN142="Catastrófico",5,"NA")))))</f>
        <v>5</v>
      </c>
      <c r="AN142" s="75" t="s">
        <v>243</v>
      </c>
      <c r="AO142" s="76">
        <f t="shared" ref="AO142:AO205" si="43">MAXA(AI142,AK142,AM142)</f>
        <v>5</v>
      </c>
      <c r="AP142" s="77" t="str">
        <f t="shared" ref="AP142:AP205" si="44">IF(AO142=1,"Insignificante",IF(AO142=2,"Menor",IF(AO142=3,"Moderado",IF(AO142=4,"Mayor",IF(AO142=5,"Catastrófico","NA")))))</f>
        <v>Catastrófico</v>
      </c>
      <c r="AQ142" s="79"/>
      <c r="AR142" s="79"/>
      <c r="AS142" s="79"/>
    </row>
    <row r="143" spans="3:45" ht="76.5">
      <c r="C143" s="56" t="s">
        <v>2932</v>
      </c>
      <c r="D143" s="57">
        <v>43413</v>
      </c>
      <c r="E143" s="58" t="s">
        <v>2933</v>
      </c>
      <c r="F143" s="58" t="s">
        <v>2934</v>
      </c>
      <c r="G143" s="60" t="s">
        <v>2935</v>
      </c>
      <c r="H143" s="60" t="s">
        <v>222</v>
      </c>
      <c r="I143" s="59" t="s">
        <v>223</v>
      </c>
      <c r="J143" s="60" t="s">
        <v>2936</v>
      </c>
      <c r="K143" s="60" t="s">
        <v>535</v>
      </c>
      <c r="L143" s="60" t="s">
        <v>2922</v>
      </c>
      <c r="M143" s="60" t="s">
        <v>2912</v>
      </c>
      <c r="N143" s="60" t="s">
        <v>2937</v>
      </c>
      <c r="O143" s="60" t="s">
        <v>2939</v>
      </c>
      <c r="P143" s="46" t="s">
        <v>179</v>
      </c>
      <c r="Q143" s="59" t="s">
        <v>2753</v>
      </c>
      <c r="R143" s="59" t="s">
        <v>2774</v>
      </c>
      <c r="S143" s="75">
        <f t="shared" si="30"/>
        <v>5</v>
      </c>
      <c r="T143" s="75" t="s">
        <v>243</v>
      </c>
      <c r="U143" s="75">
        <f t="shared" si="31"/>
        <v>5</v>
      </c>
      <c r="V143" s="75" t="s">
        <v>243</v>
      </c>
      <c r="W143" s="75">
        <f t="shared" si="32"/>
        <v>5</v>
      </c>
      <c r="X143" s="75" t="s">
        <v>243</v>
      </c>
      <c r="Y143" s="76">
        <f t="shared" si="33"/>
        <v>5</v>
      </c>
      <c r="Z143" s="77" t="str">
        <f t="shared" si="34"/>
        <v>Catastrófico</v>
      </c>
      <c r="AA143" s="78">
        <f t="shared" si="35"/>
        <v>5</v>
      </c>
      <c r="AB143" s="75" t="s">
        <v>243</v>
      </c>
      <c r="AC143" s="75">
        <f t="shared" si="36"/>
        <v>5</v>
      </c>
      <c r="AD143" s="75" t="s">
        <v>243</v>
      </c>
      <c r="AE143" s="75">
        <f t="shared" si="37"/>
        <v>5</v>
      </c>
      <c r="AF143" s="75" t="s">
        <v>243</v>
      </c>
      <c r="AG143" s="76">
        <f t="shared" si="38"/>
        <v>5</v>
      </c>
      <c r="AH143" s="77" t="str">
        <f t="shared" si="39"/>
        <v>Catastrófico</v>
      </c>
      <c r="AI143" s="78">
        <f t="shared" si="40"/>
        <v>5</v>
      </c>
      <c r="AJ143" s="75" t="s">
        <v>243</v>
      </c>
      <c r="AK143" s="75">
        <f t="shared" si="41"/>
        <v>5</v>
      </c>
      <c r="AL143" s="75" t="s">
        <v>243</v>
      </c>
      <c r="AM143" s="75">
        <f t="shared" si="42"/>
        <v>5</v>
      </c>
      <c r="AN143" s="75" t="s">
        <v>243</v>
      </c>
      <c r="AO143" s="76">
        <f t="shared" si="43"/>
        <v>5</v>
      </c>
      <c r="AP143" s="77" t="str">
        <f t="shared" si="44"/>
        <v>Catastrófico</v>
      </c>
      <c r="AQ143" s="79"/>
      <c r="AR143" s="79"/>
      <c r="AS143" s="79"/>
    </row>
    <row r="144" spans="3:45" ht="76.5">
      <c r="C144" s="56" t="s">
        <v>2932</v>
      </c>
      <c r="D144" s="57">
        <v>43413</v>
      </c>
      <c r="E144" s="58" t="s">
        <v>2933</v>
      </c>
      <c r="F144" s="58" t="s">
        <v>2934</v>
      </c>
      <c r="G144" s="60" t="s">
        <v>2935</v>
      </c>
      <c r="H144" s="60" t="s">
        <v>222</v>
      </c>
      <c r="I144" s="59" t="s">
        <v>223</v>
      </c>
      <c r="J144" s="60" t="s">
        <v>2936</v>
      </c>
      <c r="K144" s="60" t="s">
        <v>535</v>
      </c>
      <c r="L144" s="60" t="s">
        <v>2922</v>
      </c>
      <c r="M144" s="60" t="s">
        <v>2912</v>
      </c>
      <c r="N144" s="60" t="s">
        <v>2937</v>
      </c>
      <c r="O144" s="60" t="s">
        <v>2755</v>
      </c>
      <c r="P144" s="46" t="s">
        <v>179</v>
      </c>
      <c r="Q144" s="59" t="s">
        <v>2753</v>
      </c>
      <c r="R144" s="59" t="s">
        <v>2774</v>
      </c>
      <c r="S144" s="75">
        <f t="shared" si="30"/>
        <v>5</v>
      </c>
      <c r="T144" s="75" t="s">
        <v>243</v>
      </c>
      <c r="U144" s="75">
        <f t="shared" si="31"/>
        <v>5</v>
      </c>
      <c r="V144" s="75" t="s">
        <v>243</v>
      </c>
      <c r="W144" s="75">
        <f t="shared" si="32"/>
        <v>5</v>
      </c>
      <c r="X144" s="75" t="s">
        <v>243</v>
      </c>
      <c r="Y144" s="76">
        <f t="shared" si="33"/>
        <v>5</v>
      </c>
      <c r="Z144" s="77" t="str">
        <f t="shared" si="34"/>
        <v>Catastrófico</v>
      </c>
      <c r="AA144" s="78">
        <f t="shared" si="35"/>
        <v>5</v>
      </c>
      <c r="AB144" s="75" t="s">
        <v>243</v>
      </c>
      <c r="AC144" s="75">
        <f t="shared" si="36"/>
        <v>5</v>
      </c>
      <c r="AD144" s="75" t="s">
        <v>243</v>
      </c>
      <c r="AE144" s="75">
        <f t="shared" si="37"/>
        <v>5</v>
      </c>
      <c r="AF144" s="75" t="s">
        <v>243</v>
      </c>
      <c r="AG144" s="76">
        <f t="shared" si="38"/>
        <v>5</v>
      </c>
      <c r="AH144" s="77" t="str">
        <f t="shared" si="39"/>
        <v>Catastrófico</v>
      </c>
      <c r="AI144" s="78">
        <f t="shared" si="40"/>
        <v>5</v>
      </c>
      <c r="AJ144" s="75" t="s">
        <v>243</v>
      </c>
      <c r="AK144" s="75">
        <f t="shared" si="41"/>
        <v>5</v>
      </c>
      <c r="AL144" s="75" t="s">
        <v>243</v>
      </c>
      <c r="AM144" s="75">
        <f t="shared" si="42"/>
        <v>5</v>
      </c>
      <c r="AN144" s="75" t="s">
        <v>243</v>
      </c>
      <c r="AO144" s="76">
        <f t="shared" si="43"/>
        <v>5</v>
      </c>
      <c r="AP144" s="77" t="str">
        <f t="shared" si="44"/>
        <v>Catastrófico</v>
      </c>
      <c r="AQ144" s="79"/>
      <c r="AR144" s="79"/>
      <c r="AS144" s="79"/>
    </row>
    <row r="145" spans="3:45" ht="76.5">
      <c r="C145" s="56" t="s">
        <v>2932</v>
      </c>
      <c r="D145" s="57">
        <v>43413</v>
      </c>
      <c r="E145" s="58" t="s">
        <v>2933</v>
      </c>
      <c r="F145" s="58" t="s">
        <v>2934</v>
      </c>
      <c r="G145" s="60" t="s">
        <v>2935</v>
      </c>
      <c r="H145" s="60" t="s">
        <v>222</v>
      </c>
      <c r="I145" s="59" t="s">
        <v>223</v>
      </c>
      <c r="J145" s="60" t="s">
        <v>2936</v>
      </c>
      <c r="K145" s="60" t="s">
        <v>535</v>
      </c>
      <c r="L145" s="60" t="s">
        <v>2922</v>
      </c>
      <c r="M145" s="60" t="s">
        <v>2912</v>
      </c>
      <c r="N145" s="60" t="s">
        <v>2937</v>
      </c>
      <c r="O145" s="60" t="s">
        <v>2775</v>
      </c>
      <c r="P145" s="46" t="s">
        <v>179</v>
      </c>
      <c r="Q145" s="59" t="s">
        <v>2753</v>
      </c>
      <c r="R145" s="59" t="s">
        <v>2774</v>
      </c>
      <c r="S145" s="75">
        <f t="shared" si="30"/>
        <v>5</v>
      </c>
      <c r="T145" s="75" t="s">
        <v>243</v>
      </c>
      <c r="U145" s="75">
        <f t="shared" si="31"/>
        <v>5</v>
      </c>
      <c r="V145" s="75" t="s">
        <v>243</v>
      </c>
      <c r="W145" s="75">
        <f t="shared" si="32"/>
        <v>5</v>
      </c>
      <c r="X145" s="75" t="s">
        <v>243</v>
      </c>
      <c r="Y145" s="76">
        <f t="shared" si="33"/>
        <v>5</v>
      </c>
      <c r="Z145" s="77" t="str">
        <f t="shared" si="34"/>
        <v>Catastrófico</v>
      </c>
      <c r="AA145" s="78">
        <f t="shared" si="35"/>
        <v>5</v>
      </c>
      <c r="AB145" s="75" t="s">
        <v>243</v>
      </c>
      <c r="AC145" s="75">
        <f t="shared" si="36"/>
        <v>5</v>
      </c>
      <c r="AD145" s="75" t="s">
        <v>243</v>
      </c>
      <c r="AE145" s="75">
        <f t="shared" si="37"/>
        <v>5</v>
      </c>
      <c r="AF145" s="75" t="s">
        <v>243</v>
      </c>
      <c r="AG145" s="76">
        <f t="shared" si="38"/>
        <v>5</v>
      </c>
      <c r="AH145" s="77" t="str">
        <f t="shared" si="39"/>
        <v>Catastrófico</v>
      </c>
      <c r="AI145" s="78">
        <f t="shared" si="40"/>
        <v>5</v>
      </c>
      <c r="AJ145" s="75" t="s">
        <v>243</v>
      </c>
      <c r="AK145" s="75">
        <f t="shared" si="41"/>
        <v>5</v>
      </c>
      <c r="AL145" s="75" t="s">
        <v>243</v>
      </c>
      <c r="AM145" s="75">
        <f t="shared" si="42"/>
        <v>5</v>
      </c>
      <c r="AN145" s="75" t="s">
        <v>243</v>
      </c>
      <c r="AO145" s="76">
        <f t="shared" si="43"/>
        <v>5</v>
      </c>
      <c r="AP145" s="77" t="str">
        <f t="shared" si="44"/>
        <v>Catastrófico</v>
      </c>
      <c r="AQ145" s="79"/>
      <c r="AR145" s="79"/>
      <c r="AS145" s="79"/>
    </row>
    <row r="146" spans="3:45" ht="76.5">
      <c r="C146" s="56" t="s">
        <v>2932</v>
      </c>
      <c r="D146" s="57">
        <v>43413</v>
      </c>
      <c r="E146" s="58" t="s">
        <v>2933</v>
      </c>
      <c r="F146" s="58" t="s">
        <v>2934</v>
      </c>
      <c r="G146" s="60" t="s">
        <v>2935</v>
      </c>
      <c r="H146" s="60" t="s">
        <v>222</v>
      </c>
      <c r="I146" s="59" t="s">
        <v>223</v>
      </c>
      <c r="J146" s="60" t="s">
        <v>2936</v>
      </c>
      <c r="K146" s="60" t="s">
        <v>535</v>
      </c>
      <c r="L146" s="60" t="s">
        <v>2922</v>
      </c>
      <c r="M146" s="60" t="s">
        <v>2912</v>
      </c>
      <c r="N146" s="60" t="s">
        <v>2937</v>
      </c>
      <c r="O146" s="60" t="s">
        <v>2940</v>
      </c>
      <c r="P146" s="46" t="s">
        <v>179</v>
      </c>
      <c r="Q146" s="59" t="s">
        <v>2753</v>
      </c>
      <c r="R146" s="59" t="s">
        <v>2774</v>
      </c>
      <c r="S146" s="75">
        <f t="shared" si="30"/>
        <v>5</v>
      </c>
      <c r="T146" s="75" t="s">
        <v>243</v>
      </c>
      <c r="U146" s="75">
        <f t="shared" si="31"/>
        <v>5</v>
      </c>
      <c r="V146" s="75" t="s">
        <v>243</v>
      </c>
      <c r="W146" s="75">
        <f t="shared" si="32"/>
        <v>5</v>
      </c>
      <c r="X146" s="75" t="s">
        <v>243</v>
      </c>
      <c r="Y146" s="76">
        <f t="shared" si="33"/>
        <v>5</v>
      </c>
      <c r="Z146" s="77" t="str">
        <f t="shared" si="34"/>
        <v>Catastrófico</v>
      </c>
      <c r="AA146" s="78">
        <f t="shared" si="35"/>
        <v>5</v>
      </c>
      <c r="AB146" s="75" t="s">
        <v>243</v>
      </c>
      <c r="AC146" s="75">
        <f t="shared" si="36"/>
        <v>5</v>
      </c>
      <c r="AD146" s="75" t="s">
        <v>243</v>
      </c>
      <c r="AE146" s="75">
        <f t="shared" si="37"/>
        <v>5</v>
      </c>
      <c r="AF146" s="75" t="s">
        <v>243</v>
      </c>
      <c r="AG146" s="76">
        <f t="shared" si="38"/>
        <v>5</v>
      </c>
      <c r="AH146" s="77" t="str">
        <f t="shared" si="39"/>
        <v>Catastrófico</v>
      </c>
      <c r="AI146" s="78">
        <f t="shared" si="40"/>
        <v>5</v>
      </c>
      <c r="AJ146" s="75" t="s">
        <v>243</v>
      </c>
      <c r="AK146" s="75">
        <f t="shared" si="41"/>
        <v>5</v>
      </c>
      <c r="AL146" s="75" t="s">
        <v>243</v>
      </c>
      <c r="AM146" s="75">
        <f t="shared" si="42"/>
        <v>5</v>
      </c>
      <c r="AN146" s="75" t="s">
        <v>243</v>
      </c>
      <c r="AO146" s="76">
        <f t="shared" si="43"/>
        <v>5</v>
      </c>
      <c r="AP146" s="77" t="str">
        <f t="shared" si="44"/>
        <v>Catastrófico</v>
      </c>
      <c r="AQ146" s="79"/>
      <c r="AR146" s="79"/>
      <c r="AS146" s="79"/>
    </row>
    <row r="147" spans="3:45" ht="51">
      <c r="C147" s="56" t="s">
        <v>2941</v>
      </c>
      <c r="D147" s="57">
        <v>43413</v>
      </c>
      <c r="E147" s="58" t="s">
        <v>2942</v>
      </c>
      <c r="F147" s="58" t="s">
        <v>2943</v>
      </c>
      <c r="G147" s="60" t="s">
        <v>2944</v>
      </c>
      <c r="H147" s="60" t="s">
        <v>222</v>
      </c>
      <c r="I147" s="59" t="s">
        <v>223</v>
      </c>
      <c r="J147" s="60" t="s">
        <v>2945</v>
      </c>
      <c r="K147" s="60" t="s">
        <v>535</v>
      </c>
      <c r="L147" s="60" t="s">
        <v>2922</v>
      </c>
      <c r="M147" s="60" t="s">
        <v>2912</v>
      </c>
      <c r="N147" s="60" t="s">
        <v>2946</v>
      </c>
      <c r="O147" s="60" t="s">
        <v>2947</v>
      </c>
      <c r="P147" s="46" t="s">
        <v>180</v>
      </c>
      <c r="Q147" s="59" t="s">
        <v>2650</v>
      </c>
      <c r="R147" s="59" t="s">
        <v>230</v>
      </c>
      <c r="S147" s="75">
        <f t="shared" si="30"/>
        <v>1</v>
      </c>
      <c r="T147" s="75" t="s">
        <v>231</v>
      </c>
      <c r="U147" s="75">
        <f t="shared" si="31"/>
        <v>1</v>
      </c>
      <c r="V147" s="75" t="s">
        <v>231</v>
      </c>
      <c r="W147" s="75">
        <f t="shared" si="32"/>
        <v>1</v>
      </c>
      <c r="X147" s="75" t="s">
        <v>231</v>
      </c>
      <c r="Y147" s="76">
        <f t="shared" si="33"/>
        <v>1</v>
      </c>
      <c r="Z147" s="77" t="str">
        <f t="shared" si="34"/>
        <v>Insignificante</v>
      </c>
      <c r="AA147" s="78">
        <f t="shared" si="35"/>
        <v>5</v>
      </c>
      <c r="AB147" s="75" t="s">
        <v>243</v>
      </c>
      <c r="AC147" s="75">
        <f t="shared" si="36"/>
        <v>5</v>
      </c>
      <c r="AD147" s="75" t="s">
        <v>243</v>
      </c>
      <c r="AE147" s="75">
        <f t="shared" si="37"/>
        <v>4</v>
      </c>
      <c r="AF147" s="75" t="s">
        <v>242</v>
      </c>
      <c r="AG147" s="76">
        <f t="shared" si="38"/>
        <v>5</v>
      </c>
      <c r="AH147" s="77" t="str">
        <f t="shared" si="39"/>
        <v>Catastrófico</v>
      </c>
      <c r="AI147" s="78">
        <f t="shared" si="40"/>
        <v>5</v>
      </c>
      <c r="AJ147" s="75" t="s">
        <v>243</v>
      </c>
      <c r="AK147" s="75">
        <f t="shared" si="41"/>
        <v>5</v>
      </c>
      <c r="AL147" s="75" t="s">
        <v>243</v>
      </c>
      <c r="AM147" s="75">
        <f t="shared" si="42"/>
        <v>5</v>
      </c>
      <c r="AN147" s="75" t="s">
        <v>243</v>
      </c>
      <c r="AO147" s="76">
        <f t="shared" si="43"/>
        <v>5</v>
      </c>
      <c r="AP147" s="77" t="str">
        <f t="shared" si="44"/>
        <v>Catastrófico</v>
      </c>
      <c r="AQ147" s="79"/>
      <c r="AR147" s="79"/>
      <c r="AS147" s="79"/>
    </row>
    <row r="148" spans="3:45" ht="51">
      <c r="C148" s="56" t="s">
        <v>2941</v>
      </c>
      <c r="D148" s="57">
        <v>43413</v>
      </c>
      <c r="E148" s="58" t="s">
        <v>2942</v>
      </c>
      <c r="F148" s="58" t="s">
        <v>2943</v>
      </c>
      <c r="G148" s="60" t="s">
        <v>2944</v>
      </c>
      <c r="H148" s="60" t="s">
        <v>222</v>
      </c>
      <c r="I148" s="59" t="s">
        <v>223</v>
      </c>
      <c r="J148" s="60" t="s">
        <v>2945</v>
      </c>
      <c r="K148" s="60" t="s">
        <v>535</v>
      </c>
      <c r="L148" s="60" t="s">
        <v>2922</v>
      </c>
      <c r="M148" s="60" t="s">
        <v>2912</v>
      </c>
      <c r="N148" s="60" t="s">
        <v>2946</v>
      </c>
      <c r="O148" s="60" t="s">
        <v>2939</v>
      </c>
      <c r="P148" s="46" t="s">
        <v>180</v>
      </c>
      <c r="Q148" s="59" t="s">
        <v>2650</v>
      </c>
      <c r="R148" s="59" t="s">
        <v>230</v>
      </c>
      <c r="S148" s="75">
        <f t="shared" si="30"/>
        <v>1</v>
      </c>
      <c r="T148" s="75" t="s">
        <v>231</v>
      </c>
      <c r="U148" s="75">
        <f t="shared" si="31"/>
        <v>1</v>
      </c>
      <c r="V148" s="75" t="s">
        <v>231</v>
      </c>
      <c r="W148" s="75">
        <f t="shared" si="32"/>
        <v>1</v>
      </c>
      <c r="X148" s="75" t="s">
        <v>231</v>
      </c>
      <c r="Y148" s="76">
        <f t="shared" si="33"/>
        <v>1</v>
      </c>
      <c r="Z148" s="77" t="str">
        <f t="shared" si="34"/>
        <v>Insignificante</v>
      </c>
      <c r="AA148" s="78">
        <f t="shared" si="35"/>
        <v>5</v>
      </c>
      <c r="AB148" s="75" t="s">
        <v>243</v>
      </c>
      <c r="AC148" s="75">
        <f t="shared" si="36"/>
        <v>5</v>
      </c>
      <c r="AD148" s="75" t="s">
        <v>243</v>
      </c>
      <c r="AE148" s="75">
        <f t="shared" si="37"/>
        <v>4</v>
      </c>
      <c r="AF148" s="75" t="s">
        <v>242</v>
      </c>
      <c r="AG148" s="76">
        <f t="shared" si="38"/>
        <v>5</v>
      </c>
      <c r="AH148" s="77" t="str">
        <f t="shared" si="39"/>
        <v>Catastrófico</v>
      </c>
      <c r="AI148" s="78">
        <f t="shared" si="40"/>
        <v>5</v>
      </c>
      <c r="AJ148" s="75" t="s">
        <v>243</v>
      </c>
      <c r="AK148" s="75">
        <f t="shared" si="41"/>
        <v>5</v>
      </c>
      <c r="AL148" s="75" t="s">
        <v>243</v>
      </c>
      <c r="AM148" s="75">
        <f t="shared" si="42"/>
        <v>5</v>
      </c>
      <c r="AN148" s="75" t="s">
        <v>243</v>
      </c>
      <c r="AO148" s="76">
        <f t="shared" si="43"/>
        <v>5</v>
      </c>
      <c r="AP148" s="77" t="str">
        <f t="shared" si="44"/>
        <v>Catastrófico</v>
      </c>
      <c r="AQ148" s="79"/>
      <c r="AR148" s="79"/>
      <c r="AS148" s="79"/>
    </row>
    <row r="149" spans="3:45" ht="51">
      <c r="C149" s="56" t="s">
        <v>2941</v>
      </c>
      <c r="D149" s="57">
        <v>43413</v>
      </c>
      <c r="E149" s="58" t="s">
        <v>2942</v>
      </c>
      <c r="F149" s="58" t="s">
        <v>2943</v>
      </c>
      <c r="G149" s="60" t="s">
        <v>2944</v>
      </c>
      <c r="H149" s="60" t="s">
        <v>222</v>
      </c>
      <c r="I149" s="59" t="s">
        <v>223</v>
      </c>
      <c r="J149" s="60" t="s">
        <v>2945</v>
      </c>
      <c r="K149" s="60" t="s">
        <v>535</v>
      </c>
      <c r="L149" s="60" t="s">
        <v>2922</v>
      </c>
      <c r="M149" s="60" t="s">
        <v>2912</v>
      </c>
      <c r="N149" s="60" t="s">
        <v>2946</v>
      </c>
      <c r="O149" s="60" t="s">
        <v>2755</v>
      </c>
      <c r="P149" s="46" t="s">
        <v>180</v>
      </c>
      <c r="Q149" s="59" t="s">
        <v>2650</v>
      </c>
      <c r="R149" s="59" t="s">
        <v>230</v>
      </c>
      <c r="S149" s="75">
        <f t="shared" si="30"/>
        <v>1</v>
      </c>
      <c r="T149" s="75" t="s">
        <v>231</v>
      </c>
      <c r="U149" s="75">
        <f t="shared" si="31"/>
        <v>1</v>
      </c>
      <c r="V149" s="75" t="s">
        <v>231</v>
      </c>
      <c r="W149" s="75">
        <f t="shared" si="32"/>
        <v>1</v>
      </c>
      <c r="X149" s="75" t="s">
        <v>231</v>
      </c>
      <c r="Y149" s="76">
        <f t="shared" si="33"/>
        <v>1</v>
      </c>
      <c r="Z149" s="77" t="str">
        <f t="shared" si="34"/>
        <v>Insignificante</v>
      </c>
      <c r="AA149" s="78">
        <f t="shared" si="35"/>
        <v>5</v>
      </c>
      <c r="AB149" s="75" t="s">
        <v>243</v>
      </c>
      <c r="AC149" s="75">
        <f t="shared" si="36"/>
        <v>5</v>
      </c>
      <c r="AD149" s="75" t="s">
        <v>243</v>
      </c>
      <c r="AE149" s="75">
        <f t="shared" si="37"/>
        <v>4</v>
      </c>
      <c r="AF149" s="75" t="s">
        <v>242</v>
      </c>
      <c r="AG149" s="76">
        <f t="shared" si="38"/>
        <v>5</v>
      </c>
      <c r="AH149" s="77" t="str">
        <f t="shared" si="39"/>
        <v>Catastrófico</v>
      </c>
      <c r="AI149" s="78">
        <f t="shared" si="40"/>
        <v>5</v>
      </c>
      <c r="AJ149" s="75" t="s">
        <v>243</v>
      </c>
      <c r="AK149" s="75">
        <f t="shared" si="41"/>
        <v>5</v>
      </c>
      <c r="AL149" s="75" t="s">
        <v>243</v>
      </c>
      <c r="AM149" s="75">
        <f t="shared" si="42"/>
        <v>5</v>
      </c>
      <c r="AN149" s="75" t="s">
        <v>243</v>
      </c>
      <c r="AO149" s="76">
        <f t="shared" si="43"/>
        <v>5</v>
      </c>
      <c r="AP149" s="77" t="str">
        <f t="shared" si="44"/>
        <v>Catastrófico</v>
      </c>
      <c r="AQ149" s="79"/>
      <c r="AR149" s="79"/>
      <c r="AS149" s="79"/>
    </row>
    <row r="150" spans="3:45" ht="51">
      <c r="C150" s="56" t="s">
        <v>2941</v>
      </c>
      <c r="D150" s="57">
        <v>43413</v>
      </c>
      <c r="E150" s="58" t="s">
        <v>2942</v>
      </c>
      <c r="F150" s="58" t="s">
        <v>2943</v>
      </c>
      <c r="G150" s="60" t="s">
        <v>2944</v>
      </c>
      <c r="H150" s="60" t="s">
        <v>222</v>
      </c>
      <c r="I150" s="59" t="s">
        <v>223</v>
      </c>
      <c r="J150" s="60" t="s">
        <v>2945</v>
      </c>
      <c r="K150" s="60" t="s">
        <v>535</v>
      </c>
      <c r="L150" s="60" t="s">
        <v>2922</v>
      </c>
      <c r="M150" s="60" t="s">
        <v>2912</v>
      </c>
      <c r="N150" s="60" t="s">
        <v>2946</v>
      </c>
      <c r="O150" s="60" t="s">
        <v>2775</v>
      </c>
      <c r="P150" s="46" t="s">
        <v>180</v>
      </c>
      <c r="Q150" s="59" t="s">
        <v>2650</v>
      </c>
      <c r="R150" s="59" t="s">
        <v>230</v>
      </c>
      <c r="S150" s="75">
        <f t="shared" si="30"/>
        <v>1</v>
      </c>
      <c r="T150" s="75" t="s">
        <v>231</v>
      </c>
      <c r="U150" s="75">
        <f t="shared" si="31"/>
        <v>1</v>
      </c>
      <c r="V150" s="75" t="s">
        <v>231</v>
      </c>
      <c r="W150" s="75">
        <f t="shared" si="32"/>
        <v>1</v>
      </c>
      <c r="X150" s="75" t="s">
        <v>231</v>
      </c>
      <c r="Y150" s="76">
        <f t="shared" si="33"/>
        <v>1</v>
      </c>
      <c r="Z150" s="77" t="str">
        <f t="shared" si="34"/>
        <v>Insignificante</v>
      </c>
      <c r="AA150" s="78">
        <f t="shared" si="35"/>
        <v>5</v>
      </c>
      <c r="AB150" s="75" t="s">
        <v>243</v>
      </c>
      <c r="AC150" s="75">
        <f t="shared" si="36"/>
        <v>5</v>
      </c>
      <c r="AD150" s="75" t="s">
        <v>243</v>
      </c>
      <c r="AE150" s="75">
        <f t="shared" si="37"/>
        <v>4</v>
      </c>
      <c r="AF150" s="75" t="s">
        <v>242</v>
      </c>
      <c r="AG150" s="76">
        <f t="shared" si="38"/>
        <v>5</v>
      </c>
      <c r="AH150" s="77" t="str">
        <f t="shared" si="39"/>
        <v>Catastrófico</v>
      </c>
      <c r="AI150" s="78">
        <f t="shared" si="40"/>
        <v>5</v>
      </c>
      <c r="AJ150" s="75" t="s">
        <v>243</v>
      </c>
      <c r="AK150" s="75">
        <f t="shared" si="41"/>
        <v>5</v>
      </c>
      <c r="AL150" s="75" t="s">
        <v>243</v>
      </c>
      <c r="AM150" s="75">
        <f t="shared" si="42"/>
        <v>5</v>
      </c>
      <c r="AN150" s="75" t="s">
        <v>243</v>
      </c>
      <c r="AO150" s="76">
        <f t="shared" si="43"/>
        <v>5</v>
      </c>
      <c r="AP150" s="77" t="str">
        <f t="shared" si="44"/>
        <v>Catastrófico</v>
      </c>
      <c r="AQ150" s="79"/>
      <c r="AR150" s="79"/>
      <c r="AS150" s="79"/>
    </row>
    <row r="151" spans="3:45" ht="51">
      <c r="C151" s="56" t="s">
        <v>2941</v>
      </c>
      <c r="D151" s="57">
        <v>43413</v>
      </c>
      <c r="E151" s="58" t="s">
        <v>2942</v>
      </c>
      <c r="F151" s="58" t="s">
        <v>2943</v>
      </c>
      <c r="G151" s="60" t="s">
        <v>2944</v>
      </c>
      <c r="H151" s="60" t="s">
        <v>222</v>
      </c>
      <c r="I151" s="59" t="s">
        <v>223</v>
      </c>
      <c r="J151" s="60" t="s">
        <v>2945</v>
      </c>
      <c r="K151" s="60" t="s">
        <v>535</v>
      </c>
      <c r="L151" s="60" t="s">
        <v>2922</v>
      </c>
      <c r="M151" s="60" t="s">
        <v>2912</v>
      </c>
      <c r="N151" s="60" t="s">
        <v>2946</v>
      </c>
      <c r="O151" s="60" t="s">
        <v>2940</v>
      </c>
      <c r="P151" s="46" t="s">
        <v>180</v>
      </c>
      <c r="Q151" s="59" t="s">
        <v>2650</v>
      </c>
      <c r="R151" s="59" t="s">
        <v>230</v>
      </c>
      <c r="S151" s="75">
        <f t="shared" si="30"/>
        <v>1</v>
      </c>
      <c r="T151" s="75" t="s">
        <v>231</v>
      </c>
      <c r="U151" s="75">
        <f t="shared" si="31"/>
        <v>1</v>
      </c>
      <c r="V151" s="75" t="s">
        <v>231</v>
      </c>
      <c r="W151" s="75">
        <f t="shared" si="32"/>
        <v>1</v>
      </c>
      <c r="X151" s="75" t="s">
        <v>231</v>
      </c>
      <c r="Y151" s="76">
        <f t="shared" si="33"/>
        <v>1</v>
      </c>
      <c r="Z151" s="77" t="str">
        <f t="shared" si="34"/>
        <v>Insignificante</v>
      </c>
      <c r="AA151" s="78">
        <f t="shared" si="35"/>
        <v>5</v>
      </c>
      <c r="AB151" s="75" t="s">
        <v>243</v>
      </c>
      <c r="AC151" s="75">
        <f t="shared" si="36"/>
        <v>5</v>
      </c>
      <c r="AD151" s="75" t="s">
        <v>243</v>
      </c>
      <c r="AE151" s="75">
        <f t="shared" si="37"/>
        <v>4</v>
      </c>
      <c r="AF151" s="75" t="s">
        <v>242</v>
      </c>
      <c r="AG151" s="76">
        <f t="shared" si="38"/>
        <v>5</v>
      </c>
      <c r="AH151" s="77" t="str">
        <f t="shared" si="39"/>
        <v>Catastrófico</v>
      </c>
      <c r="AI151" s="78">
        <f t="shared" si="40"/>
        <v>5</v>
      </c>
      <c r="AJ151" s="75" t="s">
        <v>243</v>
      </c>
      <c r="AK151" s="75">
        <f t="shared" si="41"/>
        <v>5</v>
      </c>
      <c r="AL151" s="75" t="s">
        <v>243</v>
      </c>
      <c r="AM151" s="75">
        <f t="shared" si="42"/>
        <v>5</v>
      </c>
      <c r="AN151" s="75" t="s">
        <v>243</v>
      </c>
      <c r="AO151" s="76">
        <f t="shared" si="43"/>
        <v>5</v>
      </c>
      <c r="AP151" s="77" t="str">
        <f t="shared" si="44"/>
        <v>Catastrófico</v>
      </c>
      <c r="AQ151" s="79"/>
      <c r="AR151" s="79"/>
      <c r="AS151" s="79"/>
    </row>
    <row r="152" spans="3:45" ht="89.25">
      <c r="C152" s="56" t="s">
        <v>2948</v>
      </c>
      <c r="D152" s="57">
        <v>41275</v>
      </c>
      <c r="E152" s="58" t="s">
        <v>2949</v>
      </c>
      <c r="F152" s="58" t="s">
        <v>2950</v>
      </c>
      <c r="G152" s="60" t="s">
        <v>2951</v>
      </c>
      <c r="H152" s="60" t="s">
        <v>222</v>
      </c>
      <c r="I152" s="59" t="s">
        <v>2655</v>
      </c>
      <c r="J152" s="60" t="s">
        <v>2952</v>
      </c>
      <c r="K152" s="60" t="s">
        <v>535</v>
      </c>
      <c r="L152" s="60" t="s">
        <v>2953</v>
      </c>
      <c r="M152" s="60" t="s">
        <v>2912</v>
      </c>
      <c r="N152" s="60" t="s">
        <v>727</v>
      </c>
      <c r="O152" s="60" t="s">
        <v>2954</v>
      </c>
      <c r="P152" s="46" t="s">
        <v>180</v>
      </c>
      <c r="Q152" s="59" t="s">
        <v>2650</v>
      </c>
      <c r="R152" s="59" t="s">
        <v>230</v>
      </c>
      <c r="S152" s="75">
        <f t="shared" si="30"/>
        <v>1</v>
      </c>
      <c r="T152" s="75" t="s">
        <v>231</v>
      </c>
      <c r="U152" s="75">
        <f t="shared" si="31"/>
        <v>1</v>
      </c>
      <c r="V152" s="75" t="s">
        <v>231</v>
      </c>
      <c r="W152" s="75">
        <f t="shared" si="32"/>
        <v>1</v>
      </c>
      <c r="X152" s="75" t="s">
        <v>231</v>
      </c>
      <c r="Y152" s="76">
        <f t="shared" si="33"/>
        <v>1</v>
      </c>
      <c r="Z152" s="77" t="str">
        <f t="shared" si="34"/>
        <v>Insignificante</v>
      </c>
      <c r="AA152" s="78">
        <f t="shared" si="35"/>
        <v>1</v>
      </c>
      <c r="AB152" s="75" t="s">
        <v>231</v>
      </c>
      <c r="AC152" s="75">
        <f t="shared" si="36"/>
        <v>2</v>
      </c>
      <c r="AD152" s="75" t="s">
        <v>233</v>
      </c>
      <c r="AE152" s="75">
        <f t="shared" si="37"/>
        <v>2</v>
      </c>
      <c r="AF152" s="75" t="s">
        <v>233</v>
      </c>
      <c r="AG152" s="76">
        <f t="shared" si="38"/>
        <v>2</v>
      </c>
      <c r="AH152" s="77" t="str">
        <f t="shared" si="39"/>
        <v>Menor</v>
      </c>
      <c r="AI152" s="78">
        <f t="shared" si="40"/>
        <v>1</v>
      </c>
      <c r="AJ152" s="75" t="s">
        <v>231</v>
      </c>
      <c r="AK152" s="75">
        <f t="shared" si="41"/>
        <v>2</v>
      </c>
      <c r="AL152" s="75" t="s">
        <v>233</v>
      </c>
      <c r="AM152" s="75">
        <f t="shared" si="42"/>
        <v>3</v>
      </c>
      <c r="AN152" s="75" t="s">
        <v>232</v>
      </c>
      <c r="AO152" s="76">
        <f t="shared" si="43"/>
        <v>3</v>
      </c>
      <c r="AP152" s="77" t="str">
        <f t="shared" si="44"/>
        <v>Moderado</v>
      </c>
      <c r="AQ152" s="79"/>
      <c r="AR152" s="79"/>
      <c r="AS152" s="79"/>
    </row>
    <row r="153" spans="3:45" ht="89.25">
      <c r="C153" s="56" t="s">
        <v>2948</v>
      </c>
      <c r="D153" s="57">
        <v>41275</v>
      </c>
      <c r="E153" s="58" t="s">
        <v>2949</v>
      </c>
      <c r="F153" s="58" t="s">
        <v>2950</v>
      </c>
      <c r="G153" s="60" t="s">
        <v>2951</v>
      </c>
      <c r="H153" s="60" t="s">
        <v>222</v>
      </c>
      <c r="I153" s="59" t="s">
        <v>2655</v>
      </c>
      <c r="J153" s="60" t="s">
        <v>2952</v>
      </c>
      <c r="K153" s="60" t="s">
        <v>535</v>
      </c>
      <c r="L153" s="60" t="s">
        <v>2953</v>
      </c>
      <c r="M153" s="60" t="s">
        <v>2912</v>
      </c>
      <c r="N153" s="60" t="s">
        <v>727</v>
      </c>
      <c r="O153" s="60" t="s">
        <v>2880</v>
      </c>
      <c r="P153" s="46" t="s">
        <v>180</v>
      </c>
      <c r="Q153" s="59" t="s">
        <v>2650</v>
      </c>
      <c r="R153" s="59" t="s">
        <v>230</v>
      </c>
      <c r="S153" s="75">
        <f t="shared" si="30"/>
        <v>1</v>
      </c>
      <c r="T153" s="75" t="s">
        <v>231</v>
      </c>
      <c r="U153" s="75">
        <f t="shared" si="31"/>
        <v>1</v>
      </c>
      <c r="V153" s="75" t="s">
        <v>231</v>
      </c>
      <c r="W153" s="75">
        <f t="shared" si="32"/>
        <v>1</v>
      </c>
      <c r="X153" s="75" t="s">
        <v>231</v>
      </c>
      <c r="Y153" s="76">
        <f t="shared" si="33"/>
        <v>1</v>
      </c>
      <c r="Z153" s="77" t="str">
        <f t="shared" si="34"/>
        <v>Insignificante</v>
      </c>
      <c r="AA153" s="78">
        <f t="shared" si="35"/>
        <v>1</v>
      </c>
      <c r="AB153" s="75" t="s">
        <v>231</v>
      </c>
      <c r="AC153" s="75">
        <f t="shared" si="36"/>
        <v>2</v>
      </c>
      <c r="AD153" s="75" t="s">
        <v>233</v>
      </c>
      <c r="AE153" s="75">
        <f t="shared" si="37"/>
        <v>2</v>
      </c>
      <c r="AF153" s="75" t="s">
        <v>233</v>
      </c>
      <c r="AG153" s="76">
        <f t="shared" si="38"/>
        <v>2</v>
      </c>
      <c r="AH153" s="77" t="str">
        <f t="shared" si="39"/>
        <v>Menor</v>
      </c>
      <c r="AI153" s="78">
        <f t="shared" si="40"/>
        <v>1</v>
      </c>
      <c r="AJ153" s="75" t="s">
        <v>231</v>
      </c>
      <c r="AK153" s="75">
        <f t="shared" si="41"/>
        <v>2</v>
      </c>
      <c r="AL153" s="75" t="s">
        <v>233</v>
      </c>
      <c r="AM153" s="75">
        <f t="shared" si="42"/>
        <v>3</v>
      </c>
      <c r="AN153" s="75" t="s">
        <v>232</v>
      </c>
      <c r="AO153" s="76">
        <f t="shared" si="43"/>
        <v>3</v>
      </c>
      <c r="AP153" s="77" t="str">
        <f t="shared" si="44"/>
        <v>Moderado</v>
      </c>
      <c r="AQ153" s="79"/>
      <c r="AR153" s="79"/>
      <c r="AS153" s="79"/>
    </row>
    <row r="154" spans="3:45" ht="89.25">
      <c r="C154" s="56" t="s">
        <v>2948</v>
      </c>
      <c r="D154" s="57">
        <v>41275</v>
      </c>
      <c r="E154" s="58" t="s">
        <v>2949</v>
      </c>
      <c r="F154" s="58" t="s">
        <v>2950</v>
      </c>
      <c r="G154" s="60" t="s">
        <v>2951</v>
      </c>
      <c r="H154" s="60" t="s">
        <v>222</v>
      </c>
      <c r="I154" s="59" t="s">
        <v>2655</v>
      </c>
      <c r="J154" s="60" t="s">
        <v>2952</v>
      </c>
      <c r="K154" s="60" t="s">
        <v>535</v>
      </c>
      <c r="L154" s="60" t="s">
        <v>2953</v>
      </c>
      <c r="M154" s="60" t="s">
        <v>2912</v>
      </c>
      <c r="N154" s="60" t="s">
        <v>727</v>
      </c>
      <c r="O154" s="60" t="s">
        <v>2955</v>
      </c>
      <c r="P154" s="46" t="s">
        <v>180</v>
      </c>
      <c r="Q154" s="59" t="s">
        <v>2650</v>
      </c>
      <c r="R154" s="59" t="s">
        <v>230</v>
      </c>
      <c r="S154" s="75">
        <f t="shared" si="30"/>
        <v>1</v>
      </c>
      <c r="T154" s="75" t="s">
        <v>231</v>
      </c>
      <c r="U154" s="75">
        <f t="shared" si="31"/>
        <v>1</v>
      </c>
      <c r="V154" s="75" t="s">
        <v>231</v>
      </c>
      <c r="W154" s="75">
        <f t="shared" si="32"/>
        <v>1</v>
      </c>
      <c r="X154" s="75" t="s">
        <v>231</v>
      </c>
      <c r="Y154" s="76">
        <f t="shared" si="33"/>
        <v>1</v>
      </c>
      <c r="Z154" s="77" t="str">
        <f t="shared" si="34"/>
        <v>Insignificante</v>
      </c>
      <c r="AA154" s="78">
        <f t="shared" si="35"/>
        <v>1</v>
      </c>
      <c r="AB154" s="75" t="s">
        <v>231</v>
      </c>
      <c r="AC154" s="75">
        <f t="shared" si="36"/>
        <v>2</v>
      </c>
      <c r="AD154" s="75" t="s">
        <v>233</v>
      </c>
      <c r="AE154" s="75">
        <f t="shared" si="37"/>
        <v>2</v>
      </c>
      <c r="AF154" s="75" t="s">
        <v>233</v>
      </c>
      <c r="AG154" s="76">
        <f t="shared" si="38"/>
        <v>2</v>
      </c>
      <c r="AH154" s="77" t="str">
        <f t="shared" si="39"/>
        <v>Menor</v>
      </c>
      <c r="AI154" s="78">
        <f t="shared" si="40"/>
        <v>1</v>
      </c>
      <c r="AJ154" s="75" t="s">
        <v>231</v>
      </c>
      <c r="AK154" s="75">
        <f t="shared" si="41"/>
        <v>2</v>
      </c>
      <c r="AL154" s="75" t="s">
        <v>233</v>
      </c>
      <c r="AM154" s="75">
        <f t="shared" si="42"/>
        <v>3</v>
      </c>
      <c r="AN154" s="75" t="s">
        <v>232</v>
      </c>
      <c r="AO154" s="76">
        <f t="shared" si="43"/>
        <v>3</v>
      </c>
      <c r="AP154" s="77" t="str">
        <f t="shared" si="44"/>
        <v>Moderado</v>
      </c>
      <c r="AQ154" s="79"/>
      <c r="AR154" s="79"/>
      <c r="AS154" s="79"/>
    </row>
    <row r="155" spans="3:45" ht="76.5">
      <c r="C155" s="56" t="s">
        <v>2956</v>
      </c>
      <c r="D155" s="57">
        <v>39083</v>
      </c>
      <c r="E155" s="58" t="s">
        <v>2957</v>
      </c>
      <c r="F155" s="58" t="s">
        <v>2958</v>
      </c>
      <c r="G155" s="60" t="s">
        <v>2959</v>
      </c>
      <c r="H155" s="60" t="s">
        <v>222</v>
      </c>
      <c r="I155" s="59" t="s">
        <v>2655</v>
      </c>
      <c r="J155" s="60" t="s">
        <v>2960</v>
      </c>
      <c r="K155" s="60" t="s">
        <v>535</v>
      </c>
      <c r="L155" s="60" t="s">
        <v>2961</v>
      </c>
      <c r="M155" s="60" t="s">
        <v>2962</v>
      </c>
      <c r="N155" s="60" t="s">
        <v>2884</v>
      </c>
      <c r="O155" s="60" t="s">
        <v>2878</v>
      </c>
      <c r="P155" s="46" t="s">
        <v>179</v>
      </c>
      <c r="Q155" s="59" t="s">
        <v>2697</v>
      </c>
      <c r="R155" s="59" t="s">
        <v>2774</v>
      </c>
      <c r="S155" s="75">
        <f t="shared" si="30"/>
        <v>5</v>
      </c>
      <c r="T155" s="75" t="s">
        <v>243</v>
      </c>
      <c r="U155" s="75">
        <f t="shared" si="31"/>
        <v>5</v>
      </c>
      <c r="V155" s="75" t="s">
        <v>243</v>
      </c>
      <c r="W155" s="75">
        <f t="shared" si="32"/>
        <v>5</v>
      </c>
      <c r="X155" s="75" t="s">
        <v>243</v>
      </c>
      <c r="Y155" s="76">
        <f t="shared" si="33"/>
        <v>5</v>
      </c>
      <c r="Z155" s="77" t="str">
        <f t="shared" si="34"/>
        <v>Catastrófico</v>
      </c>
      <c r="AA155" s="78">
        <f t="shared" si="35"/>
        <v>5</v>
      </c>
      <c r="AB155" s="75" t="s">
        <v>243</v>
      </c>
      <c r="AC155" s="75">
        <f t="shared" si="36"/>
        <v>5</v>
      </c>
      <c r="AD155" s="75" t="s">
        <v>243</v>
      </c>
      <c r="AE155" s="75">
        <f t="shared" si="37"/>
        <v>5</v>
      </c>
      <c r="AF155" s="75" t="s">
        <v>243</v>
      </c>
      <c r="AG155" s="76">
        <f t="shared" si="38"/>
        <v>5</v>
      </c>
      <c r="AH155" s="77" t="str">
        <f t="shared" si="39"/>
        <v>Catastrófico</v>
      </c>
      <c r="AI155" s="78">
        <f t="shared" si="40"/>
        <v>1</v>
      </c>
      <c r="AJ155" s="75" t="s">
        <v>231</v>
      </c>
      <c r="AK155" s="75">
        <f t="shared" si="41"/>
        <v>2</v>
      </c>
      <c r="AL155" s="75" t="s">
        <v>233</v>
      </c>
      <c r="AM155" s="75">
        <f t="shared" si="42"/>
        <v>2</v>
      </c>
      <c r="AN155" s="75" t="s">
        <v>233</v>
      </c>
      <c r="AO155" s="76">
        <f t="shared" si="43"/>
        <v>2</v>
      </c>
      <c r="AP155" s="77" t="str">
        <f t="shared" si="44"/>
        <v>Menor</v>
      </c>
      <c r="AQ155" s="79"/>
      <c r="AR155" s="79"/>
      <c r="AS155" s="79"/>
    </row>
    <row r="156" spans="3:45" ht="76.5">
      <c r="C156" s="56" t="s">
        <v>2956</v>
      </c>
      <c r="D156" s="57">
        <v>39083</v>
      </c>
      <c r="E156" s="58" t="s">
        <v>2957</v>
      </c>
      <c r="F156" s="58" t="s">
        <v>2958</v>
      </c>
      <c r="G156" s="60" t="s">
        <v>2959</v>
      </c>
      <c r="H156" s="60" t="s">
        <v>222</v>
      </c>
      <c r="I156" s="59" t="s">
        <v>2655</v>
      </c>
      <c r="J156" s="60" t="s">
        <v>2960</v>
      </c>
      <c r="K156" s="60" t="s">
        <v>535</v>
      </c>
      <c r="L156" s="60" t="s">
        <v>2961</v>
      </c>
      <c r="M156" s="60" t="s">
        <v>2962</v>
      </c>
      <c r="N156" s="60" t="s">
        <v>2884</v>
      </c>
      <c r="O156" s="60" t="s">
        <v>2963</v>
      </c>
      <c r="P156" s="46" t="s">
        <v>179</v>
      </c>
      <c r="Q156" s="59" t="s">
        <v>2697</v>
      </c>
      <c r="R156" s="59" t="s">
        <v>2774</v>
      </c>
      <c r="S156" s="75">
        <f t="shared" si="30"/>
        <v>5</v>
      </c>
      <c r="T156" s="75" t="s">
        <v>243</v>
      </c>
      <c r="U156" s="75">
        <f t="shared" si="31"/>
        <v>5</v>
      </c>
      <c r="V156" s="75" t="s">
        <v>243</v>
      </c>
      <c r="W156" s="75">
        <f t="shared" si="32"/>
        <v>5</v>
      </c>
      <c r="X156" s="75" t="s">
        <v>243</v>
      </c>
      <c r="Y156" s="76">
        <f t="shared" si="33"/>
        <v>5</v>
      </c>
      <c r="Z156" s="77" t="str">
        <f t="shared" si="34"/>
        <v>Catastrófico</v>
      </c>
      <c r="AA156" s="78">
        <f t="shared" si="35"/>
        <v>5</v>
      </c>
      <c r="AB156" s="75" t="s">
        <v>243</v>
      </c>
      <c r="AC156" s="75">
        <f t="shared" si="36"/>
        <v>5</v>
      </c>
      <c r="AD156" s="75" t="s">
        <v>243</v>
      </c>
      <c r="AE156" s="75">
        <f t="shared" si="37"/>
        <v>5</v>
      </c>
      <c r="AF156" s="75" t="s">
        <v>243</v>
      </c>
      <c r="AG156" s="76">
        <f t="shared" si="38"/>
        <v>5</v>
      </c>
      <c r="AH156" s="77" t="str">
        <f t="shared" si="39"/>
        <v>Catastrófico</v>
      </c>
      <c r="AI156" s="78">
        <f t="shared" si="40"/>
        <v>1</v>
      </c>
      <c r="AJ156" s="75" t="s">
        <v>231</v>
      </c>
      <c r="AK156" s="75">
        <f t="shared" si="41"/>
        <v>2</v>
      </c>
      <c r="AL156" s="75" t="s">
        <v>233</v>
      </c>
      <c r="AM156" s="75">
        <f t="shared" si="42"/>
        <v>2</v>
      </c>
      <c r="AN156" s="75" t="s">
        <v>233</v>
      </c>
      <c r="AO156" s="76">
        <f t="shared" si="43"/>
        <v>2</v>
      </c>
      <c r="AP156" s="77" t="str">
        <f t="shared" si="44"/>
        <v>Menor</v>
      </c>
      <c r="AQ156" s="79"/>
      <c r="AR156" s="79"/>
      <c r="AS156" s="79"/>
    </row>
    <row r="157" spans="3:45" ht="76.5">
      <c r="C157" s="56" t="s">
        <v>2956</v>
      </c>
      <c r="D157" s="57">
        <v>39083</v>
      </c>
      <c r="E157" s="58" t="s">
        <v>2957</v>
      </c>
      <c r="F157" s="58" t="s">
        <v>2958</v>
      </c>
      <c r="G157" s="60" t="s">
        <v>2959</v>
      </c>
      <c r="H157" s="60" t="s">
        <v>222</v>
      </c>
      <c r="I157" s="59" t="s">
        <v>2655</v>
      </c>
      <c r="J157" s="60" t="s">
        <v>2960</v>
      </c>
      <c r="K157" s="60" t="s">
        <v>535</v>
      </c>
      <c r="L157" s="60" t="s">
        <v>2961</v>
      </c>
      <c r="M157" s="60" t="s">
        <v>2962</v>
      </c>
      <c r="N157" s="60" t="s">
        <v>2884</v>
      </c>
      <c r="O157" s="60" t="s">
        <v>2880</v>
      </c>
      <c r="P157" s="46" t="s">
        <v>179</v>
      </c>
      <c r="Q157" s="59" t="s">
        <v>2697</v>
      </c>
      <c r="R157" s="59" t="s">
        <v>2774</v>
      </c>
      <c r="S157" s="75">
        <f t="shared" si="30"/>
        <v>5</v>
      </c>
      <c r="T157" s="75" t="s">
        <v>243</v>
      </c>
      <c r="U157" s="75">
        <f t="shared" si="31"/>
        <v>5</v>
      </c>
      <c r="V157" s="75" t="s">
        <v>243</v>
      </c>
      <c r="W157" s="75">
        <f t="shared" si="32"/>
        <v>5</v>
      </c>
      <c r="X157" s="75" t="s">
        <v>243</v>
      </c>
      <c r="Y157" s="76">
        <f t="shared" si="33"/>
        <v>5</v>
      </c>
      <c r="Z157" s="77" t="str">
        <f t="shared" si="34"/>
        <v>Catastrófico</v>
      </c>
      <c r="AA157" s="78">
        <f t="shared" si="35"/>
        <v>5</v>
      </c>
      <c r="AB157" s="75" t="s">
        <v>243</v>
      </c>
      <c r="AC157" s="75">
        <f t="shared" si="36"/>
        <v>5</v>
      </c>
      <c r="AD157" s="75" t="s">
        <v>243</v>
      </c>
      <c r="AE157" s="75">
        <f t="shared" si="37"/>
        <v>5</v>
      </c>
      <c r="AF157" s="75" t="s">
        <v>243</v>
      </c>
      <c r="AG157" s="76">
        <f t="shared" si="38"/>
        <v>5</v>
      </c>
      <c r="AH157" s="77" t="str">
        <f t="shared" si="39"/>
        <v>Catastrófico</v>
      </c>
      <c r="AI157" s="78">
        <f t="shared" si="40"/>
        <v>1</v>
      </c>
      <c r="AJ157" s="75" t="s">
        <v>231</v>
      </c>
      <c r="AK157" s="75">
        <f t="shared" si="41"/>
        <v>2</v>
      </c>
      <c r="AL157" s="75" t="s">
        <v>233</v>
      </c>
      <c r="AM157" s="75">
        <f t="shared" si="42"/>
        <v>2</v>
      </c>
      <c r="AN157" s="75" t="s">
        <v>233</v>
      </c>
      <c r="AO157" s="76">
        <f t="shared" si="43"/>
        <v>2</v>
      </c>
      <c r="AP157" s="77" t="str">
        <f t="shared" si="44"/>
        <v>Menor</v>
      </c>
      <c r="AQ157" s="79"/>
      <c r="AR157" s="79"/>
      <c r="AS157" s="79"/>
    </row>
    <row r="158" spans="3:45" ht="76.5">
      <c r="C158" s="56" t="s">
        <v>2956</v>
      </c>
      <c r="D158" s="57">
        <v>39083</v>
      </c>
      <c r="E158" s="58" t="s">
        <v>2957</v>
      </c>
      <c r="F158" s="58" t="s">
        <v>2958</v>
      </c>
      <c r="G158" s="60" t="s">
        <v>2959</v>
      </c>
      <c r="H158" s="60" t="s">
        <v>222</v>
      </c>
      <c r="I158" s="59" t="s">
        <v>2655</v>
      </c>
      <c r="J158" s="60" t="s">
        <v>2960</v>
      </c>
      <c r="K158" s="60" t="s">
        <v>535</v>
      </c>
      <c r="L158" s="60" t="s">
        <v>2961</v>
      </c>
      <c r="M158" s="60" t="s">
        <v>2962</v>
      </c>
      <c r="N158" s="60" t="s">
        <v>2884</v>
      </c>
      <c r="O158" s="60" t="s">
        <v>2964</v>
      </c>
      <c r="P158" s="46" t="s">
        <v>179</v>
      </c>
      <c r="Q158" s="59" t="s">
        <v>2697</v>
      </c>
      <c r="R158" s="59" t="s">
        <v>2774</v>
      </c>
      <c r="S158" s="75">
        <f t="shared" si="30"/>
        <v>5</v>
      </c>
      <c r="T158" s="75" t="s">
        <v>243</v>
      </c>
      <c r="U158" s="75">
        <f t="shared" si="31"/>
        <v>5</v>
      </c>
      <c r="V158" s="75" t="s">
        <v>243</v>
      </c>
      <c r="W158" s="75">
        <f t="shared" si="32"/>
        <v>5</v>
      </c>
      <c r="X158" s="75" t="s">
        <v>243</v>
      </c>
      <c r="Y158" s="76">
        <f t="shared" si="33"/>
        <v>5</v>
      </c>
      <c r="Z158" s="77" t="str">
        <f t="shared" si="34"/>
        <v>Catastrófico</v>
      </c>
      <c r="AA158" s="78">
        <f t="shared" si="35"/>
        <v>5</v>
      </c>
      <c r="AB158" s="75" t="s">
        <v>243</v>
      </c>
      <c r="AC158" s="75">
        <f t="shared" si="36"/>
        <v>5</v>
      </c>
      <c r="AD158" s="75" t="s">
        <v>243</v>
      </c>
      <c r="AE158" s="75">
        <f t="shared" si="37"/>
        <v>5</v>
      </c>
      <c r="AF158" s="75" t="s">
        <v>243</v>
      </c>
      <c r="AG158" s="76">
        <f t="shared" si="38"/>
        <v>5</v>
      </c>
      <c r="AH158" s="77" t="str">
        <f t="shared" si="39"/>
        <v>Catastrófico</v>
      </c>
      <c r="AI158" s="78">
        <f t="shared" si="40"/>
        <v>1</v>
      </c>
      <c r="AJ158" s="75" t="s">
        <v>231</v>
      </c>
      <c r="AK158" s="75">
        <f t="shared" si="41"/>
        <v>2</v>
      </c>
      <c r="AL158" s="75" t="s">
        <v>233</v>
      </c>
      <c r="AM158" s="75">
        <f t="shared" si="42"/>
        <v>2</v>
      </c>
      <c r="AN158" s="75" t="s">
        <v>233</v>
      </c>
      <c r="AO158" s="76">
        <f t="shared" si="43"/>
        <v>2</v>
      </c>
      <c r="AP158" s="77" t="str">
        <f t="shared" si="44"/>
        <v>Menor</v>
      </c>
      <c r="AQ158" s="79"/>
      <c r="AR158" s="79"/>
      <c r="AS158" s="79"/>
    </row>
    <row r="159" spans="3:45" ht="76.5">
      <c r="C159" s="56" t="s">
        <v>2956</v>
      </c>
      <c r="D159" s="57">
        <v>39083</v>
      </c>
      <c r="E159" s="58" t="s">
        <v>2957</v>
      </c>
      <c r="F159" s="58" t="s">
        <v>2958</v>
      </c>
      <c r="G159" s="60" t="s">
        <v>2959</v>
      </c>
      <c r="H159" s="60" t="s">
        <v>222</v>
      </c>
      <c r="I159" s="59" t="s">
        <v>2655</v>
      </c>
      <c r="J159" s="60" t="s">
        <v>2960</v>
      </c>
      <c r="K159" s="60" t="s">
        <v>535</v>
      </c>
      <c r="L159" s="60" t="s">
        <v>2961</v>
      </c>
      <c r="M159" s="60" t="s">
        <v>2962</v>
      </c>
      <c r="N159" s="60" t="s">
        <v>2884</v>
      </c>
      <c r="O159" s="60" t="s">
        <v>2965</v>
      </c>
      <c r="P159" s="46" t="s">
        <v>179</v>
      </c>
      <c r="Q159" s="59" t="s">
        <v>2697</v>
      </c>
      <c r="R159" s="59" t="s">
        <v>2774</v>
      </c>
      <c r="S159" s="75">
        <f t="shared" si="30"/>
        <v>5</v>
      </c>
      <c r="T159" s="75" t="s">
        <v>243</v>
      </c>
      <c r="U159" s="75">
        <f t="shared" si="31"/>
        <v>5</v>
      </c>
      <c r="V159" s="75" t="s">
        <v>243</v>
      </c>
      <c r="W159" s="75">
        <f t="shared" si="32"/>
        <v>5</v>
      </c>
      <c r="X159" s="75" t="s">
        <v>243</v>
      </c>
      <c r="Y159" s="76">
        <f t="shared" si="33"/>
        <v>5</v>
      </c>
      <c r="Z159" s="77" t="str">
        <f t="shared" si="34"/>
        <v>Catastrófico</v>
      </c>
      <c r="AA159" s="78">
        <f t="shared" si="35"/>
        <v>5</v>
      </c>
      <c r="AB159" s="75" t="s">
        <v>243</v>
      </c>
      <c r="AC159" s="75">
        <f t="shared" si="36"/>
        <v>5</v>
      </c>
      <c r="AD159" s="75" t="s">
        <v>243</v>
      </c>
      <c r="AE159" s="75">
        <f t="shared" si="37"/>
        <v>5</v>
      </c>
      <c r="AF159" s="75" t="s">
        <v>243</v>
      </c>
      <c r="AG159" s="76">
        <f t="shared" si="38"/>
        <v>5</v>
      </c>
      <c r="AH159" s="77" t="str">
        <f t="shared" si="39"/>
        <v>Catastrófico</v>
      </c>
      <c r="AI159" s="78">
        <f t="shared" si="40"/>
        <v>1</v>
      </c>
      <c r="AJ159" s="75" t="s">
        <v>231</v>
      </c>
      <c r="AK159" s="75">
        <f t="shared" si="41"/>
        <v>2</v>
      </c>
      <c r="AL159" s="75" t="s">
        <v>233</v>
      </c>
      <c r="AM159" s="75">
        <f t="shared" si="42"/>
        <v>2</v>
      </c>
      <c r="AN159" s="75" t="s">
        <v>233</v>
      </c>
      <c r="AO159" s="76">
        <f t="shared" si="43"/>
        <v>2</v>
      </c>
      <c r="AP159" s="77" t="str">
        <f t="shared" si="44"/>
        <v>Menor</v>
      </c>
      <c r="AQ159" s="79"/>
      <c r="AR159" s="79"/>
      <c r="AS159" s="79"/>
    </row>
    <row r="160" spans="3:45" ht="38.25">
      <c r="C160" s="56" t="s">
        <v>2966</v>
      </c>
      <c r="D160" s="57">
        <v>39083</v>
      </c>
      <c r="E160" s="58" t="s">
        <v>2967</v>
      </c>
      <c r="F160" s="58" t="s">
        <v>2968</v>
      </c>
      <c r="G160" s="60" t="s">
        <v>2894</v>
      </c>
      <c r="H160" s="60" t="s">
        <v>222</v>
      </c>
      <c r="I160" s="59" t="s">
        <v>2655</v>
      </c>
      <c r="J160" s="60" t="s">
        <v>2895</v>
      </c>
      <c r="K160" s="60" t="s">
        <v>535</v>
      </c>
      <c r="L160" s="60" t="s">
        <v>2961</v>
      </c>
      <c r="M160" s="60" t="s">
        <v>2876</v>
      </c>
      <c r="N160" s="60" t="s">
        <v>2897</v>
      </c>
      <c r="O160" s="60" t="s">
        <v>2898</v>
      </c>
      <c r="P160" s="46" t="s">
        <v>180</v>
      </c>
      <c r="Q160" s="59" t="s">
        <v>2650</v>
      </c>
      <c r="R160" s="59" t="s">
        <v>230</v>
      </c>
      <c r="S160" s="75">
        <f t="shared" si="30"/>
        <v>1</v>
      </c>
      <c r="T160" s="75" t="s">
        <v>231</v>
      </c>
      <c r="U160" s="75">
        <f t="shared" si="31"/>
        <v>1</v>
      </c>
      <c r="V160" s="75" t="s">
        <v>231</v>
      </c>
      <c r="W160" s="75">
        <f t="shared" si="32"/>
        <v>1</v>
      </c>
      <c r="X160" s="75" t="s">
        <v>231</v>
      </c>
      <c r="Y160" s="76">
        <f t="shared" si="33"/>
        <v>1</v>
      </c>
      <c r="Z160" s="77" t="str">
        <f t="shared" si="34"/>
        <v>Insignificante</v>
      </c>
      <c r="AA160" s="78">
        <f t="shared" si="35"/>
        <v>1</v>
      </c>
      <c r="AB160" s="75" t="s">
        <v>231</v>
      </c>
      <c r="AC160" s="75">
        <f t="shared" si="36"/>
        <v>1</v>
      </c>
      <c r="AD160" s="75" t="s">
        <v>231</v>
      </c>
      <c r="AE160" s="75">
        <f t="shared" si="37"/>
        <v>2</v>
      </c>
      <c r="AF160" s="75" t="s">
        <v>233</v>
      </c>
      <c r="AG160" s="76">
        <f t="shared" si="38"/>
        <v>2</v>
      </c>
      <c r="AH160" s="77" t="str">
        <f t="shared" si="39"/>
        <v>Menor</v>
      </c>
      <c r="AI160" s="78">
        <f t="shared" si="40"/>
        <v>1</v>
      </c>
      <c r="AJ160" s="75" t="s">
        <v>231</v>
      </c>
      <c r="AK160" s="75">
        <f t="shared" si="41"/>
        <v>1</v>
      </c>
      <c r="AL160" s="75" t="s">
        <v>231</v>
      </c>
      <c r="AM160" s="75">
        <f t="shared" si="42"/>
        <v>2</v>
      </c>
      <c r="AN160" s="75" t="s">
        <v>233</v>
      </c>
      <c r="AO160" s="76">
        <f t="shared" si="43"/>
        <v>2</v>
      </c>
      <c r="AP160" s="77" t="str">
        <f t="shared" si="44"/>
        <v>Menor</v>
      </c>
      <c r="AQ160" s="79"/>
      <c r="AR160" s="79"/>
      <c r="AS160" s="79"/>
    </row>
    <row r="161" spans="3:45" ht="51">
      <c r="C161" s="56" t="s">
        <v>2966</v>
      </c>
      <c r="D161" s="57">
        <v>39083</v>
      </c>
      <c r="E161" s="58" t="s">
        <v>2967</v>
      </c>
      <c r="F161" s="58" t="s">
        <v>2968</v>
      </c>
      <c r="G161" s="60" t="s">
        <v>2894</v>
      </c>
      <c r="H161" s="60" t="s">
        <v>222</v>
      </c>
      <c r="I161" s="59" t="s">
        <v>2655</v>
      </c>
      <c r="J161" s="60" t="s">
        <v>2895</v>
      </c>
      <c r="K161" s="60" t="s">
        <v>535</v>
      </c>
      <c r="L161" s="60" t="s">
        <v>2961</v>
      </c>
      <c r="M161" s="60" t="s">
        <v>2876</v>
      </c>
      <c r="N161" s="60" t="s">
        <v>2897</v>
      </c>
      <c r="O161" s="60" t="s">
        <v>2963</v>
      </c>
      <c r="P161" s="46" t="s">
        <v>180</v>
      </c>
      <c r="Q161" s="59" t="s">
        <v>2650</v>
      </c>
      <c r="R161" s="59" t="s">
        <v>230</v>
      </c>
      <c r="S161" s="75">
        <f t="shared" si="30"/>
        <v>1</v>
      </c>
      <c r="T161" s="75" t="s">
        <v>231</v>
      </c>
      <c r="U161" s="75">
        <f t="shared" si="31"/>
        <v>1</v>
      </c>
      <c r="V161" s="75" t="s">
        <v>231</v>
      </c>
      <c r="W161" s="75">
        <f t="shared" si="32"/>
        <v>1</v>
      </c>
      <c r="X161" s="75" t="s">
        <v>231</v>
      </c>
      <c r="Y161" s="76">
        <f t="shared" si="33"/>
        <v>1</v>
      </c>
      <c r="Z161" s="77" t="str">
        <f t="shared" si="34"/>
        <v>Insignificante</v>
      </c>
      <c r="AA161" s="78">
        <f t="shared" si="35"/>
        <v>1</v>
      </c>
      <c r="AB161" s="75" t="s">
        <v>231</v>
      </c>
      <c r="AC161" s="75">
        <f t="shared" si="36"/>
        <v>1</v>
      </c>
      <c r="AD161" s="75" t="s">
        <v>231</v>
      </c>
      <c r="AE161" s="75">
        <f t="shared" si="37"/>
        <v>2</v>
      </c>
      <c r="AF161" s="75" t="s">
        <v>233</v>
      </c>
      <c r="AG161" s="76">
        <f t="shared" si="38"/>
        <v>2</v>
      </c>
      <c r="AH161" s="77" t="str">
        <f t="shared" si="39"/>
        <v>Menor</v>
      </c>
      <c r="AI161" s="78">
        <f t="shared" si="40"/>
        <v>1</v>
      </c>
      <c r="AJ161" s="75" t="s">
        <v>231</v>
      </c>
      <c r="AK161" s="75">
        <f t="shared" si="41"/>
        <v>1</v>
      </c>
      <c r="AL161" s="75" t="s">
        <v>231</v>
      </c>
      <c r="AM161" s="75">
        <f t="shared" si="42"/>
        <v>2</v>
      </c>
      <c r="AN161" s="75" t="s">
        <v>233</v>
      </c>
      <c r="AO161" s="76">
        <f t="shared" si="43"/>
        <v>2</v>
      </c>
      <c r="AP161" s="77" t="str">
        <f t="shared" si="44"/>
        <v>Menor</v>
      </c>
      <c r="AQ161" s="79"/>
      <c r="AR161" s="79"/>
      <c r="AS161" s="79"/>
    </row>
    <row r="162" spans="3:45" ht="38.25">
      <c r="C162" s="56" t="s">
        <v>2966</v>
      </c>
      <c r="D162" s="57">
        <v>39083</v>
      </c>
      <c r="E162" s="58" t="s">
        <v>2967</v>
      </c>
      <c r="F162" s="58" t="s">
        <v>2968</v>
      </c>
      <c r="G162" s="60" t="s">
        <v>2894</v>
      </c>
      <c r="H162" s="60" t="s">
        <v>222</v>
      </c>
      <c r="I162" s="59" t="s">
        <v>2655</v>
      </c>
      <c r="J162" s="60" t="s">
        <v>2895</v>
      </c>
      <c r="K162" s="60" t="s">
        <v>535</v>
      </c>
      <c r="L162" s="60" t="s">
        <v>2961</v>
      </c>
      <c r="M162" s="60" t="s">
        <v>2876</v>
      </c>
      <c r="N162" s="60" t="s">
        <v>2897</v>
      </c>
      <c r="O162" s="60" t="s">
        <v>2880</v>
      </c>
      <c r="P162" s="46" t="s">
        <v>180</v>
      </c>
      <c r="Q162" s="59" t="s">
        <v>2650</v>
      </c>
      <c r="R162" s="59" t="s">
        <v>230</v>
      </c>
      <c r="S162" s="75">
        <f t="shared" si="30"/>
        <v>1</v>
      </c>
      <c r="T162" s="75" t="s">
        <v>231</v>
      </c>
      <c r="U162" s="75">
        <f t="shared" si="31"/>
        <v>1</v>
      </c>
      <c r="V162" s="75" t="s">
        <v>231</v>
      </c>
      <c r="W162" s="75">
        <f t="shared" si="32"/>
        <v>1</v>
      </c>
      <c r="X162" s="75" t="s">
        <v>231</v>
      </c>
      <c r="Y162" s="76">
        <f t="shared" si="33"/>
        <v>1</v>
      </c>
      <c r="Z162" s="77" t="str">
        <f t="shared" si="34"/>
        <v>Insignificante</v>
      </c>
      <c r="AA162" s="78">
        <f t="shared" si="35"/>
        <v>1</v>
      </c>
      <c r="AB162" s="75" t="s">
        <v>231</v>
      </c>
      <c r="AC162" s="75">
        <f t="shared" si="36"/>
        <v>1</v>
      </c>
      <c r="AD162" s="75" t="s">
        <v>231</v>
      </c>
      <c r="AE162" s="75">
        <f t="shared" si="37"/>
        <v>2</v>
      </c>
      <c r="AF162" s="75" t="s">
        <v>233</v>
      </c>
      <c r="AG162" s="76">
        <f t="shared" si="38"/>
        <v>2</v>
      </c>
      <c r="AH162" s="77" t="str">
        <f t="shared" si="39"/>
        <v>Menor</v>
      </c>
      <c r="AI162" s="78">
        <f t="shared" si="40"/>
        <v>1</v>
      </c>
      <c r="AJ162" s="75" t="s">
        <v>231</v>
      </c>
      <c r="AK162" s="75">
        <f t="shared" si="41"/>
        <v>1</v>
      </c>
      <c r="AL162" s="75" t="s">
        <v>231</v>
      </c>
      <c r="AM162" s="75">
        <f t="shared" si="42"/>
        <v>2</v>
      </c>
      <c r="AN162" s="75" t="s">
        <v>233</v>
      </c>
      <c r="AO162" s="76">
        <f t="shared" si="43"/>
        <v>2</v>
      </c>
      <c r="AP162" s="77" t="str">
        <f t="shared" si="44"/>
        <v>Menor</v>
      </c>
      <c r="AQ162" s="79"/>
      <c r="AR162" s="79"/>
      <c r="AS162" s="79"/>
    </row>
    <row r="163" spans="3:45" ht="38.25">
      <c r="C163" s="56" t="s">
        <v>2966</v>
      </c>
      <c r="D163" s="57">
        <v>39083</v>
      </c>
      <c r="E163" s="58" t="s">
        <v>2967</v>
      </c>
      <c r="F163" s="58" t="s">
        <v>2968</v>
      </c>
      <c r="G163" s="60" t="s">
        <v>2894</v>
      </c>
      <c r="H163" s="60" t="s">
        <v>222</v>
      </c>
      <c r="I163" s="59" t="s">
        <v>2655</v>
      </c>
      <c r="J163" s="60" t="s">
        <v>2895</v>
      </c>
      <c r="K163" s="60" t="s">
        <v>535</v>
      </c>
      <c r="L163" s="60" t="s">
        <v>2961</v>
      </c>
      <c r="M163" s="60" t="s">
        <v>2876</v>
      </c>
      <c r="N163" s="60" t="s">
        <v>2897</v>
      </c>
      <c r="O163" s="60" t="s">
        <v>2969</v>
      </c>
      <c r="P163" s="46" t="s">
        <v>180</v>
      </c>
      <c r="Q163" s="59" t="s">
        <v>2650</v>
      </c>
      <c r="R163" s="59" t="s">
        <v>230</v>
      </c>
      <c r="S163" s="75">
        <f t="shared" si="30"/>
        <v>1</v>
      </c>
      <c r="T163" s="75" t="s">
        <v>231</v>
      </c>
      <c r="U163" s="75">
        <f t="shared" si="31"/>
        <v>1</v>
      </c>
      <c r="V163" s="75" t="s">
        <v>231</v>
      </c>
      <c r="W163" s="75">
        <f t="shared" si="32"/>
        <v>1</v>
      </c>
      <c r="X163" s="75" t="s">
        <v>231</v>
      </c>
      <c r="Y163" s="76">
        <f t="shared" si="33"/>
        <v>1</v>
      </c>
      <c r="Z163" s="77" t="str">
        <f t="shared" si="34"/>
        <v>Insignificante</v>
      </c>
      <c r="AA163" s="78">
        <f t="shared" si="35"/>
        <v>1</v>
      </c>
      <c r="AB163" s="75" t="s">
        <v>231</v>
      </c>
      <c r="AC163" s="75">
        <f t="shared" si="36"/>
        <v>1</v>
      </c>
      <c r="AD163" s="75" t="s">
        <v>231</v>
      </c>
      <c r="AE163" s="75">
        <f t="shared" si="37"/>
        <v>2</v>
      </c>
      <c r="AF163" s="75" t="s">
        <v>233</v>
      </c>
      <c r="AG163" s="76">
        <f t="shared" si="38"/>
        <v>2</v>
      </c>
      <c r="AH163" s="77" t="str">
        <f t="shared" si="39"/>
        <v>Menor</v>
      </c>
      <c r="AI163" s="78">
        <f t="shared" si="40"/>
        <v>1</v>
      </c>
      <c r="AJ163" s="75" t="s">
        <v>231</v>
      </c>
      <c r="AK163" s="75">
        <f t="shared" si="41"/>
        <v>1</v>
      </c>
      <c r="AL163" s="75" t="s">
        <v>231</v>
      </c>
      <c r="AM163" s="75">
        <f t="shared" si="42"/>
        <v>2</v>
      </c>
      <c r="AN163" s="75" t="s">
        <v>233</v>
      </c>
      <c r="AO163" s="76">
        <f t="shared" si="43"/>
        <v>2</v>
      </c>
      <c r="AP163" s="77" t="str">
        <f t="shared" si="44"/>
        <v>Menor</v>
      </c>
      <c r="AQ163" s="79"/>
      <c r="AR163" s="79"/>
      <c r="AS163" s="79"/>
    </row>
    <row r="164" spans="3:45" ht="38.25">
      <c r="C164" s="56" t="s">
        <v>2970</v>
      </c>
      <c r="D164" s="57">
        <v>43413</v>
      </c>
      <c r="E164" s="58" t="s">
        <v>2971</v>
      </c>
      <c r="F164" s="58" t="s">
        <v>2908</v>
      </c>
      <c r="G164" s="60" t="s">
        <v>2972</v>
      </c>
      <c r="H164" s="60" t="s">
        <v>222</v>
      </c>
      <c r="I164" s="59" t="s">
        <v>2655</v>
      </c>
      <c r="J164" s="60" t="s">
        <v>2910</v>
      </c>
      <c r="K164" s="60" t="s">
        <v>535</v>
      </c>
      <c r="L164" s="60" t="s">
        <v>2961</v>
      </c>
      <c r="M164" s="60" t="s">
        <v>2912</v>
      </c>
      <c r="N164" s="60" t="s">
        <v>2897</v>
      </c>
      <c r="O164" s="60" t="s">
        <v>2459</v>
      </c>
      <c r="P164" s="46" t="s">
        <v>180</v>
      </c>
      <c r="Q164" s="59" t="s">
        <v>2650</v>
      </c>
      <c r="R164" s="59" t="s">
        <v>230</v>
      </c>
      <c r="S164" s="75">
        <f t="shared" si="30"/>
        <v>1</v>
      </c>
      <c r="T164" s="75" t="s">
        <v>231</v>
      </c>
      <c r="U164" s="75">
        <f t="shared" si="31"/>
        <v>1</v>
      </c>
      <c r="V164" s="75" t="s">
        <v>231</v>
      </c>
      <c r="W164" s="75">
        <f t="shared" si="32"/>
        <v>1</v>
      </c>
      <c r="X164" s="75" t="s">
        <v>231</v>
      </c>
      <c r="Y164" s="76">
        <f t="shared" si="33"/>
        <v>1</v>
      </c>
      <c r="Z164" s="77" t="str">
        <f t="shared" si="34"/>
        <v>Insignificante</v>
      </c>
      <c r="AA164" s="78">
        <f t="shared" si="35"/>
        <v>1</v>
      </c>
      <c r="AB164" s="75" t="s">
        <v>231</v>
      </c>
      <c r="AC164" s="75">
        <f t="shared" si="36"/>
        <v>1</v>
      </c>
      <c r="AD164" s="75" t="s">
        <v>231</v>
      </c>
      <c r="AE164" s="75">
        <f t="shared" si="37"/>
        <v>2</v>
      </c>
      <c r="AF164" s="75" t="s">
        <v>233</v>
      </c>
      <c r="AG164" s="76">
        <f t="shared" si="38"/>
        <v>2</v>
      </c>
      <c r="AH164" s="77" t="str">
        <f t="shared" si="39"/>
        <v>Menor</v>
      </c>
      <c r="AI164" s="78">
        <f t="shared" si="40"/>
        <v>2</v>
      </c>
      <c r="AJ164" s="75" t="s">
        <v>233</v>
      </c>
      <c r="AK164" s="75">
        <f t="shared" si="41"/>
        <v>2</v>
      </c>
      <c r="AL164" s="75" t="s">
        <v>233</v>
      </c>
      <c r="AM164" s="75">
        <f t="shared" si="42"/>
        <v>2</v>
      </c>
      <c r="AN164" s="75" t="s">
        <v>233</v>
      </c>
      <c r="AO164" s="76">
        <f t="shared" si="43"/>
        <v>2</v>
      </c>
      <c r="AP164" s="77" t="str">
        <f t="shared" si="44"/>
        <v>Menor</v>
      </c>
      <c r="AQ164" s="79"/>
      <c r="AR164" s="79"/>
      <c r="AS164" s="79"/>
    </row>
    <row r="165" spans="3:45" ht="38.25">
      <c r="C165" s="56" t="s">
        <v>2970</v>
      </c>
      <c r="D165" s="57">
        <v>43413</v>
      </c>
      <c r="E165" s="58" t="s">
        <v>2971</v>
      </c>
      <c r="F165" s="58" t="s">
        <v>2908</v>
      </c>
      <c r="G165" s="60" t="s">
        <v>2972</v>
      </c>
      <c r="H165" s="60" t="s">
        <v>222</v>
      </c>
      <c r="I165" s="59" t="s">
        <v>2655</v>
      </c>
      <c r="J165" s="60" t="s">
        <v>2910</v>
      </c>
      <c r="K165" s="60" t="s">
        <v>535</v>
      </c>
      <c r="L165" s="60" t="s">
        <v>2961</v>
      </c>
      <c r="M165" s="60" t="s">
        <v>2912</v>
      </c>
      <c r="N165" s="60" t="s">
        <v>2897</v>
      </c>
      <c r="O165" s="60" t="s">
        <v>2913</v>
      </c>
      <c r="P165" s="46" t="s">
        <v>180</v>
      </c>
      <c r="Q165" s="59" t="s">
        <v>2650</v>
      </c>
      <c r="R165" s="59" t="s">
        <v>230</v>
      </c>
      <c r="S165" s="75">
        <f t="shared" si="30"/>
        <v>1</v>
      </c>
      <c r="T165" s="75" t="s">
        <v>231</v>
      </c>
      <c r="U165" s="75">
        <f t="shared" si="31"/>
        <v>1</v>
      </c>
      <c r="V165" s="75" t="s">
        <v>231</v>
      </c>
      <c r="W165" s="75">
        <f t="shared" si="32"/>
        <v>1</v>
      </c>
      <c r="X165" s="75" t="s">
        <v>231</v>
      </c>
      <c r="Y165" s="76">
        <f t="shared" si="33"/>
        <v>1</v>
      </c>
      <c r="Z165" s="77" t="str">
        <f t="shared" si="34"/>
        <v>Insignificante</v>
      </c>
      <c r="AA165" s="78">
        <f t="shared" si="35"/>
        <v>1</v>
      </c>
      <c r="AB165" s="75" t="s">
        <v>231</v>
      </c>
      <c r="AC165" s="75">
        <f t="shared" si="36"/>
        <v>1</v>
      </c>
      <c r="AD165" s="75" t="s">
        <v>231</v>
      </c>
      <c r="AE165" s="75">
        <f t="shared" si="37"/>
        <v>2</v>
      </c>
      <c r="AF165" s="75" t="s">
        <v>233</v>
      </c>
      <c r="AG165" s="76">
        <f t="shared" si="38"/>
        <v>2</v>
      </c>
      <c r="AH165" s="77" t="str">
        <f t="shared" si="39"/>
        <v>Menor</v>
      </c>
      <c r="AI165" s="78">
        <f t="shared" si="40"/>
        <v>2</v>
      </c>
      <c r="AJ165" s="75" t="s">
        <v>233</v>
      </c>
      <c r="AK165" s="75">
        <f t="shared" si="41"/>
        <v>2</v>
      </c>
      <c r="AL165" s="75" t="s">
        <v>233</v>
      </c>
      <c r="AM165" s="75">
        <f t="shared" si="42"/>
        <v>2</v>
      </c>
      <c r="AN165" s="75" t="s">
        <v>233</v>
      </c>
      <c r="AO165" s="76">
        <f t="shared" si="43"/>
        <v>2</v>
      </c>
      <c r="AP165" s="77" t="str">
        <f t="shared" si="44"/>
        <v>Menor</v>
      </c>
      <c r="AQ165" s="79"/>
      <c r="AR165" s="79"/>
      <c r="AS165" s="79"/>
    </row>
    <row r="166" spans="3:45" ht="51">
      <c r="C166" s="56" t="s">
        <v>2970</v>
      </c>
      <c r="D166" s="57">
        <v>43413</v>
      </c>
      <c r="E166" s="58" t="s">
        <v>2971</v>
      </c>
      <c r="F166" s="58" t="s">
        <v>2908</v>
      </c>
      <c r="G166" s="60" t="s">
        <v>2972</v>
      </c>
      <c r="H166" s="60" t="s">
        <v>222</v>
      </c>
      <c r="I166" s="59" t="s">
        <v>2655</v>
      </c>
      <c r="J166" s="60" t="s">
        <v>2910</v>
      </c>
      <c r="K166" s="60" t="s">
        <v>535</v>
      </c>
      <c r="L166" s="60" t="s">
        <v>2961</v>
      </c>
      <c r="M166" s="60" t="s">
        <v>2912</v>
      </c>
      <c r="N166" s="60" t="s">
        <v>2897</v>
      </c>
      <c r="O166" s="60" t="s">
        <v>2963</v>
      </c>
      <c r="P166" s="46" t="s">
        <v>180</v>
      </c>
      <c r="Q166" s="59" t="s">
        <v>2650</v>
      </c>
      <c r="R166" s="59" t="s">
        <v>230</v>
      </c>
      <c r="S166" s="75">
        <f t="shared" si="30"/>
        <v>1</v>
      </c>
      <c r="T166" s="75" t="s">
        <v>231</v>
      </c>
      <c r="U166" s="75">
        <f t="shared" si="31"/>
        <v>1</v>
      </c>
      <c r="V166" s="75" t="s">
        <v>231</v>
      </c>
      <c r="W166" s="75">
        <f t="shared" si="32"/>
        <v>1</v>
      </c>
      <c r="X166" s="75" t="s">
        <v>231</v>
      </c>
      <c r="Y166" s="76">
        <f t="shared" si="33"/>
        <v>1</v>
      </c>
      <c r="Z166" s="77" t="str">
        <f t="shared" si="34"/>
        <v>Insignificante</v>
      </c>
      <c r="AA166" s="78">
        <f t="shared" si="35"/>
        <v>1</v>
      </c>
      <c r="AB166" s="75" t="s">
        <v>231</v>
      </c>
      <c r="AC166" s="75">
        <f t="shared" si="36"/>
        <v>1</v>
      </c>
      <c r="AD166" s="75" t="s">
        <v>231</v>
      </c>
      <c r="AE166" s="75">
        <f t="shared" si="37"/>
        <v>2</v>
      </c>
      <c r="AF166" s="75" t="s">
        <v>233</v>
      </c>
      <c r="AG166" s="76">
        <f t="shared" si="38"/>
        <v>2</v>
      </c>
      <c r="AH166" s="77" t="str">
        <f t="shared" si="39"/>
        <v>Menor</v>
      </c>
      <c r="AI166" s="78">
        <f t="shared" si="40"/>
        <v>2</v>
      </c>
      <c r="AJ166" s="75" t="s">
        <v>233</v>
      </c>
      <c r="AK166" s="75">
        <f t="shared" si="41"/>
        <v>2</v>
      </c>
      <c r="AL166" s="75" t="s">
        <v>233</v>
      </c>
      <c r="AM166" s="75">
        <f t="shared" si="42"/>
        <v>2</v>
      </c>
      <c r="AN166" s="75" t="s">
        <v>233</v>
      </c>
      <c r="AO166" s="76">
        <f t="shared" si="43"/>
        <v>2</v>
      </c>
      <c r="AP166" s="77" t="str">
        <f t="shared" si="44"/>
        <v>Menor</v>
      </c>
      <c r="AQ166" s="79"/>
      <c r="AR166" s="79"/>
      <c r="AS166" s="79"/>
    </row>
    <row r="167" spans="3:45" ht="63.75">
      <c r="C167" s="56" t="s">
        <v>2973</v>
      </c>
      <c r="D167" s="57">
        <v>43413</v>
      </c>
      <c r="E167" s="61" t="s">
        <v>2915</v>
      </c>
      <c r="F167" s="61" t="s">
        <v>2916</v>
      </c>
      <c r="G167" s="62" t="s">
        <v>2974</v>
      </c>
      <c r="H167" s="60" t="s">
        <v>222</v>
      </c>
      <c r="I167" s="59" t="s">
        <v>2655</v>
      </c>
      <c r="J167" s="60" t="s">
        <v>2895</v>
      </c>
      <c r="K167" s="60" t="s">
        <v>535</v>
      </c>
      <c r="L167" s="60" t="s">
        <v>2961</v>
      </c>
      <c r="M167" s="60" t="s">
        <v>2912</v>
      </c>
      <c r="N167" s="60" t="s">
        <v>2897</v>
      </c>
      <c r="O167" s="60" t="s">
        <v>2898</v>
      </c>
      <c r="P167" s="46" t="s">
        <v>180</v>
      </c>
      <c r="Q167" s="59" t="s">
        <v>2650</v>
      </c>
      <c r="R167" s="59" t="s">
        <v>230</v>
      </c>
      <c r="S167" s="75">
        <f t="shared" si="30"/>
        <v>1</v>
      </c>
      <c r="T167" s="75" t="s">
        <v>231</v>
      </c>
      <c r="U167" s="75">
        <f t="shared" si="31"/>
        <v>1</v>
      </c>
      <c r="V167" s="75" t="s">
        <v>231</v>
      </c>
      <c r="W167" s="75">
        <f t="shared" si="32"/>
        <v>1</v>
      </c>
      <c r="X167" s="75" t="s">
        <v>231</v>
      </c>
      <c r="Y167" s="76">
        <f t="shared" si="33"/>
        <v>1</v>
      </c>
      <c r="Z167" s="77" t="str">
        <f t="shared" si="34"/>
        <v>Insignificante</v>
      </c>
      <c r="AA167" s="78">
        <f t="shared" si="35"/>
        <v>1</v>
      </c>
      <c r="AB167" s="75" t="s">
        <v>231</v>
      </c>
      <c r="AC167" s="75">
        <f t="shared" si="36"/>
        <v>1</v>
      </c>
      <c r="AD167" s="75" t="s">
        <v>231</v>
      </c>
      <c r="AE167" s="75">
        <f t="shared" si="37"/>
        <v>2</v>
      </c>
      <c r="AF167" s="75" t="s">
        <v>233</v>
      </c>
      <c r="AG167" s="76">
        <f t="shared" si="38"/>
        <v>2</v>
      </c>
      <c r="AH167" s="77" t="str">
        <f t="shared" si="39"/>
        <v>Menor</v>
      </c>
      <c r="AI167" s="78">
        <f t="shared" si="40"/>
        <v>2</v>
      </c>
      <c r="AJ167" s="75" t="s">
        <v>233</v>
      </c>
      <c r="AK167" s="75">
        <f t="shared" si="41"/>
        <v>2</v>
      </c>
      <c r="AL167" s="75" t="s">
        <v>233</v>
      </c>
      <c r="AM167" s="75">
        <f t="shared" si="42"/>
        <v>2</v>
      </c>
      <c r="AN167" s="75" t="s">
        <v>233</v>
      </c>
      <c r="AO167" s="76">
        <f t="shared" si="43"/>
        <v>2</v>
      </c>
      <c r="AP167" s="77" t="str">
        <f t="shared" si="44"/>
        <v>Menor</v>
      </c>
      <c r="AQ167" s="79"/>
      <c r="AR167" s="79"/>
      <c r="AS167" s="79"/>
    </row>
    <row r="168" spans="3:45" ht="63.75">
      <c r="C168" s="56" t="s">
        <v>2973</v>
      </c>
      <c r="D168" s="57">
        <v>43413</v>
      </c>
      <c r="E168" s="61" t="s">
        <v>2915</v>
      </c>
      <c r="F168" s="61" t="s">
        <v>2916</v>
      </c>
      <c r="G168" s="62" t="s">
        <v>2974</v>
      </c>
      <c r="H168" s="60" t="s">
        <v>222</v>
      </c>
      <c r="I168" s="59" t="s">
        <v>2655</v>
      </c>
      <c r="J168" s="60" t="s">
        <v>2895</v>
      </c>
      <c r="K168" s="60" t="s">
        <v>535</v>
      </c>
      <c r="L168" s="60" t="s">
        <v>2961</v>
      </c>
      <c r="M168" s="60" t="s">
        <v>2912</v>
      </c>
      <c r="N168" s="60" t="s">
        <v>2897</v>
      </c>
      <c r="O168" s="60" t="s">
        <v>2963</v>
      </c>
      <c r="P168" s="46" t="s">
        <v>180</v>
      </c>
      <c r="Q168" s="59" t="s">
        <v>2650</v>
      </c>
      <c r="R168" s="59" t="s">
        <v>230</v>
      </c>
      <c r="S168" s="75">
        <f t="shared" si="30"/>
        <v>1</v>
      </c>
      <c r="T168" s="75" t="s">
        <v>231</v>
      </c>
      <c r="U168" s="75">
        <f t="shared" si="31"/>
        <v>1</v>
      </c>
      <c r="V168" s="75" t="s">
        <v>231</v>
      </c>
      <c r="W168" s="75">
        <f t="shared" si="32"/>
        <v>1</v>
      </c>
      <c r="X168" s="75" t="s">
        <v>231</v>
      </c>
      <c r="Y168" s="76">
        <f t="shared" si="33"/>
        <v>1</v>
      </c>
      <c r="Z168" s="77" t="str">
        <f t="shared" si="34"/>
        <v>Insignificante</v>
      </c>
      <c r="AA168" s="78">
        <f t="shared" si="35"/>
        <v>1</v>
      </c>
      <c r="AB168" s="75" t="s">
        <v>231</v>
      </c>
      <c r="AC168" s="75">
        <f t="shared" si="36"/>
        <v>1</v>
      </c>
      <c r="AD168" s="75" t="s">
        <v>231</v>
      </c>
      <c r="AE168" s="75">
        <f t="shared" si="37"/>
        <v>2</v>
      </c>
      <c r="AF168" s="75" t="s">
        <v>233</v>
      </c>
      <c r="AG168" s="76">
        <f t="shared" si="38"/>
        <v>2</v>
      </c>
      <c r="AH168" s="77" t="str">
        <f t="shared" si="39"/>
        <v>Menor</v>
      </c>
      <c r="AI168" s="78">
        <f t="shared" si="40"/>
        <v>2</v>
      </c>
      <c r="AJ168" s="75" t="s">
        <v>233</v>
      </c>
      <c r="AK168" s="75">
        <f t="shared" si="41"/>
        <v>2</v>
      </c>
      <c r="AL168" s="75" t="s">
        <v>233</v>
      </c>
      <c r="AM168" s="75">
        <f t="shared" si="42"/>
        <v>2</v>
      </c>
      <c r="AN168" s="75" t="s">
        <v>233</v>
      </c>
      <c r="AO168" s="76">
        <f t="shared" si="43"/>
        <v>2</v>
      </c>
      <c r="AP168" s="77" t="str">
        <f t="shared" si="44"/>
        <v>Menor</v>
      </c>
      <c r="AQ168" s="79"/>
      <c r="AR168" s="79"/>
      <c r="AS168" s="79"/>
    </row>
    <row r="169" spans="3:45" ht="63.75">
      <c r="C169" s="56" t="s">
        <v>2973</v>
      </c>
      <c r="D169" s="57">
        <v>43413</v>
      </c>
      <c r="E169" s="61" t="s">
        <v>2915</v>
      </c>
      <c r="F169" s="61" t="s">
        <v>2916</v>
      </c>
      <c r="G169" s="62" t="s">
        <v>2974</v>
      </c>
      <c r="H169" s="60" t="s">
        <v>222</v>
      </c>
      <c r="I169" s="59" t="s">
        <v>2655</v>
      </c>
      <c r="J169" s="60" t="s">
        <v>2895</v>
      </c>
      <c r="K169" s="60" t="s">
        <v>535</v>
      </c>
      <c r="L169" s="60" t="s">
        <v>2961</v>
      </c>
      <c r="M169" s="60" t="s">
        <v>2912</v>
      </c>
      <c r="N169" s="60" t="s">
        <v>2897</v>
      </c>
      <c r="O169" s="60" t="s">
        <v>2880</v>
      </c>
      <c r="P169" s="46" t="s">
        <v>180</v>
      </c>
      <c r="Q169" s="59" t="s">
        <v>2650</v>
      </c>
      <c r="R169" s="59" t="s">
        <v>230</v>
      </c>
      <c r="S169" s="75">
        <f t="shared" si="30"/>
        <v>1</v>
      </c>
      <c r="T169" s="75" t="s">
        <v>231</v>
      </c>
      <c r="U169" s="75">
        <f t="shared" si="31"/>
        <v>1</v>
      </c>
      <c r="V169" s="75" t="s">
        <v>231</v>
      </c>
      <c r="W169" s="75">
        <f t="shared" si="32"/>
        <v>1</v>
      </c>
      <c r="X169" s="75" t="s">
        <v>231</v>
      </c>
      <c r="Y169" s="76">
        <f t="shared" si="33"/>
        <v>1</v>
      </c>
      <c r="Z169" s="77" t="str">
        <f t="shared" si="34"/>
        <v>Insignificante</v>
      </c>
      <c r="AA169" s="78">
        <f t="shared" si="35"/>
        <v>1</v>
      </c>
      <c r="AB169" s="75" t="s">
        <v>231</v>
      </c>
      <c r="AC169" s="75">
        <f t="shared" si="36"/>
        <v>1</v>
      </c>
      <c r="AD169" s="75" t="s">
        <v>231</v>
      </c>
      <c r="AE169" s="75">
        <f t="shared" si="37"/>
        <v>2</v>
      </c>
      <c r="AF169" s="75" t="s">
        <v>233</v>
      </c>
      <c r="AG169" s="76">
        <f t="shared" si="38"/>
        <v>2</v>
      </c>
      <c r="AH169" s="77" t="str">
        <f t="shared" si="39"/>
        <v>Menor</v>
      </c>
      <c r="AI169" s="78">
        <f t="shared" si="40"/>
        <v>2</v>
      </c>
      <c r="AJ169" s="75" t="s">
        <v>233</v>
      </c>
      <c r="AK169" s="75">
        <f t="shared" si="41"/>
        <v>2</v>
      </c>
      <c r="AL169" s="75" t="s">
        <v>233</v>
      </c>
      <c r="AM169" s="75">
        <f t="shared" si="42"/>
        <v>2</v>
      </c>
      <c r="AN169" s="75" t="s">
        <v>233</v>
      </c>
      <c r="AO169" s="76">
        <f t="shared" si="43"/>
        <v>2</v>
      </c>
      <c r="AP169" s="77" t="str">
        <f t="shared" si="44"/>
        <v>Menor</v>
      </c>
      <c r="AQ169" s="79"/>
      <c r="AR169" s="79"/>
      <c r="AS169" s="79"/>
    </row>
    <row r="170" spans="3:45" ht="51">
      <c r="C170" s="56" t="s">
        <v>2975</v>
      </c>
      <c r="D170" s="57">
        <v>39083</v>
      </c>
      <c r="E170" s="58" t="s">
        <v>2976</v>
      </c>
      <c r="F170" s="58" t="s">
        <v>2977</v>
      </c>
      <c r="G170" s="60" t="s">
        <v>2978</v>
      </c>
      <c r="H170" s="60" t="s">
        <v>222</v>
      </c>
      <c r="I170" s="59" t="s">
        <v>2655</v>
      </c>
      <c r="J170" s="60" t="s">
        <v>2895</v>
      </c>
      <c r="K170" s="60" t="s">
        <v>535</v>
      </c>
      <c r="L170" s="60" t="s">
        <v>2961</v>
      </c>
      <c r="M170" s="60" t="s">
        <v>2912</v>
      </c>
      <c r="N170" s="60" t="s">
        <v>2897</v>
      </c>
      <c r="O170" s="60" t="s">
        <v>2898</v>
      </c>
      <c r="P170" s="46" t="s">
        <v>180</v>
      </c>
      <c r="Q170" s="59" t="s">
        <v>2650</v>
      </c>
      <c r="R170" s="59" t="s">
        <v>230</v>
      </c>
      <c r="S170" s="75">
        <f t="shared" si="30"/>
        <v>1</v>
      </c>
      <c r="T170" s="75" t="s">
        <v>231</v>
      </c>
      <c r="U170" s="75">
        <f t="shared" si="31"/>
        <v>1</v>
      </c>
      <c r="V170" s="75" t="s">
        <v>231</v>
      </c>
      <c r="W170" s="75">
        <f t="shared" si="32"/>
        <v>1</v>
      </c>
      <c r="X170" s="75" t="s">
        <v>231</v>
      </c>
      <c r="Y170" s="76">
        <f t="shared" si="33"/>
        <v>1</v>
      </c>
      <c r="Z170" s="77" t="str">
        <f t="shared" si="34"/>
        <v>Insignificante</v>
      </c>
      <c r="AA170" s="78">
        <f t="shared" si="35"/>
        <v>1</v>
      </c>
      <c r="AB170" s="75" t="s">
        <v>231</v>
      </c>
      <c r="AC170" s="75">
        <f t="shared" si="36"/>
        <v>1</v>
      </c>
      <c r="AD170" s="75" t="s">
        <v>231</v>
      </c>
      <c r="AE170" s="75">
        <f t="shared" si="37"/>
        <v>2</v>
      </c>
      <c r="AF170" s="75" t="s">
        <v>233</v>
      </c>
      <c r="AG170" s="76">
        <f t="shared" si="38"/>
        <v>2</v>
      </c>
      <c r="AH170" s="77" t="str">
        <f t="shared" si="39"/>
        <v>Menor</v>
      </c>
      <c r="AI170" s="78">
        <f t="shared" si="40"/>
        <v>2</v>
      </c>
      <c r="AJ170" s="75" t="s">
        <v>233</v>
      </c>
      <c r="AK170" s="75">
        <f t="shared" si="41"/>
        <v>2</v>
      </c>
      <c r="AL170" s="75" t="s">
        <v>233</v>
      </c>
      <c r="AM170" s="75">
        <f t="shared" si="42"/>
        <v>2</v>
      </c>
      <c r="AN170" s="75" t="s">
        <v>233</v>
      </c>
      <c r="AO170" s="76">
        <f t="shared" si="43"/>
        <v>2</v>
      </c>
      <c r="AP170" s="77" t="str">
        <f t="shared" si="44"/>
        <v>Menor</v>
      </c>
      <c r="AQ170" s="79"/>
      <c r="AR170" s="79"/>
      <c r="AS170" s="79"/>
    </row>
    <row r="171" spans="3:45" ht="51">
      <c r="C171" s="56" t="s">
        <v>2975</v>
      </c>
      <c r="D171" s="57">
        <v>39083</v>
      </c>
      <c r="E171" s="58" t="s">
        <v>2976</v>
      </c>
      <c r="F171" s="58" t="s">
        <v>2977</v>
      </c>
      <c r="G171" s="60" t="s">
        <v>2978</v>
      </c>
      <c r="H171" s="60" t="s">
        <v>222</v>
      </c>
      <c r="I171" s="59" t="s">
        <v>2655</v>
      </c>
      <c r="J171" s="60" t="s">
        <v>2895</v>
      </c>
      <c r="K171" s="60" t="s">
        <v>535</v>
      </c>
      <c r="L171" s="60" t="s">
        <v>2961</v>
      </c>
      <c r="M171" s="60" t="s">
        <v>2912</v>
      </c>
      <c r="N171" s="60" t="s">
        <v>2897</v>
      </c>
      <c r="O171" s="60" t="s">
        <v>2979</v>
      </c>
      <c r="P171" s="46" t="s">
        <v>180</v>
      </c>
      <c r="Q171" s="59" t="s">
        <v>2650</v>
      </c>
      <c r="R171" s="59" t="s">
        <v>230</v>
      </c>
      <c r="S171" s="75">
        <f t="shared" si="30"/>
        <v>1</v>
      </c>
      <c r="T171" s="75" t="s">
        <v>231</v>
      </c>
      <c r="U171" s="75">
        <f t="shared" si="31"/>
        <v>1</v>
      </c>
      <c r="V171" s="75" t="s">
        <v>231</v>
      </c>
      <c r="W171" s="75">
        <f t="shared" si="32"/>
        <v>1</v>
      </c>
      <c r="X171" s="75" t="s">
        <v>231</v>
      </c>
      <c r="Y171" s="76">
        <f t="shared" si="33"/>
        <v>1</v>
      </c>
      <c r="Z171" s="77" t="str">
        <f t="shared" si="34"/>
        <v>Insignificante</v>
      </c>
      <c r="AA171" s="78">
        <f t="shared" si="35"/>
        <v>1</v>
      </c>
      <c r="AB171" s="75" t="s">
        <v>231</v>
      </c>
      <c r="AC171" s="75">
        <f t="shared" si="36"/>
        <v>1</v>
      </c>
      <c r="AD171" s="75" t="s">
        <v>231</v>
      </c>
      <c r="AE171" s="75">
        <f t="shared" si="37"/>
        <v>2</v>
      </c>
      <c r="AF171" s="75" t="s">
        <v>233</v>
      </c>
      <c r="AG171" s="76">
        <f t="shared" si="38"/>
        <v>2</v>
      </c>
      <c r="AH171" s="77" t="str">
        <f t="shared" si="39"/>
        <v>Menor</v>
      </c>
      <c r="AI171" s="78">
        <f t="shared" si="40"/>
        <v>2</v>
      </c>
      <c r="AJ171" s="75" t="s">
        <v>233</v>
      </c>
      <c r="AK171" s="75">
        <f t="shared" si="41"/>
        <v>2</v>
      </c>
      <c r="AL171" s="75" t="s">
        <v>233</v>
      </c>
      <c r="AM171" s="75">
        <f t="shared" si="42"/>
        <v>2</v>
      </c>
      <c r="AN171" s="75" t="s">
        <v>233</v>
      </c>
      <c r="AO171" s="76">
        <f t="shared" si="43"/>
        <v>2</v>
      </c>
      <c r="AP171" s="77" t="str">
        <f t="shared" si="44"/>
        <v>Menor</v>
      </c>
      <c r="AQ171" s="79"/>
      <c r="AR171" s="79"/>
      <c r="AS171" s="79"/>
    </row>
    <row r="172" spans="3:45" ht="51">
      <c r="C172" s="56" t="s">
        <v>2975</v>
      </c>
      <c r="D172" s="57">
        <v>39083</v>
      </c>
      <c r="E172" s="58" t="s">
        <v>2976</v>
      </c>
      <c r="F172" s="58" t="s">
        <v>2977</v>
      </c>
      <c r="G172" s="60" t="s">
        <v>2978</v>
      </c>
      <c r="H172" s="60" t="s">
        <v>222</v>
      </c>
      <c r="I172" s="59" t="s">
        <v>2655</v>
      </c>
      <c r="J172" s="60" t="s">
        <v>2895</v>
      </c>
      <c r="K172" s="60" t="s">
        <v>535</v>
      </c>
      <c r="L172" s="60" t="s">
        <v>2961</v>
      </c>
      <c r="M172" s="60" t="s">
        <v>2912</v>
      </c>
      <c r="N172" s="60" t="s">
        <v>2897</v>
      </c>
      <c r="O172" s="60" t="s">
        <v>2980</v>
      </c>
      <c r="P172" s="46" t="s">
        <v>180</v>
      </c>
      <c r="Q172" s="59" t="s">
        <v>2650</v>
      </c>
      <c r="R172" s="59" t="s">
        <v>230</v>
      </c>
      <c r="S172" s="75">
        <f t="shared" si="30"/>
        <v>1</v>
      </c>
      <c r="T172" s="75" t="s">
        <v>231</v>
      </c>
      <c r="U172" s="75">
        <f t="shared" si="31"/>
        <v>1</v>
      </c>
      <c r="V172" s="75" t="s">
        <v>231</v>
      </c>
      <c r="W172" s="75">
        <f t="shared" si="32"/>
        <v>1</v>
      </c>
      <c r="X172" s="75" t="s">
        <v>231</v>
      </c>
      <c r="Y172" s="76">
        <f t="shared" si="33"/>
        <v>1</v>
      </c>
      <c r="Z172" s="77" t="str">
        <f t="shared" si="34"/>
        <v>Insignificante</v>
      </c>
      <c r="AA172" s="78">
        <f t="shared" si="35"/>
        <v>1</v>
      </c>
      <c r="AB172" s="75" t="s">
        <v>231</v>
      </c>
      <c r="AC172" s="75">
        <f t="shared" si="36"/>
        <v>1</v>
      </c>
      <c r="AD172" s="75" t="s">
        <v>231</v>
      </c>
      <c r="AE172" s="75">
        <f t="shared" si="37"/>
        <v>2</v>
      </c>
      <c r="AF172" s="75" t="s">
        <v>233</v>
      </c>
      <c r="AG172" s="76">
        <f t="shared" si="38"/>
        <v>2</v>
      </c>
      <c r="AH172" s="77" t="str">
        <f t="shared" si="39"/>
        <v>Menor</v>
      </c>
      <c r="AI172" s="78">
        <f t="shared" si="40"/>
        <v>2</v>
      </c>
      <c r="AJ172" s="75" t="s">
        <v>233</v>
      </c>
      <c r="AK172" s="75">
        <f t="shared" si="41"/>
        <v>2</v>
      </c>
      <c r="AL172" s="75" t="s">
        <v>233</v>
      </c>
      <c r="AM172" s="75">
        <f t="shared" si="42"/>
        <v>2</v>
      </c>
      <c r="AN172" s="75" t="s">
        <v>233</v>
      </c>
      <c r="AO172" s="76">
        <f t="shared" si="43"/>
        <v>2</v>
      </c>
      <c r="AP172" s="77" t="str">
        <f t="shared" si="44"/>
        <v>Menor</v>
      </c>
      <c r="AQ172" s="79"/>
      <c r="AR172" s="79"/>
      <c r="AS172" s="79"/>
    </row>
    <row r="173" spans="3:45" ht="76.5">
      <c r="C173" s="56" t="s">
        <v>2981</v>
      </c>
      <c r="D173" s="57">
        <v>40179</v>
      </c>
      <c r="E173" s="58" t="s">
        <v>2982</v>
      </c>
      <c r="F173" s="58" t="s">
        <v>2983</v>
      </c>
      <c r="G173" s="60" t="s">
        <v>2984</v>
      </c>
      <c r="H173" s="60" t="s">
        <v>222</v>
      </c>
      <c r="I173" s="59" t="s">
        <v>223</v>
      </c>
      <c r="J173" s="60" t="s">
        <v>2985</v>
      </c>
      <c r="K173" s="60" t="s">
        <v>535</v>
      </c>
      <c r="L173" s="60" t="s">
        <v>2986</v>
      </c>
      <c r="M173" s="60" t="s">
        <v>2912</v>
      </c>
      <c r="N173" s="60" t="s">
        <v>2987</v>
      </c>
      <c r="O173" s="60" t="s">
        <v>2988</v>
      </c>
      <c r="P173" s="46" t="s">
        <v>179</v>
      </c>
      <c r="Q173" s="59" t="s">
        <v>2697</v>
      </c>
      <c r="R173" s="59" t="s">
        <v>230</v>
      </c>
      <c r="S173" s="75">
        <f t="shared" si="30"/>
        <v>3</v>
      </c>
      <c r="T173" s="75" t="s">
        <v>2822</v>
      </c>
      <c r="U173" s="75">
        <f t="shared" si="31"/>
        <v>3</v>
      </c>
      <c r="V173" s="75" t="s">
        <v>232</v>
      </c>
      <c r="W173" s="75">
        <f t="shared" si="32"/>
        <v>4</v>
      </c>
      <c r="X173" s="75" t="s">
        <v>2989</v>
      </c>
      <c r="Y173" s="76">
        <f t="shared" si="33"/>
        <v>4</v>
      </c>
      <c r="Z173" s="77" t="str">
        <f t="shared" si="34"/>
        <v>Mayor</v>
      </c>
      <c r="AA173" s="78">
        <f t="shared" si="35"/>
        <v>3</v>
      </c>
      <c r="AB173" s="75" t="s">
        <v>2822</v>
      </c>
      <c r="AC173" s="75">
        <f t="shared" si="36"/>
        <v>4</v>
      </c>
      <c r="AD173" s="75" t="s">
        <v>242</v>
      </c>
      <c r="AE173" s="75">
        <f t="shared" si="37"/>
        <v>4</v>
      </c>
      <c r="AF173" s="75" t="s">
        <v>242</v>
      </c>
      <c r="AG173" s="76">
        <f t="shared" si="38"/>
        <v>4</v>
      </c>
      <c r="AH173" s="77" t="str">
        <f t="shared" si="39"/>
        <v>Mayor</v>
      </c>
      <c r="AI173" s="78">
        <f t="shared" si="40"/>
        <v>1</v>
      </c>
      <c r="AJ173" s="75" t="s">
        <v>231</v>
      </c>
      <c r="AK173" s="75">
        <f t="shared" si="41"/>
        <v>1</v>
      </c>
      <c r="AL173" s="75" t="s">
        <v>231</v>
      </c>
      <c r="AM173" s="75">
        <f t="shared" si="42"/>
        <v>2</v>
      </c>
      <c r="AN173" s="75" t="s">
        <v>233</v>
      </c>
      <c r="AO173" s="76">
        <f t="shared" si="43"/>
        <v>2</v>
      </c>
      <c r="AP173" s="77" t="str">
        <f t="shared" si="44"/>
        <v>Menor</v>
      </c>
      <c r="AQ173" s="79"/>
      <c r="AR173" s="79"/>
      <c r="AS173" s="79"/>
    </row>
    <row r="174" spans="3:45" ht="76.5">
      <c r="C174" s="56" t="s">
        <v>2981</v>
      </c>
      <c r="D174" s="57">
        <v>40179</v>
      </c>
      <c r="E174" s="58" t="s">
        <v>2982</v>
      </c>
      <c r="F174" s="58" t="s">
        <v>2983</v>
      </c>
      <c r="G174" s="60" t="s">
        <v>2984</v>
      </c>
      <c r="H174" s="60" t="s">
        <v>222</v>
      </c>
      <c r="I174" s="59" t="s">
        <v>223</v>
      </c>
      <c r="J174" s="60" t="s">
        <v>2985</v>
      </c>
      <c r="K174" s="60" t="s">
        <v>535</v>
      </c>
      <c r="L174" s="60" t="s">
        <v>2986</v>
      </c>
      <c r="M174" s="60" t="s">
        <v>2912</v>
      </c>
      <c r="N174" s="60" t="s">
        <v>2987</v>
      </c>
      <c r="O174" s="60" t="s">
        <v>2990</v>
      </c>
      <c r="P174" s="46" t="s">
        <v>179</v>
      </c>
      <c r="Q174" s="59" t="s">
        <v>2697</v>
      </c>
      <c r="R174" s="59" t="s">
        <v>230</v>
      </c>
      <c r="S174" s="75">
        <f t="shared" si="30"/>
        <v>3</v>
      </c>
      <c r="T174" s="75" t="s">
        <v>2822</v>
      </c>
      <c r="U174" s="75">
        <f t="shared" si="31"/>
        <v>3</v>
      </c>
      <c r="V174" s="75" t="s">
        <v>232</v>
      </c>
      <c r="W174" s="75">
        <f t="shared" si="32"/>
        <v>4</v>
      </c>
      <c r="X174" s="75" t="s">
        <v>2989</v>
      </c>
      <c r="Y174" s="76">
        <f t="shared" si="33"/>
        <v>4</v>
      </c>
      <c r="Z174" s="77" t="str">
        <f t="shared" si="34"/>
        <v>Mayor</v>
      </c>
      <c r="AA174" s="78">
        <f t="shared" si="35"/>
        <v>3</v>
      </c>
      <c r="AB174" s="75" t="s">
        <v>2822</v>
      </c>
      <c r="AC174" s="75">
        <f t="shared" si="36"/>
        <v>4</v>
      </c>
      <c r="AD174" s="75" t="s">
        <v>242</v>
      </c>
      <c r="AE174" s="75">
        <f t="shared" si="37"/>
        <v>4</v>
      </c>
      <c r="AF174" s="75" t="s">
        <v>242</v>
      </c>
      <c r="AG174" s="76">
        <f t="shared" si="38"/>
        <v>4</v>
      </c>
      <c r="AH174" s="77" t="str">
        <f t="shared" si="39"/>
        <v>Mayor</v>
      </c>
      <c r="AI174" s="78">
        <f t="shared" si="40"/>
        <v>1</v>
      </c>
      <c r="AJ174" s="75" t="s">
        <v>231</v>
      </c>
      <c r="AK174" s="75">
        <f t="shared" si="41"/>
        <v>1</v>
      </c>
      <c r="AL174" s="75" t="s">
        <v>231</v>
      </c>
      <c r="AM174" s="75">
        <f t="shared" si="42"/>
        <v>2</v>
      </c>
      <c r="AN174" s="75" t="s">
        <v>233</v>
      </c>
      <c r="AO174" s="76">
        <f t="shared" si="43"/>
        <v>2</v>
      </c>
      <c r="AP174" s="77" t="str">
        <f t="shared" si="44"/>
        <v>Menor</v>
      </c>
      <c r="AQ174" s="79"/>
      <c r="AR174" s="79"/>
      <c r="AS174" s="79"/>
    </row>
    <row r="175" spans="3:45" ht="76.5">
      <c r="C175" s="56" t="s">
        <v>2981</v>
      </c>
      <c r="D175" s="57">
        <v>40179</v>
      </c>
      <c r="E175" s="58" t="s">
        <v>2982</v>
      </c>
      <c r="F175" s="58" t="s">
        <v>2983</v>
      </c>
      <c r="G175" s="60" t="s">
        <v>2984</v>
      </c>
      <c r="H175" s="60" t="s">
        <v>222</v>
      </c>
      <c r="I175" s="59" t="s">
        <v>223</v>
      </c>
      <c r="J175" s="60" t="s">
        <v>2985</v>
      </c>
      <c r="K175" s="60" t="s">
        <v>535</v>
      </c>
      <c r="L175" s="60" t="s">
        <v>2986</v>
      </c>
      <c r="M175" s="60" t="s">
        <v>2912</v>
      </c>
      <c r="N175" s="60" t="s">
        <v>2987</v>
      </c>
      <c r="O175" s="60" t="s">
        <v>2991</v>
      </c>
      <c r="P175" s="46" t="s">
        <v>179</v>
      </c>
      <c r="Q175" s="59" t="s">
        <v>2697</v>
      </c>
      <c r="R175" s="59" t="s">
        <v>230</v>
      </c>
      <c r="S175" s="75">
        <f t="shared" si="30"/>
        <v>3</v>
      </c>
      <c r="T175" s="75" t="s">
        <v>2822</v>
      </c>
      <c r="U175" s="75">
        <f t="shared" si="31"/>
        <v>3</v>
      </c>
      <c r="V175" s="75" t="s">
        <v>232</v>
      </c>
      <c r="W175" s="75">
        <f t="shared" si="32"/>
        <v>4</v>
      </c>
      <c r="X175" s="75" t="s">
        <v>2989</v>
      </c>
      <c r="Y175" s="76">
        <f t="shared" si="33"/>
        <v>4</v>
      </c>
      <c r="Z175" s="77" t="str">
        <f t="shared" si="34"/>
        <v>Mayor</v>
      </c>
      <c r="AA175" s="78">
        <f t="shared" si="35"/>
        <v>3</v>
      </c>
      <c r="AB175" s="75" t="s">
        <v>2822</v>
      </c>
      <c r="AC175" s="75">
        <f t="shared" si="36"/>
        <v>4</v>
      </c>
      <c r="AD175" s="75" t="s">
        <v>242</v>
      </c>
      <c r="AE175" s="75">
        <f t="shared" si="37"/>
        <v>4</v>
      </c>
      <c r="AF175" s="75" t="s">
        <v>242</v>
      </c>
      <c r="AG175" s="76">
        <f t="shared" si="38"/>
        <v>4</v>
      </c>
      <c r="AH175" s="77" t="str">
        <f t="shared" si="39"/>
        <v>Mayor</v>
      </c>
      <c r="AI175" s="78">
        <f t="shared" si="40"/>
        <v>1</v>
      </c>
      <c r="AJ175" s="75" t="s">
        <v>231</v>
      </c>
      <c r="AK175" s="75">
        <f t="shared" si="41"/>
        <v>1</v>
      </c>
      <c r="AL175" s="75" t="s">
        <v>231</v>
      </c>
      <c r="AM175" s="75">
        <f t="shared" si="42"/>
        <v>2</v>
      </c>
      <c r="AN175" s="75" t="s">
        <v>233</v>
      </c>
      <c r="AO175" s="76">
        <f t="shared" si="43"/>
        <v>2</v>
      </c>
      <c r="AP175" s="77" t="str">
        <f t="shared" si="44"/>
        <v>Menor</v>
      </c>
      <c r="AQ175" s="79"/>
      <c r="AR175" s="79"/>
      <c r="AS175" s="79"/>
    </row>
    <row r="176" spans="3:45" ht="76.5">
      <c r="C176" s="56" t="s">
        <v>2981</v>
      </c>
      <c r="D176" s="57">
        <v>40179</v>
      </c>
      <c r="E176" s="58" t="s">
        <v>2982</v>
      </c>
      <c r="F176" s="58" t="s">
        <v>2983</v>
      </c>
      <c r="G176" s="60" t="s">
        <v>2984</v>
      </c>
      <c r="H176" s="60" t="s">
        <v>222</v>
      </c>
      <c r="I176" s="59" t="s">
        <v>223</v>
      </c>
      <c r="J176" s="60" t="s">
        <v>2985</v>
      </c>
      <c r="K176" s="60" t="s">
        <v>535</v>
      </c>
      <c r="L176" s="60" t="s">
        <v>2986</v>
      </c>
      <c r="M176" s="60" t="s">
        <v>2912</v>
      </c>
      <c r="N176" s="60" t="s">
        <v>2987</v>
      </c>
      <c r="O176" s="60" t="s">
        <v>2992</v>
      </c>
      <c r="P176" s="46" t="s">
        <v>179</v>
      </c>
      <c r="Q176" s="59" t="s">
        <v>2697</v>
      </c>
      <c r="R176" s="59" t="s">
        <v>230</v>
      </c>
      <c r="S176" s="75">
        <f t="shared" si="30"/>
        <v>3</v>
      </c>
      <c r="T176" s="75" t="s">
        <v>2822</v>
      </c>
      <c r="U176" s="75">
        <f t="shared" si="31"/>
        <v>3</v>
      </c>
      <c r="V176" s="75" t="s">
        <v>232</v>
      </c>
      <c r="W176" s="75">
        <f t="shared" si="32"/>
        <v>4</v>
      </c>
      <c r="X176" s="75" t="s">
        <v>2989</v>
      </c>
      <c r="Y176" s="76">
        <f t="shared" si="33"/>
        <v>4</v>
      </c>
      <c r="Z176" s="77" t="str">
        <f t="shared" si="34"/>
        <v>Mayor</v>
      </c>
      <c r="AA176" s="78">
        <f t="shared" si="35"/>
        <v>3</v>
      </c>
      <c r="AB176" s="75" t="s">
        <v>2822</v>
      </c>
      <c r="AC176" s="75">
        <f t="shared" si="36"/>
        <v>4</v>
      </c>
      <c r="AD176" s="75" t="s">
        <v>242</v>
      </c>
      <c r="AE176" s="75">
        <f t="shared" si="37"/>
        <v>4</v>
      </c>
      <c r="AF176" s="75" t="s">
        <v>242</v>
      </c>
      <c r="AG176" s="76">
        <f t="shared" si="38"/>
        <v>4</v>
      </c>
      <c r="AH176" s="77" t="str">
        <f t="shared" si="39"/>
        <v>Mayor</v>
      </c>
      <c r="AI176" s="78">
        <f t="shared" si="40"/>
        <v>1</v>
      </c>
      <c r="AJ176" s="75" t="s">
        <v>231</v>
      </c>
      <c r="AK176" s="75">
        <f t="shared" si="41"/>
        <v>1</v>
      </c>
      <c r="AL176" s="75" t="s">
        <v>231</v>
      </c>
      <c r="AM176" s="75">
        <f t="shared" si="42"/>
        <v>2</v>
      </c>
      <c r="AN176" s="75" t="s">
        <v>233</v>
      </c>
      <c r="AO176" s="76">
        <f t="shared" si="43"/>
        <v>2</v>
      </c>
      <c r="AP176" s="77" t="str">
        <f t="shared" si="44"/>
        <v>Menor</v>
      </c>
      <c r="AQ176" s="79"/>
      <c r="AR176" s="79"/>
      <c r="AS176" s="79"/>
    </row>
    <row r="177" spans="3:45" ht="76.5">
      <c r="C177" s="56" t="s">
        <v>2993</v>
      </c>
      <c r="D177" s="57">
        <v>40179</v>
      </c>
      <c r="E177" s="58" t="s">
        <v>2994</v>
      </c>
      <c r="F177" s="58" t="s">
        <v>2995</v>
      </c>
      <c r="G177" s="60" t="s">
        <v>2996</v>
      </c>
      <c r="H177" s="60" t="s">
        <v>222</v>
      </c>
      <c r="I177" s="59" t="s">
        <v>223</v>
      </c>
      <c r="J177" s="60" t="s">
        <v>2820</v>
      </c>
      <c r="K177" s="60" t="s">
        <v>535</v>
      </c>
      <c r="L177" s="60" t="s">
        <v>536</v>
      </c>
      <c r="M177" s="60" t="s">
        <v>2997</v>
      </c>
      <c r="N177" s="60" t="s">
        <v>2773</v>
      </c>
      <c r="O177" s="60" t="s">
        <v>2998</v>
      </c>
      <c r="P177" s="46" t="s">
        <v>179</v>
      </c>
      <c r="Q177" s="59" t="s">
        <v>2697</v>
      </c>
      <c r="R177" s="60" t="s">
        <v>2999</v>
      </c>
      <c r="S177" s="75">
        <f t="shared" si="30"/>
        <v>1</v>
      </c>
      <c r="T177" s="75" t="s">
        <v>231</v>
      </c>
      <c r="U177" s="75">
        <f t="shared" si="31"/>
        <v>3</v>
      </c>
      <c r="V177" s="75" t="s">
        <v>232</v>
      </c>
      <c r="W177" s="75">
        <f t="shared" si="32"/>
        <v>4</v>
      </c>
      <c r="X177" s="75" t="s">
        <v>242</v>
      </c>
      <c r="Y177" s="76">
        <f t="shared" si="33"/>
        <v>4</v>
      </c>
      <c r="Z177" s="77" t="str">
        <f t="shared" si="34"/>
        <v>Mayor</v>
      </c>
      <c r="AA177" s="78">
        <f t="shared" si="35"/>
        <v>3</v>
      </c>
      <c r="AB177" s="75" t="s">
        <v>2822</v>
      </c>
      <c r="AC177" s="75">
        <f t="shared" si="36"/>
        <v>3</v>
      </c>
      <c r="AD177" s="75" t="s">
        <v>232</v>
      </c>
      <c r="AE177" s="75">
        <f t="shared" si="37"/>
        <v>4</v>
      </c>
      <c r="AF177" s="75" t="s">
        <v>2989</v>
      </c>
      <c r="AG177" s="76">
        <f t="shared" si="38"/>
        <v>4</v>
      </c>
      <c r="AH177" s="77" t="str">
        <f t="shared" si="39"/>
        <v>Mayor</v>
      </c>
      <c r="AI177" s="78">
        <f t="shared" si="40"/>
        <v>3</v>
      </c>
      <c r="AJ177" s="75" t="s">
        <v>232</v>
      </c>
      <c r="AK177" s="75">
        <f t="shared" si="41"/>
        <v>2</v>
      </c>
      <c r="AL177" s="75" t="s">
        <v>233</v>
      </c>
      <c r="AM177" s="75">
        <f t="shared" si="42"/>
        <v>5</v>
      </c>
      <c r="AN177" s="75" t="s">
        <v>243</v>
      </c>
      <c r="AO177" s="76">
        <f t="shared" si="43"/>
        <v>5</v>
      </c>
      <c r="AP177" s="77" t="str">
        <f t="shared" si="44"/>
        <v>Catastrófico</v>
      </c>
      <c r="AQ177" s="79"/>
      <c r="AR177" s="79"/>
      <c r="AS177" s="79"/>
    </row>
    <row r="178" spans="3:45" ht="76.5">
      <c r="C178" s="56" t="s">
        <v>2993</v>
      </c>
      <c r="D178" s="57">
        <v>40179</v>
      </c>
      <c r="E178" s="58" t="s">
        <v>2994</v>
      </c>
      <c r="F178" s="58" t="s">
        <v>2995</v>
      </c>
      <c r="G178" s="60" t="s">
        <v>2996</v>
      </c>
      <c r="H178" s="60" t="s">
        <v>222</v>
      </c>
      <c r="I178" s="59" t="s">
        <v>223</v>
      </c>
      <c r="J178" s="60" t="s">
        <v>2820</v>
      </c>
      <c r="K178" s="60" t="s">
        <v>535</v>
      </c>
      <c r="L178" s="60" t="s">
        <v>536</v>
      </c>
      <c r="M178" s="60" t="s">
        <v>2997</v>
      </c>
      <c r="N178" s="60" t="s">
        <v>2773</v>
      </c>
      <c r="O178" s="60" t="s">
        <v>3000</v>
      </c>
      <c r="P178" s="46" t="s">
        <v>179</v>
      </c>
      <c r="Q178" s="59" t="s">
        <v>2697</v>
      </c>
      <c r="R178" s="60" t="s">
        <v>2999</v>
      </c>
      <c r="S178" s="75">
        <f t="shared" si="30"/>
        <v>1</v>
      </c>
      <c r="T178" s="75" t="s">
        <v>231</v>
      </c>
      <c r="U178" s="75">
        <f t="shared" si="31"/>
        <v>3</v>
      </c>
      <c r="V178" s="75" t="s">
        <v>232</v>
      </c>
      <c r="W178" s="75">
        <f t="shared" si="32"/>
        <v>4</v>
      </c>
      <c r="X178" s="75" t="s">
        <v>242</v>
      </c>
      <c r="Y178" s="76">
        <f t="shared" si="33"/>
        <v>4</v>
      </c>
      <c r="Z178" s="77" t="str">
        <f t="shared" si="34"/>
        <v>Mayor</v>
      </c>
      <c r="AA178" s="78">
        <f t="shared" si="35"/>
        <v>3</v>
      </c>
      <c r="AB178" s="75" t="s">
        <v>2822</v>
      </c>
      <c r="AC178" s="75">
        <f t="shared" si="36"/>
        <v>3</v>
      </c>
      <c r="AD178" s="75" t="s">
        <v>232</v>
      </c>
      <c r="AE178" s="75">
        <f t="shared" si="37"/>
        <v>4</v>
      </c>
      <c r="AF178" s="75" t="s">
        <v>2989</v>
      </c>
      <c r="AG178" s="76">
        <f t="shared" si="38"/>
        <v>4</v>
      </c>
      <c r="AH178" s="77" t="str">
        <f t="shared" si="39"/>
        <v>Mayor</v>
      </c>
      <c r="AI178" s="78">
        <f t="shared" si="40"/>
        <v>3</v>
      </c>
      <c r="AJ178" s="75" t="s">
        <v>232</v>
      </c>
      <c r="AK178" s="75">
        <f t="shared" si="41"/>
        <v>2</v>
      </c>
      <c r="AL178" s="75" t="s">
        <v>233</v>
      </c>
      <c r="AM178" s="75">
        <f t="shared" si="42"/>
        <v>5</v>
      </c>
      <c r="AN178" s="75" t="s">
        <v>243</v>
      </c>
      <c r="AO178" s="76">
        <f t="shared" si="43"/>
        <v>5</v>
      </c>
      <c r="AP178" s="77" t="str">
        <f t="shared" si="44"/>
        <v>Catastrófico</v>
      </c>
      <c r="AQ178" s="79"/>
      <c r="AR178" s="79"/>
      <c r="AS178" s="79"/>
    </row>
    <row r="179" spans="3:45" ht="76.5">
      <c r="C179" s="56" t="s">
        <v>2993</v>
      </c>
      <c r="D179" s="57">
        <v>40179</v>
      </c>
      <c r="E179" s="58" t="s">
        <v>2994</v>
      </c>
      <c r="F179" s="58" t="s">
        <v>2995</v>
      </c>
      <c r="G179" s="60" t="s">
        <v>2996</v>
      </c>
      <c r="H179" s="60" t="s">
        <v>222</v>
      </c>
      <c r="I179" s="59" t="s">
        <v>223</v>
      </c>
      <c r="J179" s="60" t="s">
        <v>2820</v>
      </c>
      <c r="K179" s="60" t="s">
        <v>535</v>
      </c>
      <c r="L179" s="60" t="s">
        <v>536</v>
      </c>
      <c r="M179" s="60" t="s">
        <v>2997</v>
      </c>
      <c r="N179" s="60" t="s">
        <v>2773</v>
      </c>
      <c r="O179" s="60" t="s">
        <v>2880</v>
      </c>
      <c r="P179" s="46" t="s">
        <v>179</v>
      </c>
      <c r="Q179" s="59" t="s">
        <v>2697</v>
      </c>
      <c r="R179" s="60" t="s">
        <v>2999</v>
      </c>
      <c r="S179" s="75">
        <f t="shared" si="30"/>
        <v>1</v>
      </c>
      <c r="T179" s="75" t="s">
        <v>231</v>
      </c>
      <c r="U179" s="75">
        <f t="shared" si="31"/>
        <v>3</v>
      </c>
      <c r="V179" s="75" t="s">
        <v>232</v>
      </c>
      <c r="W179" s="75">
        <f t="shared" si="32"/>
        <v>4</v>
      </c>
      <c r="X179" s="75" t="s">
        <v>242</v>
      </c>
      <c r="Y179" s="76">
        <f t="shared" si="33"/>
        <v>4</v>
      </c>
      <c r="Z179" s="77" t="str">
        <f t="shared" si="34"/>
        <v>Mayor</v>
      </c>
      <c r="AA179" s="78">
        <f t="shared" si="35"/>
        <v>3</v>
      </c>
      <c r="AB179" s="75" t="s">
        <v>2822</v>
      </c>
      <c r="AC179" s="75">
        <f t="shared" si="36"/>
        <v>3</v>
      </c>
      <c r="AD179" s="75" t="s">
        <v>232</v>
      </c>
      <c r="AE179" s="75">
        <f t="shared" si="37"/>
        <v>4</v>
      </c>
      <c r="AF179" s="75" t="s">
        <v>2989</v>
      </c>
      <c r="AG179" s="76">
        <f t="shared" si="38"/>
        <v>4</v>
      </c>
      <c r="AH179" s="77" t="str">
        <f t="shared" si="39"/>
        <v>Mayor</v>
      </c>
      <c r="AI179" s="78">
        <f t="shared" si="40"/>
        <v>3</v>
      </c>
      <c r="AJ179" s="75" t="s">
        <v>232</v>
      </c>
      <c r="AK179" s="75">
        <f t="shared" si="41"/>
        <v>2</v>
      </c>
      <c r="AL179" s="75" t="s">
        <v>233</v>
      </c>
      <c r="AM179" s="75">
        <f t="shared" si="42"/>
        <v>5</v>
      </c>
      <c r="AN179" s="75" t="s">
        <v>243</v>
      </c>
      <c r="AO179" s="76">
        <f t="shared" si="43"/>
        <v>5</v>
      </c>
      <c r="AP179" s="77" t="str">
        <f t="shared" si="44"/>
        <v>Catastrófico</v>
      </c>
      <c r="AQ179" s="79"/>
      <c r="AR179" s="79"/>
      <c r="AS179" s="79"/>
    </row>
    <row r="180" spans="3:45" ht="76.5">
      <c r="C180" s="56" t="s">
        <v>3001</v>
      </c>
      <c r="D180" s="57">
        <v>43402</v>
      </c>
      <c r="E180" s="58" t="s">
        <v>2652</v>
      </c>
      <c r="F180" s="58" t="s">
        <v>220</v>
      </c>
      <c r="G180" s="60" t="s">
        <v>3002</v>
      </c>
      <c r="H180" s="60" t="s">
        <v>222</v>
      </c>
      <c r="I180" s="59" t="s">
        <v>2655</v>
      </c>
      <c r="J180" s="60" t="s">
        <v>2747</v>
      </c>
      <c r="K180" s="60" t="s">
        <v>535</v>
      </c>
      <c r="L180" s="60" t="s">
        <v>536</v>
      </c>
      <c r="M180" s="60" t="s">
        <v>3003</v>
      </c>
      <c r="N180" s="60" t="s">
        <v>3004</v>
      </c>
      <c r="O180" s="60" t="s">
        <v>2459</v>
      </c>
      <c r="P180" s="46" t="s">
        <v>179</v>
      </c>
      <c r="Q180" s="59" t="s">
        <v>2697</v>
      </c>
      <c r="R180" s="59" t="s">
        <v>230</v>
      </c>
      <c r="S180" s="75">
        <f t="shared" si="30"/>
        <v>1</v>
      </c>
      <c r="T180" s="75" t="s">
        <v>231</v>
      </c>
      <c r="U180" s="75">
        <f t="shared" si="31"/>
        <v>2</v>
      </c>
      <c r="V180" s="75" t="s">
        <v>233</v>
      </c>
      <c r="W180" s="75">
        <f t="shared" si="32"/>
        <v>3</v>
      </c>
      <c r="X180" s="75" t="s">
        <v>232</v>
      </c>
      <c r="Y180" s="76">
        <f t="shared" si="33"/>
        <v>3</v>
      </c>
      <c r="Z180" s="77" t="str">
        <f t="shared" si="34"/>
        <v>Moderado</v>
      </c>
      <c r="AA180" s="78">
        <f t="shared" si="35"/>
        <v>1</v>
      </c>
      <c r="AB180" s="75" t="s">
        <v>231</v>
      </c>
      <c r="AC180" s="75">
        <f t="shared" si="36"/>
        <v>3</v>
      </c>
      <c r="AD180" s="75" t="s">
        <v>232</v>
      </c>
      <c r="AE180" s="75">
        <f t="shared" si="37"/>
        <v>3</v>
      </c>
      <c r="AF180" s="75" t="s">
        <v>232</v>
      </c>
      <c r="AG180" s="76">
        <f t="shared" si="38"/>
        <v>3</v>
      </c>
      <c r="AH180" s="77" t="str">
        <f t="shared" si="39"/>
        <v>Moderado</v>
      </c>
      <c r="AI180" s="78">
        <f t="shared" si="40"/>
        <v>1</v>
      </c>
      <c r="AJ180" s="75" t="s">
        <v>231</v>
      </c>
      <c r="AK180" s="75">
        <f t="shared" si="41"/>
        <v>3</v>
      </c>
      <c r="AL180" s="75" t="s">
        <v>232</v>
      </c>
      <c r="AM180" s="75">
        <f t="shared" si="42"/>
        <v>3</v>
      </c>
      <c r="AN180" s="75" t="s">
        <v>232</v>
      </c>
      <c r="AO180" s="76">
        <f t="shared" si="43"/>
        <v>3</v>
      </c>
      <c r="AP180" s="77" t="str">
        <f t="shared" si="44"/>
        <v>Moderado</v>
      </c>
      <c r="AQ180" s="79"/>
      <c r="AR180" s="79"/>
      <c r="AS180" s="79"/>
    </row>
    <row r="181" spans="3:45" ht="76.5">
      <c r="C181" s="56" t="s">
        <v>3001</v>
      </c>
      <c r="D181" s="57">
        <v>43402</v>
      </c>
      <c r="E181" s="58" t="s">
        <v>2652</v>
      </c>
      <c r="F181" s="58" t="s">
        <v>220</v>
      </c>
      <c r="G181" s="60" t="s">
        <v>3002</v>
      </c>
      <c r="H181" s="60" t="s">
        <v>222</v>
      </c>
      <c r="I181" s="59" t="s">
        <v>2655</v>
      </c>
      <c r="J181" s="60" t="s">
        <v>2747</v>
      </c>
      <c r="K181" s="60" t="s">
        <v>535</v>
      </c>
      <c r="L181" s="60" t="s">
        <v>536</v>
      </c>
      <c r="M181" s="60" t="s">
        <v>3003</v>
      </c>
      <c r="N181" s="60" t="s">
        <v>3004</v>
      </c>
      <c r="O181" s="60" t="s">
        <v>3005</v>
      </c>
      <c r="P181" s="46" t="s">
        <v>179</v>
      </c>
      <c r="Q181" s="59" t="s">
        <v>2697</v>
      </c>
      <c r="R181" s="59" t="s">
        <v>230</v>
      </c>
      <c r="S181" s="75">
        <f t="shared" si="30"/>
        <v>1</v>
      </c>
      <c r="T181" s="75" t="s">
        <v>231</v>
      </c>
      <c r="U181" s="75">
        <f t="shared" si="31"/>
        <v>2</v>
      </c>
      <c r="V181" s="75" t="s">
        <v>233</v>
      </c>
      <c r="W181" s="75">
        <f t="shared" si="32"/>
        <v>3</v>
      </c>
      <c r="X181" s="75" t="s">
        <v>232</v>
      </c>
      <c r="Y181" s="76">
        <f t="shared" si="33"/>
        <v>3</v>
      </c>
      <c r="Z181" s="77" t="str">
        <f t="shared" si="34"/>
        <v>Moderado</v>
      </c>
      <c r="AA181" s="78">
        <f t="shared" si="35"/>
        <v>1</v>
      </c>
      <c r="AB181" s="75" t="s">
        <v>231</v>
      </c>
      <c r="AC181" s="75">
        <f t="shared" si="36"/>
        <v>3</v>
      </c>
      <c r="AD181" s="75" t="s">
        <v>232</v>
      </c>
      <c r="AE181" s="75">
        <f t="shared" si="37"/>
        <v>3</v>
      </c>
      <c r="AF181" s="75" t="s">
        <v>232</v>
      </c>
      <c r="AG181" s="76">
        <f t="shared" si="38"/>
        <v>3</v>
      </c>
      <c r="AH181" s="77" t="str">
        <f t="shared" si="39"/>
        <v>Moderado</v>
      </c>
      <c r="AI181" s="78">
        <f t="shared" si="40"/>
        <v>1</v>
      </c>
      <c r="AJ181" s="75" t="s">
        <v>231</v>
      </c>
      <c r="AK181" s="75">
        <f t="shared" si="41"/>
        <v>3</v>
      </c>
      <c r="AL181" s="75" t="s">
        <v>232</v>
      </c>
      <c r="AM181" s="75">
        <f t="shared" si="42"/>
        <v>3</v>
      </c>
      <c r="AN181" s="75" t="s">
        <v>232</v>
      </c>
      <c r="AO181" s="76">
        <f t="shared" si="43"/>
        <v>3</v>
      </c>
      <c r="AP181" s="77" t="str">
        <f t="shared" si="44"/>
        <v>Moderado</v>
      </c>
      <c r="AQ181" s="79"/>
      <c r="AR181" s="79"/>
      <c r="AS181" s="79"/>
    </row>
    <row r="182" spans="3:45" ht="76.5">
      <c r="C182" s="56" t="s">
        <v>3006</v>
      </c>
      <c r="D182" s="57">
        <v>43402</v>
      </c>
      <c r="E182" s="58" t="s">
        <v>2652</v>
      </c>
      <c r="F182" s="58" t="s">
        <v>3007</v>
      </c>
      <c r="G182" s="60" t="s">
        <v>3008</v>
      </c>
      <c r="H182" s="60" t="s">
        <v>222</v>
      </c>
      <c r="I182" s="59" t="s">
        <v>2655</v>
      </c>
      <c r="J182" s="60" t="s">
        <v>2747</v>
      </c>
      <c r="K182" s="60" t="s">
        <v>535</v>
      </c>
      <c r="L182" s="60" t="s">
        <v>536</v>
      </c>
      <c r="M182" s="60" t="s">
        <v>3003</v>
      </c>
      <c r="N182" s="60" t="s">
        <v>536</v>
      </c>
      <c r="O182" s="60" t="s">
        <v>2459</v>
      </c>
      <c r="P182" s="46" t="s">
        <v>179</v>
      </c>
      <c r="Q182" s="59" t="s">
        <v>2697</v>
      </c>
      <c r="R182" s="59" t="s">
        <v>230</v>
      </c>
      <c r="S182" s="75">
        <f t="shared" si="30"/>
        <v>1</v>
      </c>
      <c r="T182" s="75" t="s">
        <v>231</v>
      </c>
      <c r="U182" s="75">
        <f t="shared" si="31"/>
        <v>2</v>
      </c>
      <c r="V182" s="75" t="s">
        <v>233</v>
      </c>
      <c r="W182" s="75">
        <f t="shared" si="32"/>
        <v>3</v>
      </c>
      <c r="X182" s="75" t="s">
        <v>232</v>
      </c>
      <c r="Y182" s="76">
        <f t="shared" si="33"/>
        <v>3</v>
      </c>
      <c r="Z182" s="77" t="str">
        <f t="shared" si="34"/>
        <v>Moderado</v>
      </c>
      <c r="AA182" s="78">
        <f t="shared" si="35"/>
        <v>1</v>
      </c>
      <c r="AB182" s="75" t="s">
        <v>231</v>
      </c>
      <c r="AC182" s="75">
        <f t="shared" si="36"/>
        <v>3</v>
      </c>
      <c r="AD182" s="75" t="s">
        <v>232</v>
      </c>
      <c r="AE182" s="75">
        <f t="shared" si="37"/>
        <v>3</v>
      </c>
      <c r="AF182" s="75" t="s">
        <v>232</v>
      </c>
      <c r="AG182" s="76">
        <f t="shared" si="38"/>
        <v>3</v>
      </c>
      <c r="AH182" s="77" t="str">
        <f t="shared" si="39"/>
        <v>Moderado</v>
      </c>
      <c r="AI182" s="78">
        <f t="shared" si="40"/>
        <v>1</v>
      </c>
      <c r="AJ182" s="75" t="s">
        <v>231</v>
      </c>
      <c r="AK182" s="75">
        <f t="shared" si="41"/>
        <v>3</v>
      </c>
      <c r="AL182" s="75" t="s">
        <v>232</v>
      </c>
      <c r="AM182" s="75">
        <f t="shared" si="42"/>
        <v>3</v>
      </c>
      <c r="AN182" s="75" t="s">
        <v>232</v>
      </c>
      <c r="AO182" s="76">
        <f t="shared" si="43"/>
        <v>3</v>
      </c>
      <c r="AP182" s="77" t="str">
        <f t="shared" si="44"/>
        <v>Moderado</v>
      </c>
      <c r="AQ182" s="79"/>
      <c r="AR182" s="79"/>
      <c r="AS182" s="79"/>
    </row>
    <row r="183" spans="3:45" ht="76.5">
      <c r="C183" s="56" t="s">
        <v>3006</v>
      </c>
      <c r="D183" s="57">
        <v>43402</v>
      </c>
      <c r="E183" s="58" t="s">
        <v>2652</v>
      </c>
      <c r="F183" s="58" t="s">
        <v>3007</v>
      </c>
      <c r="G183" s="60" t="s">
        <v>3008</v>
      </c>
      <c r="H183" s="60" t="s">
        <v>222</v>
      </c>
      <c r="I183" s="59" t="s">
        <v>2655</v>
      </c>
      <c r="J183" s="60" t="s">
        <v>2747</v>
      </c>
      <c r="K183" s="60" t="s">
        <v>535</v>
      </c>
      <c r="L183" s="60" t="s">
        <v>536</v>
      </c>
      <c r="M183" s="60" t="s">
        <v>3003</v>
      </c>
      <c r="N183" s="60" t="s">
        <v>536</v>
      </c>
      <c r="O183" s="60" t="s">
        <v>3005</v>
      </c>
      <c r="P183" s="46" t="s">
        <v>179</v>
      </c>
      <c r="Q183" s="59" t="s">
        <v>2697</v>
      </c>
      <c r="R183" s="59" t="s">
        <v>230</v>
      </c>
      <c r="S183" s="75">
        <f t="shared" si="30"/>
        <v>1</v>
      </c>
      <c r="T183" s="75" t="s">
        <v>231</v>
      </c>
      <c r="U183" s="75">
        <f t="shared" si="31"/>
        <v>2</v>
      </c>
      <c r="V183" s="75" t="s">
        <v>233</v>
      </c>
      <c r="W183" s="75">
        <f t="shared" si="32"/>
        <v>3</v>
      </c>
      <c r="X183" s="75" t="s">
        <v>232</v>
      </c>
      <c r="Y183" s="76">
        <f t="shared" si="33"/>
        <v>3</v>
      </c>
      <c r="Z183" s="77" t="str">
        <f t="shared" si="34"/>
        <v>Moderado</v>
      </c>
      <c r="AA183" s="78">
        <f t="shared" si="35"/>
        <v>1</v>
      </c>
      <c r="AB183" s="75" t="s">
        <v>231</v>
      </c>
      <c r="AC183" s="75">
        <f t="shared" si="36"/>
        <v>3</v>
      </c>
      <c r="AD183" s="75" t="s">
        <v>232</v>
      </c>
      <c r="AE183" s="75">
        <f t="shared" si="37"/>
        <v>3</v>
      </c>
      <c r="AF183" s="75" t="s">
        <v>232</v>
      </c>
      <c r="AG183" s="76">
        <f t="shared" si="38"/>
        <v>3</v>
      </c>
      <c r="AH183" s="77" t="str">
        <f t="shared" si="39"/>
        <v>Moderado</v>
      </c>
      <c r="AI183" s="78">
        <f t="shared" si="40"/>
        <v>1</v>
      </c>
      <c r="AJ183" s="75" t="s">
        <v>231</v>
      </c>
      <c r="AK183" s="75">
        <f t="shared" si="41"/>
        <v>3</v>
      </c>
      <c r="AL183" s="75" t="s">
        <v>232</v>
      </c>
      <c r="AM183" s="75">
        <f t="shared" si="42"/>
        <v>3</v>
      </c>
      <c r="AN183" s="75" t="s">
        <v>232</v>
      </c>
      <c r="AO183" s="76">
        <f t="shared" si="43"/>
        <v>3</v>
      </c>
      <c r="AP183" s="77" t="str">
        <f t="shared" si="44"/>
        <v>Moderado</v>
      </c>
      <c r="AQ183" s="79"/>
      <c r="AR183" s="79"/>
      <c r="AS183" s="79"/>
    </row>
    <row r="184" spans="3:45" ht="140.25">
      <c r="C184" s="56" t="s">
        <v>3009</v>
      </c>
      <c r="D184" s="57">
        <v>40179</v>
      </c>
      <c r="E184" s="58" t="s">
        <v>2994</v>
      </c>
      <c r="F184" s="58" t="s">
        <v>3010</v>
      </c>
      <c r="G184" s="60" t="s">
        <v>3011</v>
      </c>
      <c r="H184" s="60" t="s">
        <v>222</v>
      </c>
      <c r="I184" s="59" t="s">
        <v>223</v>
      </c>
      <c r="J184" s="60" t="s">
        <v>2820</v>
      </c>
      <c r="K184" s="60" t="s">
        <v>535</v>
      </c>
      <c r="L184" s="60" t="s">
        <v>536</v>
      </c>
      <c r="M184" s="60" t="s">
        <v>3012</v>
      </c>
      <c r="N184" s="60" t="s">
        <v>3013</v>
      </c>
      <c r="O184" s="60" t="s">
        <v>2998</v>
      </c>
      <c r="P184" s="46" t="s">
        <v>179</v>
      </c>
      <c r="Q184" s="59" t="s">
        <v>2697</v>
      </c>
      <c r="R184" s="60" t="s">
        <v>2999</v>
      </c>
      <c r="S184" s="75">
        <f t="shared" si="30"/>
        <v>1</v>
      </c>
      <c r="T184" s="75" t="s">
        <v>231</v>
      </c>
      <c r="U184" s="75">
        <f t="shared" si="31"/>
        <v>3</v>
      </c>
      <c r="V184" s="75" t="s">
        <v>232</v>
      </c>
      <c r="W184" s="75">
        <f t="shared" si="32"/>
        <v>4</v>
      </c>
      <c r="X184" s="75" t="s">
        <v>242</v>
      </c>
      <c r="Y184" s="76">
        <f t="shared" si="33"/>
        <v>4</v>
      </c>
      <c r="Z184" s="77" t="str">
        <f t="shared" si="34"/>
        <v>Mayor</v>
      </c>
      <c r="AA184" s="78">
        <f t="shared" si="35"/>
        <v>3</v>
      </c>
      <c r="AB184" s="75" t="s">
        <v>2822</v>
      </c>
      <c r="AC184" s="75">
        <f t="shared" si="36"/>
        <v>3</v>
      </c>
      <c r="AD184" s="75" t="s">
        <v>232</v>
      </c>
      <c r="AE184" s="75">
        <f t="shared" si="37"/>
        <v>4</v>
      </c>
      <c r="AF184" s="75" t="s">
        <v>2989</v>
      </c>
      <c r="AG184" s="76">
        <f t="shared" si="38"/>
        <v>4</v>
      </c>
      <c r="AH184" s="77" t="str">
        <f t="shared" si="39"/>
        <v>Mayor</v>
      </c>
      <c r="AI184" s="78">
        <f t="shared" si="40"/>
        <v>3</v>
      </c>
      <c r="AJ184" s="75" t="s">
        <v>232</v>
      </c>
      <c r="AK184" s="75">
        <f t="shared" si="41"/>
        <v>2</v>
      </c>
      <c r="AL184" s="75" t="s">
        <v>233</v>
      </c>
      <c r="AM184" s="75">
        <f t="shared" si="42"/>
        <v>5</v>
      </c>
      <c r="AN184" s="75" t="s">
        <v>243</v>
      </c>
      <c r="AO184" s="76">
        <f t="shared" si="43"/>
        <v>5</v>
      </c>
      <c r="AP184" s="77" t="str">
        <f t="shared" si="44"/>
        <v>Catastrófico</v>
      </c>
      <c r="AQ184" s="79"/>
      <c r="AR184" s="79"/>
      <c r="AS184" s="79"/>
    </row>
    <row r="185" spans="3:45" ht="140.25">
      <c r="C185" s="56" t="s">
        <v>3009</v>
      </c>
      <c r="D185" s="57">
        <v>40179</v>
      </c>
      <c r="E185" s="58" t="s">
        <v>2994</v>
      </c>
      <c r="F185" s="58" t="s">
        <v>3010</v>
      </c>
      <c r="G185" s="60" t="s">
        <v>3011</v>
      </c>
      <c r="H185" s="60" t="s">
        <v>222</v>
      </c>
      <c r="I185" s="59" t="s">
        <v>223</v>
      </c>
      <c r="J185" s="60" t="s">
        <v>2820</v>
      </c>
      <c r="K185" s="60" t="s">
        <v>535</v>
      </c>
      <c r="L185" s="60" t="s">
        <v>536</v>
      </c>
      <c r="M185" s="60" t="s">
        <v>3012</v>
      </c>
      <c r="N185" s="60" t="s">
        <v>3013</v>
      </c>
      <c r="O185" s="60" t="s">
        <v>3000</v>
      </c>
      <c r="P185" s="46" t="s">
        <v>179</v>
      </c>
      <c r="Q185" s="59" t="s">
        <v>2697</v>
      </c>
      <c r="R185" s="60" t="s">
        <v>2999</v>
      </c>
      <c r="S185" s="75">
        <f t="shared" si="30"/>
        <v>1</v>
      </c>
      <c r="T185" s="75" t="s">
        <v>231</v>
      </c>
      <c r="U185" s="75">
        <f t="shared" si="31"/>
        <v>3</v>
      </c>
      <c r="V185" s="75" t="s">
        <v>232</v>
      </c>
      <c r="W185" s="75">
        <f t="shared" si="32"/>
        <v>4</v>
      </c>
      <c r="X185" s="75" t="s">
        <v>242</v>
      </c>
      <c r="Y185" s="76">
        <f t="shared" si="33"/>
        <v>4</v>
      </c>
      <c r="Z185" s="77" t="str">
        <f t="shared" si="34"/>
        <v>Mayor</v>
      </c>
      <c r="AA185" s="78">
        <f t="shared" si="35"/>
        <v>3</v>
      </c>
      <c r="AB185" s="75" t="s">
        <v>2822</v>
      </c>
      <c r="AC185" s="75">
        <f t="shared" si="36"/>
        <v>3</v>
      </c>
      <c r="AD185" s="75" t="s">
        <v>232</v>
      </c>
      <c r="AE185" s="75">
        <f t="shared" si="37"/>
        <v>4</v>
      </c>
      <c r="AF185" s="75" t="s">
        <v>2989</v>
      </c>
      <c r="AG185" s="76">
        <f t="shared" si="38"/>
        <v>4</v>
      </c>
      <c r="AH185" s="77" t="str">
        <f t="shared" si="39"/>
        <v>Mayor</v>
      </c>
      <c r="AI185" s="78">
        <f t="shared" si="40"/>
        <v>3</v>
      </c>
      <c r="AJ185" s="75" t="s">
        <v>232</v>
      </c>
      <c r="AK185" s="75">
        <f t="shared" si="41"/>
        <v>2</v>
      </c>
      <c r="AL185" s="75" t="s">
        <v>233</v>
      </c>
      <c r="AM185" s="75">
        <f t="shared" si="42"/>
        <v>5</v>
      </c>
      <c r="AN185" s="75" t="s">
        <v>243</v>
      </c>
      <c r="AO185" s="76">
        <f t="shared" si="43"/>
        <v>5</v>
      </c>
      <c r="AP185" s="77" t="str">
        <f t="shared" si="44"/>
        <v>Catastrófico</v>
      </c>
      <c r="AQ185" s="79"/>
      <c r="AR185" s="79"/>
      <c r="AS185" s="79"/>
    </row>
    <row r="186" spans="3:45" ht="140.25">
      <c r="C186" s="56" t="s">
        <v>3009</v>
      </c>
      <c r="D186" s="57">
        <v>40179</v>
      </c>
      <c r="E186" s="58" t="s">
        <v>2994</v>
      </c>
      <c r="F186" s="58" t="s">
        <v>3010</v>
      </c>
      <c r="G186" s="60" t="s">
        <v>3011</v>
      </c>
      <c r="H186" s="60" t="s">
        <v>222</v>
      </c>
      <c r="I186" s="59" t="s">
        <v>223</v>
      </c>
      <c r="J186" s="60" t="s">
        <v>2820</v>
      </c>
      <c r="K186" s="60" t="s">
        <v>535</v>
      </c>
      <c r="L186" s="60" t="s">
        <v>536</v>
      </c>
      <c r="M186" s="60" t="s">
        <v>3012</v>
      </c>
      <c r="N186" s="60" t="s">
        <v>3013</v>
      </c>
      <c r="O186" s="60" t="s">
        <v>2880</v>
      </c>
      <c r="P186" s="46" t="s">
        <v>179</v>
      </c>
      <c r="Q186" s="59" t="s">
        <v>2697</v>
      </c>
      <c r="R186" s="60" t="s">
        <v>2999</v>
      </c>
      <c r="S186" s="75">
        <f t="shared" si="30"/>
        <v>1</v>
      </c>
      <c r="T186" s="75" t="s">
        <v>231</v>
      </c>
      <c r="U186" s="75">
        <f t="shared" si="31"/>
        <v>3</v>
      </c>
      <c r="V186" s="75" t="s">
        <v>232</v>
      </c>
      <c r="W186" s="75">
        <f t="shared" si="32"/>
        <v>4</v>
      </c>
      <c r="X186" s="75" t="s">
        <v>242</v>
      </c>
      <c r="Y186" s="76">
        <f t="shared" si="33"/>
        <v>4</v>
      </c>
      <c r="Z186" s="77" t="str">
        <f t="shared" si="34"/>
        <v>Mayor</v>
      </c>
      <c r="AA186" s="78">
        <f t="shared" si="35"/>
        <v>3</v>
      </c>
      <c r="AB186" s="75" t="s">
        <v>2822</v>
      </c>
      <c r="AC186" s="75">
        <f t="shared" si="36"/>
        <v>3</v>
      </c>
      <c r="AD186" s="75" t="s">
        <v>232</v>
      </c>
      <c r="AE186" s="75">
        <f t="shared" si="37"/>
        <v>4</v>
      </c>
      <c r="AF186" s="75" t="s">
        <v>2989</v>
      </c>
      <c r="AG186" s="76">
        <f t="shared" si="38"/>
        <v>4</v>
      </c>
      <c r="AH186" s="77" t="str">
        <f t="shared" si="39"/>
        <v>Mayor</v>
      </c>
      <c r="AI186" s="78">
        <f t="shared" si="40"/>
        <v>3</v>
      </c>
      <c r="AJ186" s="75" t="s">
        <v>232</v>
      </c>
      <c r="AK186" s="75">
        <f t="shared" si="41"/>
        <v>2</v>
      </c>
      <c r="AL186" s="75" t="s">
        <v>233</v>
      </c>
      <c r="AM186" s="75">
        <f t="shared" si="42"/>
        <v>5</v>
      </c>
      <c r="AN186" s="75" t="s">
        <v>243</v>
      </c>
      <c r="AO186" s="76">
        <f t="shared" si="43"/>
        <v>5</v>
      </c>
      <c r="AP186" s="77" t="str">
        <f t="shared" si="44"/>
        <v>Catastrófico</v>
      </c>
      <c r="AQ186" s="79"/>
      <c r="AR186" s="79"/>
      <c r="AS186" s="79"/>
    </row>
    <row r="187" spans="3:45" ht="76.5">
      <c r="C187" s="56" t="s">
        <v>3014</v>
      </c>
      <c r="D187" s="57">
        <v>42736</v>
      </c>
      <c r="E187" s="58" t="s">
        <v>2994</v>
      </c>
      <c r="F187" s="58" t="s">
        <v>3015</v>
      </c>
      <c r="G187" s="60" t="s">
        <v>3016</v>
      </c>
      <c r="H187" s="60" t="s">
        <v>222</v>
      </c>
      <c r="I187" s="59" t="s">
        <v>223</v>
      </c>
      <c r="J187" s="60" t="s">
        <v>2820</v>
      </c>
      <c r="K187" s="60" t="s">
        <v>535</v>
      </c>
      <c r="L187" s="60" t="s">
        <v>536</v>
      </c>
      <c r="M187" s="60" t="s">
        <v>3017</v>
      </c>
      <c r="N187" s="60" t="s">
        <v>3018</v>
      </c>
      <c r="O187" s="60" t="s">
        <v>2998</v>
      </c>
      <c r="P187" s="46" t="s">
        <v>179</v>
      </c>
      <c r="Q187" s="59" t="s">
        <v>2697</v>
      </c>
      <c r="R187" s="60" t="s">
        <v>2999</v>
      </c>
      <c r="S187" s="75">
        <f t="shared" si="30"/>
        <v>1</v>
      </c>
      <c r="T187" s="75" t="s">
        <v>231</v>
      </c>
      <c r="U187" s="75">
        <f t="shared" si="31"/>
        <v>3</v>
      </c>
      <c r="V187" s="75" t="s">
        <v>232</v>
      </c>
      <c r="W187" s="75">
        <f t="shared" si="32"/>
        <v>4</v>
      </c>
      <c r="X187" s="75" t="s">
        <v>242</v>
      </c>
      <c r="Y187" s="76">
        <f t="shared" si="33"/>
        <v>4</v>
      </c>
      <c r="Z187" s="77" t="str">
        <f t="shared" si="34"/>
        <v>Mayor</v>
      </c>
      <c r="AA187" s="78">
        <f t="shared" si="35"/>
        <v>3</v>
      </c>
      <c r="AB187" s="75" t="s">
        <v>2822</v>
      </c>
      <c r="AC187" s="75">
        <f t="shared" si="36"/>
        <v>3</v>
      </c>
      <c r="AD187" s="75" t="s">
        <v>232</v>
      </c>
      <c r="AE187" s="75">
        <f t="shared" si="37"/>
        <v>4</v>
      </c>
      <c r="AF187" s="75" t="s">
        <v>2989</v>
      </c>
      <c r="AG187" s="76">
        <f t="shared" si="38"/>
        <v>4</v>
      </c>
      <c r="AH187" s="77" t="str">
        <f t="shared" si="39"/>
        <v>Mayor</v>
      </c>
      <c r="AI187" s="78">
        <f t="shared" si="40"/>
        <v>3</v>
      </c>
      <c r="AJ187" s="75" t="s">
        <v>232</v>
      </c>
      <c r="AK187" s="75">
        <f t="shared" si="41"/>
        <v>2</v>
      </c>
      <c r="AL187" s="75" t="s">
        <v>233</v>
      </c>
      <c r="AM187" s="75">
        <f t="shared" si="42"/>
        <v>5</v>
      </c>
      <c r="AN187" s="75" t="s">
        <v>243</v>
      </c>
      <c r="AO187" s="76">
        <f t="shared" si="43"/>
        <v>5</v>
      </c>
      <c r="AP187" s="77" t="str">
        <f t="shared" si="44"/>
        <v>Catastrófico</v>
      </c>
      <c r="AQ187" s="79"/>
      <c r="AR187" s="79"/>
      <c r="AS187" s="79"/>
    </row>
    <row r="188" spans="3:45" ht="76.5">
      <c r="C188" s="56" t="s">
        <v>3014</v>
      </c>
      <c r="D188" s="57">
        <v>42736</v>
      </c>
      <c r="E188" s="58" t="s">
        <v>2994</v>
      </c>
      <c r="F188" s="58" t="s">
        <v>3015</v>
      </c>
      <c r="G188" s="60" t="s">
        <v>3016</v>
      </c>
      <c r="H188" s="60" t="s">
        <v>222</v>
      </c>
      <c r="I188" s="59" t="s">
        <v>223</v>
      </c>
      <c r="J188" s="60" t="s">
        <v>2820</v>
      </c>
      <c r="K188" s="60" t="s">
        <v>535</v>
      </c>
      <c r="L188" s="60" t="s">
        <v>536</v>
      </c>
      <c r="M188" s="60" t="s">
        <v>3017</v>
      </c>
      <c r="N188" s="60" t="s">
        <v>3018</v>
      </c>
      <c r="O188" s="60" t="s">
        <v>3019</v>
      </c>
      <c r="P188" s="46" t="s">
        <v>179</v>
      </c>
      <c r="Q188" s="59" t="s">
        <v>2697</v>
      </c>
      <c r="R188" s="60" t="s">
        <v>2999</v>
      </c>
      <c r="S188" s="75">
        <f t="shared" si="30"/>
        <v>1</v>
      </c>
      <c r="T188" s="75" t="s">
        <v>231</v>
      </c>
      <c r="U188" s="75">
        <f t="shared" si="31"/>
        <v>3</v>
      </c>
      <c r="V188" s="75" t="s">
        <v>232</v>
      </c>
      <c r="W188" s="75">
        <f t="shared" si="32"/>
        <v>4</v>
      </c>
      <c r="X188" s="75" t="s">
        <v>242</v>
      </c>
      <c r="Y188" s="76">
        <f t="shared" si="33"/>
        <v>4</v>
      </c>
      <c r="Z188" s="77" t="str">
        <f t="shared" si="34"/>
        <v>Mayor</v>
      </c>
      <c r="AA188" s="78">
        <f t="shared" si="35"/>
        <v>3</v>
      </c>
      <c r="AB188" s="75" t="s">
        <v>2822</v>
      </c>
      <c r="AC188" s="75">
        <f t="shared" si="36"/>
        <v>3</v>
      </c>
      <c r="AD188" s="75" t="s">
        <v>232</v>
      </c>
      <c r="AE188" s="75">
        <f t="shared" si="37"/>
        <v>4</v>
      </c>
      <c r="AF188" s="75" t="s">
        <v>2989</v>
      </c>
      <c r="AG188" s="76">
        <f t="shared" si="38"/>
        <v>4</v>
      </c>
      <c r="AH188" s="77" t="str">
        <f t="shared" si="39"/>
        <v>Mayor</v>
      </c>
      <c r="AI188" s="78">
        <f t="shared" si="40"/>
        <v>3</v>
      </c>
      <c r="AJ188" s="75" t="s">
        <v>232</v>
      </c>
      <c r="AK188" s="75">
        <f t="shared" si="41"/>
        <v>2</v>
      </c>
      <c r="AL188" s="75" t="s">
        <v>233</v>
      </c>
      <c r="AM188" s="75">
        <f t="shared" si="42"/>
        <v>5</v>
      </c>
      <c r="AN188" s="75" t="s">
        <v>243</v>
      </c>
      <c r="AO188" s="76">
        <f t="shared" si="43"/>
        <v>5</v>
      </c>
      <c r="AP188" s="77" t="str">
        <f t="shared" si="44"/>
        <v>Catastrófico</v>
      </c>
      <c r="AQ188" s="79"/>
      <c r="AR188" s="79"/>
      <c r="AS188" s="79"/>
    </row>
    <row r="189" spans="3:45" ht="76.5">
      <c r="C189" s="56" t="s">
        <v>3014</v>
      </c>
      <c r="D189" s="57">
        <v>42736</v>
      </c>
      <c r="E189" s="58" t="s">
        <v>2994</v>
      </c>
      <c r="F189" s="58" t="s">
        <v>3015</v>
      </c>
      <c r="G189" s="60" t="s">
        <v>3016</v>
      </c>
      <c r="H189" s="60" t="s">
        <v>222</v>
      </c>
      <c r="I189" s="59" t="s">
        <v>223</v>
      </c>
      <c r="J189" s="60" t="s">
        <v>2820</v>
      </c>
      <c r="K189" s="60" t="s">
        <v>535</v>
      </c>
      <c r="L189" s="60" t="s">
        <v>536</v>
      </c>
      <c r="M189" s="60" t="s">
        <v>3017</v>
      </c>
      <c r="N189" s="60" t="s">
        <v>3018</v>
      </c>
      <c r="O189" s="60" t="s">
        <v>2880</v>
      </c>
      <c r="P189" s="46" t="s">
        <v>179</v>
      </c>
      <c r="Q189" s="59" t="s">
        <v>2697</v>
      </c>
      <c r="R189" s="60" t="s">
        <v>2999</v>
      </c>
      <c r="S189" s="75">
        <f t="shared" si="30"/>
        <v>1</v>
      </c>
      <c r="T189" s="75" t="s">
        <v>231</v>
      </c>
      <c r="U189" s="75">
        <f t="shared" si="31"/>
        <v>3</v>
      </c>
      <c r="V189" s="75" t="s">
        <v>232</v>
      </c>
      <c r="W189" s="75">
        <f t="shared" si="32"/>
        <v>4</v>
      </c>
      <c r="X189" s="75" t="s">
        <v>242</v>
      </c>
      <c r="Y189" s="76">
        <f t="shared" si="33"/>
        <v>4</v>
      </c>
      <c r="Z189" s="77" t="str">
        <f t="shared" si="34"/>
        <v>Mayor</v>
      </c>
      <c r="AA189" s="78">
        <f t="shared" si="35"/>
        <v>3</v>
      </c>
      <c r="AB189" s="75" t="s">
        <v>2822</v>
      </c>
      <c r="AC189" s="75">
        <f t="shared" si="36"/>
        <v>3</v>
      </c>
      <c r="AD189" s="75" t="s">
        <v>232</v>
      </c>
      <c r="AE189" s="75">
        <f t="shared" si="37"/>
        <v>4</v>
      </c>
      <c r="AF189" s="75" t="s">
        <v>2989</v>
      </c>
      <c r="AG189" s="76">
        <f t="shared" si="38"/>
        <v>4</v>
      </c>
      <c r="AH189" s="77" t="str">
        <f t="shared" si="39"/>
        <v>Mayor</v>
      </c>
      <c r="AI189" s="78">
        <f t="shared" si="40"/>
        <v>3</v>
      </c>
      <c r="AJ189" s="75" t="s">
        <v>232</v>
      </c>
      <c r="AK189" s="75">
        <f t="shared" si="41"/>
        <v>2</v>
      </c>
      <c r="AL189" s="75" t="s">
        <v>233</v>
      </c>
      <c r="AM189" s="75">
        <f t="shared" si="42"/>
        <v>5</v>
      </c>
      <c r="AN189" s="75" t="s">
        <v>243</v>
      </c>
      <c r="AO189" s="76">
        <f t="shared" si="43"/>
        <v>5</v>
      </c>
      <c r="AP189" s="77" t="str">
        <f t="shared" si="44"/>
        <v>Catastrófico</v>
      </c>
      <c r="AQ189" s="79"/>
      <c r="AR189" s="79"/>
      <c r="AS189" s="79"/>
    </row>
    <row r="190" spans="3:45" ht="76.5">
      <c r="C190" s="56" t="s">
        <v>3020</v>
      </c>
      <c r="D190" s="57">
        <v>40179</v>
      </c>
      <c r="E190" s="58" t="s">
        <v>2994</v>
      </c>
      <c r="F190" s="58" t="s">
        <v>3021</v>
      </c>
      <c r="G190" s="60" t="s">
        <v>3022</v>
      </c>
      <c r="H190" s="60" t="s">
        <v>222</v>
      </c>
      <c r="I190" s="59" t="s">
        <v>223</v>
      </c>
      <c r="J190" s="60" t="s">
        <v>2820</v>
      </c>
      <c r="K190" s="60" t="s">
        <v>535</v>
      </c>
      <c r="L190" s="60" t="s">
        <v>536</v>
      </c>
      <c r="M190" s="60" t="s">
        <v>3023</v>
      </c>
      <c r="N190" s="60" t="s">
        <v>3018</v>
      </c>
      <c r="O190" s="60" t="s">
        <v>2998</v>
      </c>
      <c r="P190" s="46" t="s">
        <v>179</v>
      </c>
      <c r="Q190" s="59" t="s">
        <v>2697</v>
      </c>
      <c r="R190" s="60" t="s">
        <v>2999</v>
      </c>
      <c r="S190" s="75">
        <f t="shared" si="30"/>
        <v>1</v>
      </c>
      <c r="T190" s="75" t="s">
        <v>231</v>
      </c>
      <c r="U190" s="75">
        <f t="shared" si="31"/>
        <v>3</v>
      </c>
      <c r="V190" s="75" t="s">
        <v>232</v>
      </c>
      <c r="W190" s="75">
        <f t="shared" si="32"/>
        <v>4</v>
      </c>
      <c r="X190" s="75" t="s">
        <v>242</v>
      </c>
      <c r="Y190" s="76">
        <f t="shared" si="33"/>
        <v>4</v>
      </c>
      <c r="Z190" s="77" t="str">
        <f t="shared" si="34"/>
        <v>Mayor</v>
      </c>
      <c r="AA190" s="78">
        <f t="shared" si="35"/>
        <v>3</v>
      </c>
      <c r="AB190" s="75" t="s">
        <v>2822</v>
      </c>
      <c r="AC190" s="75">
        <f t="shared" si="36"/>
        <v>3</v>
      </c>
      <c r="AD190" s="75" t="s">
        <v>232</v>
      </c>
      <c r="AE190" s="75">
        <f t="shared" si="37"/>
        <v>4</v>
      </c>
      <c r="AF190" s="75" t="s">
        <v>2989</v>
      </c>
      <c r="AG190" s="76">
        <f t="shared" si="38"/>
        <v>4</v>
      </c>
      <c r="AH190" s="77" t="str">
        <f t="shared" si="39"/>
        <v>Mayor</v>
      </c>
      <c r="AI190" s="78">
        <f t="shared" si="40"/>
        <v>3</v>
      </c>
      <c r="AJ190" s="75" t="s">
        <v>232</v>
      </c>
      <c r="AK190" s="75">
        <f t="shared" si="41"/>
        <v>2</v>
      </c>
      <c r="AL190" s="75" t="s">
        <v>233</v>
      </c>
      <c r="AM190" s="75">
        <f t="shared" si="42"/>
        <v>5</v>
      </c>
      <c r="AN190" s="75" t="s">
        <v>243</v>
      </c>
      <c r="AO190" s="76">
        <f t="shared" si="43"/>
        <v>5</v>
      </c>
      <c r="AP190" s="77" t="str">
        <f t="shared" si="44"/>
        <v>Catastrófico</v>
      </c>
      <c r="AQ190" s="79"/>
      <c r="AR190" s="79"/>
      <c r="AS190" s="79"/>
    </row>
    <row r="191" spans="3:45" ht="76.5">
      <c r="C191" s="56" t="s">
        <v>3020</v>
      </c>
      <c r="D191" s="57">
        <v>40179</v>
      </c>
      <c r="E191" s="58" t="s">
        <v>2994</v>
      </c>
      <c r="F191" s="58" t="s">
        <v>3021</v>
      </c>
      <c r="G191" s="60" t="s">
        <v>3022</v>
      </c>
      <c r="H191" s="60" t="s">
        <v>222</v>
      </c>
      <c r="I191" s="59" t="s">
        <v>223</v>
      </c>
      <c r="J191" s="60" t="s">
        <v>2820</v>
      </c>
      <c r="K191" s="60" t="s">
        <v>535</v>
      </c>
      <c r="L191" s="60" t="s">
        <v>536</v>
      </c>
      <c r="M191" s="60" t="s">
        <v>3023</v>
      </c>
      <c r="N191" s="60" t="s">
        <v>3018</v>
      </c>
      <c r="O191" s="60" t="s">
        <v>3000</v>
      </c>
      <c r="P191" s="46" t="s">
        <v>179</v>
      </c>
      <c r="Q191" s="59" t="s">
        <v>2697</v>
      </c>
      <c r="R191" s="60" t="s">
        <v>2999</v>
      </c>
      <c r="S191" s="75">
        <f t="shared" si="30"/>
        <v>1</v>
      </c>
      <c r="T191" s="75" t="s">
        <v>231</v>
      </c>
      <c r="U191" s="75">
        <f t="shared" si="31"/>
        <v>3</v>
      </c>
      <c r="V191" s="75" t="s">
        <v>232</v>
      </c>
      <c r="W191" s="75">
        <f t="shared" si="32"/>
        <v>4</v>
      </c>
      <c r="X191" s="75" t="s">
        <v>242</v>
      </c>
      <c r="Y191" s="76">
        <f t="shared" si="33"/>
        <v>4</v>
      </c>
      <c r="Z191" s="77" t="str">
        <f t="shared" si="34"/>
        <v>Mayor</v>
      </c>
      <c r="AA191" s="78">
        <f t="shared" si="35"/>
        <v>3</v>
      </c>
      <c r="AB191" s="75" t="s">
        <v>2822</v>
      </c>
      <c r="AC191" s="75">
        <f t="shared" si="36"/>
        <v>3</v>
      </c>
      <c r="AD191" s="75" t="s">
        <v>232</v>
      </c>
      <c r="AE191" s="75">
        <f t="shared" si="37"/>
        <v>4</v>
      </c>
      <c r="AF191" s="75" t="s">
        <v>2989</v>
      </c>
      <c r="AG191" s="76">
        <f t="shared" si="38"/>
        <v>4</v>
      </c>
      <c r="AH191" s="77" t="str">
        <f t="shared" si="39"/>
        <v>Mayor</v>
      </c>
      <c r="AI191" s="78">
        <f t="shared" si="40"/>
        <v>3</v>
      </c>
      <c r="AJ191" s="75" t="s">
        <v>232</v>
      </c>
      <c r="AK191" s="75">
        <f t="shared" si="41"/>
        <v>2</v>
      </c>
      <c r="AL191" s="75" t="s">
        <v>233</v>
      </c>
      <c r="AM191" s="75">
        <f t="shared" si="42"/>
        <v>5</v>
      </c>
      <c r="AN191" s="75" t="s">
        <v>243</v>
      </c>
      <c r="AO191" s="76">
        <f t="shared" si="43"/>
        <v>5</v>
      </c>
      <c r="AP191" s="77" t="str">
        <f t="shared" si="44"/>
        <v>Catastrófico</v>
      </c>
      <c r="AQ191" s="79"/>
      <c r="AR191" s="79"/>
      <c r="AS191" s="79"/>
    </row>
    <row r="192" spans="3:45" ht="76.5">
      <c r="C192" s="56" t="s">
        <v>3020</v>
      </c>
      <c r="D192" s="57">
        <v>40179</v>
      </c>
      <c r="E192" s="58" t="s">
        <v>2994</v>
      </c>
      <c r="F192" s="58" t="s">
        <v>3021</v>
      </c>
      <c r="G192" s="60" t="s">
        <v>3022</v>
      </c>
      <c r="H192" s="60" t="s">
        <v>222</v>
      </c>
      <c r="I192" s="59" t="s">
        <v>223</v>
      </c>
      <c r="J192" s="60" t="s">
        <v>2820</v>
      </c>
      <c r="K192" s="60" t="s">
        <v>535</v>
      </c>
      <c r="L192" s="60" t="s">
        <v>536</v>
      </c>
      <c r="M192" s="60" t="s">
        <v>3023</v>
      </c>
      <c r="N192" s="60" t="s">
        <v>3018</v>
      </c>
      <c r="O192" s="60" t="s">
        <v>2880</v>
      </c>
      <c r="P192" s="46" t="s">
        <v>179</v>
      </c>
      <c r="Q192" s="59" t="s">
        <v>2697</v>
      </c>
      <c r="R192" s="60" t="s">
        <v>2999</v>
      </c>
      <c r="S192" s="75">
        <f t="shared" si="30"/>
        <v>1</v>
      </c>
      <c r="T192" s="75" t="s">
        <v>231</v>
      </c>
      <c r="U192" s="75">
        <f t="shared" si="31"/>
        <v>3</v>
      </c>
      <c r="V192" s="75" t="s">
        <v>232</v>
      </c>
      <c r="W192" s="75">
        <f t="shared" si="32"/>
        <v>4</v>
      </c>
      <c r="X192" s="75" t="s">
        <v>242</v>
      </c>
      <c r="Y192" s="76">
        <f t="shared" si="33"/>
        <v>4</v>
      </c>
      <c r="Z192" s="77" t="str">
        <f t="shared" si="34"/>
        <v>Mayor</v>
      </c>
      <c r="AA192" s="78">
        <f t="shared" si="35"/>
        <v>3</v>
      </c>
      <c r="AB192" s="75" t="s">
        <v>2822</v>
      </c>
      <c r="AC192" s="75">
        <f t="shared" si="36"/>
        <v>3</v>
      </c>
      <c r="AD192" s="75" t="s">
        <v>232</v>
      </c>
      <c r="AE192" s="75">
        <f t="shared" si="37"/>
        <v>4</v>
      </c>
      <c r="AF192" s="75" t="s">
        <v>2989</v>
      </c>
      <c r="AG192" s="76">
        <f t="shared" si="38"/>
        <v>4</v>
      </c>
      <c r="AH192" s="77" t="str">
        <f t="shared" si="39"/>
        <v>Mayor</v>
      </c>
      <c r="AI192" s="78">
        <f t="shared" si="40"/>
        <v>3</v>
      </c>
      <c r="AJ192" s="75" t="s">
        <v>232</v>
      </c>
      <c r="AK192" s="75">
        <f t="shared" si="41"/>
        <v>2</v>
      </c>
      <c r="AL192" s="75" t="s">
        <v>233</v>
      </c>
      <c r="AM192" s="75">
        <f t="shared" si="42"/>
        <v>5</v>
      </c>
      <c r="AN192" s="75" t="s">
        <v>243</v>
      </c>
      <c r="AO192" s="76">
        <f t="shared" si="43"/>
        <v>5</v>
      </c>
      <c r="AP192" s="77" t="str">
        <f t="shared" si="44"/>
        <v>Catastrófico</v>
      </c>
      <c r="AQ192" s="79"/>
      <c r="AR192" s="79"/>
      <c r="AS192" s="79"/>
    </row>
    <row r="193" spans="3:45" ht="76.5">
      <c r="C193" s="56" t="s">
        <v>3024</v>
      </c>
      <c r="D193" s="57">
        <v>40179</v>
      </c>
      <c r="E193" s="58" t="s">
        <v>2994</v>
      </c>
      <c r="F193" s="58" t="s">
        <v>3025</v>
      </c>
      <c r="G193" s="60" t="s">
        <v>3026</v>
      </c>
      <c r="H193" s="60" t="s">
        <v>222</v>
      </c>
      <c r="I193" s="59" t="s">
        <v>223</v>
      </c>
      <c r="J193" s="60" t="s">
        <v>2820</v>
      </c>
      <c r="K193" s="60" t="s">
        <v>535</v>
      </c>
      <c r="L193" s="60" t="s">
        <v>536</v>
      </c>
      <c r="M193" s="60" t="s">
        <v>3023</v>
      </c>
      <c r="N193" s="60" t="s">
        <v>3027</v>
      </c>
      <c r="O193" s="60" t="s">
        <v>2998</v>
      </c>
      <c r="P193" s="46" t="s">
        <v>179</v>
      </c>
      <c r="Q193" s="59" t="s">
        <v>2697</v>
      </c>
      <c r="R193" s="60" t="s">
        <v>2999</v>
      </c>
      <c r="S193" s="75">
        <f t="shared" si="30"/>
        <v>1</v>
      </c>
      <c r="T193" s="75" t="s">
        <v>231</v>
      </c>
      <c r="U193" s="75">
        <f t="shared" si="31"/>
        <v>3</v>
      </c>
      <c r="V193" s="75" t="s">
        <v>232</v>
      </c>
      <c r="W193" s="75">
        <f t="shared" si="32"/>
        <v>4</v>
      </c>
      <c r="X193" s="75" t="s">
        <v>242</v>
      </c>
      <c r="Y193" s="76">
        <f t="shared" si="33"/>
        <v>4</v>
      </c>
      <c r="Z193" s="77" t="str">
        <f t="shared" si="34"/>
        <v>Mayor</v>
      </c>
      <c r="AA193" s="78">
        <f t="shared" si="35"/>
        <v>3</v>
      </c>
      <c r="AB193" s="75" t="s">
        <v>2822</v>
      </c>
      <c r="AC193" s="75">
        <f t="shared" si="36"/>
        <v>3</v>
      </c>
      <c r="AD193" s="75" t="s">
        <v>232</v>
      </c>
      <c r="AE193" s="75">
        <f t="shared" si="37"/>
        <v>4</v>
      </c>
      <c r="AF193" s="75" t="s">
        <v>2989</v>
      </c>
      <c r="AG193" s="76">
        <f t="shared" si="38"/>
        <v>4</v>
      </c>
      <c r="AH193" s="77" t="str">
        <f t="shared" si="39"/>
        <v>Mayor</v>
      </c>
      <c r="AI193" s="78">
        <f t="shared" si="40"/>
        <v>3</v>
      </c>
      <c r="AJ193" s="75" t="s">
        <v>232</v>
      </c>
      <c r="AK193" s="75">
        <f t="shared" si="41"/>
        <v>2</v>
      </c>
      <c r="AL193" s="75" t="s">
        <v>233</v>
      </c>
      <c r="AM193" s="75">
        <f t="shared" si="42"/>
        <v>5</v>
      </c>
      <c r="AN193" s="75" t="s">
        <v>243</v>
      </c>
      <c r="AO193" s="76">
        <f t="shared" si="43"/>
        <v>5</v>
      </c>
      <c r="AP193" s="77" t="str">
        <f t="shared" si="44"/>
        <v>Catastrófico</v>
      </c>
      <c r="AQ193" s="79"/>
      <c r="AR193" s="79"/>
      <c r="AS193" s="79"/>
    </row>
    <row r="194" spans="3:45" ht="76.5">
      <c r="C194" s="56" t="s">
        <v>3024</v>
      </c>
      <c r="D194" s="57">
        <v>40179</v>
      </c>
      <c r="E194" s="58" t="s">
        <v>2994</v>
      </c>
      <c r="F194" s="58" t="s">
        <v>3025</v>
      </c>
      <c r="G194" s="60" t="s">
        <v>3026</v>
      </c>
      <c r="H194" s="60" t="s">
        <v>222</v>
      </c>
      <c r="I194" s="59" t="s">
        <v>223</v>
      </c>
      <c r="J194" s="60" t="s">
        <v>2820</v>
      </c>
      <c r="K194" s="60" t="s">
        <v>535</v>
      </c>
      <c r="L194" s="60" t="s">
        <v>536</v>
      </c>
      <c r="M194" s="60" t="s">
        <v>3023</v>
      </c>
      <c r="N194" s="60" t="s">
        <v>3027</v>
      </c>
      <c r="O194" s="60" t="s">
        <v>3000</v>
      </c>
      <c r="P194" s="46" t="s">
        <v>179</v>
      </c>
      <c r="Q194" s="59" t="s">
        <v>2697</v>
      </c>
      <c r="R194" s="60" t="s">
        <v>2999</v>
      </c>
      <c r="S194" s="75">
        <f t="shared" si="30"/>
        <v>1</v>
      </c>
      <c r="T194" s="75" t="s">
        <v>231</v>
      </c>
      <c r="U194" s="75">
        <f t="shared" si="31"/>
        <v>3</v>
      </c>
      <c r="V194" s="75" t="s">
        <v>232</v>
      </c>
      <c r="W194" s="75">
        <f t="shared" si="32"/>
        <v>4</v>
      </c>
      <c r="X194" s="75" t="s">
        <v>242</v>
      </c>
      <c r="Y194" s="76">
        <f t="shared" si="33"/>
        <v>4</v>
      </c>
      <c r="Z194" s="77" t="str">
        <f t="shared" si="34"/>
        <v>Mayor</v>
      </c>
      <c r="AA194" s="78">
        <f t="shared" si="35"/>
        <v>3</v>
      </c>
      <c r="AB194" s="75" t="s">
        <v>2822</v>
      </c>
      <c r="AC194" s="75">
        <f t="shared" si="36"/>
        <v>3</v>
      </c>
      <c r="AD194" s="75" t="s">
        <v>232</v>
      </c>
      <c r="AE194" s="75">
        <f t="shared" si="37"/>
        <v>4</v>
      </c>
      <c r="AF194" s="75" t="s">
        <v>2989</v>
      </c>
      <c r="AG194" s="76">
        <f t="shared" si="38"/>
        <v>4</v>
      </c>
      <c r="AH194" s="77" t="str">
        <f t="shared" si="39"/>
        <v>Mayor</v>
      </c>
      <c r="AI194" s="78">
        <f t="shared" si="40"/>
        <v>3</v>
      </c>
      <c r="AJ194" s="75" t="s">
        <v>232</v>
      </c>
      <c r="AK194" s="75">
        <f t="shared" si="41"/>
        <v>2</v>
      </c>
      <c r="AL194" s="75" t="s">
        <v>233</v>
      </c>
      <c r="AM194" s="75">
        <f t="shared" si="42"/>
        <v>5</v>
      </c>
      <c r="AN194" s="75" t="s">
        <v>243</v>
      </c>
      <c r="AO194" s="76">
        <f t="shared" si="43"/>
        <v>5</v>
      </c>
      <c r="AP194" s="77" t="str">
        <f t="shared" si="44"/>
        <v>Catastrófico</v>
      </c>
      <c r="AQ194" s="79"/>
      <c r="AR194" s="79"/>
      <c r="AS194" s="79"/>
    </row>
    <row r="195" spans="3:45" ht="76.5">
      <c r="C195" s="56" t="s">
        <v>3024</v>
      </c>
      <c r="D195" s="57">
        <v>40179</v>
      </c>
      <c r="E195" s="58" t="s">
        <v>2994</v>
      </c>
      <c r="F195" s="58" t="s">
        <v>3025</v>
      </c>
      <c r="G195" s="60" t="s">
        <v>3026</v>
      </c>
      <c r="H195" s="60" t="s">
        <v>222</v>
      </c>
      <c r="I195" s="59" t="s">
        <v>223</v>
      </c>
      <c r="J195" s="60" t="s">
        <v>2820</v>
      </c>
      <c r="K195" s="60" t="s">
        <v>535</v>
      </c>
      <c r="L195" s="60" t="s">
        <v>536</v>
      </c>
      <c r="M195" s="60" t="s">
        <v>3023</v>
      </c>
      <c r="N195" s="60" t="s">
        <v>3027</v>
      </c>
      <c r="O195" s="60" t="s">
        <v>2880</v>
      </c>
      <c r="P195" s="46" t="s">
        <v>179</v>
      </c>
      <c r="Q195" s="59" t="s">
        <v>2697</v>
      </c>
      <c r="R195" s="60" t="s">
        <v>2999</v>
      </c>
      <c r="S195" s="75">
        <f t="shared" si="30"/>
        <v>1</v>
      </c>
      <c r="T195" s="75" t="s">
        <v>231</v>
      </c>
      <c r="U195" s="75">
        <f t="shared" si="31"/>
        <v>3</v>
      </c>
      <c r="V195" s="75" t="s">
        <v>232</v>
      </c>
      <c r="W195" s="75">
        <f t="shared" si="32"/>
        <v>4</v>
      </c>
      <c r="X195" s="75" t="s">
        <v>242</v>
      </c>
      <c r="Y195" s="76">
        <f t="shared" si="33"/>
        <v>4</v>
      </c>
      <c r="Z195" s="77" t="str">
        <f t="shared" si="34"/>
        <v>Mayor</v>
      </c>
      <c r="AA195" s="78">
        <f t="shared" si="35"/>
        <v>3</v>
      </c>
      <c r="AB195" s="75" t="s">
        <v>2822</v>
      </c>
      <c r="AC195" s="75">
        <f t="shared" si="36"/>
        <v>3</v>
      </c>
      <c r="AD195" s="75" t="s">
        <v>232</v>
      </c>
      <c r="AE195" s="75">
        <f t="shared" si="37"/>
        <v>4</v>
      </c>
      <c r="AF195" s="75" t="s">
        <v>2989</v>
      </c>
      <c r="AG195" s="76">
        <f t="shared" si="38"/>
        <v>4</v>
      </c>
      <c r="AH195" s="77" t="str">
        <f t="shared" si="39"/>
        <v>Mayor</v>
      </c>
      <c r="AI195" s="78">
        <f t="shared" si="40"/>
        <v>3</v>
      </c>
      <c r="AJ195" s="75" t="s">
        <v>232</v>
      </c>
      <c r="AK195" s="75">
        <f t="shared" si="41"/>
        <v>2</v>
      </c>
      <c r="AL195" s="75" t="s">
        <v>233</v>
      </c>
      <c r="AM195" s="75">
        <f t="shared" si="42"/>
        <v>5</v>
      </c>
      <c r="AN195" s="75" t="s">
        <v>243</v>
      </c>
      <c r="AO195" s="76">
        <f t="shared" si="43"/>
        <v>5</v>
      </c>
      <c r="AP195" s="77" t="str">
        <f t="shared" si="44"/>
        <v>Catastrófico</v>
      </c>
      <c r="AQ195" s="79"/>
      <c r="AR195" s="79"/>
      <c r="AS195" s="79"/>
    </row>
    <row r="196" spans="3:45" ht="76.5">
      <c r="C196" s="56" t="s">
        <v>3028</v>
      </c>
      <c r="D196" s="57">
        <v>40179</v>
      </c>
      <c r="E196" s="58" t="s">
        <v>2994</v>
      </c>
      <c r="F196" s="58" t="s">
        <v>3029</v>
      </c>
      <c r="G196" s="60" t="s">
        <v>3030</v>
      </c>
      <c r="H196" s="60" t="s">
        <v>222</v>
      </c>
      <c r="I196" s="59" t="s">
        <v>223</v>
      </c>
      <c r="J196" s="60" t="s">
        <v>2820</v>
      </c>
      <c r="K196" s="60" t="s">
        <v>535</v>
      </c>
      <c r="L196" s="60" t="s">
        <v>536</v>
      </c>
      <c r="M196" s="60" t="s">
        <v>3031</v>
      </c>
      <c r="N196" s="60" t="s">
        <v>3032</v>
      </c>
      <c r="O196" s="60" t="s">
        <v>2998</v>
      </c>
      <c r="P196" s="46" t="s">
        <v>179</v>
      </c>
      <c r="Q196" s="59" t="s">
        <v>2697</v>
      </c>
      <c r="R196" s="60" t="s">
        <v>2999</v>
      </c>
      <c r="S196" s="75">
        <f t="shared" si="30"/>
        <v>1</v>
      </c>
      <c r="T196" s="75" t="s">
        <v>231</v>
      </c>
      <c r="U196" s="75">
        <f t="shared" si="31"/>
        <v>4</v>
      </c>
      <c r="V196" s="75" t="s">
        <v>2989</v>
      </c>
      <c r="W196" s="75">
        <f t="shared" si="32"/>
        <v>4</v>
      </c>
      <c r="X196" s="75" t="s">
        <v>242</v>
      </c>
      <c r="Y196" s="76">
        <f t="shared" si="33"/>
        <v>4</v>
      </c>
      <c r="Z196" s="77" t="str">
        <f t="shared" si="34"/>
        <v>Mayor</v>
      </c>
      <c r="AA196" s="78">
        <f t="shared" si="35"/>
        <v>3</v>
      </c>
      <c r="AB196" s="75" t="s">
        <v>2822</v>
      </c>
      <c r="AC196" s="75">
        <f t="shared" si="36"/>
        <v>4</v>
      </c>
      <c r="AD196" s="75" t="s">
        <v>242</v>
      </c>
      <c r="AE196" s="75">
        <f t="shared" si="37"/>
        <v>4</v>
      </c>
      <c r="AF196" s="75" t="s">
        <v>2989</v>
      </c>
      <c r="AG196" s="76">
        <f t="shared" si="38"/>
        <v>4</v>
      </c>
      <c r="AH196" s="77" t="str">
        <f t="shared" si="39"/>
        <v>Mayor</v>
      </c>
      <c r="AI196" s="78">
        <f t="shared" si="40"/>
        <v>3</v>
      </c>
      <c r="AJ196" s="75" t="s">
        <v>232</v>
      </c>
      <c r="AK196" s="75">
        <f t="shared" si="41"/>
        <v>4</v>
      </c>
      <c r="AL196" s="75" t="s">
        <v>242</v>
      </c>
      <c r="AM196" s="75">
        <f t="shared" si="42"/>
        <v>5</v>
      </c>
      <c r="AN196" s="75" t="s">
        <v>243</v>
      </c>
      <c r="AO196" s="76">
        <f t="shared" si="43"/>
        <v>5</v>
      </c>
      <c r="AP196" s="77" t="str">
        <f t="shared" si="44"/>
        <v>Catastrófico</v>
      </c>
      <c r="AQ196" s="79"/>
      <c r="AR196" s="79"/>
      <c r="AS196" s="79"/>
    </row>
    <row r="197" spans="3:45" ht="76.5">
      <c r="C197" s="56" t="s">
        <v>3028</v>
      </c>
      <c r="D197" s="57">
        <v>40179</v>
      </c>
      <c r="E197" s="58" t="s">
        <v>2994</v>
      </c>
      <c r="F197" s="58" t="s">
        <v>3029</v>
      </c>
      <c r="G197" s="60" t="s">
        <v>3030</v>
      </c>
      <c r="H197" s="60" t="s">
        <v>222</v>
      </c>
      <c r="I197" s="59" t="s">
        <v>223</v>
      </c>
      <c r="J197" s="60" t="s">
        <v>2820</v>
      </c>
      <c r="K197" s="60" t="s">
        <v>535</v>
      </c>
      <c r="L197" s="60" t="s">
        <v>536</v>
      </c>
      <c r="M197" s="60" t="s">
        <v>3031</v>
      </c>
      <c r="N197" s="60" t="s">
        <v>3032</v>
      </c>
      <c r="O197" s="60" t="s">
        <v>3000</v>
      </c>
      <c r="P197" s="46" t="s">
        <v>179</v>
      </c>
      <c r="Q197" s="59" t="s">
        <v>2697</v>
      </c>
      <c r="R197" s="60" t="s">
        <v>2999</v>
      </c>
      <c r="S197" s="75">
        <f t="shared" si="30"/>
        <v>1</v>
      </c>
      <c r="T197" s="75" t="s">
        <v>231</v>
      </c>
      <c r="U197" s="75">
        <f t="shared" si="31"/>
        <v>4</v>
      </c>
      <c r="V197" s="75" t="s">
        <v>2989</v>
      </c>
      <c r="W197" s="75">
        <f t="shared" si="32"/>
        <v>4</v>
      </c>
      <c r="X197" s="75" t="s">
        <v>242</v>
      </c>
      <c r="Y197" s="76">
        <f t="shared" si="33"/>
        <v>4</v>
      </c>
      <c r="Z197" s="77" t="str">
        <f t="shared" si="34"/>
        <v>Mayor</v>
      </c>
      <c r="AA197" s="78">
        <f t="shared" si="35"/>
        <v>3</v>
      </c>
      <c r="AB197" s="75" t="s">
        <v>2822</v>
      </c>
      <c r="AC197" s="75">
        <f t="shared" si="36"/>
        <v>4</v>
      </c>
      <c r="AD197" s="75" t="s">
        <v>242</v>
      </c>
      <c r="AE197" s="75">
        <f t="shared" si="37"/>
        <v>4</v>
      </c>
      <c r="AF197" s="75" t="s">
        <v>2989</v>
      </c>
      <c r="AG197" s="76">
        <f t="shared" si="38"/>
        <v>4</v>
      </c>
      <c r="AH197" s="77" t="str">
        <f t="shared" si="39"/>
        <v>Mayor</v>
      </c>
      <c r="AI197" s="78">
        <f t="shared" si="40"/>
        <v>3</v>
      </c>
      <c r="AJ197" s="75" t="s">
        <v>232</v>
      </c>
      <c r="AK197" s="75">
        <f t="shared" si="41"/>
        <v>4</v>
      </c>
      <c r="AL197" s="75" t="s">
        <v>242</v>
      </c>
      <c r="AM197" s="75">
        <f t="shared" si="42"/>
        <v>5</v>
      </c>
      <c r="AN197" s="75" t="s">
        <v>243</v>
      </c>
      <c r="AO197" s="76">
        <f t="shared" si="43"/>
        <v>5</v>
      </c>
      <c r="AP197" s="77" t="str">
        <f t="shared" si="44"/>
        <v>Catastrófico</v>
      </c>
      <c r="AQ197" s="79"/>
      <c r="AR197" s="79"/>
      <c r="AS197" s="79"/>
    </row>
    <row r="198" spans="3:45" ht="76.5">
      <c r="C198" s="56" t="s">
        <v>3028</v>
      </c>
      <c r="D198" s="57">
        <v>40179</v>
      </c>
      <c r="E198" s="58" t="s">
        <v>2994</v>
      </c>
      <c r="F198" s="58" t="s">
        <v>3029</v>
      </c>
      <c r="G198" s="60" t="s">
        <v>3030</v>
      </c>
      <c r="H198" s="60" t="s">
        <v>222</v>
      </c>
      <c r="I198" s="59" t="s">
        <v>223</v>
      </c>
      <c r="J198" s="60" t="s">
        <v>2820</v>
      </c>
      <c r="K198" s="60" t="s">
        <v>535</v>
      </c>
      <c r="L198" s="60" t="s">
        <v>536</v>
      </c>
      <c r="M198" s="60" t="s">
        <v>3031</v>
      </c>
      <c r="N198" s="60" t="s">
        <v>3032</v>
      </c>
      <c r="O198" s="60" t="s">
        <v>3033</v>
      </c>
      <c r="P198" s="46" t="s">
        <v>179</v>
      </c>
      <c r="Q198" s="59" t="s">
        <v>2697</v>
      </c>
      <c r="R198" s="60" t="s">
        <v>2999</v>
      </c>
      <c r="S198" s="75">
        <f t="shared" si="30"/>
        <v>1</v>
      </c>
      <c r="T198" s="75" t="s">
        <v>231</v>
      </c>
      <c r="U198" s="75">
        <f t="shared" si="31"/>
        <v>4</v>
      </c>
      <c r="V198" s="75" t="s">
        <v>2989</v>
      </c>
      <c r="W198" s="75">
        <f t="shared" si="32"/>
        <v>4</v>
      </c>
      <c r="X198" s="75" t="s">
        <v>242</v>
      </c>
      <c r="Y198" s="76">
        <f t="shared" si="33"/>
        <v>4</v>
      </c>
      <c r="Z198" s="77" t="str">
        <f t="shared" si="34"/>
        <v>Mayor</v>
      </c>
      <c r="AA198" s="78">
        <f t="shared" si="35"/>
        <v>3</v>
      </c>
      <c r="AB198" s="75" t="s">
        <v>2822</v>
      </c>
      <c r="AC198" s="75">
        <f t="shared" si="36"/>
        <v>4</v>
      </c>
      <c r="AD198" s="75" t="s">
        <v>242</v>
      </c>
      <c r="AE198" s="75">
        <f t="shared" si="37"/>
        <v>4</v>
      </c>
      <c r="AF198" s="75" t="s">
        <v>2989</v>
      </c>
      <c r="AG198" s="76">
        <f t="shared" si="38"/>
        <v>4</v>
      </c>
      <c r="AH198" s="77" t="str">
        <f t="shared" si="39"/>
        <v>Mayor</v>
      </c>
      <c r="AI198" s="78">
        <f t="shared" si="40"/>
        <v>3</v>
      </c>
      <c r="AJ198" s="75" t="s">
        <v>232</v>
      </c>
      <c r="AK198" s="75">
        <f t="shared" si="41"/>
        <v>4</v>
      </c>
      <c r="AL198" s="75" t="s">
        <v>242</v>
      </c>
      <c r="AM198" s="75">
        <f t="shared" si="42"/>
        <v>5</v>
      </c>
      <c r="AN198" s="75" t="s">
        <v>243</v>
      </c>
      <c r="AO198" s="76">
        <f t="shared" si="43"/>
        <v>5</v>
      </c>
      <c r="AP198" s="77" t="str">
        <f t="shared" si="44"/>
        <v>Catastrófico</v>
      </c>
      <c r="AQ198" s="79"/>
      <c r="AR198" s="79"/>
      <c r="AS198" s="79"/>
    </row>
    <row r="199" spans="3:45" ht="76.5">
      <c r="C199" s="56" t="s">
        <v>3028</v>
      </c>
      <c r="D199" s="57">
        <v>40179</v>
      </c>
      <c r="E199" s="58" t="s">
        <v>2994</v>
      </c>
      <c r="F199" s="58" t="s">
        <v>3029</v>
      </c>
      <c r="G199" s="60" t="s">
        <v>3030</v>
      </c>
      <c r="H199" s="60" t="s">
        <v>222</v>
      </c>
      <c r="I199" s="59" t="s">
        <v>223</v>
      </c>
      <c r="J199" s="60" t="s">
        <v>2820</v>
      </c>
      <c r="K199" s="60" t="s">
        <v>535</v>
      </c>
      <c r="L199" s="60" t="s">
        <v>536</v>
      </c>
      <c r="M199" s="60" t="s">
        <v>3031</v>
      </c>
      <c r="N199" s="60" t="s">
        <v>3032</v>
      </c>
      <c r="O199" s="60" t="s">
        <v>2880</v>
      </c>
      <c r="P199" s="46" t="s">
        <v>179</v>
      </c>
      <c r="Q199" s="59" t="s">
        <v>2697</v>
      </c>
      <c r="R199" s="60" t="s">
        <v>2999</v>
      </c>
      <c r="S199" s="75">
        <f t="shared" si="30"/>
        <v>1</v>
      </c>
      <c r="T199" s="75" t="s">
        <v>231</v>
      </c>
      <c r="U199" s="75">
        <f t="shared" si="31"/>
        <v>4</v>
      </c>
      <c r="V199" s="75" t="s">
        <v>2989</v>
      </c>
      <c r="W199" s="75">
        <f t="shared" si="32"/>
        <v>4</v>
      </c>
      <c r="X199" s="75" t="s">
        <v>242</v>
      </c>
      <c r="Y199" s="76">
        <f t="shared" si="33"/>
        <v>4</v>
      </c>
      <c r="Z199" s="77" t="str">
        <f t="shared" si="34"/>
        <v>Mayor</v>
      </c>
      <c r="AA199" s="78">
        <f t="shared" si="35"/>
        <v>3</v>
      </c>
      <c r="AB199" s="75" t="s">
        <v>2822</v>
      </c>
      <c r="AC199" s="75">
        <f t="shared" si="36"/>
        <v>4</v>
      </c>
      <c r="AD199" s="75" t="s">
        <v>242</v>
      </c>
      <c r="AE199" s="75">
        <f t="shared" si="37"/>
        <v>4</v>
      </c>
      <c r="AF199" s="75" t="s">
        <v>2989</v>
      </c>
      <c r="AG199" s="76">
        <f t="shared" si="38"/>
        <v>4</v>
      </c>
      <c r="AH199" s="77" t="str">
        <f t="shared" si="39"/>
        <v>Mayor</v>
      </c>
      <c r="AI199" s="78">
        <f t="shared" si="40"/>
        <v>3</v>
      </c>
      <c r="AJ199" s="75" t="s">
        <v>232</v>
      </c>
      <c r="AK199" s="75">
        <f t="shared" si="41"/>
        <v>4</v>
      </c>
      <c r="AL199" s="75" t="s">
        <v>242</v>
      </c>
      <c r="AM199" s="75">
        <f t="shared" si="42"/>
        <v>5</v>
      </c>
      <c r="AN199" s="75" t="s">
        <v>243</v>
      </c>
      <c r="AO199" s="76">
        <f t="shared" si="43"/>
        <v>5</v>
      </c>
      <c r="AP199" s="77" t="str">
        <f t="shared" si="44"/>
        <v>Catastrófico</v>
      </c>
      <c r="AQ199" s="79"/>
      <c r="AR199" s="79"/>
      <c r="AS199" s="79"/>
    </row>
    <row r="200" spans="3:45" ht="38.25">
      <c r="C200" s="56" t="s">
        <v>3034</v>
      </c>
      <c r="D200" s="57">
        <v>43402</v>
      </c>
      <c r="E200" s="58" t="s">
        <v>3035</v>
      </c>
      <c r="F200" s="58" t="s">
        <v>3036</v>
      </c>
      <c r="G200" s="58" t="s">
        <v>3036</v>
      </c>
      <c r="H200" s="60" t="s">
        <v>222</v>
      </c>
      <c r="I200" s="59" t="s">
        <v>2655</v>
      </c>
      <c r="J200" s="59" t="s">
        <v>3037</v>
      </c>
      <c r="K200" s="60" t="s">
        <v>535</v>
      </c>
      <c r="L200" s="60" t="s">
        <v>3038</v>
      </c>
      <c r="M200" s="46" t="s">
        <v>3039</v>
      </c>
      <c r="N200" s="46" t="s">
        <v>3040</v>
      </c>
      <c r="O200" s="58" t="s">
        <v>2507</v>
      </c>
      <c r="P200" s="46" t="s">
        <v>180</v>
      </c>
      <c r="Q200" s="59" t="s">
        <v>2650</v>
      </c>
      <c r="R200" s="59" t="s">
        <v>230</v>
      </c>
      <c r="S200" s="75">
        <f t="shared" si="30"/>
        <v>1</v>
      </c>
      <c r="T200" s="75" t="s">
        <v>231</v>
      </c>
      <c r="U200" s="75">
        <f t="shared" si="31"/>
        <v>1</v>
      </c>
      <c r="V200" s="75" t="s">
        <v>231</v>
      </c>
      <c r="W200" s="75">
        <f t="shared" si="32"/>
        <v>1</v>
      </c>
      <c r="X200" s="75" t="s">
        <v>231</v>
      </c>
      <c r="Y200" s="76">
        <f t="shared" si="33"/>
        <v>1</v>
      </c>
      <c r="Z200" s="77" t="str">
        <f t="shared" si="34"/>
        <v>Insignificante</v>
      </c>
      <c r="AA200" s="78">
        <f t="shared" si="35"/>
        <v>1</v>
      </c>
      <c r="AB200" s="75" t="s">
        <v>231</v>
      </c>
      <c r="AC200" s="75">
        <f t="shared" si="36"/>
        <v>4</v>
      </c>
      <c r="AD200" s="75" t="s">
        <v>242</v>
      </c>
      <c r="AE200" s="75">
        <f t="shared" si="37"/>
        <v>3</v>
      </c>
      <c r="AF200" s="75" t="s">
        <v>232</v>
      </c>
      <c r="AG200" s="76">
        <f t="shared" si="38"/>
        <v>4</v>
      </c>
      <c r="AH200" s="77" t="str">
        <f t="shared" si="39"/>
        <v>Mayor</v>
      </c>
      <c r="AI200" s="78">
        <f t="shared" si="40"/>
        <v>1</v>
      </c>
      <c r="AJ200" s="75" t="s">
        <v>231</v>
      </c>
      <c r="AK200" s="75">
        <f t="shared" si="41"/>
        <v>3</v>
      </c>
      <c r="AL200" s="75" t="s">
        <v>232</v>
      </c>
      <c r="AM200" s="75">
        <f t="shared" si="42"/>
        <v>3</v>
      </c>
      <c r="AN200" s="75" t="s">
        <v>232</v>
      </c>
      <c r="AO200" s="76">
        <f t="shared" si="43"/>
        <v>3</v>
      </c>
      <c r="AP200" s="77" t="str">
        <f t="shared" si="44"/>
        <v>Moderado</v>
      </c>
      <c r="AQ200" s="79"/>
      <c r="AR200" s="79"/>
      <c r="AS200" s="79"/>
    </row>
    <row r="201" spans="3:45" ht="38.25">
      <c r="C201" s="56" t="s">
        <v>3034</v>
      </c>
      <c r="D201" s="57">
        <v>43402</v>
      </c>
      <c r="E201" s="58" t="s">
        <v>3035</v>
      </c>
      <c r="F201" s="58" t="s">
        <v>3036</v>
      </c>
      <c r="G201" s="58" t="s">
        <v>3036</v>
      </c>
      <c r="H201" s="60" t="s">
        <v>222</v>
      </c>
      <c r="I201" s="59" t="s">
        <v>2655</v>
      </c>
      <c r="J201" s="59" t="s">
        <v>3037</v>
      </c>
      <c r="K201" s="60" t="s">
        <v>535</v>
      </c>
      <c r="L201" s="60" t="s">
        <v>3038</v>
      </c>
      <c r="M201" s="46" t="s">
        <v>3039</v>
      </c>
      <c r="N201" s="46" t="s">
        <v>3040</v>
      </c>
      <c r="O201" s="58" t="s">
        <v>2755</v>
      </c>
      <c r="P201" s="46" t="s">
        <v>180</v>
      </c>
      <c r="Q201" s="59" t="s">
        <v>2650</v>
      </c>
      <c r="R201" s="59" t="s">
        <v>230</v>
      </c>
      <c r="S201" s="75">
        <f t="shared" si="30"/>
        <v>1</v>
      </c>
      <c r="T201" s="75" t="s">
        <v>231</v>
      </c>
      <c r="U201" s="75">
        <f t="shared" si="31"/>
        <v>1</v>
      </c>
      <c r="V201" s="75" t="s">
        <v>231</v>
      </c>
      <c r="W201" s="75">
        <f t="shared" si="32"/>
        <v>1</v>
      </c>
      <c r="X201" s="75" t="s">
        <v>231</v>
      </c>
      <c r="Y201" s="76">
        <f t="shared" si="33"/>
        <v>1</v>
      </c>
      <c r="Z201" s="77" t="str">
        <f t="shared" si="34"/>
        <v>Insignificante</v>
      </c>
      <c r="AA201" s="78">
        <f t="shared" si="35"/>
        <v>1</v>
      </c>
      <c r="AB201" s="75" t="s">
        <v>231</v>
      </c>
      <c r="AC201" s="75">
        <f t="shared" si="36"/>
        <v>4</v>
      </c>
      <c r="AD201" s="75" t="s">
        <v>242</v>
      </c>
      <c r="AE201" s="75">
        <f t="shared" si="37"/>
        <v>3</v>
      </c>
      <c r="AF201" s="75" t="s">
        <v>232</v>
      </c>
      <c r="AG201" s="76">
        <f t="shared" si="38"/>
        <v>4</v>
      </c>
      <c r="AH201" s="77" t="str">
        <f t="shared" si="39"/>
        <v>Mayor</v>
      </c>
      <c r="AI201" s="78">
        <f t="shared" si="40"/>
        <v>1</v>
      </c>
      <c r="AJ201" s="75" t="s">
        <v>231</v>
      </c>
      <c r="AK201" s="75">
        <f t="shared" si="41"/>
        <v>3</v>
      </c>
      <c r="AL201" s="75" t="s">
        <v>232</v>
      </c>
      <c r="AM201" s="75">
        <f t="shared" si="42"/>
        <v>3</v>
      </c>
      <c r="AN201" s="75" t="s">
        <v>232</v>
      </c>
      <c r="AO201" s="76">
        <f t="shared" si="43"/>
        <v>3</v>
      </c>
      <c r="AP201" s="77" t="str">
        <f t="shared" si="44"/>
        <v>Moderado</v>
      </c>
      <c r="AQ201" s="79"/>
      <c r="AR201" s="79"/>
      <c r="AS201" s="79"/>
    </row>
    <row r="202" spans="3:45" ht="38.25">
      <c r="C202" s="56" t="s">
        <v>3034</v>
      </c>
      <c r="D202" s="57">
        <v>43402</v>
      </c>
      <c r="E202" s="58" t="s">
        <v>3035</v>
      </c>
      <c r="F202" s="58" t="s">
        <v>3036</v>
      </c>
      <c r="G202" s="58" t="s">
        <v>3036</v>
      </c>
      <c r="H202" s="60" t="s">
        <v>222</v>
      </c>
      <c r="I202" s="59" t="s">
        <v>2655</v>
      </c>
      <c r="J202" s="59" t="s">
        <v>3037</v>
      </c>
      <c r="K202" s="60" t="s">
        <v>535</v>
      </c>
      <c r="L202" s="60" t="s">
        <v>3038</v>
      </c>
      <c r="M202" s="46" t="s">
        <v>3039</v>
      </c>
      <c r="N202" s="46" t="s">
        <v>3040</v>
      </c>
      <c r="O202" s="58" t="s">
        <v>3019</v>
      </c>
      <c r="P202" s="46" t="s">
        <v>180</v>
      </c>
      <c r="Q202" s="59" t="s">
        <v>2650</v>
      </c>
      <c r="R202" s="59" t="s">
        <v>230</v>
      </c>
      <c r="S202" s="75">
        <f t="shared" si="30"/>
        <v>1</v>
      </c>
      <c r="T202" s="75" t="s">
        <v>231</v>
      </c>
      <c r="U202" s="75">
        <f t="shared" si="31"/>
        <v>1</v>
      </c>
      <c r="V202" s="75" t="s">
        <v>231</v>
      </c>
      <c r="W202" s="75">
        <f t="shared" si="32"/>
        <v>1</v>
      </c>
      <c r="X202" s="75" t="s">
        <v>231</v>
      </c>
      <c r="Y202" s="76">
        <f t="shared" si="33"/>
        <v>1</v>
      </c>
      <c r="Z202" s="77" t="str">
        <f t="shared" si="34"/>
        <v>Insignificante</v>
      </c>
      <c r="AA202" s="78">
        <f t="shared" si="35"/>
        <v>1</v>
      </c>
      <c r="AB202" s="75" t="s">
        <v>231</v>
      </c>
      <c r="AC202" s="75">
        <f t="shared" si="36"/>
        <v>4</v>
      </c>
      <c r="AD202" s="75" t="s">
        <v>242</v>
      </c>
      <c r="AE202" s="75">
        <f t="shared" si="37"/>
        <v>3</v>
      </c>
      <c r="AF202" s="75" t="s">
        <v>232</v>
      </c>
      <c r="AG202" s="76">
        <f t="shared" si="38"/>
        <v>4</v>
      </c>
      <c r="AH202" s="77" t="str">
        <f t="shared" si="39"/>
        <v>Mayor</v>
      </c>
      <c r="AI202" s="78">
        <f t="shared" si="40"/>
        <v>1</v>
      </c>
      <c r="AJ202" s="75" t="s">
        <v>231</v>
      </c>
      <c r="AK202" s="75">
        <f t="shared" si="41"/>
        <v>3</v>
      </c>
      <c r="AL202" s="75" t="s">
        <v>232</v>
      </c>
      <c r="AM202" s="75">
        <f t="shared" si="42"/>
        <v>3</v>
      </c>
      <c r="AN202" s="75" t="s">
        <v>232</v>
      </c>
      <c r="AO202" s="76">
        <f t="shared" si="43"/>
        <v>3</v>
      </c>
      <c r="AP202" s="77" t="str">
        <f t="shared" si="44"/>
        <v>Moderado</v>
      </c>
      <c r="AQ202" s="79"/>
      <c r="AR202" s="79"/>
      <c r="AS202" s="79"/>
    </row>
    <row r="203" spans="3:45" ht="76.5">
      <c r="C203" s="56" t="s">
        <v>3041</v>
      </c>
      <c r="D203" s="57">
        <v>40179</v>
      </c>
      <c r="E203" s="58" t="s">
        <v>3042</v>
      </c>
      <c r="F203" s="58" t="s">
        <v>3043</v>
      </c>
      <c r="G203" s="60" t="s">
        <v>3044</v>
      </c>
      <c r="H203" s="60" t="s">
        <v>222</v>
      </c>
      <c r="I203" s="59" t="s">
        <v>223</v>
      </c>
      <c r="J203" s="60" t="s">
        <v>3045</v>
      </c>
      <c r="K203" s="60" t="s">
        <v>535</v>
      </c>
      <c r="L203" s="60" t="s">
        <v>2986</v>
      </c>
      <c r="M203" s="60" t="s">
        <v>2912</v>
      </c>
      <c r="N203" s="60" t="s">
        <v>2987</v>
      </c>
      <c r="O203" s="60" t="s">
        <v>2988</v>
      </c>
      <c r="P203" s="46" t="s">
        <v>179</v>
      </c>
      <c r="Q203" s="59" t="s">
        <v>2753</v>
      </c>
      <c r="R203" s="59" t="s">
        <v>230</v>
      </c>
      <c r="S203" s="75">
        <f t="shared" si="30"/>
        <v>5</v>
      </c>
      <c r="T203" s="75" t="s">
        <v>243</v>
      </c>
      <c r="U203" s="75">
        <f t="shared" si="31"/>
        <v>3</v>
      </c>
      <c r="V203" s="75" t="s">
        <v>232</v>
      </c>
      <c r="W203" s="75">
        <f t="shared" si="32"/>
        <v>4</v>
      </c>
      <c r="X203" s="75" t="s">
        <v>242</v>
      </c>
      <c r="Y203" s="76">
        <f t="shared" si="33"/>
        <v>5</v>
      </c>
      <c r="Z203" s="77" t="str">
        <f t="shared" si="34"/>
        <v>Catastrófico</v>
      </c>
      <c r="AA203" s="78">
        <f t="shared" si="35"/>
        <v>5</v>
      </c>
      <c r="AB203" s="75" t="s">
        <v>243</v>
      </c>
      <c r="AC203" s="75">
        <f t="shared" si="36"/>
        <v>5</v>
      </c>
      <c r="AD203" s="75" t="s">
        <v>243</v>
      </c>
      <c r="AE203" s="75">
        <f t="shared" si="37"/>
        <v>4</v>
      </c>
      <c r="AF203" s="75" t="s">
        <v>242</v>
      </c>
      <c r="AG203" s="76">
        <f t="shared" si="38"/>
        <v>5</v>
      </c>
      <c r="AH203" s="77" t="str">
        <f t="shared" si="39"/>
        <v>Catastrófico</v>
      </c>
      <c r="AI203" s="78">
        <f t="shared" si="40"/>
        <v>1</v>
      </c>
      <c r="AJ203" s="75" t="s">
        <v>231</v>
      </c>
      <c r="AK203" s="75">
        <f t="shared" si="41"/>
        <v>5</v>
      </c>
      <c r="AL203" s="75" t="s">
        <v>243</v>
      </c>
      <c r="AM203" s="75">
        <f t="shared" si="42"/>
        <v>3</v>
      </c>
      <c r="AN203" s="75" t="s">
        <v>232</v>
      </c>
      <c r="AO203" s="76">
        <f t="shared" si="43"/>
        <v>5</v>
      </c>
      <c r="AP203" s="77" t="str">
        <f t="shared" si="44"/>
        <v>Catastrófico</v>
      </c>
      <c r="AQ203" s="79"/>
      <c r="AR203" s="79"/>
      <c r="AS203" s="79"/>
    </row>
    <row r="204" spans="3:45" ht="76.5">
      <c r="C204" s="56" t="s">
        <v>3041</v>
      </c>
      <c r="D204" s="57">
        <v>40179</v>
      </c>
      <c r="E204" s="58" t="s">
        <v>3042</v>
      </c>
      <c r="F204" s="58" t="s">
        <v>3043</v>
      </c>
      <c r="G204" s="60" t="s">
        <v>3044</v>
      </c>
      <c r="H204" s="60" t="s">
        <v>222</v>
      </c>
      <c r="I204" s="59" t="s">
        <v>223</v>
      </c>
      <c r="J204" s="60" t="s">
        <v>3045</v>
      </c>
      <c r="K204" s="60" t="s">
        <v>535</v>
      </c>
      <c r="L204" s="60" t="s">
        <v>2986</v>
      </c>
      <c r="M204" s="60" t="s">
        <v>2912</v>
      </c>
      <c r="N204" s="60" t="s">
        <v>2987</v>
      </c>
      <c r="O204" s="60" t="s">
        <v>2990</v>
      </c>
      <c r="P204" s="46" t="s">
        <v>179</v>
      </c>
      <c r="Q204" s="59" t="s">
        <v>2753</v>
      </c>
      <c r="R204" s="59" t="s">
        <v>230</v>
      </c>
      <c r="S204" s="75">
        <f t="shared" si="30"/>
        <v>5</v>
      </c>
      <c r="T204" s="75" t="s">
        <v>243</v>
      </c>
      <c r="U204" s="75">
        <f t="shared" si="31"/>
        <v>3</v>
      </c>
      <c r="V204" s="75" t="s">
        <v>232</v>
      </c>
      <c r="W204" s="75">
        <f t="shared" si="32"/>
        <v>4</v>
      </c>
      <c r="X204" s="75" t="s">
        <v>242</v>
      </c>
      <c r="Y204" s="76">
        <f t="shared" si="33"/>
        <v>5</v>
      </c>
      <c r="Z204" s="77" t="str">
        <f t="shared" si="34"/>
        <v>Catastrófico</v>
      </c>
      <c r="AA204" s="78">
        <f t="shared" si="35"/>
        <v>5</v>
      </c>
      <c r="AB204" s="75" t="s">
        <v>243</v>
      </c>
      <c r="AC204" s="75">
        <f t="shared" si="36"/>
        <v>5</v>
      </c>
      <c r="AD204" s="75" t="s">
        <v>243</v>
      </c>
      <c r="AE204" s="75">
        <f t="shared" si="37"/>
        <v>4</v>
      </c>
      <c r="AF204" s="75" t="s">
        <v>242</v>
      </c>
      <c r="AG204" s="76">
        <f t="shared" si="38"/>
        <v>5</v>
      </c>
      <c r="AH204" s="77" t="str">
        <f t="shared" si="39"/>
        <v>Catastrófico</v>
      </c>
      <c r="AI204" s="78">
        <f t="shared" si="40"/>
        <v>1</v>
      </c>
      <c r="AJ204" s="75" t="s">
        <v>231</v>
      </c>
      <c r="AK204" s="75">
        <f t="shared" si="41"/>
        <v>5</v>
      </c>
      <c r="AL204" s="75" t="s">
        <v>243</v>
      </c>
      <c r="AM204" s="75">
        <f t="shared" si="42"/>
        <v>3</v>
      </c>
      <c r="AN204" s="75" t="s">
        <v>232</v>
      </c>
      <c r="AO204" s="76">
        <f t="shared" si="43"/>
        <v>5</v>
      </c>
      <c r="AP204" s="77" t="str">
        <f t="shared" si="44"/>
        <v>Catastrófico</v>
      </c>
      <c r="AQ204" s="79"/>
      <c r="AR204" s="79"/>
      <c r="AS204" s="79"/>
    </row>
    <row r="205" spans="3:45" ht="76.5">
      <c r="C205" s="56" t="s">
        <v>3041</v>
      </c>
      <c r="D205" s="57">
        <v>40179</v>
      </c>
      <c r="E205" s="58" t="s">
        <v>3042</v>
      </c>
      <c r="F205" s="58" t="s">
        <v>3043</v>
      </c>
      <c r="G205" s="60" t="s">
        <v>3044</v>
      </c>
      <c r="H205" s="60" t="s">
        <v>222</v>
      </c>
      <c r="I205" s="59" t="s">
        <v>223</v>
      </c>
      <c r="J205" s="60" t="s">
        <v>3045</v>
      </c>
      <c r="K205" s="60" t="s">
        <v>535</v>
      </c>
      <c r="L205" s="60" t="s">
        <v>2986</v>
      </c>
      <c r="M205" s="60" t="s">
        <v>2912</v>
      </c>
      <c r="N205" s="60" t="s">
        <v>2987</v>
      </c>
      <c r="O205" s="60" t="s">
        <v>2991</v>
      </c>
      <c r="P205" s="46" t="s">
        <v>179</v>
      </c>
      <c r="Q205" s="59" t="s">
        <v>2753</v>
      </c>
      <c r="R205" s="59" t="s">
        <v>230</v>
      </c>
      <c r="S205" s="75">
        <f t="shared" si="30"/>
        <v>5</v>
      </c>
      <c r="T205" s="75" t="s">
        <v>243</v>
      </c>
      <c r="U205" s="75">
        <f t="shared" si="31"/>
        <v>3</v>
      </c>
      <c r="V205" s="75" t="s">
        <v>232</v>
      </c>
      <c r="W205" s="75">
        <f t="shared" si="32"/>
        <v>4</v>
      </c>
      <c r="X205" s="75" t="s">
        <v>242</v>
      </c>
      <c r="Y205" s="76">
        <f t="shared" si="33"/>
        <v>5</v>
      </c>
      <c r="Z205" s="77" t="str">
        <f t="shared" si="34"/>
        <v>Catastrófico</v>
      </c>
      <c r="AA205" s="78">
        <f t="shared" si="35"/>
        <v>5</v>
      </c>
      <c r="AB205" s="75" t="s">
        <v>243</v>
      </c>
      <c r="AC205" s="75">
        <f t="shared" si="36"/>
        <v>5</v>
      </c>
      <c r="AD205" s="75" t="s">
        <v>243</v>
      </c>
      <c r="AE205" s="75">
        <f t="shared" si="37"/>
        <v>4</v>
      </c>
      <c r="AF205" s="75" t="s">
        <v>242</v>
      </c>
      <c r="AG205" s="76">
        <f t="shared" si="38"/>
        <v>5</v>
      </c>
      <c r="AH205" s="77" t="str">
        <f t="shared" si="39"/>
        <v>Catastrófico</v>
      </c>
      <c r="AI205" s="78">
        <f t="shared" si="40"/>
        <v>1</v>
      </c>
      <c r="AJ205" s="75" t="s">
        <v>231</v>
      </c>
      <c r="AK205" s="75">
        <f t="shared" si="41"/>
        <v>5</v>
      </c>
      <c r="AL205" s="75" t="s">
        <v>243</v>
      </c>
      <c r="AM205" s="75">
        <f t="shared" si="42"/>
        <v>3</v>
      </c>
      <c r="AN205" s="75" t="s">
        <v>232</v>
      </c>
      <c r="AO205" s="76">
        <f t="shared" si="43"/>
        <v>5</v>
      </c>
      <c r="AP205" s="77" t="str">
        <f t="shared" si="44"/>
        <v>Catastrófico</v>
      </c>
      <c r="AQ205" s="79"/>
      <c r="AR205" s="79"/>
      <c r="AS205" s="79"/>
    </row>
    <row r="206" spans="3:45" ht="76.5">
      <c r="C206" s="56" t="s">
        <v>3041</v>
      </c>
      <c r="D206" s="57">
        <v>40179</v>
      </c>
      <c r="E206" s="58" t="s">
        <v>3042</v>
      </c>
      <c r="F206" s="58" t="s">
        <v>3043</v>
      </c>
      <c r="G206" s="60" t="s">
        <v>3044</v>
      </c>
      <c r="H206" s="60" t="s">
        <v>222</v>
      </c>
      <c r="I206" s="59" t="s">
        <v>223</v>
      </c>
      <c r="J206" s="60" t="s">
        <v>3045</v>
      </c>
      <c r="K206" s="60" t="s">
        <v>535</v>
      </c>
      <c r="L206" s="60" t="s">
        <v>2986</v>
      </c>
      <c r="M206" s="60" t="s">
        <v>2912</v>
      </c>
      <c r="N206" s="60" t="s">
        <v>2987</v>
      </c>
      <c r="O206" s="60" t="s">
        <v>2992</v>
      </c>
      <c r="P206" s="46" t="s">
        <v>179</v>
      </c>
      <c r="Q206" s="59" t="s">
        <v>2753</v>
      </c>
      <c r="R206" s="59" t="s">
        <v>230</v>
      </c>
      <c r="S206" s="75">
        <f t="shared" ref="S206:S269" si="45">IF(T206="Insignificante",1,IF(T206="Menor",2,IF(T206="Moderado",3,IF(T206="Mayor",4,IF(T206="Catastrófico",5,"NA")))))</f>
        <v>5</v>
      </c>
      <c r="T206" s="75" t="s">
        <v>243</v>
      </c>
      <c r="U206" s="75">
        <f t="shared" ref="U206:U269" si="46">IF(V206="Insignificante",1,IF(V206="Menor",2,IF(V206="Moderado",3,IF(V206="Mayor",4,IF(V206="Catastrófico",5,"NA")))))</f>
        <v>3</v>
      </c>
      <c r="V206" s="75" t="s">
        <v>232</v>
      </c>
      <c r="W206" s="75">
        <f t="shared" ref="W206:W269" si="47">IF(X206="Insignificante",1,IF(X206="Menor",2,IF(X206="Moderado",3,IF(X206="Mayor",4,IF(X206="Catastrófico",5,"NA")))))</f>
        <v>4</v>
      </c>
      <c r="X206" s="75" t="s">
        <v>242</v>
      </c>
      <c r="Y206" s="76">
        <f t="shared" ref="Y206:Y269" si="48">MAXA(S206,U206,W206)</f>
        <v>5</v>
      </c>
      <c r="Z206" s="77" t="str">
        <f t="shared" ref="Z206:Z269" si="49">IF(Y206=1,"Insignificante",IF(Y206=2,"Menor",IF(Y206=3,"Moderado",IF(Y206=4,"Mayor",IF(Y206=5,"Catastrófico","NA")))))</f>
        <v>Catastrófico</v>
      </c>
      <c r="AA206" s="78">
        <f t="shared" ref="AA206:AA269" si="50">IF(AB206="Insignificante",1,IF(AB206="Menor",2,IF(AB206="Moderado",3,IF(AB206="Mayor",4,IF(AB206="Catastrófico",5,"NA")))))</f>
        <v>5</v>
      </c>
      <c r="AB206" s="75" t="s">
        <v>243</v>
      </c>
      <c r="AC206" s="75">
        <f t="shared" ref="AC206:AC269" si="51">IF(AD206="Insignificante",1,IF(AD206="Menor",2,IF(AD206="Moderado",3,IF(AD206="Mayor",4,IF(AD206="Catastrófico",5,"NA")))))</f>
        <v>5</v>
      </c>
      <c r="AD206" s="75" t="s">
        <v>243</v>
      </c>
      <c r="AE206" s="75">
        <f t="shared" ref="AE206:AE269" si="52">IF(AF206="Insignificante",1,IF(AF206="Menor",2,IF(AF206="Moderado",3,IF(AF206="Mayor",4,IF(AF206="Catastrófico",5,"NA")))))</f>
        <v>4</v>
      </c>
      <c r="AF206" s="75" t="s">
        <v>242</v>
      </c>
      <c r="AG206" s="76">
        <f t="shared" ref="AG206:AG269" si="53">MAXA(AA206,AC206,AE206)</f>
        <v>5</v>
      </c>
      <c r="AH206" s="77" t="str">
        <f t="shared" ref="AH206:AH269" si="54">IF(AG206=1,"Insignificante",IF(AG206=2,"Menor",IF(AG206=3,"Moderado",IF(AG206=4,"Mayor",IF(AG206=5,"Catastrófico","NA")))))</f>
        <v>Catastrófico</v>
      </c>
      <c r="AI206" s="78">
        <f t="shared" ref="AI206:AI269" si="55">IF(AJ206="Insignificante",1,IF(AJ206="Menor",2,IF(AJ206="Moderado",3,IF(AJ206="Mayor",4,IF(AJ206="Catastrófico",5,"NA")))))</f>
        <v>1</v>
      </c>
      <c r="AJ206" s="75" t="s">
        <v>231</v>
      </c>
      <c r="AK206" s="75">
        <f t="shared" ref="AK206:AK269" si="56">IF(AL206="Insignificante",1,IF(AL206="Menor",2,IF(AL206="Moderado",3,IF(AL206="Mayor",4,IF(AL206="Catastrófico",5,"NA")))))</f>
        <v>5</v>
      </c>
      <c r="AL206" s="75" t="s">
        <v>243</v>
      </c>
      <c r="AM206" s="75">
        <f t="shared" ref="AM206:AM269" si="57">IF(AN206="Insignificante",1,IF(AN206="Menor",2,IF(AN206="Moderado",3,IF(AN206="Mayor",4,IF(AN206="Catastrófico",5,"NA")))))</f>
        <v>3</v>
      </c>
      <c r="AN206" s="75" t="s">
        <v>232</v>
      </c>
      <c r="AO206" s="76">
        <f t="shared" ref="AO206:AO269" si="58">MAXA(AI206,AK206,AM206)</f>
        <v>5</v>
      </c>
      <c r="AP206" s="77" t="str">
        <f t="shared" ref="AP206:AP269" si="59">IF(AO206=1,"Insignificante",IF(AO206=2,"Menor",IF(AO206=3,"Moderado",IF(AO206=4,"Mayor",IF(AO206=5,"Catastrófico","NA")))))</f>
        <v>Catastrófico</v>
      </c>
      <c r="AQ206" s="79"/>
      <c r="AR206" s="79"/>
      <c r="AS206" s="79"/>
    </row>
    <row r="207" spans="3:45" ht="76.5">
      <c r="C207" s="56" t="s">
        <v>3041</v>
      </c>
      <c r="D207" s="57">
        <v>40179</v>
      </c>
      <c r="E207" s="58" t="s">
        <v>3042</v>
      </c>
      <c r="F207" s="58" t="s">
        <v>3043</v>
      </c>
      <c r="G207" s="60" t="s">
        <v>3044</v>
      </c>
      <c r="H207" s="60" t="s">
        <v>222</v>
      </c>
      <c r="I207" s="59" t="s">
        <v>223</v>
      </c>
      <c r="J207" s="60" t="s">
        <v>3045</v>
      </c>
      <c r="K207" s="60" t="s">
        <v>535</v>
      </c>
      <c r="L207" s="60" t="s">
        <v>2986</v>
      </c>
      <c r="M207" s="60" t="s">
        <v>2912</v>
      </c>
      <c r="N207" s="60" t="s">
        <v>2987</v>
      </c>
      <c r="O207" s="60" t="s">
        <v>3046</v>
      </c>
      <c r="P207" s="46" t="s">
        <v>179</v>
      </c>
      <c r="Q207" s="59" t="s">
        <v>2753</v>
      </c>
      <c r="R207" s="59" t="s">
        <v>230</v>
      </c>
      <c r="S207" s="75">
        <f t="shared" si="45"/>
        <v>5</v>
      </c>
      <c r="T207" s="75" t="s">
        <v>243</v>
      </c>
      <c r="U207" s="75">
        <f t="shared" si="46"/>
        <v>3</v>
      </c>
      <c r="V207" s="75" t="s">
        <v>232</v>
      </c>
      <c r="W207" s="75">
        <f t="shared" si="47"/>
        <v>4</v>
      </c>
      <c r="X207" s="75" t="s">
        <v>242</v>
      </c>
      <c r="Y207" s="76">
        <f t="shared" si="48"/>
        <v>5</v>
      </c>
      <c r="Z207" s="77" t="str">
        <f t="shared" si="49"/>
        <v>Catastrófico</v>
      </c>
      <c r="AA207" s="78">
        <f t="shared" si="50"/>
        <v>5</v>
      </c>
      <c r="AB207" s="75" t="s">
        <v>243</v>
      </c>
      <c r="AC207" s="75">
        <f t="shared" si="51"/>
        <v>5</v>
      </c>
      <c r="AD207" s="75" t="s">
        <v>243</v>
      </c>
      <c r="AE207" s="75">
        <f t="shared" si="52"/>
        <v>4</v>
      </c>
      <c r="AF207" s="75" t="s">
        <v>242</v>
      </c>
      <c r="AG207" s="76">
        <f t="shared" si="53"/>
        <v>5</v>
      </c>
      <c r="AH207" s="77" t="str">
        <f t="shared" si="54"/>
        <v>Catastrófico</v>
      </c>
      <c r="AI207" s="78">
        <f t="shared" si="55"/>
        <v>1</v>
      </c>
      <c r="AJ207" s="75" t="s">
        <v>231</v>
      </c>
      <c r="AK207" s="75">
        <f t="shared" si="56"/>
        <v>5</v>
      </c>
      <c r="AL207" s="75" t="s">
        <v>243</v>
      </c>
      <c r="AM207" s="75">
        <f t="shared" si="57"/>
        <v>3</v>
      </c>
      <c r="AN207" s="75" t="s">
        <v>232</v>
      </c>
      <c r="AO207" s="76">
        <f t="shared" si="58"/>
        <v>5</v>
      </c>
      <c r="AP207" s="77" t="str">
        <f t="shared" si="59"/>
        <v>Catastrófico</v>
      </c>
      <c r="AQ207" s="79"/>
      <c r="AR207" s="79"/>
      <c r="AS207" s="79"/>
    </row>
    <row r="208" spans="3:45" ht="76.5">
      <c r="C208" s="56" t="s">
        <v>3041</v>
      </c>
      <c r="D208" s="57">
        <v>40179</v>
      </c>
      <c r="E208" s="58" t="s">
        <v>3042</v>
      </c>
      <c r="F208" s="58" t="s">
        <v>3043</v>
      </c>
      <c r="G208" s="60" t="s">
        <v>3044</v>
      </c>
      <c r="H208" s="60" t="s">
        <v>222</v>
      </c>
      <c r="I208" s="59" t="s">
        <v>223</v>
      </c>
      <c r="J208" s="60" t="s">
        <v>3045</v>
      </c>
      <c r="K208" s="60" t="s">
        <v>535</v>
      </c>
      <c r="L208" s="60" t="s">
        <v>2986</v>
      </c>
      <c r="M208" s="60" t="s">
        <v>2912</v>
      </c>
      <c r="N208" s="60" t="s">
        <v>2987</v>
      </c>
      <c r="O208" s="60" t="s">
        <v>2990</v>
      </c>
      <c r="P208" s="46" t="s">
        <v>179</v>
      </c>
      <c r="Q208" s="59" t="s">
        <v>2753</v>
      </c>
      <c r="R208" s="59" t="s">
        <v>230</v>
      </c>
      <c r="S208" s="75">
        <f t="shared" si="45"/>
        <v>5</v>
      </c>
      <c r="T208" s="75" t="s">
        <v>243</v>
      </c>
      <c r="U208" s="75">
        <f t="shared" si="46"/>
        <v>3</v>
      </c>
      <c r="V208" s="75" t="s">
        <v>232</v>
      </c>
      <c r="W208" s="75">
        <f t="shared" si="47"/>
        <v>4</v>
      </c>
      <c r="X208" s="75" t="s">
        <v>242</v>
      </c>
      <c r="Y208" s="76">
        <f t="shared" si="48"/>
        <v>5</v>
      </c>
      <c r="Z208" s="77" t="str">
        <f t="shared" si="49"/>
        <v>Catastrófico</v>
      </c>
      <c r="AA208" s="78">
        <f t="shared" si="50"/>
        <v>5</v>
      </c>
      <c r="AB208" s="75" t="s">
        <v>243</v>
      </c>
      <c r="AC208" s="75">
        <f t="shared" si="51"/>
        <v>5</v>
      </c>
      <c r="AD208" s="75" t="s">
        <v>243</v>
      </c>
      <c r="AE208" s="75">
        <f t="shared" si="52"/>
        <v>4</v>
      </c>
      <c r="AF208" s="75" t="s">
        <v>242</v>
      </c>
      <c r="AG208" s="76">
        <f t="shared" si="53"/>
        <v>5</v>
      </c>
      <c r="AH208" s="77" t="str">
        <f t="shared" si="54"/>
        <v>Catastrófico</v>
      </c>
      <c r="AI208" s="78">
        <f t="shared" si="55"/>
        <v>1</v>
      </c>
      <c r="AJ208" s="75" t="s">
        <v>231</v>
      </c>
      <c r="AK208" s="75">
        <f t="shared" si="56"/>
        <v>5</v>
      </c>
      <c r="AL208" s="75" t="s">
        <v>243</v>
      </c>
      <c r="AM208" s="75">
        <f t="shared" si="57"/>
        <v>3</v>
      </c>
      <c r="AN208" s="75" t="s">
        <v>232</v>
      </c>
      <c r="AO208" s="76">
        <f t="shared" si="58"/>
        <v>5</v>
      </c>
      <c r="AP208" s="77" t="str">
        <f t="shared" si="59"/>
        <v>Catastrófico</v>
      </c>
      <c r="AQ208" s="79"/>
      <c r="AR208" s="79"/>
      <c r="AS208" s="79"/>
    </row>
    <row r="209" spans="1:45" ht="76.5">
      <c r="C209" s="56" t="s">
        <v>3041</v>
      </c>
      <c r="D209" s="57">
        <v>40179</v>
      </c>
      <c r="E209" s="58" t="s">
        <v>3042</v>
      </c>
      <c r="F209" s="58" t="s">
        <v>3043</v>
      </c>
      <c r="G209" s="60" t="s">
        <v>3044</v>
      </c>
      <c r="H209" s="60" t="s">
        <v>222</v>
      </c>
      <c r="I209" s="59" t="s">
        <v>223</v>
      </c>
      <c r="J209" s="60" t="s">
        <v>3045</v>
      </c>
      <c r="K209" s="60" t="s">
        <v>535</v>
      </c>
      <c r="L209" s="60" t="s">
        <v>2986</v>
      </c>
      <c r="M209" s="60" t="s">
        <v>2912</v>
      </c>
      <c r="N209" s="60" t="s">
        <v>2987</v>
      </c>
      <c r="O209" s="60" t="s">
        <v>3047</v>
      </c>
      <c r="P209" s="46" t="s">
        <v>179</v>
      </c>
      <c r="Q209" s="59" t="s">
        <v>2753</v>
      </c>
      <c r="R209" s="59" t="s">
        <v>230</v>
      </c>
      <c r="S209" s="75">
        <f t="shared" si="45"/>
        <v>5</v>
      </c>
      <c r="T209" s="75" t="s">
        <v>243</v>
      </c>
      <c r="U209" s="75">
        <f t="shared" si="46"/>
        <v>3</v>
      </c>
      <c r="V209" s="75" t="s">
        <v>232</v>
      </c>
      <c r="W209" s="75">
        <f t="shared" si="47"/>
        <v>4</v>
      </c>
      <c r="X209" s="75" t="s">
        <v>242</v>
      </c>
      <c r="Y209" s="76">
        <f t="shared" si="48"/>
        <v>5</v>
      </c>
      <c r="Z209" s="77" t="str">
        <f t="shared" si="49"/>
        <v>Catastrófico</v>
      </c>
      <c r="AA209" s="78">
        <f t="shared" si="50"/>
        <v>5</v>
      </c>
      <c r="AB209" s="75" t="s">
        <v>243</v>
      </c>
      <c r="AC209" s="75">
        <f t="shared" si="51"/>
        <v>5</v>
      </c>
      <c r="AD209" s="75" t="s">
        <v>243</v>
      </c>
      <c r="AE209" s="75">
        <f t="shared" si="52"/>
        <v>4</v>
      </c>
      <c r="AF209" s="75" t="s">
        <v>242</v>
      </c>
      <c r="AG209" s="76">
        <f t="shared" si="53"/>
        <v>5</v>
      </c>
      <c r="AH209" s="77" t="str">
        <f t="shared" si="54"/>
        <v>Catastrófico</v>
      </c>
      <c r="AI209" s="78">
        <f t="shared" si="55"/>
        <v>1</v>
      </c>
      <c r="AJ209" s="75" t="s">
        <v>231</v>
      </c>
      <c r="AK209" s="75">
        <f t="shared" si="56"/>
        <v>5</v>
      </c>
      <c r="AL209" s="75" t="s">
        <v>243</v>
      </c>
      <c r="AM209" s="75">
        <f t="shared" si="57"/>
        <v>3</v>
      </c>
      <c r="AN209" s="75" t="s">
        <v>232</v>
      </c>
      <c r="AO209" s="76">
        <f t="shared" si="58"/>
        <v>5</v>
      </c>
      <c r="AP209" s="77" t="str">
        <f t="shared" si="59"/>
        <v>Catastrófico</v>
      </c>
      <c r="AQ209" s="79"/>
      <c r="AR209" s="79"/>
      <c r="AS209" s="79"/>
    </row>
    <row r="210" spans="1:45" ht="76.5">
      <c r="C210" s="56" t="s">
        <v>3041</v>
      </c>
      <c r="D210" s="57">
        <v>40179</v>
      </c>
      <c r="E210" s="58" t="s">
        <v>3042</v>
      </c>
      <c r="F210" s="58" t="s">
        <v>3043</v>
      </c>
      <c r="G210" s="60" t="s">
        <v>3044</v>
      </c>
      <c r="H210" s="60" t="s">
        <v>222</v>
      </c>
      <c r="I210" s="59" t="s">
        <v>223</v>
      </c>
      <c r="J210" s="60" t="s">
        <v>3045</v>
      </c>
      <c r="K210" s="60" t="s">
        <v>535</v>
      </c>
      <c r="L210" s="60" t="s">
        <v>2986</v>
      </c>
      <c r="M210" s="60" t="s">
        <v>2912</v>
      </c>
      <c r="N210" s="60" t="s">
        <v>2987</v>
      </c>
      <c r="O210" s="60" t="s">
        <v>2990</v>
      </c>
      <c r="P210" s="46" t="s">
        <v>179</v>
      </c>
      <c r="Q210" s="59" t="s">
        <v>2753</v>
      </c>
      <c r="R210" s="59" t="s">
        <v>230</v>
      </c>
      <c r="S210" s="75">
        <f t="shared" si="45"/>
        <v>5</v>
      </c>
      <c r="T210" s="75" t="s">
        <v>243</v>
      </c>
      <c r="U210" s="75">
        <f t="shared" si="46"/>
        <v>3</v>
      </c>
      <c r="V210" s="75" t="s">
        <v>232</v>
      </c>
      <c r="W210" s="75">
        <f t="shared" si="47"/>
        <v>4</v>
      </c>
      <c r="X210" s="75" t="s">
        <v>242</v>
      </c>
      <c r="Y210" s="76">
        <f t="shared" si="48"/>
        <v>5</v>
      </c>
      <c r="Z210" s="77" t="str">
        <f t="shared" si="49"/>
        <v>Catastrófico</v>
      </c>
      <c r="AA210" s="78">
        <f t="shared" si="50"/>
        <v>5</v>
      </c>
      <c r="AB210" s="75" t="s">
        <v>243</v>
      </c>
      <c r="AC210" s="75">
        <f t="shared" si="51"/>
        <v>5</v>
      </c>
      <c r="AD210" s="75" t="s">
        <v>243</v>
      </c>
      <c r="AE210" s="75">
        <f t="shared" si="52"/>
        <v>4</v>
      </c>
      <c r="AF210" s="75" t="s">
        <v>242</v>
      </c>
      <c r="AG210" s="76">
        <f t="shared" si="53"/>
        <v>5</v>
      </c>
      <c r="AH210" s="77" t="str">
        <f t="shared" si="54"/>
        <v>Catastrófico</v>
      </c>
      <c r="AI210" s="78">
        <f t="shared" si="55"/>
        <v>1</v>
      </c>
      <c r="AJ210" s="75" t="s">
        <v>231</v>
      </c>
      <c r="AK210" s="75">
        <f t="shared" si="56"/>
        <v>5</v>
      </c>
      <c r="AL210" s="75" t="s">
        <v>243</v>
      </c>
      <c r="AM210" s="75">
        <f t="shared" si="57"/>
        <v>3</v>
      </c>
      <c r="AN210" s="75" t="s">
        <v>232</v>
      </c>
      <c r="AO210" s="76">
        <f t="shared" si="58"/>
        <v>5</v>
      </c>
      <c r="AP210" s="77" t="str">
        <f t="shared" si="59"/>
        <v>Catastrófico</v>
      </c>
      <c r="AQ210" s="79"/>
      <c r="AR210" s="79"/>
      <c r="AS210" s="79"/>
    </row>
    <row r="211" spans="1:45" ht="76.5">
      <c r="C211" s="56" t="s">
        <v>3048</v>
      </c>
      <c r="D211" s="57" t="s">
        <v>3049</v>
      </c>
      <c r="E211" s="58" t="s">
        <v>3050</v>
      </c>
      <c r="F211" s="58" t="s">
        <v>3051</v>
      </c>
      <c r="G211" s="46" t="s">
        <v>3052</v>
      </c>
      <c r="H211" s="59" t="s">
        <v>222</v>
      </c>
      <c r="I211" s="72" t="s">
        <v>2655</v>
      </c>
      <c r="J211" s="46" t="s">
        <v>3053</v>
      </c>
      <c r="K211" s="59" t="s">
        <v>411</v>
      </c>
      <c r="L211" s="59" t="s">
        <v>3054</v>
      </c>
      <c r="M211" s="59" t="s">
        <v>2821</v>
      </c>
      <c r="N211" s="59" t="s">
        <v>3055</v>
      </c>
      <c r="O211" s="63" t="s">
        <v>3056</v>
      </c>
      <c r="P211" s="46" t="s">
        <v>179</v>
      </c>
      <c r="Q211" s="59" t="s">
        <v>2697</v>
      </c>
      <c r="R211" s="59" t="s">
        <v>2783</v>
      </c>
      <c r="S211" s="75">
        <f t="shared" si="45"/>
        <v>1</v>
      </c>
      <c r="T211" s="75" t="s">
        <v>231</v>
      </c>
      <c r="U211" s="75">
        <f t="shared" si="46"/>
        <v>2</v>
      </c>
      <c r="V211" s="75" t="s">
        <v>233</v>
      </c>
      <c r="W211" s="75">
        <f t="shared" si="47"/>
        <v>2</v>
      </c>
      <c r="X211" s="75" t="s">
        <v>233</v>
      </c>
      <c r="Y211" s="76">
        <f t="shared" si="48"/>
        <v>2</v>
      </c>
      <c r="Z211" s="77" t="str">
        <f t="shared" si="49"/>
        <v>Menor</v>
      </c>
      <c r="AA211" s="78">
        <f t="shared" si="50"/>
        <v>1</v>
      </c>
      <c r="AB211" s="75" t="s">
        <v>231</v>
      </c>
      <c r="AC211" s="75">
        <f t="shared" si="51"/>
        <v>2</v>
      </c>
      <c r="AD211" s="75" t="s">
        <v>233</v>
      </c>
      <c r="AE211" s="75">
        <f t="shared" si="52"/>
        <v>2</v>
      </c>
      <c r="AF211" s="75" t="s">
        <v>233</v>
      </c>
      <c r="AG211" s="76">
        <f t="shared" si="53"/>
        <v>2</v>
      </c>
      <c r="AH211" s="77" t="str">
        <f t="shared" si="54"/>
        <v>Menor</v>
      </c>
      <c r="AI211" s="78">
        <f t="shared" si="55"/>
        <v>1</v>
      </c>
      <c r="AJ211" s="75" t="s">
        <v>231</v>
      </c>
      <c r="AK211" s="75">
        <f t="shared" si="56"/>
        <v>3</v>
      </c>
      <c r="AL211" s="75" t="s">
        <v>232</v>
      </c>
      <c r="AM211" s="75">
        <f t="shared" si="57"/>
        <v>2</v>
      </c>
      <c r="AN211" s="75" t="s">
        <v>233</v>
      </c>
      <c r="AO211" s="76">
        <f t="shared" si="58"/>
        <v>3</v>
      </c>
      <c r="AP211" s="77" t="str">
        <f t="shared" si="59"/>
        <v>Moderado</v>
      </c>
      <c r="AQ211" s="79"/>
      <c r="AR211" s="79"/>
      <c r="AS211" s="79"/>
    </row>
    <row r="212" spans="1:45" ht="38.25">
      <c r="C212" s="56" t="s">
        <v>3057</v>
      </c>
      <c r="D212" s="57">
        <v>40181</v>
      </c>
      <c r="E212" s="58" t="s">
        <v>3058</v>
      </c>
      <c r="F212" s="58" t="s">
        <v>3059</v>
      </c>
      <c r="G212" s="58" t="s">
        <v>3060</v>
      </c>
      <c r="H212" s="59" t="s">
        <v>222</v>
      </c>
      <c r="I212" s="59" t="s">
        <v>223</v>
      </c>
      <c r="J212" s="59" t="s">
        <v>2827</v>
      </c>
      <c r="K212" s="59" t="s">
        <v>411</v>
      </c>
      <c r="L212" s="59" t="s">
        <v>2807</v>
      </c>
      <c r="M212" s="59" t="s">
        <v>2821</v>
      </c>
      <c r="N212" s="59" t="s">
        <v>2897</v>
      </c>
      <c r="O212" s="59" t="s">
        <v>3061</v>
      </c>
      <c r="P212" s="46" t="s">
        <v>180</v>
      </c>
      <c r="Q212" s="59" t="s">
        <v>2650</v>
      </c>
      <c r="R212" s="59" t="s">
        <v>230</v>
      </c>
      <c r="S212" s="75">
        <f t="shared" si="45"/>
        <v>1</v>
      </c>
      <c r="T212" s="75" t="s">
        <v>231</v>
      </c>
      <c r="U212" s="75">
        <f t="shared" si="46"/>
        <v>1</v>
      </c>
      <c r="V212" s="75" t="s">
        <v>231</v>
      </c>
      <c r="W212" s="75">
        <f t="shared" si="47"/>
        <v>1</v>
      </c>
      <c r="X212" s="75" t="s">
        <v>231</v>
      </c>
      <c r="Y212" s="76">
        <f t="shared" si="48"/>
        <v>1</v>
      </c>
      <c r="Z212" s="77" t="str">
        <f t="shared" si="49"/>
        <v>Insignificante</v>
      </c>
      <c r="AA212" s="78">
        <f t="shared" si="50"/>
        <v>1</v>
      </c>
      <c r="AB212" s="75" t="s">
        <v>231</v>
      </c>
      <c r="AC212" s="75">
        <f t="shared" si="51"/>
        <v>3</v>
      </c>
      <c r="AD212" s="75" t="s">
        <v>232</v>
      </c>
      <c r="AE212" s="75">
        <f t="shared" si="52"/>
        <v>3</v>
      </c>
      <c r="AF212" s="75" t="s">
        <v>232</v>
      </c>
      <c r="AG212" s="76">
        <f t="shared" si="53"/>
        <v>3</v>
      </c>
      <c r="AH212" s="77" t="str">
        <f t="shared" si="54"/>
        <v>Moderado</v>
      </c>
      <c r="AI212" s="78">
        <f t="shared" si="55"/>
        <v>1</v>
      </c>
      <c r="AJ212" s="75" t="s">
        <v>231</v>
      </c>
      <c r="AK212" s="75">
        <f t="shared" si="56"/>
        <v>3</v>
      </c>
      <c r="AL212" s="75" t="s">
        <v>232</v>
      </c>
      <c r="AM212" s="75">
        <f t="shared" si="57"/>
        <v>3</v>
      </c>
      <c r="AN212" s="75" t="s">
        <v>232</v>
      </c>
      <c r="AO212" s="76">
        <f t="shared" si="58"/>
        <v>3</v>
      </c>
      <c r="AP212" s="77" t="str">
        <f t="shared" si="59"/>
        <v>Moderado</v>
      </c>
      <c r="AQ212" s="79"/>
      <c r="AR212" s="79"/>
      <c r="AS212" s="79"/>
    </row>
    <row r="213" spans="1:45" ht="38.25">
      <c r="C213" s="56" t="s">
        <v>3057</v>
      </c>
      <c r="D213" s="57">
        <v>40181</v>
      </c>
      <c r="E213" s="58" t="s">
        <v>3058</v>
      </c>
      <c r="F213" s="58" t="s">
        <v>3059</v>
      </c>
      <c r="G213" s="58" t="s">
        <v>3060</v>
      </c>
      <c r="H213" s="59" t="s">
        <v>222</v>
      </c>
      <c r="I213" s="59" t="s">
        <v>223</v>
      </c>
      <c r="J213" s="59" t="s">
        <v>2827</v>
      </c>
      <c r="K213" s="59" t="s">
        <v>411</v>
      </c>
      <c r="L213" s="59" t="s">
        <v>2807</v>
      </c>
      <c r="M213" s="59" t="s">
        <v>2821</v>
      </c>
      <c r="N213" s="59" t="s">
        <v>2897</v>
      </c>
      <c r="O213" s="59" t="s">
        <v>2880</v>
      </c>
      <c r="P213" s="46" t="s">
        <v>180</v>
      </c>
      <c r="Q213" s="59" t="s">
        <v>2650</v>
      </c>
      <c r="R213" s="59" t="s">
        <v>230</v>
      </c>
      <c r="S213" s="75">
        <f t="shared" si="45"/>
        <v>1</v>
      </c>
      <c r="T213" s="75" t="s">
        <v>231</v>
      </c>
      <c r="U213" s="75">
        <f t="shared" si="46"/>
        <v>1</v>
      </c>
      <c r="V213" s="75" t="s">
        <v>231</v>
      </c>
      <c r="W213" s="75">
        <f t="shared" si="47"/>
        <v>1</v>
      </c>
      <c r="X213" s="75" t="s">
        <v>231</v>
      </c>
      <c r="Y213" s="76">
        <f t="shared" si="48"/>
        <v>1</v>
      </c>
      <c r="Z213" s="77" t="str">
        <f t="shared" si="49"/>
        <v>Insignificante</v>
      </c>
      <c r="AA213" s="78">
        <f t="shared" si="50"/>
        <v>1</v>
      </c>
      <c r="AB213" s="75" t="s">
        <v>231</v>
      </c>
      <c r="AC213" s="75">
        <f t="shared" si="51"/>
        <v>3</v>
      </c>
      <c r="AD213" s="75" t="s">
        <v>232</v>
      </c>
      <c r="AE213" s="75">
        <f t="shared" si="52"/>
        <v>3</v>
      </c>
      <c r="AF213" s="75" t="s">
        <v>232</v>
      </c>
      <c r="AG213" s="76">
        <f t="shared" si="53"/>
        <v>3</v>
      </c>
      <c r="AH213" s="77" t="str">
        <f t="shared" si="54"/>
        <v>Moderado</v>
      </c>
      <c r="AI213" s="78">
        <f t="shared" si="55"/>
        <v>1</v>
      </c>
      <c r="AJ213" s="75" t="s">
        <v>231</v>
      </c>
      <c r="AK213" s="75">
        <f t="shared" si="56"/>
        <v>3</v>
      </c>
      <c r="AL213" s="75" t="s">
        <v>232</v>
      </c>
      <c r="AM213" s="75">
        <f t="shared" si="57"/>
        <v>3</v>
      </c>
      <c r="AN213" s="75" t="s">
        <v>232</v>
      </c>
      <c r="AO213" s="76">
        <f t="shared" si="58"/>
        <v>3</v>
      </c>
      <c r="AP213" s="77" t="str">
        <f t="shared" si="59"/>
        <v>Moderado</v>
      </c>
      <c r="AQ213" s="79"/>
      <c r="AR213" s="79"/>
      <c r="AS213" s="79"/>
    </row>
    <row r="214" spans="1:45" s="6" customFormat="1" ht="76.5">
      <c r="A214" s="13"/>
      <c r="B214" s="13"/>
      <c r="C214" s="56" t="s">
        <v>3062</v>
      </c>
      <c r="D214" s="57" t="s">
        <v>3063</v>
      </c>
      <c r="E214" s="58" t="s">
        <v>219</v>
      </c>
      <c r="F214" s="58" t="s">
        <v>3064</v>
      </c>
      <c r="G214" s="58" t="s">
        <v>3065</v>
      </c>
      <c r="H214" s="58" t="s">
        <v>222</v>
      </c>
      <c r="I214" s="59" t="s">
        <v>223</v>
      </c>
      <c r="J214" s="59" t="s">
        <v>2747</v>
      </c>
      <c r="K214" s="59" t="s">
        <v>411</v>
      </c>
      <c r="L214" s="58" t="s">
        <v>2807</v>
      </c>
      <c r="M214" s="58" t="s">
        <v>3066</v>
      </c>
      <c r="N214" s="59" t="s">
        <v>3067</v>
      </c>
      <c r="O214" s="59" t="s">
        <v>2809</v>
      </c>
      <c r="P214" s="46" t="s">
        <v>180</v>
      </c>
      <c r="Q214" s="59" t="s">
        <v>2650</v>
      </c>
      <c r="R214" s="59" t="s">
        <v>230</v>
      </c>
      <c r="S214" s="75">
        <f t="shared" si="45"/>
        <v>1</v>
      </c>
      <c r="T214" s="75" t="s">
        <v>231</v>
      </c>
      <c r="U214" s="75">
        <f t="shared" si="46"/>
        <v>1</v>
      </c>
      <c r="V214" s="75" t="s">
        <v>231</v>
      </c>
      <c r="W214" s="75">
        <f t="shared" si="47"/>
        <v>1</v>
      </c>
      <c r="X214" s="75" t="s">
        <v>231</v>
      </c>
      <c r="Y214" s="76">
        <f t="shared" si="48"/>
        <v>1</v>
      </c>
      <c r="Z214" s="77" t="str">
        <f t="shared" si="49"/>
        <v>Insignificante</v>
      </c>
      <c r="AA214" s="78">
        <f t="shared" si="50"/>
        <v>1</v>
      </c>
      <c r="AB214" s="75" t="s">
        <v>231</v>
      </c>
      <c r="AC214" s="75">
        <f t="shared" si="51"/>
        <v>4</v>
      </c>
      <c r="AD214" s="75" t="s">
        <v>242</v>
      </c>
      <c r="AE214" s="75">
        <f t="shared" si="52"/>
        <v>4</v>
      </c>
      <c r="AF214" s="75" t="s">
        <v>242</v>
      </c>
      <c r="AG214" s="76">
        <f t="shared" si="53"/>
        <v>4</v>
      </c>
      <c r="AH214" s="77" t="str">
        <f t="shared" si="54"/>
        <v>Mayor</v>
      </c>
      <c r="AI214" s="78">
        <f t="shared" si="55"/>
        <v>1</v>
      </c>
      <c r="AJ214" s="75" t="s">
        <v>231</v>
      </c>
      <c r="AK214" s="75">
        <f t="shared" si="56"/>
        <v>5</v>
      </c>
      <c r="AL214" s="75" t="s">
        <v>243</v>
      </c>
      <c r="AM214" s="75">
        <f t="shared" si="57"/>
        <v>4</v>
      </c>
      <c r="AN214" s="75" t="s">
        <v>242</v>
      </c>
      <c r="AO214" s="76">
        <f t="shared" si="58"/>
        <v>5</v>
      </c>
      <c r="AP214" s="77" t="str">
        <f t="shared" si="59"/>
        <v>Catastrófico</v>
      </c>
      <c r="AQ214" s="79"/>
      <c r="AR214" s="79"/>
      <c r="AS214" s="79"/>
    </row>
    <row r="215" spans="1:45" s="6" customFormat="1" ht="76.5">
      <c r="A215" s="13"/>
      <c r="B215" s="13"/>
      <c r="C215" s="56" t="s">
        <v>3062</v>
      </c>
      <c r="D215" s="57" t="s">
        <v>3063</v>
      </c>
      <c r="E215" s="58" t="s">
        <v>219</v>
      </c>
      <c r="F215" s="58" t="s">
        <v>3064</v>
      </c>
      <c r="G215" s="58" t="s">
        <v>3065</v>
      </c>
      <c r="H215" s="58" t="s">
        <v>222</v>
      </c>
      <c r="I215" s="59" t="s">
        <v>223</v>
      </c>
      <c r="J215" s="59" t="s">
        <v>2747</v>
      </c>
      <c r="K215" s="59" t="s">
        <v>411</v>
      </c>
      <c r="L215" s="58" t="s">
        <v>2807</v>
      </c>
      <c r="M215" s="58" t="s">
        <v>3066</v>
      </c>
      <c r="N215" s="59" t="s">
        <v>3067</v>
      </c>
      <c r="O215" s="59" t="s">
        <v>2810</v>
      </c>
      <c r="P215" s="46" t="s">
        <v>180</v>
      </c>
      <c r="Q215" s="59" t="s">
        <v>2650</v>
      </c>
      <c r="R215" s="59" t="s">
        <v>230</v>
      </c>
      <c r="S215" s="75">
        <f t="shared" si="45"/>
        <v>1</v>
      </c>
      <c r="T215" s="75" t="s">
        <v>231</v>
      </c>
      <c r="U215" s="75">
        <f t="shared" si="46"/>
        <v>1</v>
      </c>
      <c r="V215" s="75" t="s">
        <v>231</v>
      </c>
      <c r="W215" s="75">
        <f t="shared" si="47"/>
        <v>1</v>
      </c>
      <c r="X215" s="75" t="s">
        <v>231</v>
      </c>
      <c r="Y215" s="76">
        <f t="shared" si="48"/>
        <v>1</v>
      </c>
      <c r="Z215" s="77" t="str">
        <f t="shared" si="49"/>
        <v>Insignificante</v>
      </c>
      <c r="AA215" s="78">
        <f t="shared" si="50"/>
        <v>1</v>
      </c>
      <c r="AB215" s="75" t="s">
        <v>231</v>
      </c>
      <c r="AC215" s="75">
        <f t="shared" si="51"/>
        <v>4</v>
      </c>
      <c r="AD215" s="75" t="s">
        <v>242</v>
      </c>
      <c r="AE215" s="75">
        <f t="shared" si="52"/>
        <v>4</v>
      </c>
      <c r="AF215" s="75" t="s">
        <v>242</v>
      </c>
      <c r="AG215" s="76">
        <f t="shared" si="53"/>
        <v>4</v>
      </c>
      <c r="AH215" s="77" t="str">
        <f t="shared" si="54"/>
        <v>Mayor</v>
      </c>
      <c r="AI215" s="78">
        <f t="shared" si="55"/>
        <v>1</v>
      </c>
      <c r="AJ215" s="75" t="s">
        <v>231</v>
      </c>
      <c r="AK215" s="75">
        <f t="shared" si="56"/>
        <v>5</v>
      </c>
      <c r="AL215" s="75" t="s">
        <v>243</v>
      </c>
      <c r="AM215" s="75">
        <f t="shared" si="57"/>
        <v>4</v>
      </c>
      <c r="AN215" s="75" t="s">
        <v>242</v>
      </c>
      <c r="AO215" s="76">
        <f t="shared" si="58"/>
        <v>5</v>
      </c>
      <c r="AP215" s="77" t="str">
        <f t="shared" si="59"/>
        <v>Catastrófico</v>
      </c>
      <c r="AQ215" s="79"/>
      <c r="AR215" s="79"/>
      <c r="AS215" s="79"/>
    </row>
    <row r="216" spans="1:45" s="6" customFormat="1" ht="76.5">
      <c r="A216" s="13"/>
      <c r="B216" s="13"/>
      <c r="C216" s="56" t="s">
        <v>3062</v>
      </c>
      <c r="D216" s="57" t="s">
        <v>3063</v>
      </c>
      <c r="E216" s="58" t="s">
        <v>219</v>
      </c>
      <c r="F216" s="58" t="s">
        <v>3064</v>
      </c>
      <c r="G216" s="58" t="s">
        <v>3065</v>
      </c>
      <c r="H216" s="58" t="s">
        <v>222</v>
      </c>
      <c r="I216" s="59" t="s">
        <v>223</v>
      </c>
      <c r="J216" s="59" t="s">
        <v>2747</v>
      </c>
      <c r="K216" s="59" t="s">
        <v>411</v>
      </c>
      <c r="L216" s="58" t="s">
        <v>2807</v>
      </c>
      <c r="M216" s="58" t="s">
        <v>3066</v>
      </c>
      <c r="N216" s="59" t="s">
        <v>3067</v>
      </c>
      <c r="O216" s="59" t="s">
        <v>2755</v>
      </c>
      <c r="P216" s="46" t="s">
        <v>180</v>
      </c>
      <c r="Q216" s="59" t="s">
        <v>2650</v>
      </c>
      <c r="R216" s="59" t="s">
        <v>230</v>
      </c>
      <c r="S216" s="75">
        <f t="shared" si="45"/>
        <v>1</v>
      </c>
      <c r="T216" s="75" t="s">
        <v>231</v>
      </c>
      <c r="U216" s="75">
        <f t="shared" si="46"/>
        <v>1</v>
      </c>
      <c r="V216" s="75" t="s">
        <v>231</v>
      </c>
      <c r="W216" s="75">
        <f t="shared" si="47"/>
        <v>1</v>
      </c>
      <c r="X216" s="75" t="s">
        <v>231</v>
      </c>
      <c r="Y216" s="76">
        <f t="shared" si="48"/>
        <v>1</v>
      </c>
      <c r="Z216" s="77" t="str">
        <f t="shared" si="49"/>
        <v>Insignificante</v>
      </c>
      <c r="AA216" s="78">
        <f t="shared" si="50"/>
        <v>1</v>
      </c>
      <c r="AB216" s="75" t="s">
        <v>231</v>
      </c>
      <c r="AC216" s="75">
        <f t="shared" si="51"/>
        <v>4</v>
      </c>
      <c r="AD216" s="75" t="s">
        <v>242</v>
      </c>
      <c r="AE216" s="75">
        <f t="shared" si="52"/>
        <v>4</v>
      </c>
      <c r="AF216" s="75" t="s">
        <v>242</v>
      </c>
      <c r="AG216" s="76">
        <f t="shared" si="53"/>
        <v>4</v>
      </c>
      <c r="AH216" s="77" t="str">
        <f t="shared" si="54"/>
        <v>Mayor</v>
      </c>
      <c r="AI216" s="78">
        <f t="shared" si="55"/>
        <v>1</v>
      </c>
      <c r="AJ216" s="75" t="s">
        <v>231</v>
      </c>
      <c r="AK216" s="75">
        <f t="shared" si="56"/>
        <v>5</v>
      </c>
      <c r="AL216" s="75" t="s">
        <v>243</v>
      </c>
      <c r="AM216" s="75">
        <f t="shared" si="57"/>
        <v>4</v>
      </c>
      <c r="AN216" s="75" t="s">
        <v>242</v>
      </c>
      <c r="AO216" s="76">
        <f t="shared" si="58"/>
        <v>5</v>
      </c>
      <c r="AP216" s="77" t="str">
        <f t="shared" si="59"/>
        <v>Catastrófico</v>
      </c>
      <c r="AQ216" s="79"/>
      <c r="AR216" s="79"/>
      <c r="AS216" s="79"/>
    </row>
    <row r="217" spans="1:45" s="6" customFormat="1" ht="76.5">
      <c r="A217" s="13"/>
      <c r="B217" s="13"/>
      <c r="C217" s="56" t="s">
        <v>3062</v>
      </c>
      <c r="D217" s="57" t="s">
        <v>3063</v>
      </c>
      <c r="E217" s="58" t="s">
        <v>219</v>
      </c>
      <c r="F217" s="58" t="s">
        <v>3064</v>
      </c>
      <c r="G217" s="58" t="s">
        <v>3065</v>
      </c>
      <c r="H217" s="58" t="s">
        <v>222</v>
      </c>
      <c r="I217" s="59" t="s">
        <v>223</v>
      </c>
      <c r="J217" s="59" t="s">
        <v>2747</v>
      </c>
      <c r="K217" s="59" t="s">
        <v>411</v>
      </c>
      <c r="L217" s="58" t="s">
        <v>2807</v>
      </c>
      <c r="M217" s="58" t="s">
        <v>3066</v>
      </c>
      <c r="N217" s="59" t="s">
        <v>3067</v>
      </c>
      <c r="O217" s="59" t="s">
        <v>2811</v>
      </c>
      <c r="P217" s="46" t="s">
        <v>180</v>
      </c>
      <c r="Q217" s="59" t="s">
        <v>2650</v>
      </c>
      <c r="R217" s="59" t="s">
        <v>230</v>
      </c>
      <c r="S217" s="75">
        <f t="shared" si="45"/>
        <v>1</v>
      </c>
      <c r="T217" s="75" t="s">
        <v>231</v>
      </c>
      <c r="U217" s="75">
        <f t="shared" si="46"/>
        <v>1</v>
      </c>
      <c r="V217" s="75" t="s">
        <v>231</v>
      </c>
      <c r="W217" s="75">
        <f t="shared" si="47"/>
        <v>1</v>
      </c>
      <c r="X217" s="75" t="s">
        <v>231</v>
      </c>
      <c r="Y217" s="76">
        <f t="shared" si="48"/>
        <v>1</v>
      </c>
      <c r="Z217" s="77" t="str">
        <f t="shared" si="49"/>
        <v>Insignificante</v>
      </c>
      <c r="AA217" s="78">
        <f t="shared" si="50"/>
        <v>1</v>
      </c>
      <c r="AB217" s="75" t="s">
        <v>231</v>
      </c>
      <c r="AC217" s="75">
        <f t="shared" si="51"/>
        <v>4</v>
      </c>
      <c r="AD217" s="75" t="s">
        <v>242</v>
      </c>
      <c r="AE217" s="75">
        <f t="shared" si="52"/>
        <v>4</v>
      </c>
      <c r="AF217" s="75" t="s">
        <v>242</v>
      </c>
      <c r="AG217" s="76">
        <f t="shared" si="53"/>
        <v>4</v>
      </c>
      <c r="AH217" s="77" t="str">
        <f t="shared" si="54"/>
        <v>Mayor</v>
      </c>
      <c r="AI217" s="78">
        <f t="shared" si="55"/>
        <v>1</v>
      </c>
      <c r="AJ217" s="75" t="s">
        <v>231</v>
      </c>
      <c r="AK217" s="75">
        <f t="shared" si="56"/>
        <v>5</v>
      </c>
      <c r="AL217" s="75" t="s">
        <v>243</v>
      </c>
      <c r="AM217" s="75">
        <f t="shared" si="57"/>
        <v>4</v>
      </c>
      <c r="AN217" s="75" t="s">
        <v>242</v>
      </c>
      <c r="AO217" s="76">
        <f t="shared" si="58"/>
        <v>5</v>
      </c>
      <c r="AP217" s="77" t="str">
        <f t="shared" si="59"/>
        <v>Catastrófico</v>
      </c>
      <c r="AQ217" s="79"/>
      <c r="AR217" s="79"/>
      <c r="AS217" s="79"/>
    </row>
    <row r="218" spans="1:45" s="6" customFormat="1" ht="76.5">
      <c r="A218" s="13"/>
      <c r="B218" s="13"/>
      <c r="C218" s="56" t="s">
        <v>3062</v>
      </c>
      <c r="D218" s="57" t="s">
        <v>3063</v>
      </c>
      <c r="E218" s="58" t="s">
        <v>219</v>
      </c>
      <c r="F218" s="58" t="s">
        <v>3064</v>
      </c>
      <c r="G218" s="58" t="s">
        <v>3065</v>
      </c>
      <c r="H218" s="58" t="s">
        <v>222</v>
      </c>
      <c r="I218" s="59" t="s">
        <v>223</v>
      </c>
      <c r="J218" s="59" t="s">
        <v>2747</v>
      </c>
      <c r="K218" s="59" t="s">
        <v>411</v>
      </c>
      <c r="L218" s="58" t="s">
        <v>2807</v>
      </c>
      <c r="M218" s="58" t="s">
        <v>3066</v>
      </c>
      <c r="N218" s="59" t="s">
        <v>3067</v>
      </c>
      <c r="O218" s="59" t="s">
        <v>2812</v>
      </c>
      <c r="P218" s="46" t="s">
        <v>180</v>
      </c>
      <c r="Q218" s="59" t="s">
        <v>2650</v>
      </c>
      <c r="R218" s="59" t="s">
        <v>230</v>
      </c>
      <c r="S218" s="75">
        <f t="shared" si="45"/>
        <v>1</v>
      </c>
      <c r="T218" s="75" t="s">
        <v>231</v>
      </c>
      <c r="U218" s="75">
        <f t="shared" si="46"/>
        <v>1</v>
      </c>
      <c r="V218" s="75" t="s">
        <v>231</v>
      </c>
      <c r="W218" s="75">
        <f t="shared" si="47"/>
        <v>1</v>
      </c>
      <c r="X218" s="75" t="s">
        <v>231</v>
      </c>
      <c r="Y218" s="76">
        <f t="shared" si="48"/>
        <v>1</v>
      </c>
      <c r="Z218" s="77" t="str">
        <f t="shared" si="49"/>
        <v>Insignificante</v>
      </c>
      <c r="AA218" s="78">
        <f t="shared" si="50"/>
        <v>1</v>
      </c>
      <c r="AB218" s="75" t="s">
        <v>231</v>
      </c>
      <c r="AC218" s="75">
        <f t="shared" si="51"/>
        <v>4</v>
      </c>
      <c r="AD218" s="75" t="s">
        <v>242</v>
      </c>
      <c r="AE218" s="75">
        <f t="shared" si="52"/>
        <v>4</v>
      </c>
      <c r="AF218" s="75" t="s">
        <v>242</v>
      </c>
      <c r="AG218" s="76">
        <f t="shared" si="53"/>
        <v>4</v>
      </c>
      <c r="AH218" s="77" t="str">
        <f t="shared" si="54"/>
        <v>Mayor</v>
      </c>
      <c r="AI218" s="78">
        <f t="shared" si="55"/>
        <v>1</v>
      </c>
      <c r="AJ218" s="75" t="s">
        <v>231</v>
      </c>
      <c r="AK218" s="75">
        <f t="shared" si="56"/>
        <v>5</v>
      </c>
      <c r="AL218" s="75" t="s">
        <v>243</v>
      </c>
      <c r="AM218" s="75">
        <f t="shared" si="57"/>
        <v>4</v>
      </c>
      <c r="AN218" s="75" t="s">
        <v>242</v>
      </c>
      <c r="AO218" s="76">
        <f t="shared" si="58"/>
        <v>5</v>
      </c>
      <c r="AP218" s="77" t="str">
        <f t="shared" si="59"/>
        <v>Catastrófico</v>
      </c>
      <c r="AQ218" s="79"/>
      <c r="AR218" s="79"/>
      <c r="AS218" s="79"/>
    </row>
    <row r="219" spans="1:45" s="6" customFormat="1" ht="76.5">
      <c r="A219" s="13"/>
      <c r="B219" s="13"/>
      <c r="C219" s="56" t="s">
        <v>3062</v>
      </c>
      <c r="D219" s="57" t="s">
        <v>3063</v>
      </c>
      <c r="E219" s="58" t="s">
        <v>219</v>
      </c>
      <c r="F219" s="58" t="s">
        <v>3064</v>
      </c>
      <c r="G219" s="58" t="s">
        <v>3065</v>
      </c>
      <c r="H219" s="58" t="s">
        <v>222</v>
      </c>
      <c r="I219" s="59" t="s">
        <v>223</v>
      </c>
      <c r="J219" s="59" t="s">
        <v>2747</v>
      </c>
      <c r="K219" s="59" t="s">
        <v>411</v>
      </c>
      <c r="L219" s="58" t="s">
        <v>2807</v>
      </c>
      <c r="M219" s="58" t="s">
        <v>3066</v>
      </c>
      <c r="N219" s="59" t="s">
        <v>3067</v>
      </c>
      <c r="O219" s="59" t="s">
        <v>2775</v>
      </c>
      <c r="P219" s="46" t="s">
        <v>180</v>
      </c>
      <c r="Q219" s="59" t="s">
        <v>2650</v>
      </c>
      <c r="R219" s="59" t="s">
        <v>230</v>
      </c>
      <c r="S219" s="75">
        <f t="shared" si="45"/>
        <v>1</v>
      </c>
      <c r="T219" s="75" t="s">
        <v>231</v>
      </c>
      <c r="U219" s="75">
        <f t="shared" si="46"/>
        <v>1</v>
      </c>
      <c r="V219" s="75" t="s">
        <v>231</v>
      </c>
      <c r="W219" s="75">
        <f t="shared" si="47"/>
        <v>1</v>
      </c>
      <c r="X219" s="75" t="s">
        <v>231</v>
      </c>
      <c r="Y219" s="76">
        <f t="shared" si="48"/>
        <v>1</v>
      </c>
      <c r="Z219" s="77" t="str">
        <f t="shared" si="49"/>
        <v>Insignificante</v>
      </c>
      <c r="AA219" s="78">
        <f t="shared" si="50"/>
        <v>1</v>
      </c>
      <c r="AB219" s="75" t="s">
        <v>231</v>
      </c>
      <c r="AC219" s="75">
        <f t="shared" si="51"/>
        <v>4</v>
      </c>
      <c r="AD219" s="75" t="s">
        <v>242</v>
      </c>
      <c r="AE219" s="75">
        <f t="shared" si="52"/>
        <v>4</v>
      </c>
      <c r="AF219" s="75" t="s">
        <v>242</v>
      </c>
      <c r="AG219" s="76">
        <f t="shared" si="53"/>
        <v>4</v>
      </c>
      <c r="AH219" s="77" t="str">
        <f t="shared" si="54"/>
        <v>Mayor</v>
      </c>
      <c r="AI219" s="78">
        <f t="shared" si="55"/>
        <v>1</v>
      </c>
      <c r="AJ219" s="75" t="s">
        <v>231</v>
      </c>
      <c r="AK219" s="75">
        <f t="shared" si="56"/>
        <v>5</v>
      </c>
      <c r="AL219" s="75" t="s">
        <v>243</v>
      </c>
      <c r="AM219" s="75">
        <f t="shared" si="57"/>
        <v>4</v>
      </c>
      <c r="AN219" s="75" t="s">
        <v>242</v>
      </c>
      <c r="AO219" s="76">
        <f t="shared" si="58"/>
        <v>5</v>
      </c>
      <c r="AP219" s="77" t="str">
        <f t="shared" si="59"/>
        <v>Catastrófico</v>
      </c>
      <c r="AQ219" s="79"/>
      <c r="AR219" s="79"/>
      <c r="AS219" s="79"/>
    </row>
    <row r="220" spans="1:45" s="6" customFormat="1" ht="76.5">
      <c r="A220" s="13"/>
      <c r="B220" s="13"/>
      <c r="C220" s="56" t="s">
        <v>3062</v>
      </c>
      <c r="D220" s="57" t="s">
        <v>3063</v>
      </c>
      <c r="E220" s="58" t="s">
        <v>219</v>
      </c>
      <c r="F220" s="58" t="s">
        <v>3064</v>
      </c>
      <c r="G220" s="58" t="s">
        <v>3065</v>
      </c>
      <c r="H220" s="58" t="s">
        <v>222</v>
      </c>
      <c r="I220" s="59" t="s">
        <v>223</v>
      </c>
      <c r="J220" s="59" t="s">
        <v>2747</v>
      </c>
      <c r="K220" s="59" t="s">
        <v>411</v>
      </c>
      <c r="L220" s="58" t="s">
        <v>2807</v>
      </c>
      <c r="M220" s="58" t="s">
        <v>3066</v>
      </c>
      <c r="N220" s="59" t="s">
        <v>3067</v>
      </c>
      <c r="O220" s="59" t="s">
        <v>3068</v>
      </c>
      <c r="P220" s="46" t="s">
        <v>180</v>
      </c>
      <c r="Q220" s="59" t="s">
        <v>2650</v>
      </c>
      <c r="R220" s="59" t="s">
        <v>230</v>
      </c>
      <c r="S220" s="75">
        <f t="shared" si="45"/>
        <v>1</v>
      </c>
      <c r="T220" s="75" t="s">
        <v>231</v>
      </c>
      <c r="U220" s="75">
        <f t="shared" si="46"/>
        <v>1</v>
      </c>
      <c r="V220" s="75" t="s">
        <v>231</v>
      </c>
      <c r="W220" s="75">
        <f t="shared" si="47"/>
        <v>1</v>
      </c>
      <c r="X220" s="75" t="s">
        <v>231</v>
      </c>
      <c r="Y220" s="76">
        <f t="shared" si="48"/>
        <v>1</v>
      </c>
      <c r="Z220" s="77" t="str">
        <f t="shared" si="49"/>
        <v>Insignificante</v>
      </c>
      <c r="AA220" s="78">
        <f t="shared" si="50"/>
        <v>1</v>
      </c>
      <c r="AB220" s="75" t="s">
        <v>231</v>
      </c>
      <c r="AC220" s="75">
        <f t="shared" si="51"/>
        <v>4</v>
      </c>
      <c r="AD220" s="75" t="s">
        <v>242</v>
      </c>
      <c r="AE220" s="75">
        <f t="shared" si="52"/>
        <v>4</v>
      </c>
      <c r="AF220" s="75" t="s">
        <v>242</v>
      </c>
      <c r="AG220" s="76">
        <f t="shared" si="53"/>
        <v>4</v>
      </c>
      <c r="AH220" s="77" t="str">
        <f t="shared" si="54"/>
        <v>Mayor</v>
      </c>
      <c r="AI220" s="78">
        <f t="shared" si="55"/>
        <v>1</v>
      </c>
      <c r="AJ220" s="75" t="s">
        <v>231</v>
      </c>
      <c r="AK220" s="75">
        <f t="shared" si="56"/>
        <v>5</v>
      </c>
      <c r="AL220" s="75" t="s">
        <v>243</v>
      </c>
      <c r="AM220" s="75">
        <f t="shared" si="57"/>
        <v>4</v>
      </c>
      <c r="AN220" s="75" t="s">
        <v>242</v>
      </c>
      <c r="AO220" s="76">
        <f t="shared" si="58"/>
        <v>5</v>
      </c>
      <c r="AP220" s="77" t="str">
        <f t="shared" si="59"/>
        <v>Catastrófico</v>
      </c>
      <c r="AQ220" s="79"/>
      <c r="AR220" s="79"/>
      <c r="AS220" s="79"/>
    </row>
    <row r="221" spans="1:45" ht="76.5">
      <c r="C221" s="56" t="s">
        <v>3069</v>
      </c>
      <c r="D221" s="57">
        <v>43395</v>
      </c>
      <c r="E221" s="58" t="s">
        <v>3070</v>
      </c>
      <c r="F221" s="58" t="s">
        <v>3070</v>
      </c>
      <c r="G221" s="59" t="s">
        <v>3071</v>
      </c>
      <c r="H221" s="60" t="s">
        <v>222</v>
      </c>
      <c r="I221" s="59" t="s">
        <v>2655</v>
      </c>
      <c r="J221" s="59" t="s">
        <v>3072</v>
      </c>
      <c r="K221" s="60" t="s">
        <v>535</v>
      </c>
      <c r="L221" s="60" t="s">
        <v>2986</v>
      </c>
      <c r="M221" s="60" t="s">
        <v>2912</v>
      </c>
      <c r="N221" s="59" t="s">
        <v>2986</v>
      </c>
      <c r="O221" s="64" t="s">
        <v>2504</v>
      </c>
      <c r="P221" s="46" t="s">
        <v>179</v>
      </c>
      <c r="Q221" s="59" t="s">
        <v>2753</v>
      </c>
      <c r="R221" s="59" t="s">
        <v>2774</v>
      </c>
      <c r="S221" s="75">
        <f t="shared" si="45"/>
        <v>5</v>
      </c>
      <c r="T221" s="75" t="s">
        <v>243</v>
      </c>
      <c r="U221" s="75">
        <f t="shared" si="46"/>
        <v>5</v>
      </c>
      <c r="V221" s="75" t="s">
        <v>243</v>
      </c>
      <c r="W221" s="75">
        <f t="shared" si="47"/>
        <v>4</v>
      </c>
      <c r="X221" s="75" t="s">
        <v>242</v>
      </c>
      <c r="Y221" s="76">
        <f t="shared" si="48"/>
        <v>5</v>
      </c>
      <c r="Z221" s="77" t="str">
        <f t="shared" si="49"/>
        <v>Catastrófico</v>
      </c>
      <c r="AA221" s="78">
        <f t="shared" si="50"/>
        <v>5</v>
      </c>
      <c r="AB221" s="75" t="s">
        <v>243</v>
      </c>
      <c r="AC221" s="75">
        <f t="shared" si="51"/>
        <v>5</v>
      </c>
      <c r="AD221" s="75" t="s">
        <v>243</v>
      </c>
      <c r="AE221" s="75">
        <f t="shared" si="52"/>
        <v>2</v>
      </c>
      <c r="AF221" s="75" t="s">
        <v>233</v>
      </c>
      <c r="AG221" s="76">
        <f t="shared" si="53"/>
        <v>5</v>
      </c>
      <c r="AH221" s="77" t="str">
        <f t="shared" si="54"/>
        <v>Catastrófico</v>
      </c>
      <c r="AI221" s="78">
        <f t="shared" si="55"/>
        <v>1</v>
      </c>
      <c r="AJ221" s="75" t="s">
        <v>231</v>
      </c>
      <c r="AK221" s="75">
        <f t="shared" si="56"/>
        <v>1</v>
      </c>
      <c r="AL221" s="75" t="s">
        <v>231</v>
      </c>
      <c r="AM221" s="75">
        <f t="shared" si="57"/>
        <v>2</v>
      </c>
      <c r="AN221" s="75" t="s">
        <v>233</v>
      </c>
      <c r="AO221" s="76">
        <f t="shared" si="58"/>
        <v>2</v>
      </c>
      <c r="AP221" s="77" t="str">
        <f t="shared" si="59"/>
        <v>Menor</v>
      </c>
      <c r="AQ221" s="79"/>
      <c r="AR221" s="79"/>
      <c r="AS221" s="79"/>
    </row>
    <row r="222" spans="1:45" ht="76.5">
      <c r="C222" s="56" t="s">
        <v>3069</v>
      </c>
      <c r="D222" s="57">
        <v>43395</v>
      </c>
      <c r="E222" s="58" t="s">
        <v>3070</v>
      </c>
      <c r="F222" s="58" t="s">
        <v>3070</v>
      </c>
      <c r="G222" s="59" t="s">
        <v>3071</v>
      </c>
      <c r="H222" s="60" t="s">
        <v>222</v>
      </c>
      <c r="I222" s="59" t="s">
        <v>2655</v>
      </c>
      <c r="J222" s="59" t="s">
        <v>3072</v>
      </c>
      <c r="K222" s="60" t="s">
        <v>535</v>
      </c>
      <c r="L222" s="60" t="s">
        <v>2986</v>
      </c>
      <c r="M222" s="60" t="s">
        <v>2912</v>
      </c>
      <c r="N222" s="59" t="s">
        <v>2986</v>
      </c>
      <c r="O222" s="64" t="s">
        <v>2992</v>
      </c>
      <c r="P222" s="46" t="s">
        <v>179</v>
      </c>
      <c r="Q222" s="59" t="s">
        <v>2753</v>
      </c>
      <c r="R222" s="59" t="s">
        <v>2774</v>
      </c>
      <c r="S222" s="75">
        <f t="shared" si="45"/>
        <v>5</v>
      </c>
      <c r="T222" s="75" t="s">
        <v>243</v>
      </c>
      <c r="U222" s="75">
        <f t="shared" si="46"/>
        <v>5</v>
      </c>
      <c r="V222" s="75" t="s">
        <v>243</v>
      </c>
      <c r="W222" s="75">
        <f t="shared" si="47"/>
        <v>4</v>
      </c>
      <c r="X222" s="75" t="s">
        <v>242</v>
      </c>
      <c r="Y222" s="76">
        <f t="shared" si="48"/>
        <v>5</v>
      </c>
      <c r="Z222" s="77" t="str">
        <f t="shared" si="49"/>
        <v>Catastrófico</v>
      </c>
      <c r="AA222" s="78">
        <f t="shared" si="50"/>
        <v>5</v>
      </c>
      <c r="AB222" s="75" t="s">
        <v>243</v>
      </c>
      <c r="AC222" s="75">
        <f t="shared" si="51"/>
        <v>5</v>
      </c>
      <c r="AD222" s="75" t="s">
        <v>243</v>
      </c>
      <c r="AE222" s="75">
        <f t="shared" si="52"/>
        <v>2</v>
      </c>
      <c r="AF222" s="75" t="s">
        <v>233</v>
      </c>
      <c r="AG222" s="76">
        <f t="shared" si="53"/>
        <v>5</v>
      </c>
      <c r="AH222" s="77" t="str">
        <f t="shared" si="54"/>
        <v>Catastrófico</v>
      </c>
      <c r="AI222" s="78">
        <f t="shared" si="55"/>
        <v>1</v>
      </c>
      <c r="AJ222" s="75" t="s">
        <v>231</v>
      </c>
      <c r="AK222" s="75">
        <f t="shared" si="56"/>
        <v>1</v>
      </c>
      <c r="AL222" s="75" t="s">
        <v>231</v>
      </c>
      <c r="AM222" s="75">
        <f t="shared" si="57"/>
        <v>2</v>
      </c>
      <c r="AN222" s="75" t="s">
        <v>233</v>
      </c>
      <c r="AO222" s="76">
        <f t="shared" si="58"/>
        <v>2</v>
      </c>
      <c r="AP222" s="77" t="str">
        <f t="shared" si="59"/>
        <v>Menor</v>
      </c>
      <c r="AQ222" s="79"/>
      <c r="AR222" s="79"/>
      <c r="AS222" s="79"/>
    </row>
    <row r="223" spans="1:45" ht="89.25">
      <c r="C223" s="56" t="s">
        <v>3073</v>
      </c>
      <c r="D223" s="57">
        <v>43140</v>
      </c>
      <c r="E223" s="58" t="s">
        <v>3074</v>
      </c>
      <c r="F223" s="58" t="s">
        <v>3075</v>
      </c>
      <c r="G223" s="59" t="s">
        <v>3076</v>
      </c>
      <c r="H223" s="60" t="s">
        <v>222</v>
      </c>
      <c r="I223" s="59" t="s">
        <v>223</v>
      </c>
      <c r="J223" s="59" t="s">
        <v>3077</v>
      </c>
      <c r="K223" s="60" t="s">
        <v>535</v>
      </c>
      <c r="L223" s="60" t="s">
        <v>2986</v>
      </c>
      <c r="M223" s="60" t="s">
        <v>2912</v>
      </c>
      <c r="N223" s="59" t="s">
        <v>3078</v>
      </c>
      <c r="O223" s="65" t="s">
        <v>2988</v>
      </c>
      <c r="P223" s="46" t="s">
        <v>179</v>
      </c>
      <c r="Q223" s="59" t="s">
        <v>2753</v>
      </c>
      <c r="R223" s="59" t="s">
        <v>230</v>
      </c>
      <c r="S223" s="75">
        <f t="shared" si="45"/>
        <v>5</v>
      </c>
      <c r="T223" s="75" t="s">
        <v>243</v>
      </c>
      <c r="U223" s="75">
        <f t="shared" si="46"/>
        <v>3</v>
      </c>
      <c r="V223" s="75" t="s">
        <v>232</v>
      </c>
      <c r="W223" s="75">
        <f t="shared" si="47"/>
        <v>4</v>
      </c>
      <c r="X223" s="75" t="s">
        <v>242</v>
      </c>
      <c r="Y223" s="76">
        <f t="shared" si="48"/>
        <v>5</v>
      </c>
      <c r="Z223" s="77" t="str">
        <f t="shared" si="49"/>
        <v>Catastrófico</v>
      </c>
      <c r="AA223" s="78">
        <f t="shared" si="50"/>
        <v>5</v>
      </c>
      <c r="AB223" s="81" t="s">
        <v>243</v>
      </c>
      <c r="AC223" s="75">
        <f t="shared" si="51"/>
        <v>5</v>
      </c>
      <c r="AD223" s="81" t="s">
        <v>243</v>
      </c>
      <c r="AE223" s="75">
        <f t="shared" si="52"/>
        <v>4</v>
      </c>
      <c r="AF223" s="81" t="s">
        <v>242</v>
      </c>
      <c r="AG223" s="76">
        <f t="shared" si="53"/>
        <v>5</v>
      </c>
      <c r="AH223" s="77" t="str">
        <f t="shared" si="54"/>
        <v>Catastrófico</v>
      </c>
      <c r="AI223" s="78">
        <f t="shared" si="55"/>
        <v>1</v>
      </c>
      <c r="AJ223" s="81" t="s">
        <v>231</v>
      </c>
      <c r="AK223" s="75">
        <f t="shared" si="56"/>
        <v>5</v>
      </c>
      <c r="AL223" s="81" t="s">
        <v>243</v>
      </c>
      <c r="AM223" s="75">
        <f t="shared" si="57"/>
        <v>3</v>
      </c>
      <c r="AN223" s="81" t="s">
        <v>232</v>
      </c>
      <c r="AO223" s="76">
        <f t="shared" si="58"/>
        <v>5</v>
      </c>
      <c r="AP223" s="77" t="str">
        <f t="shared" si="59"/>
        <v>Catastrófico</v>
      </c>
      <c r="AQ223" s="79"/>
      <c r="AR223" s="79"/>
      <c r="AS223" s="79"/>
    </row>
    <row r="224" spans="1:45" ht="89.25">
      <c r="C224" s="56" t="s">
        <v>3073</v>
      </c>
      <c r="D224" s="57">
        <v>43140</v>
      </c>
      <c r="E224" s="58" t="s">
        <v>3074</v>
      </c>
      <c r="F224" s="58" t="s">
        <v>3075</v>
      </c>
      <c r="G224" s="59" t="s">
        <v>3076</v>
      </c>
      <c r="H224" s="60" t="s">
        <v>222</v>
      </c>
      <c r="I224" s="59" t="s">
        <v>223</v>
      </c>
      <c r="J224" s="59" t="s">
        <v>3077</v>
      </c>
      <c r="K224" s="60" t="s">
        <v>535</v>
      </c>
      <c r="L224" s="60" t="s">
        <v>2986</v>
      </c>
      <c r="M224" s="60" t="s">
        <v>2912</v>
      </c>
      <c r="N224" s="59" t="s">
        <v>3078</v>
      </c>
      <c r="O224" s="65" t="s">
        <v>2990</v>
      </c>
      <c r="P224" s="46" t="s">
        <v>179</v>
      </c>
      <c r="Q224" s="59" t="s">
        <v>2753</v>
      </c>
      <c r="R224" s="59" t="s">
        <v>230</v>
      </c>
      <c r="S224" s="75">
        <f t="shared" si="45"/>
        <v>5</v>
      </c>
      <c r="T224" s="75" t="s">
        <v>243</v>
      </c>
      <c r="U224" s="75">
        <f t="shared" si="46"/>
        <v>3</v>
      </c>
      <c r="V224" s="75" t="s">
        <v>232</v>
      </c>
      <c r="W224" s="75">
        <f t="shared" si="47"/>
        <v>4</v>
      </c>
      <c r="X224" s="75" t="s">
        <v>242</v>
      </c>
      <c r="Y224" s="76">
        <f t="shared" si="48"/>
        <v>5</v>
      </c>
      <c r="Z224" s="77" t="str">
        <f t="shared" si="49"/>
        <v>Catastrófico</v>
      </c>
      <c r="AA224" s="78">
        <f t="shared" si="50"/>
        <v>5</v>
      </c>
      <c r="AB224" s="81" t="s">
        <v>243</v>
      </c>
      <c r="AC224" s="75">
        <f t="shared" si="51"/>
        <v>5</v>
      </c>
      <c r="AD224" s="81" t="s">
        <v>243</v>
      </c>
      <c r="AE224" s="75">
        <f t="shared" si="52"/>
        <v>4</v>
      </c>
      <c r="AF224" s="81" t="s">
        <v>242</v>
      </c>
      <c r="AG224" s="76">
        <f t="shared" si="53"/>
        <v>5</v>
      </c>
      <c r="AH224" s="77" t="str">
        <f t="shared" si="54"/>
        <v>Catastrófico</v>
      </c>
      <c r="AI224" s="78">
        <f t="shared" si="55"/>
        <v>1</v>
      </c>
      <c r="AJ224" s="81" t="s">
        <v>231</v>
      </c>
      <c r="AK224" s="75">
        <f t="shared" si="56"/>
        <v>5</v>
      </c>
      <c r="AL224" s="81" t="s">
        <v>243</v>
      </c>
      <c r="AM224" s="75">
        <f t="shared" si="57"/>
        <v>3</v>
      </c>
      <c r="AN224" s="81" t="s">
        <v>232</v>
      </c>
      <c r="AO224" s="76">
        <f t="shared" si="58"/>
        <v>5</v>
      </c>
      <c r="AP224" s="77" t="str">
        <f t="shared" si="59"/>
        <v>Catastrófico</v>
      </c>
      <c r="AQ224" s="79"/>
      <c r="AR224" s="79"/>
      <c r="AS224" s="79"/>
    </row>
    <row r="225" spans="3:45" ht="89.25">
      <c r="C225" s="56" t="s">
        <v>3073</v>
      </c>
      <c r="D225" s="57">
        <v>43140</v>
      </c>
      <c r="E225" s="58" t="s">
        <v>3074</v>
      </c>
      <c r="F225" s="58" t="s">
        <v>3075</v>
      </c>
      <c r="G225" s="59" t="s">
        <v>3076</v>
      </c>
      <c r="H225" s="60" t="s">
        <v>222</v>
      </c>
      <c r="I225" s="59" t="s">
        <v>223</v>
      </c>
      <c r="J225" s="59" t="s">
        <v>3077</v>
      </c>
      <c r="K225" s="60" t="s">
        <v>535</v>
      </c>
      <c r="L225" s="60" t="s">
        <v>2986</v>
      </c>
      <c r="M225" s="60" t="s">
        <v>2912</v>
      </c>
      <c r="N225" s="59" t="s">
        <v>3078</v>
      </c>
      <c r="O225" s="65" t="s">
        <v>2991</v>
      </c>
      <c r="P225" s="46" t="s">
        <v>179</v>
      </c>
      <c r="Q225" s="59" t="s">
        <v>2753</v>
      </c>
      <c r="R225" s="59" t="s">
        <v>230</v>
      </c>
      <c r="S225" s="75">
        <f t="shared" si="45"/>
        <v>5</v>
      </c>
      <c r="T225" s="75" t="s">
        <v>243</v>
      </c>
      <c r="U225" s="75">
        <f t="shared" si="46"/>
        <v>3</v>
      </c>
      <c r="V225" s="75" t="s">
        <v>232</v>
      </c>
      <c r="W225" s="75">
        <f t="shared" si="47"/>
        <v>4</v>
      </c>
      <c r="X225" s="75" t="s">
        <v>242</v>
      </c>
      <c r="Y225" s="76">
        <f t="shared" si="48"/>
        <v>5</v>
      </c>
      <c r="Z225" s="77" t="str">
        <f t="shared" si="49"/>
        <v>Catastrófico</v>
      </c>
      <c r="AA225" s="78">
        <f t="shared" si="50"/>
        <v>5</v>
      </c>
      <c r="AB225" s="81" t="s">
        <v>243</v>
      </c>
      <c r="AC225" s="75">
        <f t="shared" si="51"/>
        <v>5</v>
      </c>
      <c r="AD225" s="81" t="s">
        <v>243</v>
      </c>
      <c r="AE225" s="75">
        <f t="shared" si="52"/>
        <v>4</v>
      </c>
      <c r="AF225" s="81" t="s">
        <v>242</v>
      </c>
      <c r="AG225" s="76">
        <f t="shared" si="53"/>
        <v>5</v>
      </c>
      <c r="AH225" s="77" t="str">
        <f t="shared" si="54"/>
        <v>Catastrófico</v>
      </c>
      <c r="AI225" s="78">
        <f t="shared" si="55"/>
        <v>1</v>
      </c>
      <c r="AJ225" s="81" t="s">
        <v>231</v>
      </c>
      <c r="AK225" s="75">
        <f t="shared" si="56"/>
        <v>5</v>
      </c>
      <c r="AL225" s="81" t="s">
        <v>243</v>
      </c>
      <c r="AM225" s="75">
        <f t="shared" si="57"/>
        <v>3</v>
      </c>
      <c r="AN225" s="81" t="s">
        <v>232</v>
      </c>
      <c r="AO225" s="76">
        <f t="shared" si="58"/>
        <v>5</v>
      </c>
      <c r="AP225" s="77" t="str">
        <f t="shared" si="59"/>
        <v>Catastrófico</v>
      </c>
      <c r="AQ225" s="79"/>
      <c r="AR225" s="79"/>
      <c r="AS225" s="79"/>
    </row>
    <row r="226" spans="3:45" ht="89.25">
      <c r="C226" s="56" t="s">
        <v>3073</v>
      </c>
      <c r="D226" s="57">
        <v>43140</v>
      </c>
      <c r="E226" s="58" t="s">
        <v>3074</v>
      </c>
      <c r="F226" s="58" t="s">
        <v>3075</v>
      </c>
      <c r="G226" s="59" t="s">
        <v>3076</v>
      </c>
      <c r="H226" s="60" t="s">
        <v>222</v>
      </c>
      <c r="I226" s="59" t="s">
        <v>223</v>
      </c>
      <c r="J226" s="59" t="s">
        <v>3077</v>
      </c>
      <c r="K226" s="60" t="s">
        <v>535</v>
      </c>
      <c r="L226" s="60" t="s">
        <v>2986</v>
      </c>
      <c r="M226" s="60" t="s">
        <v>2912</v>
      </c>
      <c r="N226" s="59" t="s">
        <v>3078</v>
      </c>
      <c r="O226" s="65" t="s">
        <v>2992</v>
      </c>
      <c r="P226" s="46" t="s">
        <v>179</v>
      </c>
      <c r="Q226" s="59" t="s">
        <v>2753</v>
      </c>
      <c r="R226" s="59" t="s">
        <v>230</v>
      </c>
      <c r="S226" s="75">
        <f t="shared" si="45"/>
        <v>5</v>
      </c>
      <c r="T226" s="75" t="s">
        <v>243</v>
      </c>
      <c r="U226" s="75">
        <f t="shared" si="46"/>
        <v>3</v>
      </c>
      <c r="V226" s="75" t="s">
        <v>232</v>
      </c>
      <c r="W226" s="75">
        <f t="shared" si="47"/>
        <v>4</v>
      </c>
      <c r="X226" s="75" t="s">
        <v>242</v>
      </c>
      <c r="Y226" s="76">
        <f t="shared" si="48"/>
        <v>5</v>
      </c>
      <c r="Z226" s="77" t="str">
        <f t="shared" si="49"/>
        <v>Catastrófico</v>
      </c>
      <c r="AA226" s="78">
        <f t="shared" si="50"/>
        <v>5</v>
      </c>
      <c r="AB226" s="81" t="s">
        <v>243</v>
      </c>
      <c r="AC226" s="75">
        <f t="shared" si="51"/>
        <v>5</v>
      </c>
      <c r="AD226" s="81" t="s">
        <v>243</v>
      </c>
      <c r="AE226" s="75">
        <f t="shared" si="52"/>
        <v>4</v>
      </c>
      <c r="AF226" s="81" t="s">
        <v>242</v>
      </c>
      <c r="AG226" s="76">
        <f t="shared" si="53"/>
        <v>5</v>
      </c>
      <c r="AH226" s="77" t="str">
        <f t="shared" si="54"/>
        <v>Catastrófico</v>
      </c>
      <c r="AI226" s="78">
        <f t="shared" si="55"/>
        <v>1</v>
      </c>
      <c r="AJ226" s="81" t="s">
        <v>231</v>
      </c>
      <c r="AK226" s="75">
        <f t="shared" si="56"/>
        <v>5</v>
      </c>
      <c r="AL226" s="81" t="s">
        <v>243</v>
      </c>
      <c r="AM226" s="75">
        <f t="shared" si="57"/>
        <v>3</v>
      </c>
      <c r="AN226" s="81" t="s">
        <v>232</v>
      </c>
      <c r="AO226" s="76">
        <f t="shared" si="58"/>
        <v>5</v>
      </c>
      <c r="AP226" s="77" t="str">
        <f t="shared" si="59"/>
        <v>Catastrófico</v>
      </c>
      <c r="AQ226" s="79"/>
      <c r="AR226" s="79"/>
      <c r="AS226" s="79"/>
    </row>
    <row r="227" spans="3:45" ht="89.25">
      <c r="C227" s="56" t="s">
        <v>3073</v>
      </c>
      <c r="D227" s="57">
        <v>43140</v>
      </c>
      <c r="E227" s="58" t="s">
        <v>3074</v>
      </c>
      <c r="F227" s="58" t="s">
        <v>3075</v>
      </c>
      <c r="G227" s="59" t="s">
        <v>3076</v>
      </c>
      <c r="H227" s="60" t="s">
        <v>222</v>
      </c>
      <c r="I227" s="59" t="s">
        <v>223</v>
      </c>
      <c r="J227" s="59" t="s">
        <v>3077</v>
      </c>
      <c r="K227" s="60" t="s">
        <v>535</v>
      </c>
      <c r="L227" s="60" t="s">
        <v>2986</v>
      </c>
      <c r="M227" s="60" t="s">
        <v>2912</v>
      </c>
      <c r="N227" s="59" t="s">
        <v>3078</v>
      </c>
      <c r="O227" s="65" t="s">
        <v>3046</v>
      </c>
      <c r="P227" s="46" t="s">
        <v>179</v>
      </c>
      <c r="Q227" s="59" t="s">
        <v>2753</v>
      </c>
      <c r="R227" s="59" t="s">
        <v>230</v>
      </c>
      <c r="S227" s="75">
        <f t="shared" si="45"/>
        <v>5</v>
      </c>
      <c r="T227" s="75" t="s">
        <v>243</v>
      </c>
      <c r="U227" s="75">
        <f t="shared" si="46"/>
        <v>3</v>
      </c>
      <c r="V227" s="75" t="s">
        <v>232</v>
      </c>
      <c r="W227" s="75">
        <f t="shared" si="47"/>
        <v>4</v>
      </c>
      <c r="X227" s="75" t="s">
        <v>242</v>
      </c>
      <c r="Y227" s="76">
        <f t="shared" si="48"/>
        <v>5</v>
      </c>
      <c r="Z227" s="77" t="str">
        <f t="shared" si="49"/>
        <v>Catastrófico</v>
      </c>
      <c r="AA227" s="78">
        <f t="shared" si="50"/>
        <v>5</v>
      </c>
      <c r="AB227" s="81" t="s">
        <v>243</v>
      </c>
      <c r="AC227" s="75">
        <f t="shared" si="51"/>
        <v>5</v>
      </c>
      <c r="AD227" s="81" t="s">
        <v>243</v>
      </c>
      <c r="AE227" s="75">
        <f t="shared" si="52"/>
        <v>4</v>
      </c>
      <c r="AF227" s="81" t="s">
        <v>242</v>
      </c>
      <c r="AG227" s="76">
        <f t="shared" si="53"/>
        <v>5</v>
      </c>
      <c r="AH227" s="77" t="str">
        <f t="shared" si="54"/>
        <v>Catastrófico</v>
      </c>
      <c r="AI227" s="78">
        <f t="shared" si="55"/>
        <v>1</v>
      </c>
      <c r="AJ227" s="81" t="s">
        <v>231</v>
      </c>
      <c r="AK227" s="75">
        <f t="shared" si="56"/>
        <v>5</v>
      </c>
      <c r="AL227" s="81" t="s">
        <v>243</v>
      </c>
      <c r="AM227" s="75">
        <f t="shared" si="57"/>
        <v>3</v>
      </c>
      <c r="AN227" s="81" t="s">
        <v>232</v>
      </c>
      <c r="AO227" s="76">
        <f t="shared" si="58"/>
        <v>5</v>
      </c>
      <c r="AP227" s="77" t="str">
        <f t="shared" si="59"/>
        <v>Catastrófico</v>
      </c>
      <c r="AQ227" s="79"/>
      <c r="AR227" s="79"/>
      <c r="AS227" s="79"/>
    </row>
    <row r="228" spans="3:45" ht="89.25">
      <c r="C228" s="56" t="s">
        <v>3073</v>
      </c>
      <c r="D228" s="57">
        <v>43140</v>
      </c>
      <c r="E228" s="58" t="s">
        <v>3074</v>
      </c>
      <c r="F228" s="58" t="s">
        <v>3075</v>
      </c>
      <c r="G228" s="59" t="s">
        <v>3076</v>
      </c>
      <c r="H228" s="60" t="s">
        <v>222</v>
      </c>
      <c r="I228" s="59" t="s">
        <v>223</v>
      </c>
      <c r="J228" s="59" t="s">
        <v>3077</v>
      </c>
      <c r="K228" s="60" t="s">
        <v>535</v>
      </c>
      <c r="L228" s="60" t="s">
        <v>2986</v>
      </c>
      <c r="M228" s="60" t="s">
        <v>2912</v>
      </c>
      <c r="N228" s="59" t="s">
        <v>3078</v>
      </c>
      <c r="O228" s="65" t="s">
        <v>2990</v>
      </c>
      <c r="P228" s="46" t="s">
        <v>179</v>
      </c>
      <c r="Q228" s="59" t="s">
        <v>2753</v>
      </c>
      <c r="R228" s="59" t="s">
        <v>230</v>
      </c>
      <c r="S228" s="75">
        <f t="shared" si="45"/>
        <v>5</v>
      </c>
      <c r="T228" s="75" t="s">
        <v>243</v>
      </c>
      <c r="U228" s="75">
        <f t="shared" si="46"/>
        <v>3</v>
      </c>
      <c r="V228" s="75" t="s">
        <v>232</v>
      </c>
      <c r="W228" s="75">
        <f t="shared" si="47"/>
        <v>4</v>
      </c>
      <c r="X228" s="75" t="s">
        <v>242</v>
      </c>
      <c r="Y228" s="76">
        <f t="shared" si="48"/>
        <v>5</v>
      </c>
      <c r="Z228" s="77" t="str">
        <f t="shared" si="49"/>
        <v>Catastrófico</v>
      </c>
      <c r="AA228" s="78">
        <f t="shared" si="50"/>
        <v>5</v>
      </c>
      <c r="AB228" s="81" t="s">
        <v>243</v>
      </c>
      <c r="AC228" s="75">
        <f t="shared" si="51"/>
        <v>5</v>
      </c>
      <c r="AD228" s="81" t="s">
        <v>243</v>
      </c>
      <c r="AE228" s="75">
        <f t="shared" si="52"/>
        <v>4</v>
      </c>
      <c r="AF228" s="81" t="s">
        <v>242</v>
      </c>
      <c r="AG228" s="76">
        <f t="shared" si="53"/>
        <v>5</v>
      </c>
      <c r="AH228" s="77" t="str">
        <f t="shared" si="54"/>
        <v>Catastrófico</v>
      </c>
      <c r="AI228" s="78">
        <f t="shared" si="55"/>
        <v>1</v>
      </c>
      <c r="AJ228" s="81" t="s">
        <v>231</v>
      </c>
      <c r="AK228" s="75">
        <f t="shared" si="56"/>
        <v>5</v>
      </c>
      <c r="AL228" s="81" t="s">
        <v>243</v>
      </c>
      <c r="AM228" s="75">
        <f t="shared" si="57"/>
        <v>3</v>
      </c>
      <c r="AN228" s="81" t="s">
        <v>232</v>
      </c>
      <c r="AO228" s="76">
        <f t="shared" si="58"/>
        <v>5</v>
      </c>
      <c r="AP228" s="77" t="str">
        <f t="shared" si="59"/>
        <v>Catastrófico</v>
      </c>
      <c r="AQ228" s="79"/>
      <c r="AR228" s="79"/>
      <c r="AS228" s="79"/>
    </row>
    <row r="229" spans="3:45" ht="89.25">
      <c r="C229" s="56" t="s">
        <v>3073</v>
      </c>
      <c r="D229" s="57">
        <v>43140</v>
      </c>
      <c r="E229" s="58" t="s">
        <v>3074</v>
      </c>
      <c r="F229" s="58" t="s">
        <v>3075</v>
      </c>
      <c r="G229" s="59" t="s">
        <v>3076</v>
      </c>
      <c r="H229" s="60" t="s">
        <v>222</v>
      </c>
      <c r="I229" s="59" t="s">
        <v>223</v>
      </c>
      <c r="J229" s="59" t="s">
        <v>3077</v>
      </c>
      <c r="K229" s="60" t="s">
        <v>535</v>
      </c>
      <c r="L229" s="60" t="s">
        <v>2986</v>
      </c>
      <c r="M229" s="60" t="s">
        <v>2912</v>
      </c>
      <c r="N229" s="59" t="s">
        <v>3078</v>
      </c>
      <c r="O229" s="65" t="s">
        <v>3079</v>
      </c>
      <c r="P229" s="46" t="s">
        <v>179</v>
      </c>
      <c r="Q229" s="59" t="s">
        <v>2753</v>
      </c>
      <c r="R229" s="59" t="s">
        <v>230</v>
      </c>
      <c r="S229" s="75">
        <f t="shared" si="45"/>
        <v>5</v>
      </c>
      <c r="T229" s="75" t="s">
        <v>243</v>
      </c>
      <c r="U229" s="75">
        <f t="shared" si="46"/>
        <v>3</v>
      </c>
      <c r="V229" s="75" t="s">
        <v>232</v>
      </c>
      <c r="W229" s="75">
        <f t="shared" si="47"/>
        <v>4</v>
      </c>
      <c r="X229" s="75" t="s">
        <v>242</v>
      </c>
      <c r="Y229" s="76">
        <f t="shared" si="48"/>
        <v>5</v>
      </c>
      <c r="Z229" s="77" t="str">
        <f t="shared" si="49"/>
        <v>Catastrófico</v>
      </c>
      <c r="AA229" s="78">
        <f t="shared" si="50"/>
        <v>5</v>
      </c>
      <c r="AB229" s="81" t="s">
        <v>243</v>
      </c>
      <c r="AC229" s="75">
        <f t="shared" si="51"/>
        <v>5</v>
      </c>
      <c r="AD229" s="81" t="s">
        <v>243</v>
      </c>
      <c r="AE229" s="75">
        <f t="shared" si="52"/>
        <v>4</v>
      </c>
      <c r="AF229" s="81" t="s">
        <v>242</v>
      </c>
      <c r="AG229" s="76">
        <f t="shared" si="53"/>
        <v>5</v>
      </c>
      <c r="AH229" s="77" t="str">
        <f t="shared" si="54"/>
        <v>Catastrófico</v>
      </c>
      <c r="AI229" s="78">
        <f t="shared" si="55"/>
        <v>1</v>
      </c>
      <c r="AJ229" s="81" t="s">
        <v>231</v>
      </c>
      <c r="AK229" s="75">
        <f t="shared" si="56"/>
        <v>5</v>
      </c>
      <c r="AL229" s="81" t="s">
        <v>243</v>
      </c>
      <c r="AM229" s="75">
        <f t="shared" si="57"/>
        <v>3</v>
      </c>
      <c r="AN229" s="81" t="s">
        <v>232</v>
      </c>
      <c r="AO229" s="76">
        <f t="shared" si="58"/>
        <v>5</v>
      </c>
      <c r="AP229" s="77" t="str">
        <f t="shared" si="59"/>
        <v>Catastrófico</v>
      </c>
      <c r="AQ229" s="79"/>
      <c r="AR229" s="79"/>
      <c r="AS229" s="79"/>
    </row>
    <row r="230" spans="3:45" ht="89.25">
      <c r="C230" s="56" t="s">
        <v>3073</v>
      </c>
      <c r="D230" s="57">
        <v>43140</v>
      </c>
      <c r="E230" s="58" t="s">
        <v>3074</v>
      </c>
      <c r="F230" s="58" t="s">
        <v>3075</v>
      </c>
      <c r="G230" s="59" t="s">
        <v>3076</v>
      </c>
      <c r="H230" s="60" t="s">
        <v>222</v>
      </c>
      <c r="I230" s="59" t="s">
        <v>223</v>
      </c>
      <c r="J230" s="59" t="s">
        <v>3077</v>
      </c>
      <c r="K230" s="60" t="s">
        <v>535</v>
      </c>
      <c r="L230" s="60" t="s">
        <v>2986</v>
      </c>
      <c r="M230" s="60" t="s">
        <v>2912</v>
      </c>
      <c r="N230" s="59" t="s">
        <v>3078</v>
      </c>
      <c r="O230" s="65" t="s">
        <v>3080</v>
      </c>
      <c r="P230" s="46" t="s">
        <v>179</v>
      </c>
      <c r="Q230" s="59" t="s">
        <v>2753</v>
      </c>
      <c r="R230" s="59" t="s">
        <v>230</v>
      </c>
      <c r="S230" s="75">
        <f t="shared" si="45"/>
        <v>5</v>
      </c>
      <c r="T230" s="75" t="s">
        <v>243</v>
      </c>
      <c r="U230" s="75">
        <f t="shared" si="46"/>
        <v>3</v>
      </c>
      <c r="V230" s="75" t="s">
        <v>232</v>
      </c>
      <c r="W230" s="75">
        <f t="shared" si="47"/>
        <v>4</v>
      </c>
      <c r="X230" s="75" t="s">
        <v>242</v>
      </c>
      <c r="Y230" s="76">
        <f t="shared" si="48"/>
        <v>5</v>
      </c>
      <c r="Z230" s="77" t="str">
        <f t="shared" si="49"/>
        <v>Catastrófico</v>
      </c>
      <c r="AA230" s="78">
        <f t="shared" si="50"/>
        <v>5</v>
      </c>
      <c r="AB230" s="81" t="s">
        <v>243</v>
      </c>
      <c r="AC230" s="75">
        <f t="shared" si="51"/>
        <v>5</v>
      </c>
      <c r="AD230" s="81" t="s">
        <v>243</v>
      </c>
      <c r="AE230" s="75">
        <f t="shared" si="52"/>
        <v>4</v>
      </c>
      <c r="AF230" s="81" t="s">
        <v>242</v>
      </c>
      <c r="AG230" s="76">
        <f t="shared" si="53"/>
        <v>5</v>
      </c>
      <c r="AH230" s="77" t="str">
        <f t="shared" si="54"/>
        <v>Catastrófico</v>
      </c>
      <c r="AI230" s="78">
        <f t="shared" si="55"/>
        <v>1</v>
      </c>
      <c r="AJ230" s="81" t="s">
        <v>231</v>
      </c>
      <c r="AK230" s="75">
        <f t="shared" si="56"/>
        <v>5</v>
      </c>
      <c r="AL230" s="81" t="s">
        <v>243</v>
      </c>
      <c r="AM230" s="75">
        <f t="shared" si="57"/>
        <v>3</v>
      </c>
      <c r="AN230" s="81" t="s">
        <v>232</v>
      </c>
      <c r="AO230" s="76">
        <f t="shared" si="58"/>
        <v>5</v>
      </c>
      <c r="AP230" s="77" t="str">
        <f t="shared" si="59"/>
        <v>Catastrófico</v>
      </c>
      <c r="AQ230" s="79"/>
      <c r="AR230" s="79"/>
      <c r="AS230" s="79"/>
    </row>
    <row r="231" spans="3:45" ht="76.5">
      <c r="C231" s="56" t="s">
        <v>3081</v>
      </c>
      <c r="D231" s="57">
        <v>41276</v>
      </c>
      <c r="E231" s="58" t="s">
        <v>3082</v>
      </c>
      <c r="F231" s="58" t="s">
        <v>3083</v>
      </c>
      <c r="G231" s="59" t="s">
        <v>3084</v>
      </c>
      <c r="H231" s="59" t="s">
        <v>222</v>
      </c>
      <c r="I231" s="59" t="s">
        <v>223</v>
      </c>
      <c r="J231" s="59" t="s">
        <v>2960</v>
      </c>
      <c r="K231" s="59" t="s">
        <v>446</v>
      </c>
      <c r="L231" s="59" t="s">
        <v>446</v>
      </c>
      <c r="M231" s="59" t="s">
        <v>3085</v>
      </c>
      <c r="N231" s="59" t="s">
        <v>3086</v>
      </c>
      <c r="O231" s="59" t="s">
        <v>3087</v>
      </c>
      <c r="P231" s="46" t="s">
        <v>179</v>
      </c>
      <c r="Q231" s="59" t="s">
        <v>2753</v>
      </c>
      <c r="R231" s="59" t="s">
        <v>230</v>
      </c>
      <c r="S231" s="75">
        <f t="shared" si="45"/>
        <v>1</v>
      </c>
      <c r="T231" s="75" t="s">
        <v>231</v>
      </c>
      <c r="U231" s="75">
        <f t="shared" si="46"/>
        <v>2</v>
      </c>
      <c r="V231" s="75" t="s">
        <v>233</v>
      </c>
      <c r="W231" s="75">
        <f t="shared" si="47"/>
        <v>1</v>
      </c>
      <c r="X231" s="75" t="s">
        <v>231</v>
      </c>
      <c r="Y231" s="76">
        <f t="shared" si="48"/>
        <v>2</v>
      </c>
      <c r="Z231" s="77" t="str">
        <f t="shared" si="49"/>
        <v>Menor</v>
      </c>
      <c r="AA231" s="78">
        <f t="shared" si="50"/>
        <v>1</v>
      </c>
      <c r="AB231" s="75" t="s">
        <v>231</v>
      </c>
      <c r="AC231" s="75">
        <f t="shared" si="51"/>
        <v>4</v>
      </c>
      <c r="AD231" s="75" t="s">
        <v>242</v>
      </c>
      <c r="AE231" s="75">
        <f t="shared" si="52"/>
        <v>3</v>
      </c>
      <c r="AF231" s="75" t="s">
        <v>232</v>
      </c>
      <c r="AG231" s="76">
        <f t="shared" si="53"/>
        <v>4</v>
      </c>
      <c r="AH231" s="77" t="str">
        <f t="shared" si="54"/>
        <v>Mayor</v>
      </c>
      <c r="AI231" s="78">
        <f t="shared" si="55"/>
        <v>1</v>
      </c>
      <c r="AJ231" s="75" t="s">
        <v>231</v>
      </c>
      <c r="AK231" s="75">
        <f t="shared" si="56"/>
        <v>4</v>
      </c>
      <c r="AL231" s="75" t="s">
        <v>242</v>
      </c>
      <c r="AM231" s="75">
        <f t="shared" si="57"/>
        <v>3</v>
      </c>
      <c r="AN231" s="75" t="s">
        <v>232</v>
      </c>
      <c r="AO231" s="76">
        <f t="shared" si="58"/>
        <v>4</v>
      </c>
      <c r="AP231" s="77" t="str">
        <f t="shared" si="59"/>
        <v>Mayor</v>
      </c>
      <c r="AQ231" s="79"/>
      <c r="AR231" s="79"/>
      <c r="AS231" s="79"/>
    </row>
    <row r="232" spans="3:45" ht="76.5">
      <c r="C232" s="56" t="s">
        <v>3081</v>
      </c>
      <c r="D232" s="57">
        <v>41276</v>
      </c>
      <c r="E232" s="58" t="s">
        <v>3082</v>
      </c>
      <c r="F232" s="58" t="s">
        <v>3083</v>
      </c>
      <c r="G232" s="59" t="s">
        <v>3084</v>
      </c>
      <c r="H232" s="59" t="s">
        <v>222</v>
      </c>
      <c r="I232" s="59" t="s">
        <v>223</v>
      </c>
      <c r="J232" s="59" t="s">
        <v>2960</v>
      </c>
      <c r="K232" s="59" t="s">
        <v>446</v>
      </c>
      <c r="L232" s="59" t="s">
        <v>446</v>
      </c>
      <c r="M232" s="59" t="s">
        <v>3085</v>
      </c>
      <c r="N232" s="59" t="s">
        <v>3086</v>
      </c>
      <c r="O232" s="59" t="s">
        <v>2775</v>
      </c>
      <c r="P232" s="46" t="s">
        <v>179</v>
      </c>
      <c r="Q232" s="59" t="s">
        <v>2753</v>
      </c>
      <c r="R232" s="59" t="s">
        <v>230</v>
      </c>
      <c r="S232" s="75">
        <f t="shared" si="45"/>
        <v>1</v>
      </c>
      <c r="T232" s="75" t="s">
        <v>231</v>
      </c>
      <c r="U232" s="75">
        <f t="shared" si="46"/>
        <v>2</v>
      </c>
      <c r="V232" s="75" t="s">
        <v>233</v>
      </c>
      <c r="W232" s="75">
        <f t="shared" si="47"/>
        <v>1</v>
      </c>
      <c r="X232" s="75" t="s">
        <v>231</v>
      </c>
      <c r="Y232" s="76">
        <f t="shared" si="48"/>
        <v>2</v>
      </c>
      <c r="Z232" s="77" t="str">
        <f t="shared" si="49"/>
        <v>Menor</v>
      </c>
      <c r="AA232" s="78">
        <f t="shared" si="50"/>
        <v>1</v>
      </c>
      <c r="AB232" s="75" t="s">
        <v>231</v>
      </c>
      <c r="AC232" s="75">
        <f t="shared" si="51"/>
        <v>4</v>
      </c>
      <c r="AD232" s="75" t="s">
        <v>242</v>
      </c>
      <c r="AE232" s="75">
        <f t="shared" si="52"/>
        <v>3</v>
      </c>
      <c r="AF232" s="75" t="s">
        <v>232</v>
      </c>
      <c r="AG232" s="76">
        <f t="shared" si="53"/>
        <v>4</v>
      </c>
      <c r="AH232" s="77" t="str">
        <f t="shared" si="54"/>
        <v>Mayor</v>
      </c>
      <c r="AI232" s="78">
        <f t="shared" si="55"/>
        <v>1</v>
      </c>
      <c r="AJ232" s="75" t="s">
        <v>231</v>
      </c>
      <c r="AK232" s="75">
        <f t="shared" si="56"/>
        <v>4</v>
      </c>
      <c r="AL232" s="75" t="s">
        <v>242</v>
      </c>
      <c r="AM232" s="75">
        <f t="shared" si="57"/>
        <v>3</v>
      </c>
      <c r="AN232" s="75" t="s">
        <v>232</v>
      </c>
      <c r="AO232" s="76">
        <f t="shared" si="58"/>
        <v>4</v>
      </c>
      <c r="AP232" s="77" t="str">
        <f t="shared" si="59"/>
        <v>Mayor</v>
      </c>
      <c r="AQ232" s="79"/>
      <c r="AR232" s="79"/>
      <c r="AS232" s="79"/>
    </row>
    <row r="233" spans="3:45" ht="76.5">
      <c r="C233" s="56" t="s">
        <v>3081</v>
      </c>
      <c r="D233" s="57">
        <v>41276</v>
      </c>
      <c r="E233" s="58" t="s">
        <v>3082</v>
      </c>
      <c r="F233" s="58" t="s">
        <v>3083</v>
      </c>
      <c r="G233" s="59" t="s">
        <v>3084</v>
      </c>
      <c r="H233" s="59" t="s">
        <v>222</v>
      </c>
      <c r="I233" s="59" t="s">
        <v>223</v>
      </c>
      <c r="J233" s="59" t="s">
        <v>2960</v>
      </c>
      <c r="K233" s="59" t="s">
        <v>446</v>
      </c>
      <c r="L233" s="59" t="s">
        <v>446</v>
      </c>
      <c r="M233" s="59" t="s">
        <v>3085</v>
      </c>
      <c r="N233" s="59" t="s">
        <v>3086</v>
      </c>
      <c r="O233" s="59" t="s">
        <v>3088</v>
      </c>
      <c r="P233" s="46" t="s">
        <v>179</v>
      </c>
      <c r="Q233" s="59" t="s">
        <v>2753</v>
      </c>
      <c r="R233" s="59" t="s">
        <v>230</v>
      </c>
      <c r="S233" s="75">
        <f t="shared" si="45"/>
        <v>1</v>
      </c>
      <c r="T233" s="75" t="s">
        <v>231</v>
      </c>
      <c r="U233" s="75">
        <f t="shared" si="46"/>
        <v>2</v>
      </c>
      <c r="V233" s="75" t="s">
        <v>233</v>
      </c>
      <c r="W233" s="75">
        <f t="shared" si="47"/>
        <v>1</v>
      </c>
      <c r="X233" s="75" t="s">
        <v>231</v>
      </c>
      <c r="Y233" s="76">
        <f t="shared" si="48"/>
        <v>2</v>
      </c>
      <c r="Z233" s="77" t="str">
        <f t="shared" si="49"/>
        <v>Menor</v>
      </c>
      <c r="AA233" s="78">
        <f t="shared" si="50"/>
        <v>1</v>
      </c>
      <c r="AB233" s="75" t="s">
        <v>231</v>
      </c>
      <c r="AC233" s="75">
        <f t="shared" si="51"/>
        <v>4</v>
      </c>
      <c r="AD233" s="75" t="s">
        <v>242</v>
      </c>
      <c r="AE233" s="75">
        <f t="shared" si="52"/>
        <v>3</v>
      </c>
      <c r="AF233" s="75" t="s">
        <v>232</v>
      </c>
      <c r="AG233" s="76">
        <f t="shared" si="53"/>
        <v>4</v>
      </c>
      <c r="AH233" s="77" t="str">
        <f t="shared" si="54"/>
        <v>Mayor</v>
      </c>
      <c r="AI233" s="78">
        <f t="shared" si="55"/>
        <v>1</v>
      </c>
      <c r="AJ233" s="75" t="s">
        <v>231</v>
      </c>
      <c r="AK233" s="75">
        <f t="shared" si="56"/>
        <v>4</v>
      </c>
      <c r="AL233" s="75" t="s">
        <v>242</v>
      </c>
      <c r="AM233" s="75">
        <f t="shared" si="57"/>
        <v>3</v>
      </c>
      <c r="AN233" s="75" t="s">
        <v>232</v>
      </c>
      <c r="AO233" s="76">
        <f t="shared" si="58"/>
        <v>4</v>
      </c>
      <c r="AP233" s="77" t="str">
        <f t="shared" si="59"/>
        <v>Mayor</v>
      </c>
      <c r="AQ233" s="79"/>
      <c r="AR233" s="79"/>
      <c r="AS233" s="79"/>
    </row>
    <row r="234" spans="3:45" ht="76.5">
      <c r="C234" s="56" t="s">
        <v>3089</v>
      </c>
      <c r="D234" s="57">
        <v>41276</v>
      </c>
      <c r="E234" s="58" t="s">
        <v>3082</v>
      </c>
      <c r="F234" s="58" t="s">
        <v>3090</v>
      </c>
      <c r="G234" s="59" t="s">
        <v>3091</v>
      </c>
      <c r="H234" s="59" t="s">
        <v>222</v>
      </c>
      <c r="I234" s="59" t="s">
        <v>223</v>
      </c>
      <c r="J234" s="59" t="s">
        <v>2960</v>
      </c>
      <c r="K234" s="59" t="s">
        <v>446</v>
      </c>
      <c r="L234" s="59" t="s">
        <v>446</v>
      </c>
      <c r="M234" s="59" t="s">
        <v>3092</v>
      </c>
      <c r="N234" s="59" t="s">
        <v>727</v>
      </c>
      <c r="O234" s="59" t="s">
        <v>3087</v>
      </c>
      <c r="P234" s="46" t="s">
        <v>179</v>
      </c>
      <c r="Q234" s="59" t="s">
        <v>2697</v>
      </c>
      <c r="R234" s="59" t="s">
        <v>230</v>
      </c>
      <c r="S234" s="75">
        <f t="shared" si="45"/>
        <v>1</v>
      </c>
      <c r="T234" s="75" t="s">
        <v>231</v>
      </c>
      <c r="U234" s="75">
        <f t="shared" si="46"/>
        <v>3</v>
      </c>
      <c r="V234" s="75" t="s">
        <v>232</v>
      </c>
      <c r="W234" s="75">
        <f t="shared" si="47"/>
        <v>2</v>
      </c>
      <c r="X234" s="75" t="s">
        <v>233</v>
      </c>
      <c r="Y234" s="76">
        <f t="shared" si="48"/>
        <v>3</v>
      </c>
      <c r="Z234" s="77" t="str">
        <f t="shared" si="49"/>
        <v>Moderado</v>
      </c>
      <c r="AA234" s="78">
        <f t="shared" si="50"/>
        <v>1</v>
      </c>
      <c r="AB234" s="75" t="s">
        <v>231</v>
      </c>
      <c r="AC234" s="75">
        <f t="shared" si="51"/>
        <v>3</v>
      </c>
      <c r="AD234" s="75" t="s">
        <v>232</v>
      </c>
      <c r="AE234" s="75">
        <f t="shared" si="52"/>
        <v>2</v>
      </c>
      <c r="AF234" s="75" t="s">
        <v>233</v>
      </c>
      <c r="AG234" s="76">
        <f t="shared" si="53"/>
        <v>3</v>
      </c>
      <c r="AH234" s="77" t="str">
        <f t="shared" si="54"/>
        <v>Moderado</v>
      </c>
      <c r="AI234" s="78">
        <f t="shared" si="55"/>
        <v>1</v>
      </c>
      <c r="AJ234" s="75" t="s">
        <v>231</v>
      </c>
      <c r="AK234" s="75">
        <f t="shared" si="56"/>
        <v>3</v>
      </c>
      <c r="AL234" s="75" t="s">
        <v>232</v>
      </c>
      <c r="AM234" s="75">
        <f t="shared" si="57"/>
        <v>2</v>
      </c>
      <c r="AN234" s="75" t="s">
        <v>233</v>
      </c>
      <c r="AO234" s="76">
        <f t="shared" si="58"/>
        <v>3</v>
      </c>
      <c r="AP234" s="77" t="str">
        <f t="shared" si="59"/>
        <v>Moderado</v>
      </c>
      <c r="AQ234" s="79"/>
      <c r="AR234" s="79"/>
      <c r="AS234" s="79"/>
    </row>
    <row r="235" spans="3:45" ht="76.5">
      <c r="C235" s="56" t="s">
        <v>3089</v>
      </c>
      <c r="D235" s="57">
        <v>41276</v>
      </c>
      <c r="E235" s="58" t="s">
        <v>3082</v>
      </c>
      <c r="F235" s="58" t="s">
        <v>3090</v>
      </c>
      <c r="G235" s="59" t="s">
        <v>3091</v>
      </c>
      <c r="H235" s="59" t="s">
        <v>222</v>
      </c>
      <c r="I235" s="59" t="s">
        <v>223</v>
      </c>
      <c r="J235" s="59" t="s">
        <v>2960</v>
      </c>
      <c r="K235" s="59" t="s">
        <v>446</v>
      </c>
      <c r="L235" s="59" t="s">
        <v>446</v>
      </c>
      <c r="M235" s="59" t="s">
        <v>3092</v>
      </c>
      <c r="N235" s="59" t="s">
        <v>727</v>
      </c>
      <c r="O235" s="59" t="s">
        <v>2775</v>
      </c>
      <c r="P235" s="46" t="s">
        <v>179</v>
      </c>
      <c r="Q235" s="59" t="s">
        <v>2697</v>
      </c>
      <c r="R235" s="59" t="s">
        <v>230</v>
      </c>
      <c r="S235" s="75">
        <f t="shared" si="45"/>
        <v>1</v>
      </c>
      <c r="T235" s="75" t="s">
        <v>231</v>
      </c>
      <c r="U235" s="75">
        <f t="shared" si="46"/>
        <v>3</v>
      </c>
      <c r="V235" s="75" t="s">
        <v>232</v>
      </c>
      <c r="W235" s="75">
        <f t="shared" si="47"/>
        <v>2</v>
      </c>
      <c r="X235" s="75" t="s">
        <v>233</v>
      </c>
      <c r="Y235" s="76">
        <f t="shared" si="48"/>
        <v>3</v>
      </c>
      <c r="Z235" s="77" t="str">
        <f t="shared" si="49"/>
        <v>Moderado</v>
      </c>
      <c r="AA235" s="78">
        <f t="shared" si="50"/>
        <v>1</v>
      </c>
      <c r="AB235" s="75" t="s">
        <v>231</v>
      </c>
      <c r="AC235" s="75">
        <f t="shared" si="51"/>
        <v>3</v>
      </c>
      <c r="AD235" s="75" t="s">
        <v>232</v>
      </c>
      <c r="AE235" s="75">
        <f t="shared" si="52"/>
        <v>2</v>
      </c>
      <c r="AF235" s="75" t="s">
        <v>233</v>
      </c>
      <c r="AG235" s="76">
        <f t="shared" si="53"/>
        <v>3</v>
      </c>
      <c r="AH235" s="77" t="str">
        <f t="shared" si="54"/>
        <v>Moderado</v>
      </c>
      <c r="AI235" s="78">
        <f t="shared" si="55"/>
        <v>1</v>
      </c>
      <c r="AJ235" s="75" t="s">
        <v>231</v>
      </c>
      <c r="AK235" s="75">
        <f t="shared" si="56"/>
        <v>3</v>
      </c>
      <c r="AL235" s="75" t="s">
        <v>232</v>
      </c>
      <c r="AM235" s="75">
        <f t="shared" si="57"/>
        <v>2</v>
      </c>
      <c r="AN235" s="75" t="s">
        <v>233</v>
      </c>
      <c r="AO235" s="76">
        <f t="shared" si="58"/>
        <v>3</v>
      </c>
      <c r="AP235" s="77" t="str">
        <f t="shared" si="59"/>
        <v>Moderado</v>
      </c>
      <c r="AQ235" s="79"/>
      <c r="AR235" s="79"/>
      <c r="AS235" s="79"/>
    </row>
    <row r="236" spans="3:45" ht="76.5">
      <c r="C236" s="56" t="s">
        <v>3089</v>
      </c>
      <c r="D236" s="57">
        <v>41276</v>
      </c>
      <c r="E236" s="58" t="s">
        <v>3082</v>
      </c>
      <c r="F236" s="58" t="s">
        <v>3090</v>
      </c>
      <c r="G236" s="59" t="s">
        <v>3091</v>
      </c>
      <c r="H236" s="59" t="s">
        <v>222</v>
      </c>
      <c r="I236" s="59" t="s">
        <v>223</v>
      </c>
      <c r="J236" s="59" t="s">
        <v>2960</v>
      </c>
      <c r="K236" s="59" t="s">
        <v>446</v>
      </c>
      <c r="L236" s="59" t="s">
        <v>446</v>
      </c>
      <c r="M236" s="59" t="s">
        <v>3092</v>
      </c>
      <c r="N236" s="59" t="s">
        <v>727</v>
      </c>
      <c r="O236" s="59" t="s">
        <v>3088</v>
      </c>
      <c r="P236" s="46" t="s">
        <v>179</v>
      </c>
      <c r="Q236" s="59" t="s">
        <v>2697</v>
      </c>
      <c r="R236" s="59" t="s">
        <v>230</v>
      </c>
      <c r="S236" s="75">
        <f t="shared" si="45"/>
        <v>1</v>
      </c>
      <c r="T236" s="75" t="s">
        <v>231</v>
      </c>
      <c r="U236" s="75">
        <f t="shared" si="46"/>
        <v>3</v>
      </c>
      <c r="V236" s="75" t="s">
        <v>232</v>
      </c>
      <c r="W236" s="75">
        <f t="shared" si="47"/>
        <v>2</v>
      </c>
      <c r="X236" s="75" t="s">
        <v>233</v>
      </c>
      <c r="Y236" s="76">
        <f t="shared" si="48"/>
        <v>3</v>
      </c>
      <c r="Z236" s="77" t="str">
        <f t="shared" si="49"/>
        <v>Moderado</v>
      </c>
      <c r="AA236" s="78">
        <f t="shared" si="50"/>
        <v>1</v>
      </c>
      <c r="AB236" s="75" t="s">
        <v>231</v>
      </c>
      <c r="AC236" s="75">
        <f t="shared" si="51"/>
        <v>3</v>
      </c>
      <c r="AD236" s="75" t="s">
        <v>232</v>
      </c>
      <c r="AE236" s="75">
        <f t="shared" si="52"/>
        <v>2</v>
      </c>
      <c r="AF236" s="75" t="s">
        <v>233</v>
      </c>
      <c r="AG236" s="76">
        <f t="shared" si="53"/>
        <v>3</v>
      </c>
      <c r="AH236" s="77" t="str">
        <f t="shared" si="54"/>
        <v>Moderado</v>
      </c>
      <c r="AI236" s="78">
        <f t="shared" si="55"/>
        <v>1</v>
      </c>
      <c r="AJ236" s="75" t="s">
        <v>231</v>
      </c>
      <c r="AK236" s="75">
        <f t="shared" si="56"/>
        <v>3</v>
      </c>
      <c r="AL236" s="75" t="s">
        <v>232</v>
      </c>
      <c r="AM236" s="75">
        <f t="shared" si="57"/>
        <v>2</v>
      </c>
      <c r="AN236" s="75" t="s">
        <v>233</v>
      </c>
      <c r="AO236" s="76">
        <f t="shared" si="58"/>
        <v>3</v>
      </c>
      <c r="AP236" s="77" t="str">
        <f t="shared" si="59"/>
        <v>Moderado</v>
      </c>
      <c r="AQ236" s="79"/>
      <c r="AR236" s="79"/>
      <c r="AS236" s="79"/>
    </row>
    <row r="237" spans="3:45" ht="38.25">
      <c r="C237" s="56" t="s">
        <v>3093</v>
      </c>
      <c r="D237" s="57" t="s">
        <v>3094</v>
      </c>
      <c r="E237" s="58" t="s">
        <v>219</v>
      </c>
      <c r="F237" s="58" t="s">
        <v>3095</v>
      </c>
      <c r="G237" s="59" t="s">
        <v>3096</v>
      </c>
      <c r="H237" s="59" t="s">
        <v>222</v>
      </c>
      <c r="I237" s="59" t="s">
        <v>2655</v>
      </c>
      <c r="J237" s="59" t="s">
        <v>2747</v>
      </c>
      <c r="K237" s="59" t="s">
        <v>446</v>
      </c>
      <c r="L237" s="59" t="s">
        <v>446</v>
      </c>
      <c r="M237" s="59" t="s">
        <v>285</v>
      </c>
      <c r="N237" s="59" t="s">
        <v>3097</v>
      </c>
      <c r="O237" s="59" t="s">
        <v>3098</v>
      </c>
      <c r="P237" s="46" t="s">
        <v>180</v>
      </c>
      <c r="Q237" s="59" t="s">
        <v>2650</v>
      </c>
      <c r="R237" s="59" t="s">
        <v>230</v>
      </c>
      <c r="S237" s="75">
        <f t="shared" si="45"/>
        <v>1</v>
      </c>
      <c r="T237" s="75" t="s">
        <v>231</v>
      </c>
      <c r="U237" s="75">
        <f t="shared" si="46"/>
        <v>1</v>
      </c>
      <c r="V237" s="75" t="s">
        <v>231</v>
      </c>
      <c r="W237" s="75">
        <f t="shared" si="47"/>
        <v>1</v>
      </c>
      <c r="X237" s="75" t="s">
        <v>231</v>
      </c>
      <c r="Y237" s="76">
        <f t="shared" si="48"/>
        <v>1</v>
      </c>
      <c r="Z237" s="77" t="str">
        <f t="shared" si="49"/>
        <v>Insignificante</v>
      </c>
      <c r="AA237" s="78">
        <f t="shared" si="50"/>
        <v>1</v>
      </c>
      <c r="AB237" s="75" t="s">
        <v>231</v>
      </c>
      <c r="AC237" s="75">
        <f t="shared" si="51"/>
        <v>4</v>
      </c>
      <c r="AD237" s="75" t="s">
        <v>242</v>
      </c>
      <c r="AE237" s="75">
        <f t="shared" si="52"/>
        <v>2</v>
      </c>
      <c r="AF237" s="75" t="s">
        <v>233</v>
      </c>
      <c r="AG237" s="76">
        <f t="shared" si="53"/>
        <v>4</v>
      </c>
      <c r="AH237" s="77" t="str">
        <f t="shared" si="54"/>
        <v>Mayor</v>
      </c>
      <c r="AI237" s="78">
        <f t="shared" si="55"/>
        <v>1</v>
      </c>
      <c r="AJ237" s="75" t="s">
        <v>231</v>
      </c>
      <c r="AK237" s="75">
        <f t="shared" si="56"/>
        <v>3</v>
      </c>
      <c r="AL237" s="75" t="s">
        <v>232</v>
      </c>
      <c r="AM237" s="75">
        <f t="shared" si="57"/>
        <v>3</v>
      </c>
      <c r="AN237" s="75" t="s">
        <v>232</v>
      </c>
      <c r="AO237" s="76">
        <f t="shared" si="58"/>
        <v>3</v>
      </c>
      <c r="AP237" s="77" t="str">
        <f t="shared" si="59"/>
        <v>Moderado</v>
      </c>
      <c r="AQ237" s="79"/>
      <c r="AR237" s="79"/>
      <c r="AS237" s="79"/>
    </row>
    <row r="238" spans="3:45" ht="38.25">
      <c r="C238" s="56" t="s">
        <v>3093</v>
      </c>
      <c r="D238" s="57" t="s">
        <v>3094</v>
      </c>
      <c r="E238" s="58" t="s">
        <v>219</v>
      </c>
      <c r="F238" s="58" t="s">
        <v>3095</v>
      </c>
      <c r="G238" s="59" t="s">
        <v>3096</v>
      </c>
      <c r="H238" s="59" t="s">
        <v>222</v>
      </c>
      <c r="I238" s="59" t="s">
        <v>2655</v>
      </c>
      <c r="J238" s="59" t="s">
        <v>2747</v>
      </c>
      <c r="K238" s="59" t="s">
        <v>446</v>
      </c>
      <c r="L238" s="59" t="s">
        <v>446</v>
      </c>
      <c r="M238" s="59" t="s">
        <v>285</v>
      </c>
      <c r="N238" s="59" t="s">
        <v>3097</v>
      </c>
      <c r="O238" s="59" t="s">
        <v>3099</v>
      </c>
      <c r="P238" s="46" t="s">
        <v>180</v>
      </c>
      <c r="Q238" s="59" t="s">
        <v>2650</v>
      </c>
      <c r="R238" s="59" t="s">
        <v>230</v>
      </c>
      <c r="S238" s="75">
        <f t="shared" si="45"/>
        <v>1</v>
      </c>
      <c r="T238" s="75" t="s">
        <v>231</v>
      </c>
      <c r="U238" s="75">
        <f t="shared" si="46"/>
        <v>1</v>
      </c>
      <c r="V238" s="75" t="s">
        <v>231</v>
      </c>
      <c r="W238" s="75">
        <f t="shared" si="47"/>
        <v>1</v>
      </c>
      <c r="X238" s="75" t="s">
        <v>231</v>
      </c>
      <c r="Y238" s="76">
        <f t="shared" si="48"/>
        <v>1</v>
      </c>
      <c r="Z238" s="77" t="str">
        <f t="shared" si="49"/>
        <v>Insignificante</v>
      </c>
      <c r="AA238" s="78">
        <f t="shared" si="50"/>
        <v>1</v>
      </c>
      <c r="AB238" s="75" t="s">
        <v>231</v>
      </c>
      <c r="AC238" s="75">
        <f t="shared" si="51"/>
        <v>4</v>
      </c>
      <c r="AD238" s="75" t="s">
        <v>242</v>
      </c>
      <c r="AE238" s="75">
        <f t="shared" si="52"/>
        <v>2</v>
      </c>
      <c r="AF238" s="75" t="s">
        <v>233</v>
      </c>
      <c r="AG238" s="76">
        <f t="shared" si="53"/>
        <v>4</v>
      </c>
      <c r="AH238" s="77" t="str">
        <f t="shared" si="54"/>
        <v>Mayor</v>
      </c>
      <c r="AI238" s="78">
        <f t="shared" si="55"/>
        <v>1</v>
      </c>
      <c r="AJ238" s="75" t="s">
        <v>231</v>
      </c>
      <c r="AK238" s="75">
        <f t="shared" si="56"/>
        <v>3</v>
      </c>
      <c r="AL238" s="75" t="s">
        <v>232</v>
      </c>
      <c r="AM238" s="75">
        <f t="shared" si="57"/>
        <v>3</v>
      </c>
      <c r="AN238" s="75" t="s">
        <v>232</v>
      </c>
      <c r="AO238" s="76">
        <f t="shared" si="58"/>
        <v>3</v>
      </c>
      <c r="AP238" s="77" t="str">
        <f t="shared" si="59"/>
        <v>Moderado</v>
      </c>
      <c r="AQ238" s="79"/>
      <c r="AR238" s="79"/>
      <c r="AS238" s="79"/>
    </row>
    <row r="239" spans="3:45" ht="38.25">
      <c r="C239" s="56" t="s">
        <v>3093</v>
      </c>
      <c r="D239" s="57" t="s">
        <v>3094</v>
      </c>
      <c r="E239" s="58" t="s">
        <v>219</v>
      </c>
      <c r="F239" s="58" t="s">
        <v>3095</v>
      </c>
      <c r="G239" s="59" t="s">
        <v>3096</v>
      </c>
      <c r="H239" s="59" t="s">
        <v>222</v>
      </c>
      <c r="I239" s="59" t="s">
        <v>2655</v>
      </c>
      <c r="J239" s="59" t="s">
        <v>2747</v>
      </c>
      <c r="K239" s="59" t="s">
        <v>446</v>
      </c>
      <c r="L239" s="59" t="s">
        <v>446</v>
      </c>
      <c r="M239" s="59" t="s">
        <v>285</v>
      </c>
      <c r="N239" s="59" t="s">
        <v>3097</v>
      </c>
      <c r="O239" s="59" t="s">
        <v>2880</v>
      </c>
      <c r="P239" s="46" t="s">
        <v>180</v>
      </c>
      <c r="Q239" s="59" t="s">
        <v>2650</v>
      </c>
      <c r="R239" s="59" t="s">
        <v>230</v>
      </c>
      <c r="S239" s="75">
        <f t="shared" si="45"/>
        <v>1</v>
      </c>
      <c r="T239" s="75" t="s">
        <v>231</v>
      </c>
      <c r="U239" s="75">
        <f t="shared" si="46"/>
        <v>1</v>
      </c>
      <c r="V239" s="75" t="s">
        <v>231</v>
      </c>
      <c r="W239" s="75">
        <f t="shared" si="47"/>
        <v>1</v>
      </c>
      <c r="X239" s="75" t="s">
        <v>231</v>
      </c>
      <c r="Y239" s="76">
        <f t="shared" si="48"/>
        <v>1</v>
      </c>
      <c r="Z239" s="77" t="str">
        <f t="shared" si="49"/>
        <v>Insignificante</v>
      </c>
      <c r="AA239" s="78">
        <f t="shared" si="50"/>
        <v>1</v>
      </c>
      <c r="AB239" s="75" t="s">
        <v>231</v>
      </c>
      <c r="AC239" s="75">
        <f t="shared" si="51"/>
        <v>4</v>
      </c>
      <c r="AD239" s="75" t="s">
        <v>242</v>
      </c>
      <c r="AE239" s="75">
        <f t="shared" si="52"/>
        <v>2</v>
      </c>
      <c r="AF239" s="75" t="s">
        <v>233</v>
      </c>
      <c r="AG239" s="76">
        <f t="shared" si="53"/>
        <v>4</v>
      </c>
      <c r="AH239" s="77" t="str">
        <f t="shared" si="54"/>
        <v>Mayor</v>
      </c>
      <c r="AI239" s="78">
        <f t="shared" si="55"/>
        <v>1</v>
      </c>
      <c r="AJ239" s="75" t="s">
        <v>231</v>
      </c>
      <c r="AK239" s="75">
        <f t="shared" si="56"/>
        <v>3</v>
      </c>
      <c r="AL239" s="75" t="s">
        <v>232</v>
      </c>
      <c r="AM239" s="75">
        <f t="shared" si="57"/>
        <v>3</v>
      </c>
      <c r="AN239" s="75" t="s">
        <v>232</v>
      </c>
      <c r="AO239" s="76">
        <f t="shared" si="58"/>
        <v>3</v>
      </c>
      <c r="AP239" s="77" t="str">
        <f t="shared" si="59"/>
        <v>Moderado</v>
      </c>
      <c r="AQ239" s="79"/>
      <c r="AR239" s="79"/>
      <c r="AS239" s="79"/>
    </row>
    <row r="240" spans="3:45" ht="76.5">
      <c r="C240" s="56" t="s">
        <v>3100</v>
      </c>
      <c r="D240" s="57" t="s">
        <v>3094</v>
      </c>
      <c r="E240" s="58" t="s">
        <v>3101</v>
      </c>
      <c r="F240" s="58" t="s">
        <v>3102</v>
      </c>
      <c r="G240" s="59" t="s">
        <v>3103</v>
      </c>
      <c r="H240" s="59" t="s">
        <v>222</v>
      </c>
      <c r="I240" s="59" t="s">
        <v>223</v>
      </c>
      <c r="J240" s="59" t="s">
        <v>3104</v>
      </c>
      <c r="K240" s="59" t="s">
        <v>446</v>
      </c>
      <c r="L240" s="59" t="s">
        <v>446</v>
      </c>
      <c r="M240" s="59" t="s">
        <v>3105</v>
      </c>
      <c r="N240" s="59" t="s">
        <v>727</v>
      </c>
      <c r="O240" s="59" t="s">
        <v>3087</v>
      </c>
      <c r="P240" s="46" t="s">
        <v>179</v>
      </c>
      <c r="Q240" s="59" t="s">
        <v>2697</v>
      </c>
      <c r="R240" s="59" t="s">
        <v>2774</v>
      </c>
      <c r="S240" s="75">
        <f t="shared" si="45"/>
        <v>5</v>
      </c>
      <c r="T240" s="75" t="s">
        <v>243</v>
      </c>
      <c r="U240" s="75">
        <f t="shared" si="46"/>
        <v>5</v>
      </c>
      <c r="V240" s="75" t="s">
        <v>243</v>
      </c>
      <c r="W240" s="75">
        <f t="shared" si="47"/>
        <v>5</v>
      </c>
      <c r="X240" s="75" t="s">
        <v>243</v>
      </c>
      <c r="Y240" s="76">
        <f t="shared" si="48"/>
        <v>5</v>
      </c>
      <c r="Z240" s="77" t="str">
        <f t="shared" si="49"/>
        <v>Catastrófico</v>
      </c>
      <c r="AA240" s="78">
        <f t="shared" si="50"/>
        <v>5</v>
      </c>
      <c r="AB240" s="75" t="s">
        <v>243</v>
      </c>
      <c r="AC240" s="75">
        <f t="shared" si="51"/>
        <v>5</v>
      </c>
      <c r="AD240" s="75" t="s">
        <v>243</v>
      </c>
      <c r="AE240" s="75">
        <f t="shared" si="52"/>
        <v>4</v>
      </c>
      <c r="AF240" s="75" t="s">
        <v>242</v>
      </c>
      <c r="AG240" s="76">
        <f t="shared" si="53"/>
        <v>5</v>
      </c>
      <c r="AH240" s="77" t="str">
        <f t="shared" si="54"/>
        <v>Catastrófico</v>
      </c>
      <c r="AI240" s="78">
        <f t="shared" si="55"/>
        <v>5</v>
      </c>
      <c r="AJ240" s="75" t="s">
        <v>243</v>
      </c>
      <c r="AK240" s="75">
        <f t="shared" si="56"/>
        <v>5</v>
      </c>
      <c r="AL240" s="75" t="s">
        <v>243</v>
      </c>
      <c r="AM240" s="75">
        <f t="shared" si="57"/>
        <v>4</v>
      </c>
      <c r="AN240" s="75" t="s">
        <v>242</v>
      </c>
      <c r="AO240" s="76">
        <f t="shared" si="58"/>
        <v>5</v>
      </c>
      <c r="AP240" s="77" t="str">
        <f t="shared" si="59"/>
        <v>Catastrófico</v>
      </c>
      <c r="AQ240" s="79"/>
      <c r="AR240" s="79"/>
      <c r="AS240" s="79"/>
    </row>
    <row r="241" spans="3:45" ht="76.5">
      <c r="C241" s="56" t="s">
        <v>3100</v>
      </c>
      <c r="D241" s="57" t="s">
        <v>3094</v>
      </c>
      <c r="E241" s="58" t="s">
        <v>3101</v>
      </c>
      <c r="F241" s="58" t="s">
        <v>3102</v>
      </c>
      <c r="G241" s="59" t="s">
        <v>3103</v>
      </c>
      <c r="H241" s="59" t="s">
        <v>222</v>
      </c>
      <c r="I241" s="59" t="s">
        <v>223</v>
      </c>
      <c r="J241" s="59" t="s">
        <v>3104</v>
      </c>
      <c r="K241" s="59" t="s">
        <v>446</v>
      </c>
      <c r="L241" s="59" t="s">
        <v>446</v>
      </c>
      <c r="M241" s="59" t="s">
        <v>3105</v>
      </c>
      <c r="N241" s="59" t="s">
        <v>727</v>
      </c>
      <c r="O241" s="59" t="s">
        <v>3106</v>
      </c>
      <c r="P241" s="46" t="s">
        <v>179</v>
      </c>
      <c r="Q241" s="59" t="s">
        <v>2697</v>
      </c>
      <c r="R241" s="59" t="s">
        <v>2774</v>
      </c>
      <c r="S241" s="75">
        <f t="shared" si="45"/>
        <v>5</v>
      </c>
      <c r="T241" s="75" t="s">
        <v>243</v>
      </c>
      <c r="U241" s="75">
        <f t="shared" si="46"/>
        <v>5</v>
      </c>
      <c r="V241" s="75" t="s">
        <v>243</v>
      </c>
      <c r="W241" s="75">
        <f t="shared" si="47"/>
        <v>5</v>
      </c>
      <c r="X241" s="75" t="s">
        <v>243</v>
      </c>
      <c r="Y241" s="76">
        <f t="shared" si="48"/>
        <v>5</v>
      </c>
      <c r="Z241" s="77" t="str">
        <f t="shared" si="49"/>
        <v>Catastrófico</v>
      </c>
      <c r="AA241" s="78">
        <f t="shared" si="50"/>
        <v>5</v>
      </c>
      <c r="AB241" s="75" t="s">
        <v>243</v>
      </c>
      <c r="AC241" s="75">
        <f t="shared" si="51"/>
        <v>5</v>
      </c>
      <c r="AD241" s="75" t="s">
        <v>243</v>
      </c>
      <c r="AE241" s="75">
        <f t="shared" si="52"/>
        <v>4</v>
      </c>
      <c r="AF241" s="75" t="s">
        <v>242</v>
      </c>
      <c r="AG241" s="76">
        <f t="shared" si="53"/>
        <v>5</v>
      </c>
      <c r="AH241" s="77" t="str">
        <f t="shared" si="54"/>
        <v>Catastrófico</v>
      </c>
      <c r="AI241" s="78">
        <f t="shared" si="55"/>
        <v>5</v>
      </c>
      <c r="AJ241" s="75" t="s">
        <v>243</v>
      </c>
      <c r="AK241" s="75">
        <f t="shared" si="56"/>
        <v>5</v>
      </c>
      <c r="AL241" s="75" t="s">
        <v>243</v>
      </c>
      <c r="AM241" s="75">
        <f t="shared" si="57"/>
        <v>4</v>
      </c>
      <c r="AN241" s="75" t="s">
        <v>242</v>
      </c>
      <c r="AO241" s="76">
        <f t="shared" si="58"/>
        <v>5</v>
      </c>
      <c r="AP241" s="77" t="str">
        <f t="shared" si="59"/>
        <v>Catastrófico</v>
      </c>
      <c r="AQ241" s="79"/>
      <c r="AR241" s="79"/>
      <c r="AS241" s="79"/>
    </row>
    <row r="242" spans="3:45" ht="76.5">
      <c r="C242" s="56" t="s">
        <v>3100</v>
      </c>
      <c r="D242" s="57" t="s">
        <v>3094</v>
      </c>
      <c r="E242" s="58" t="s">
        <v>3101</v>
      </c>
      <c r="F242" s="58" t="s">
        <v>3102</v>
      </c>
      <c r="G242" s="59" t="s">
        <v>3103</v>
      </c>
      <c r="H242" s="59" t="s">
        <v>222</v>
      </c>
      <c r="I242" s="59" t="s">
        <v>223</v>
      </c>
      <c r="J242" s="59" t="s">
        <v>3104</v>
      </c>
      <c r="K242" s="59" t="s">
        <v>446</v>
      </c>
      <c r="L242" s="59" t="s">
        <v>446</v>
      </c>
      <c r="M242" s="59" t="s">
        <v>3105</v>
      </c>
      <c r="N242" s="59" t="s">
        <v>727</v>
      </c>
      <c r="O242" s="59" t="s">
        <v>2880</v>
      </c>
      <c r="P242" s="46" t="s">
        <v>179</v>
      </c>
      <c r="Q242" s="59" t="s">
        <v>2697</v>
      </c>
      <c r="R242" s="59" t="s">
        <v>2774</v>
      </c>
      <c r="S242" s="75">
        <f t="shared" si="45"/>
        <v>5</v>
      </c>
      <c r="T242" s="75" t="s">
        <v>243</v>
      </c>
      <c r="U242" s="75">
        <f t="shared" si="46"/>
        <v>5</v>
      </c>
      <c r="V242" s="75" t="s">
        <v>243</v>
      </c>
      <c r="W242" s="75">
        <f t="shared" si="47"/>
        <v>5</v>
      </c>
      <c r="X242" s="75" t="s">
        <v>243</v>
      </c>
      <c r="Y242" s="76">
        <f t="shared" si="48"/>
        <v>5</v>
      </c>
      <c r="Z242" s="77" t="str">
        <f t="shared" si="49"/>
        <v>Catastrófico</v>
      </c>
      <c r="AA242" s="78">
        <f t="shared" si="50"/>
        <v>5</v>
      </c>
      <c r="AB242" s="75" t="s">
        <v>243</v>
      </c>
      <c r="AC242" s="75">
        <f t="shared" si="51"/>
        <v>5</v>
      </c>
      <c r="AD242" s="75" t="s">
        <v>243</v>
      </c>
      <c r="AE242" s="75">
        <f t="shared" si="52"/>
        <v>4</v>
      </c>
      <c r="AF242" s="75" t="s">
        <v>242</v>
      </c>
      <c r="AG242" s="76">
        <f t="shared" si="53"/>
        <v>5</v>
      </c>
      <c r="AH242" s="77" t="str">
        <f t="shared" si="54"/>
        <v>Catastrófico</v>
      </c>
      <c r="AI242" s="78">
        <f t="shared" si="55"/>
        <v>5</v>
      </c>
      <c r="AJ242" s="75" t="s">
        <v>243</v>
      </c>
      <c r="AK242" s="75">
        <f t="shared" si="56"/>
        <v>5</v>
      </c>
      <c r="AL242" s="75" t="s">
        <v>243</v>
      </c>
      <c r="AM242" s="75">
        <f t="shared" si="57"/>
        <v>4</v>
      </c>
      <c r="AN242" s="75" t="s">
        <v>242</v>
      </c>
      <c r="AO242" s="76">
        <f t="shared" si="58"/>
        <v>5</v>
      </c>
      <c r="AP242" s="77" t="str">
        <f t="shared" si="59"/>
        <v>Catastrófico</v>
      </c>
      <c r="AQ242" s="79"/>
      <c r="AR242" s="79"/>
      <c r="AS242" s="79"/>
    </row>
    <row r="243" spans="3:45" ht="76.5">
      <c r="C243" s="56" t="s">
        <v>3100</v>
      </c>
      <c r="D243" s="57" t="s">
        <v>3094</v>
      </c>
      <c r="E243" s="58" t="s">
        <v>3101</v>
      </c>
      <c r="F243" s="58" t="s">
        <v>3102</v>
      </c>
      <c r="G243" s="59" t="s">
        <v>3103</v>
      </c>
      <c r="H243" s="59" t="s">
        <v>222</v>
      </c>
      <c r="I243" s="59" t="s">
        <v>223</v>
      </c>
      <c r="J243" s="59" t="s">
        <v>3104</v>
      </c>
      <c r="K243" s="59" t="s">
        <v>446</v>
      </c>
      <c r="L243" s="59" t="s">
        <v>446</v>
      </c>
      <c r="M243" s="59" t="s">
        <v>3105</v>
      </c>
      <c r="N243" s="59" t="s">
        <v>727</v>
      </c>
      <c r="O243" s="59" t="s">
        <v>3107</v>
      </c>
      <c r="P243" s="46" t="s">
        <v>179</v>
      </c>
      <c r="Q243" s="59" t="s">
        <v>2697</v>
      </c>
      <c r="R243" s="59" t="s">
        <v>2774</v>
      </c>
      <c r="S243" s="75">
        <f t="shared" si="45"/>
        <v>5</v>
      </c>
      <c r="T243" s="75" t="s">
        <v>243</v>
      </c>
      <c r="U243" s="75">
        <f t="shared" si="46"/>
        <v>5</v>
      </c>
      <c r="V243" s="75" t="s">
        <v>243</v>
      </c>
      <c r="W243" s="75">
        <f t="shared" si="47"/>
        <v>5</v>
      </c>
      <c r="X243" s="75" t="s">
        <v>243</v>
      </c>
      <c r="Y243" s="76">
        <f t="shared" si="48"/>
        <v>5</v>
      </c>
      <c r="Z243" s="77" t="str">
        <f t="shared" si="49"/>
        <v>Catastrófico</v>
      </c>
      <c r="AA243" s="78">
        <f t="shared" si="50"/>
        <v>5</v>
      </c>
      <c r="AB243" s="75" t="s">
        <v>243</v>
      </c>
      <c r="AC243" s="75">
        <f t="shared" si="51"/>
        <v>5</v>
      </c>
      <c r="AD243" s="75" t="s">
        <v>243</v>
      </c>
      <c r="AE243" s="75">
        <f t="shared" si="52"/>
        <v>4</v>
      </c>
      <c r="AF243" s="75" t="s">
        <v>242</v>
      </c>
      <c r="AG243" s="76">
        <f t="shared" si="53"/>
        <v>5</v>
      </c>
      <c r="AH243" s="77" t="str">
        <f t="shared" si="54"/>
        <v>Catastrófico</v>
      </c>
      <c r="AI243" s="78">
        <f t="shared" si="55"/>
        <v>5</v>
      </c>
      <c r="AJ243" s="75" t="s">
        <v>243</v>
      </c>
      <c r="AK243" s="75">
        <f t="shared" si="56"/>
        <v>5</v>
      </c>
      <c r="AL243" s="75" t="s">
        <v>243</v>
      </c>
      <c r="AM243" s="75">
        <f t="shared" si="57"/>
        <v>4</v>
      </c>
      <c r="AN243" s="75" t="s">
        <v>242</v>
      </c>
      <c r="AO243" s="76">
        <f t="shared" si="58"/>
        <v>5</v>
      </c>
      <c r="AP243" s="77" t="str">
        <f t="shared" si="59"/>
        <v>Catastrófico</v>
      </c>
      <c r="AQ243" s="79"/>
      <c r="AR243" s="79"/>
      <c r="AS243" s="79"/>
    </row>
    <row r="244" spans="3:45" ht="76.5">
      <c r="C244" s="56" t="s">
        <v>3100</v>
      </c>
      <c r="D244" s="57" t="s">
        <v>3094</v>
      </c>
      <c r="E244" s="58" t="s">
        <v>3101</v>
      </c>
      <c r="F244" s="58" t="s">
        <v>3102</v>
      </c>
      <c r="G244" s="59" t="s">
        <v>3103</v>
      </c>
      <c r="H244" s="59" t="s">
        <v>222</v>
      </c>
      <c r="I244" s="59" t="s">
        <v>223</v>
      </c>
      <c r="J244" s="59" t="s">
        <v>3104</v>
      </c>
      <c r="K244" s="59" t="s">
        <v>446</v>
      </c>
      <c r="L244" s="59" t="s">
        <v>446</v>
      </c>
      <c r="M244" s="59" t="s">
        <v>3105</v>
      </c>
      <c r="N244" s="59" t="s">
        <v>727</v>
      </c>
      <c r="O244" s="59" t="s">
        <v>3108</v>
      </c>
      <c r="P244" s="46" t="s">
        <v>179</v>
      </c>
      <c r="Q244" s="59" t="s">
        <v>2697</v>
      </c>
      <c r="R244" s="59" t="s">
        <v>2774</v>
      </c>
      <c r="S244" s="75">
        <f t="shared" si="45"/>
        <v>5</v>
      </c>
      <c r="T244" s="75" t="s">
        <v>243</v>
      </c>
      <c r="U244" s="75">
        <f t="shared" si="46"/>
        <v>5</v>
      </c>
      <c r="V244" s="75" t="s">
        <v>243</v>
      </c>
      <c r="W244" s="75">
        <f t="shared" si="47"/>
        <v>5</v>
      </c>
      <c r="X244" s="75" t="s">
        <v>243</v>
      </c>
      <c r="Y244" s="76">
        <f t="shared" si="48"/>
        <v>5</v>
      </c>
      <c r="Z244" s="77" t="str">
        <f t="shared" si="49"/>
        <v>Catastrófico</v>
      </c>
      <c r="AA244" s="78">
        <f t="shared" si="50"/>
        <v>5</v>
      </c>
      <c r="AB244" s="75" t="s">
        <v>243</v>
      </c>
      <c r="AC244" s="75">
        <f t="shared" si="51"/>
        <v>5</v>
      </c>
      <c r="AD244" s="75" t="s">
        <v>243</v>
      </c>
      <c r="AE244" s="75">
        <f t="shared" si="52"/>
        <v>4</v>
      </c>
      <c r="AF244" s="75" t="s">
        <v>242</v>
      </c>
      <c r="AG244" s="76">
        <f t="shared" si="53"/>
        <v>5</v>
      </c>
      <c r="AH244" s="77" t="str">
        <f t="shared" si="54"/>
        <v>Catastrófico</v>
      </c>
      <c r="AI244" s="78">
        <f t="shared" si="55"/>
        <v>5</v>
      </c>
      <c r="AJ244" s="75" t="s">
        <v>243</v>
      </c>
      <c r="AK244" s="75">
        <f t="shared" si="56"/>
        <v>5</v>
      </c>
      <c r="AL244" s="75" t="s">
        <v>243</v>
      </c>
      <c r="AM244" s="75">
        <f t="shared" si="57"/>
        <v>4</v>
      </c>
      <c r="AN244" s="75" t="s">
        <v>242</v>
      </c>
      <c r="AO244" s="76">
        <f t="shared" si="58"/>
        <v>5</v>
      </c>
      <c r="AP244" s="77" t="str">
        <f t="shared" si="59"/>
        <v>Catastrófico</v>
      </c>
      <c r="AQ244" s="79"/>
      <c r="AR244" s="79"/>
      <c r="AS244" s="79"/>
    </row>
    <row r="245" spans="3:45" ht="76.5">
      <c r="C245" s="56" t="s">
        <v>3100</v>
      </c>
      <c r="D245" s="57" t="s">
        <v>3094</v>
      </c>
      <c r="E245" s="58" t="s">
        <v>3101</v>
      </c>
      <c r="F245" s="58" t="s">
        <v>3102</v>
      </c>
      <c r="G245" s="59" t="s">
        <v>3103</v>
      </c>
      <c r="H245" s="59" t="s">
        <v>222</v>
      </c>
      <c r="I245" s="59" t="s">
        <v>223</v>
      </c>
      <c r="J245" s="59" t="s">
        <v>3104</v>
      </c>
      <c r="K245" s="59" t="s">
        <v>446</v>
      </c>
      <c r="L245" s="59" t="s">
        <v>446</v>
      </c>
      <c r="M245" s="59" t="s">
        <v>3105</v>
      </c>
      <c r="N245" s="59" t="s">
        <v>727</v>
      </c>
      <c r="O245" s="59" t="s">
        <v>3109</v>
      </c>
      <c r="P245" s="46" t="s">
        <v>179</v>
      </c>
      <c r="Q245" s="59" t="s">
        <v>2697</v>
      </c>
      <c r="R245" s="59" t="s">
        <v>2774</v>
      </c>
      <c r="S245" s="75">
        <f t="shared" si="45"/>
        <v>5</v>
      </c>
      <c r="T245" s="75" t="s">
        <v>243</v>
      </c>
      <c r="U245" s="75">
        <f t="shared" si="46"/>
        <v>5</v>
      </c>
      <c r="V245" s="75" t="s">
        <v>243</v>
      </c>
      <c r="W245" s="75">
        <f t="shared" si="47"/>
        <v>5</v>
      </c>
      <c r="X245" s="75" t="s">
        <v>243</v>
      </c>
      <c r="Y245" s="76">
        <f t="shared" si="48"/>
        <v>5</v>
      </c>
      <c r="Z245" s="77" t="str">
        <f t="shared" si="49"/>
        <v>Catastrófico</v>
      </c>
      <c r="AA245" s="78">
        <f t="shared" si="50"/>
        <v>5</v>
      </c>
      <c r="AB245" s="75" t="s">
        <v>243</v>
      </c>
      <c r="AC245" s="75">
        <f t="shared" si="51"/>
        <v>5</v>
      </c>
      <c r="AD245" s="75" t="s">
        <v>243</v>
      </c>
      <c r="AE245" s="75">
        <f t="shared" si="52"/>
        <v>4</v>
      </c>
      <c r="AF245" s="75" t="s">
        <v>242</v>
      </c>
      <c r="AG245" s="76">
        <f t="shared" si="53"/>
        <v>5</v>
      </c>
      <c r="AH245" s="77" t="str">
        <f t="shared" si="54"/>
        <v>Catastrófico</v>
      </c>
      <c r="AI245" s="78">
        <f t="shared" si="55"/>
        <v>5</v>
      </c>
      <c r="AJ245" s="75" t="s">
        <v>243</v>
      </c>
      <c r="AK245" s="75">
        <f t="shared" si="56"/>
        <v>5</v>
      </c>
      <c r="AL245" s="75" t="s">
        <v>243</v>
      </c>
      <c r="AM245" s="75">
        <f t="shared" si="57"/>
        <v>4</v>
      </c>
      <c r="AN245" s="75" t="s">
        <v>242</v>
      </c>
      <c r="AO245" s="76">
        <f t="shared" si="58"/>
        <v>5</v>
      </c>
      <c r="AP245" s="77" t="str">
        <f t="shared" si="59"/>
        <v>Catastrófico</v>
      </c>
      <c r="AQ245" s="79"/>
      <c r="AR245" s="79"/>
      <c r="AS245" s="79"/>
    </row>
    <row r="246" spans="3:45" ht="76.5">
      <c r="C246" s="56" t="s">
        <v>3110</v>
      </c>
      <c r="D246" s="57">
        <v>41276</v>
      </c>
      <c r="E246" s="58" t="s">
        <v>3111</v>
      </c>
      <c r="F246" s="58" t="s">
        <v>3112</v>
      </c>
      <c r="G246" s="59" t="s">
        <v>3113</v>
      </c>
      <c r="H246" s="59" t="s">
        <v>222</v>
      </c>
      <c r="I246" s="59" t="s">
        <v>2655</v>
      </c>
      <c r="J246" s="59" t="s">
        <v>3114</v>
      </c>
      <c r="K246" s="59" t="s">
        <v>446</v>
      </c>
      <c r="L246" s="59" t="s">
        <v>446</v>
      </c>
      <c r="M246" s="59" t="s">
        <v>3115</v>
      </c>
      <c r="N246" s="59" t="s">
        <v>2773</v>
      </c>
      <c r="O246" s="59" t="s">
        <v>3098</v>
      </c>
      <c r="P246" s="46" t="s">
        <v>179</v>
      </c>
      <c r="Q246" s="59" t="s">
        <v>2697</v>
      </c>
      <c r="R246" s="59" t="s">
        <v>3116</v>
      </c>
      <c r="S246" s="75">
        <f t="shared" si="45"/>
        <v>1</v>
      </c>
      <c r="T246" s="75" t="s">
        <v>231</v>
      </c>
      <c r="U246" s="75">
        <f t="shared" si="46"/>
        <v>2</v>
      </c>
      <c r="V246" s="75" t="s">
        <v>233</v>
      </c>
      <c r="W246" s="75">
        <f t="shared" si="47"/>
        <v>2</v>
      </c>
      <c r="X246" s="75" t="s">
        <v>233</v>
      </c>
      <c r="Y246" s="76">
        <f t="shared" si="48"/>
        <v>2</v>
      </c>
      <c r="Z246" s="77" t="str">
        <f t="shared" si="49"/>
        <v>Menor</v>
      </c>
      <c r="AA246" s="78">
        <f t="shared" si="50"/>
        <v>1</v>
      </c>
      <c r="AB246" s="75" t="s">
        <v>231</v>
      </c>
      <c r="AC246" s="75">
        <f t="shared" si="51"/>
        <v>2</v>
      </c>
      <c r="AD246" s="75" t="s">
        <v>233</v>
      </c>
      <c r="AE246" s="75">
        <f t="shared" si="52"/>
        <v>2</v>
      </c>
      <c r="AF246" s="75" t="s">
        <v>233</v>
      </c>
      <c r="AG246" s="76">
        <f t="shared" si="53"/>
        <v>2</v>
      </c>
      <c r="AH246" s="77" t="str">
        <f t="shared" si="54"/>
        <v>Menor</v>
      </c>
      <c r="AI246" s="78">
        <f t="shared" si="55"/>
        <v>1</v>
      </c>
      <c r="AJ246" s="75" t="s">
        <v>231</v>
      </c>
      <c r="AK246" s="75">
        <f t="shared" si="56"/>
        <v>3</v>
      </c>
      <c r="AL246" s="75" t="s">
        <v>232</v>
      </c>
      <c r="AM246" s="75">
        <f t="shared" si="57"/>
        <v>3</v>
      </c>
      <c r="AN246" s="75" t="s">
        <v>232</v>
      </c>
      <c r="AO246" s="76">
        <f t="shared" si="58"/>
        <v>3</v>
      </c>
      <c r="AP246" s="77" t="str">
        <f t="shared" si="59"/>
        <v>Moderado</v>
      </c>
      <c r="AQ246" s="79"/>
      <c r="AR246" s="79"/>
      <c r="AS246" s="79"/>
    </row>
    <row r="247" spans="3:45" ht="38.25">
      <c r="C247" s="56" t="s">
        <v>3117</v>
      </c>
      <c r="D247" s="57">
        <v>43383</v>
      </c>
      <c r="E247" s="58" t="s">
        <v>3118</v>
      </c>
      <c r="F247" s="58" t="s">
        <v>3119</v>
      </c>
      <c r="G247" s="59" t="s">
        <v>3120</v>
      </c>
      <c r="H247" s="59" t="s">
        <v>222</v>
      </c>
      <c r="I247" s="59" t="s">
        <v>2655</v>
      </c>
      <c r="J247" s="59" t="s">
        <v>2747</v>
      </c>
      <c r="K247" s="59" t="s">
        <v>446</v>
      </c>
      <c r="L247" s="59" t="s">
        <v>446</v>
      </c>
      <c r="M247" s="59" t="s">
        <v>3121</v>
      </c>
      <c r="N247" s="59" t="s">
        <v>3122</v>
      </c>
      <c r="O247" s="59" t="s">
        <v>2507</v>
      </c>
      <c r="P247" s="46" t="s">
        <v>180</v>
      </c>
      <c r="Q247" s="59" t="s">
        <v>2650</v>
      </c>
      <c r="R247" s="59" t="s">
        <v>230</v>
      </c>
      <c r="S247" s="75">
        <f t="shared" si="45"/>
        <v>1</v>
      </c>
      <c r="T247" s="75" t="s">
        <v>231</v>
      </c>
      <c r="U247" s="75">
        <f t="shared" si="46"/>
        <v>1</v>
      </c>
      <c r="V247" s="75" t="s">
        <v>231</v>
      </c>
      <c r="W247" s="75">
        <f t="shared" si="47"/>
        <v>1</v>
      </c>
      <c r="X247" s="75" t="s">
        <v>231</v>
      </c>
      <c r="Y247" s="76">
        <f t="shared" si="48"/>
        <v>1</v>
      </c>
      <c r="Z247" s="77" t="str">
        <f t="shared" si="49"/>
        <v>Insignificante</v>
      </c>
      <c r="AA247" s="78">
        <f t="shared" si="50"/>
        <v>1</v>
      </c>
      <c r="AB247" s="75" t="s">
        <v>231</v>
      </c>
      <c r="AC247" s="75">
        <f t="shared" si="51"/>
        <v>3</v>
      </c>
      <c r="AD247" s="75" t="s">
        <v>232</v>
      </c>
      <c r="AE247" s="75">
        <f t="shared" si="52"/>
        <v>4</v>
      </c>
      <c r="AF247" s="75" t="s">
        <v>242</v>
      </c>
      <c r="AG247" s="76">
        <f t="shared" si="53"/>
        <v>4</v>
      </c>
      <c r="AH247" s="77" t="str">
        <f t="shared" si="54"/>
        <v>Mayor</v>
      </c>
      <c r="AI247" s="78">
        <f t="shared" si="55"/>
        <v>1</v>
      </c>
      <c r="AJ247" s="75" t="s">
        <v>231</v>
      </c>
      <c r="AK247" s="75">
        <f t="shared" si="56"/>
        <v>3</v>
      </c>
      <c r="AL247" s="75" t="s">
        <v>232</v>
      </c>
      <c r="AM247" s="75">
        <f t="shared" si="57"/>
        <v>4</v>
      </c>
      <c r="AN247" s="75" t="s">
        <v>242</v>
      </c>
      <c r="AO247" s="76">
        <f t="shared" si="58"/>
        <v>4</v>
      </c>
      <c r="AP247" s="77" t="str">
        <f t="shared" si="59"/>
        <v>Mayor</v>
      </c>
      <c r="AQ247" s="79"/>
      <c r="AR247" s="79"/>
      <c r="AS247" s="79"/>
    </row>
    <row r="248" spans="3:45" ht="38.25">
      <c r="C248" s="56" t="s">
        <v>3117</v>
      </c>
      <c r="D248" s="57">
        <v>43383</v>
      </c>
      <c r="E248" s="58" t="s">
        <v>3118</v>
      </c>
      <c r="F248" s="58" t="s">
        <v>3119</v>
      </c>
      <c r="G248" s="59" t="s">
        <v>3120</v>
      </c>
      <c r="H248" s="59" t="s">
        <v>222</v>
      </c>
      <c r="I248" s="59" t="s">
        <v>2655</v>
      </c>
      <c r="J248" s="59" t="s">
        <v>2747</v>
      </c>
      <c r="K248" s="59" t="s">
        <v>446</v>
      </c>
      <c r="L248" s="59" t="s">
        <v>446</v>
      </c>
      <c r="M248" s="59" t="s">
        <v>3121</v>
      </c>
      <c r="N248" s="59" t="s">
        <v>3122</v>
      </c>
      <c r="O248" s="59" t="s">
        <v>3123</v>
      </c>
      <c r="P248" s="46" t="s">
        <v>180</v>
      </c>
      <c r="Q248" s="59" t="s">
        <v>2650</v>
      </c>
      <c r="R248" s="59" t="s">
        <v>230</v>
      </c>
      <c r="S248" s="75">
        <f t="shared" si="45"/>
        <v>1</v>
      </c>
      <c r="T248" s="75" t="s">
        <v>231</v>
      </c>
      <c r="U248" s="75">
        <f t="shared" si="46"/>
        <v>1</v>
      </c>
      <c r="V248" s="75" t="s">
        <v>231</v>
      </c>
      <c r="W248" s="75">
        <f t="shared" si="47"/>
        <v>1</v>
      </c>
      <c r="X248" s="75" t="s">
        <v>231</v>
      </c>
      <c r="Y248" s="76">
        <f t="shared" si="48"/>
        <v>1</v>
      </c>
      <c r="Z248" s="77" t="str">
        <f t="shared" si="49"/>
        <v>Insignificante</v>
      </c>
      <c r="AA248" s="78">
        <f t="shared" si="50"/>
        <v>1</v>
      </c>
      <c r="AB248" s="75" t="s">
        <v>231</v>
      </c>
      <c r="AC248" s="75">
        <f t="shared" si="51"/>
        <v>3</v>
      </c>
      <c r="AD248" s="75" t="s">
        <v>232</v>
      </c>
      <c r="AE248" s="75">
        <f t="shared" si="52"/>
        <v>4</v>
      </c>
      <c r="AF248" s="75" t="s">
        <v>242</v>
      </c>
      <c r="AG248" s="76">
        <f t="shared" si="53"/>
        <v>4</v>
      </c>
      <c r="AH248" s="77" t="str">
        <f t="shared" si="54"/>
        <v>Mayor</v>
      </c>
      <c r="AI248" s="78">
        <f t="shared" si="55"/>
        <v>1</v>
      </c>
      <c r="AJ248" s="75" t="s">
        <v>231</v>
      </c>
      <c r="AK248" s="75">
        <f t="shared" si="56"/>
        <v>3</v>
      </c>
      <c r="AL248" s="75" t="s">
        <v>232</v>
      </c>
      <c r="AM248" s="75">
        <f t="shared" si="57"/>
        <v>4</v>
      </c>
      <c r="AN248" s="75" t="s">
        <v>242</v>
      </c>
      <c r="AO248" s="76">
        <f t="shared" si="58"/>
        <v>4</v>
      </c>
      <c r="AP248" s="77" t="str">
        <f t="shared" si="59"/>
        <v>Mayor</v>
      </c>
      <c r="AQ248" s="79"/>
      <c r="AR248" s="79"/>
      <c r="AS248" s="79"/>
    </row>
    <row r="249" spans="3:45" ht="38.25">
      <c r="C249" s="56" t="s">
        <v>3117</v>
      </c>
      <c r="D249" s="57">
        <v>43383</v>
      </c>
      <c r="E249" s="58" t="s">
        <v>3118</v>
      </c>
      <c r="F249" s="58" t="s">
        <v>3119</v>
      </c>
      <c r="G249" s="59" t="s">
        <v>3120</v>
      </c>
      <c r="H249" s="59" t="s">
        <v>222</v>
      </c>
      <c r="I249" s="59" t="s">
        <v>2655</v>
      </c>
      <c r="J249" s="59" t="s">
        <v>2747</v>
      </c>
      <c r="K249" s="59" t="s">
        <v>446</v>
      </c>
      <c r="L249" s="59" t="s">
        <v>446</v>
      </c>
      <c r="M249" s="59" t="s">
        <v>3121</v>
      </c>
      <c r="N249" s="59" t="s">
        <v>3122</v>
      </c>
      <c r="O249" s="59" t="s">
        <v>2755</v>
      </c>
      <c r="P249" s="46" t="s">
        <v>180</v>
      </c>
      <c r="Q249" s="59" t="s">
        <v>2650</v>
      </c>
      <c r="R249" s="59" t="s">
        <v>230</v>
      </c>
      <c r="S249" s="75">
        <f t="shared" si="45"/>
        <v>1</v>
      </c>
      <c r="T249" s="75" t="s">
        <v>231</v>
      </c>
      <c r="U249" s="75">
        <f t="shared" si="46"/>
        <v>1</v>
      </c>
      <c r="V249" s="75" t="s">
        <v>231</v>
      </c>
      <c r="W249" s="75">
        <f t="shared" si="47"/>
        <v>1</v>
      </c>
      <c r="X249" s="75" t="s">
        <v>231</v>
      </c>
      <c r="Y249" s="76">
        <f t="shared" si="48"/>
        <v>1</v>
      </c>
      <c r="Z249" s="77" t="str">
        <f t="shared" si="49"/>
        <v>Insignificante</v>
      </c>
      <c r="AA249" s="78">
        <f t="shared" si="50"/>
        <v>1</v>
      </c>
      <c r="AB249" s="75" t="s">
        <v>231</v>
      </c>
      <c r="AC249" s="75">
        <f t="shared" si="51"/>
        <v>3</v>
      </c>
      <c r="AD249" s="75" t="s">
        <v>232</v>
      </c>
      <c r="AE249" s="75">
        <f t="shared" si="52"/>
        <v>4</v>
      </c>
      <c r="AF249" s="75" t="s">
        <v>242</v>
      </c>
      <c r="AG249" s="76">
        <f t="shared" si="53"/>
        <v>4</v>
      </c>
      <c r="AH249" s="77" t="str">
        <f t="shared" si="54"/>
        <v>Mayor</v>
      </c>
      <c r="AI249" s="78">
        <f t="shared" si="55"/>
        <v>1</v>
      </c>
      <c r="AJ249" s="75" t="s">
        <v>231</v>
      </c>
      <c r="AK249" s="75">
        <f t="shared" si="56"/>
        <v>3</v>
      </c>
      <c r="AL249" s="75" t="s">
        <v>232</v>
      </c>
      <c r="AM249" s="75">
        <f t="shared" si="57"/>
        <v>4</v>
      </c>
      <c r="AN249" s="75" t="s">
        <v>242</v>
      </c>
      <c r="AO249" s="76">
        <f t="shared" si="58"/>
        <v>4</v>
      </c>
      <c r="AP249" s="77" t="str">
        <f t="shared" si="59"/>
        <v>Mayor</v>
      </c>
      <c r="AQ249" s="79"/>
      <c r="AR249" s="79"/>
      <c r="AS249" s="79"/>
    </row>
    <row r="250" spans="3:45" ht="76.5">
      <c r="C250" s="56" t="s">
        <v>3124</v>
      </c>
      <c r="D250" s="57">
        <v>41276</v>
      </c>
      <c r="E250" s="58" t="s">
        <v>3111</v>
      </c>
      <c r="F250" s="58" t="s">
        <v>2864</v>
      </c>
      <c r="G250" s="59" t="s">
        <v>3125</v>
      </c>
      <c r="H250" s="59" t="s">
        <v>222</v>
      </c>
      <c r="I250" s="59" t="s">
        <v>2655</v>
      </c>
      <c r="J250" s="59" t="s">
        <v>2747</v>
      </c>
      <c r="K250" s="59" t="s">
        <v>446</v>
      </c>
      <c r="L250" s="59" t="s">
        <v>446</v>
      </c>
      <c r="M250" s="59" t="s">
        <v>3126</v>
      </c>
      <c r="N250" s="59" t="s">
        <v>727</v>
      </c>
      <c r="O250" s="59" t="s">
        <v>1975</v>
      </c>
      <c r="P250" s="46" t="s">
        <v>179</v>
      </c>
      <c r="Q250" s="59" t="s">
        <v>2697</v>
      </c>
      <c r="R250" s="59" t="s">
        <v>230</v>
      </c>
      <c r="S250" s="75">
        <f t="shared" si="45"/>
        <v>1</v>
      </c>
      <c r="T250" s="75" t="s">
        <v>231</v>
      </c>
      <c r="U250" s="75">
        <f t="shared" si="46"/>
        <v>2</v>
      </c>
      <c r="V250" s="75" t="s">
        <v>233</v>
      </c>
      <c r="W250" s="75">
        <f t="shared" si="47"/>
        <v>2</v>
      </c>
      <c r="X250" s="75" t="s">
        <v>233</v>
      </c>
      <c r="Y250" s="76">
        <f t="shared" si="48"/>
        <v>2</v>
      </c>
      <c r="Z250" s="77" t="str">
        <f t="shared" si="49"/>
        <v>Menor</v>
      </c>
      <c r="AA250" s="78">
        <f t="shared" si="50"/>
        <v>1</v>
      </c>
      <c r="AB250" s="75" t="s">
        <v>231</v>
      </c>
      <c r="AC250" s="75">
        <f t="shared" si="51"/>
        <v>2</v>
      </c>
      <c r="AD250" s="75" t="s">
        <v>233</v>
      </c>
      <c r="AE250" s="75">
        <f t="shared" si="52"/>
        <v>2</v>
      </c>
      <c r="AF250" s="75" t="s">
        <v>233</v>
      </c>
      <c r="AG250" s="76">
        <f t="shared" si="53"/>
        <v>2</v>
      </c>
      <c r="AH250" s="77" t="str">
        <f t="shared" si="54"/>
        <v>Menor</v>
      </c>
      <c r="AI250" s="78">
        <f t="shared" si="55"/>
        <v>1</v>
      </c>
      <c r="AJ250" s="75" t="s">
        <v>231</v>
      </c>
      <c r="AK250" s="75">
        <f t="shared" si="56"/>
        <v>3</v>
      </c>
      <c r="AL250" s="75" t="s">
        <v>232</v>
      </c>
      <c r="AM250" s="75">
        <f t="shared" si="57"/>
        <v>3</v>
      </c>
      <c r="AN250" s="75" t="s">
        <v>232</v>
      </c>
      <c r="AO250" s="76">
        <f t="shared" si="58"/>
        <v>3</v>
      </c>
      <c r="AP250" s="77" t="str">
        <f t="shared" si="59"/>
        <v>Moderado</v>
      </c>
      <c r="AQ250" s="79"/>
      <c r="AR250" s="79"/>
      <c r="AS250" s="79"/>
    </row>
    <row r="251" spans="3:45" ht="25.5">
      <c r="C251" s="56" t="s">
        <v>3127</v>
      </c>
      <c r="D251" s="57">
        <v>40939</v>
      </c>
      <c r="E251" s="58" t="s">
        <v>219</v>
      </c>
      <c r="F251" s="58" t="s">
        <v>220</v>
      </c>
      <c r="G251" s="59" t="s">
        <v>3128</v>
      </c>
      <c r="H251" s="59" t="s">
        <v>222</v>
      </c>
      <c r="I251" s="59" t="s">
        <v>2655</v>
      </c>
      <c r="J251" s="59" t="s">
        <v>2747</v>
      </c>
      <c r="K251" s="59" t="s">
        <v>3129</v>
      </c>
      <c r="L251" s="59" t="s">
        <v>3130</v>
      </c>
      <c r="M251" s="59" t="s">
        <v>3131</v>
      </c>
      <c r="N251" s="59" t="s">
        <v>3132</v>
      </c>
      <c r="O251" s="59" t="s">
        <v>3133</v>
      </c>
      <c r="P251" s="46" t="s">
        <v>180</v>
      </c>
      <c r="Q251" s="59" t="s">
        <v>2650</v>
      </c>
      <c r="R251" s="59" t="s">
        <v>230</v>
      </c>
      <c r="S251" s="75">
        <f t="shared" si="45"/>
        <v>1</v>
      </c>
      <c r="T251" s="75" t="s">
        <v>231</v>
      </c>
      <c r="U251" s="75">
        <f t="shared" si="46"/>
        <v>1</v>
      </c>
      <c r="V251" s="75" t="s">
        <v>231</v>
      </c>
      <c r="W251" s="75">
        <f t="shared" si="47"/>
        <v>1</v>
      </c>
      <c r="X251" s="75" t="s">
        <v>231</v>
      </c>
      <c r="Y251" s="76">
        <f t="shared" si="48"/>
        <v>1</v>
      </c>
      <c r="Z251" s="77" t="str">
        <f t="shared" si="49"/>
        <v>Insignificante</v>
      </c>
      <c r="AA251" s="78">
        <f t="shared" si="50"/>
        <v>1</v>
      </c>
      <c r="AB251" s="75" t="s">
        <v>231</v>
      </c>
      <c r="AC251" s="75">
        <f t="shared" si="51"/>
        <v>1</v>
      </c>
      <c r="AD251" s="75" t="s">
        <v>231</v>
      </c>
      <c r="AE251" s="75">
        <f t="shared" si="52"/>
        <v>2</v>
      </c>
      <c r="AF251" s="75" t="s">
        <v>233</v>
      </c>
      <c r="AG251" s="76">
        <f t="shared" si="53"/>
        <v>2</v>
      </c>
      <c r="AH251" s="77" t="str">
        <f t="shared" si="54"/>
        <v>Menor</v>
      </c>
      <c r="AI251" s="78">
        <f t="shared" si="55"/>
        <v>1</v>
      </c>
      <c r="AJ251" s="75" t="s">
        <v>231</v>
      </c>
      <c r="AK251" s="75">
        <f t="shared" si="56"/>
        <v>1</v>
      </c>
      <c r="AL251" s="75" t="s">
        <v>231</v>
      </c>
      <c r="AM251" s="75">
        <f t="shared" si="57"/>
        <v>3</v>
      </c>
      <c r="AN251" s="75" t="s">
        <v>232</v>
      </c>
      <c r="AO251" s="76">
        <f t="shared" si="58"/>
        <v>3</v>
      </c>
      <c r="AP251" s="77" t="str">
        <f t="shared" si="59"/>
        <v>Moderado</v>
      </c>
      <c r="AQ251" s="79"/>
      <c r="AR251" s="79"/>
      <c r="AS251" s="79"/>
    </row>
    <row r="252" spans="3:45" ht="25.5">
      <c r="C252" s="56" t="s">
        <v>3127</v>
      </c>
      <c r="D252" s="57">
        <v>40939</v>
      </c>
      <c r="E252" s="58" t="s">
        <v>219</v>
      </c>
      <c r="F252" s="58" t="s">
        <v>220</v>
      </c>
      <c r="G252" s="59" t="s">
        <v>3128</v>
      </c>
      <c r="H252" s="59" t="s">
        <v>222</v>
      </c>
      <c r="I252" s="59" t="s">
        <v>2655</v>
      </c>
      <c r="J252" s="59" t="s">
        <v>2747</v>
      </c>
      <c r="K252" s="59" t="s">
        <v>3129</v>
      </c>
      <c r="L252" s="59" t="s">
        <v>3130</v>
      </c>
      <c r="M252" s="59" t="s">
        <v>3131</v>
      </c>
      <c r="N252" s="59" t="s">
        <v>3132</v>
      </c>
      <c r="O252" s="59" t="s">
        <v>2755</v>
      </c>
      <c r="P252" s="46" t="s">
        <v>180</v>
      </c>
      <c r="Q252" s="59" t="s">
        <v>2650</v>
      </c>
      <c r="R252" s="59" t="s">
        <v>230</v>
      </c>
      <c r="S252" s="75">
        <f t="shared" si="45"/>
        <v>1</v>
      </c>
      <c r="T252" s="75" t="s">
        <v>231</v>
      </c>
      <c r="U252" s="75">
        <f t="shared" si="46"/>
        <v>1</v>
      </c>
      <c r="V252" s="75" t="s">
        <v>231</v>
      </c>
      <c r="W252" s="75">
        <f t="shared" si="47"/>
        <v>1</v>
      </c>
      <c r="X252" s="75" t="s">
        <v>231</v>
      </c>
      <c r="Y252" s="76">
        <f t="shared" si="48"/>
        <v>1</v>
      </c>
      <c r="Z252" s="77" t="str">
        <f t="shared" si="49"/>
        <v>Insignificante</v>
      </c>
      <c r="AA252" s="78">
        <f t="shared" si="50"/>
        <v>1</v>
      </c>
      <c r="AB252" s="75" t="s">
        <v>231</v>
      </c>
      <c r="AC252" s="75">
        <f t="shared" si="51"/>
        <v>1</v>
      </c>
      <c r="AD252" s="75" t="s">
        <v>231</v>
      </c>
      <c r="AE252" s="75">
        <f t="shared" si="52"/>
        <v>2</v>
      </c>
      <c r="AF252" s="75" t="s">
        <v>233</v>
      </c>
      <c r="AG252" s="76">
        <f t="shared" si="53"/>
        <v>2</v>
      </c>
      <c r="AH252" s="77" t="str">
        <f t="shared" si="54"/>
        <v>Menor</v>
      </c>
      <c r="AI252" s="78">
        <f t="shared" si="55"/>
        <v>1</v>
      </c>
      <c r="AJ252" s="75" t="s">
        <v>231</v>
      </c>
      <c r="AK252" s="75">
        <f t="shared" si="56"/>
        <v>1</v>
      </c>
      <c r="AL252" s="75" t="s">
        <v>231</v>
      </c>
      <c r="AM252" s="75">
        <f t="shared" si="57"/>
        <v>3</v>
      </c>
      <c r="AN252" s="75" t="s">
        <v>232</v>
      </c>
      <c r="AO252" s="76">
        <f t="shared" si="58"/>
        <v>3</v>
      </c>
      <c r="AP252" s="77" t="str">
        <f t="shared" si="59"/>
        <v>Moderado</v>
      </c>
      <c r="AQ252" s="79"/>
      <c r="AR252" s="79"/>
      <c r="AS252" s="79"/>
    </row>
    <row r="253" spans="3:45" ht="76.5">
      <c r="C253" s="56" t="s">
        <v>3134</v>
      </c>
      <c r="D253" s="57">
        <v>42090</v>
      </c>
      <c r="E253" s="58" t="s">
        <v>219</v>
      </c>
      <c r="F253" s="58" t="s">
        <v>219</v>
      </c>
      <c r="G253" s="59" t="s">
        <v>3135</v>
      </c>
      <c r="H253" s="59" t="s">
        <v>222</v>
      </c>
      <c r="I253" s="59" t="s">
        <v>223</v>
      </c>
      <c r="J253" s="59" t="s">
        <v>3136</v>
      </c>
      <c r="K253" s="59" t="s">
        <v>3129</v>
      </c>
      <c r="L253" s="59" t="s">
        <v>3130</v>
      </c>
      <c r="M253" s="59" t="s">
        <v>3137</v>
      </c>
      <c r="N253" s="59" t="s">
        <v>3138</v>
      </c>
      <c r="O253" s="59" t="s">
        <v>3139</v>
      </c>
      <c r="P253" s="46" t="s">
        <v>180</v>
      </c>
      <c r="Q253" s="59" t="s">
        <v>2650</v>
      </c>
      <c r="R253" s="59" t="s">
        <v>230</v>
      </c>
      <c r="S253" s="75">
        <f t="shared" si="45"/>
        <v>1</v>
      </c>
      <c r="T253" s="75" t="s">
        <v>231</v>
      </c>
      <c r="U253" s="75">
        <f t="shared" si="46"/>
        <v>1</v>
      </c>
      <c r="V253" s="75" t="s">
        <v>231</v>
      </c>
      <c r="W253" s="75">
        <f t="shared" si="47"/>
        <v>1</v>
      </c>
      <c r="X253" s="75" t="s">
        <v>231</v>
      </c>
      <c r="Y253" s="76">
        <f t="shared" si="48"/>
        <v>1</v>
      </c>
      <c r="Z253" s="77" t="str">
        <f t="shared" si="49"/>
        <v>Insignificante</v>
      </c>
      <c r="AA253" s="78">
        <f t="shared" si="50"/>
        <v>1</v>
      </c>
      <c r="AB253" s="75" t="s">
        <v>231</v>
      </c>
      <c r="AC253" s="75">
        <f t="shared" si="51"/>
        <v>2</v>
      </c>
      <c r="AD253" s="75" t="s">
        <v>233</v>
      </c>
      <c r="AE253" s="75">
        <f t="shared" si="52"/>
        <v>3</v>
      </c>
      <c r="AF253" s="75" t="s">
        <v>232</v>
      </c>
      <c r="AG253" s="76">
        <f t="shared" si="53"/>
        <v>3</v>
      </c>
      <c r="AH253" s="77" t="str">
        <f t="shared" si="54"/>
        <v>Moderado</v>
      </c>
      <c r="AI253" s="78">
        <f t="shared" si="55"/>
        <v>1</v>
      </c>
      <c r="AJ253" s="75" t="s">
        <v>231</v>
      </c>
      <c r="AK253" s="75">
        <f t="shared" si="56"/>
        <v>2</v>
      </c>
      <c r="AL253" s="75" t="s">
        <v>233</v>
      </c>
      <c r="AM253" s="75">
        <f t="shared" si="57"/>
        <v>3</v>
      </c>
      <c r="AN253" s="75" t="s">
        <v>232</v>
      </c>
      <c r="AO253" s="76">
        <f t="shared" si="58"/>
        <v>3</v>
      </c>
      <c r="AP253" s="77" t="str">
        <f t="shared" si="59"/>
        <v>Moderado</v>
      </c>
      <c r="AQ253" s="79"/>
      <c r="AR253" s="79"/>
      <c r="AS253" s="79"/>
    </row>
    <row r="254" spans="3:45" ht="76.5">
      <c r="C254" s="56" t="s">
        <v>3134</v>
      </c>
      <c r="D254" s="57">
        <v>42090</v>
      </c>
      <c r="E254" s="58" t="s">
        <v>219</v>
      </c>
      <c r="F254" s="58" t="s">
        <v>219</v>
      </c>
      <c r="G254" s="59" t="s">
        <v>3135</v>
      </c>
      <c r="H254" s="59" t="s">
        <v>222</v>
      </c>
      <c r="I254" s="59" t="s">
        <v>223</v>
      </c>
      <c r="J254" s="59" t="s">
        <v>3136</v>
      </c>
      <c r="K254" s="59" t="s">
        <v>3129</v>
      </c>
      <c r="L254" s="59" t="s">
        <v>3130</v>
      </c>
      <c r="M254" s="59" t="s">
        <v>3137</v>
      </c>
      <c r="N254" s="59" t="s">
        <v>3138</v>
      </c>
      <c r="O254" s="59" t="s">
        <v>3140</v>
      </c>
      <c r="P254" s="46" t="s">
        <v>180</v>
      </c>
      <c r="Q254" s="59" t="s">
        <v>2650</v>
      </c>
      <c r="R254" s="59" t="s">
        <v>230</v>
      </c>
      <c r="S254" s="75">
        <f t="shared" si="45"/>
        <v>1</v>
      </c>
      <c r="T254" s="75" t="s">
        <v>231</v>
      </c>
      <c r="U254" s="75">
        <f t="shared" si="46"/>
        <v>1</v>
      </c>
      <c r="V254" s="75" t="s">
        <v>231</v>
      </c>
      <c r="W254" s="75">
        <f t="shared" si="47"/>
        <v>1</v>
      </c>
      <c r="X254" s="75" t="s">
        <v>231</v>
      </c>
      <c r="Y254" s="76">
        <f t="shared" si="48"/>
        <v>1</v>
      </c>
      <c r="Z254" s="77" t="str">
        <f t="shared" si="49"/>
        <v>Insignificante</v>
      </c>
      <c r="AA254" s="78">
        <f t="shared" si="50"/>
        <v>1</v>
      </c>
      <c r="AB254" s="75" t="s">
        <v>231</v>
      </c>
      <c r="AC254" s="75">
        <f t="shared" si="51"/>
        <v>2</v>
      </c>
      <c r="AD254" s="75" t="s">
        <v>233</v>
      </c>
      <c r="AE254" s="75">
        <f t="shared" si="52"/>
        <v>3</v>
      </c>
      <c r="AF254" s="75" t="s">
        <v>232</v>
      </c>
      <c r="AG254" s="76">
        <f t="shared" si="53"/>
        <v>3</v>
      </c>
      <c r="AH254" s="77" t="str">
        <f t="shared" si="54"/>
        <v>Moderado</v>
      </c>
      <c r="AI254" s="78">
        <f t="shared" si="55"/>
        <v>1</v>
      </c>
      <c r="AJ254" s="75" t="s">
        <v>231</v>
      </c>
      <c r="AK254" s="75">
        <f t="shared" si="56"/>
        <v>2</v>
      </c>
      <c r="AL254" s="75" t="s">
        <v>233</v>
      </c>
      <c r="AM254" s="75">
        <f t="shared" si="57"/>
        <v>3</v>
      </c>
      <c r="AN254" s="75" t="s">
        <v>232</v>
      </c>
      <c r="AO254" s="76">
        <f t="shared" si="58"/>
        <v>3</v>
      </c>
      <c r="AP254" s="77" t="str">
        <f t="shared" si="59"/>
        <v>Moderado</v>
      </c>
      <c r="AQ254" s="79"/>
      <c r="AR254" s="79"/>
      <c r="AS254" s="79"/>
    </row>
    <row r="255" spans="3:45" ht="76.5">
      <c r="C255" s="56" t="s">
        <v>3134</v>
      </c>
      <c r="D255" s="57">
        <v>42090</v>
      </c>
      <c r="E255" s="58" t="s">
        <v>219</v>
      </c>
      <c r="F255" s="58" t="s">
        <v>219</v>
      </c>
      <c r="G255" s="59" t="s">
        <v>3135</v>
      </c>
      <c r="H255" s="59" t="s">
        <v>222</v>
      </c>
      <c r="I255" s="59" t="s">
        <v>223</v>
      </c>
      <c r="J255" s="59" t="s">
        <v>3136</v>
      </c>
      <c r="K255" s="59" t="s">
        <v>3129</v>
      </c>
      <c r="L255" s="59" t="s">
        <v>3130</v>
      </c>
      <c r="M255" s="59" t="s">
        <v>3137</v>
      </c>
      <c r="N255" s="59" t="s">
        <v>3138</v>
      </c>
      <c r="O255" s="59" t="s">
        <v>2755</v>
      </c>
      <c r="P255" s="46" t="s">
        <v>180</v>
      </c>
      <c r="Q255" s="59" t="s">
        <v>2650</v>
      </c>
      <c r="R255" s="59" t="s">
        <v>230</v>
      </c>
      <c r="S255" s="75">
        <f t="shared" si="45"/>
        <v>1</v>
      </c>
      <c r="T255" s="75" t="s">
        <v>231</v>
      </c>
      <c r="U255" s="75">
        <f t="shared" si="46"/>
        <v>1</v>
      </c>
      <c r="V255" s="75" t="s">
        <v>231</v>
      </c>
      <c r="W255" s="75">
        <f t="shared" si="47"/>
        <v>1</v>
      </c>
      <c r="X255" s="75" t="s">
        <v>231</v>
      </c>
      <c r="Y255" s="76">
        <f t="shared" si="48"/>
        <v>1</v>
      </c>
      <c r="Z255" s="77" t="str">
        <f t="shared" si="49"/>
        <v>Insignificante</v>
      </c>
      <c r="AA255" s="78">
        <f t="shared" si="50"/>
        <v>1</v>
      </c>
      <c r="AB255" s="75" t="s">
        <v>231</v>
      </c>
      <c r="AC255" s="75">
        <f t="shared" si="51"/>
        <v>2</v>
      </c>
      <c r="AD255" s="75" t="s">
        <v>233</v>
      </c>
      <c r="AE255" s="75">
        <f t="shared" si="52"/>
        <v>3</v>
      </c>
      <c r="AF255" s="75" t="s">
        <v>232</v>
      </c>
      <c r="AG255" s="76">
        <f t="shared" si="53"/>
        <v>3</v>
      </c>
      <c r="AH255" s="77" t="str">
        <f t="shared" si="54"/>
        <v>Moderado</v>
      </c>
      <c r="AI255" s="78">
        <f t="shared" si="55"/>
        <v>1</v>
      </c>
      <c r="AJ255" s="75" t="s">
        <v>231</v>
      </c>
      <c r="AK255" s="75">
        <f t="shared" si="56"/>
        <v>2</v>
      </c>
      <c r="AL255" s="75" t="s">
        <v>233</v>
      </c>
      <c r="AM255" s="75">
        <f t="shared" si="57"/>
        <v>3</v>
      </c>
      <c r="AN255" s="75" t="s">
        <v>232</v>
      </c>
      <c r="AO255" s="76">
        <f t="shared" si="58"/>
        <v>3</v>
      </c>
      <c r="AP255" s="77" t="str">
        <f t="shared" si="59"/>
        <v>Moderado</v>
      </c>
      <c r="AQ255" s="79"/>
      <c r="AR255" s="79"/>
      <c r="AS255" s="79"/>
    </row>
    <row r="256" spans="3:45" ht="76.5">
      <c r="C256" s="56" t="s">
        <v>3134</v>
      </c>
      <c r="D256" s="57">
        <v>42090</v>
      </c>
      <c r="E256" s="58" t="s">
        <v>219</v>
      </c>
      <c r="F256" s="58" t="s">
        <v>219</v>
      </c>
      <c r="G256" s="59" t="s">
        <v>3135</v>
      </c>
      <c r="H256" s="59" t="s">
        <v>222</v>
      </c>
      <c r="I256" s="59" t="s">
        <v>223</v>
      </c>
      <c r="J256" s="59" t="s">
        <v>3136</v>
      </c>
      <c r="K256" s="59" t="s">
        <v>3129</v>
      </c>
      <c r="L256" s="59" t="s">
        <v>3130</v>
      </c>
      <c r="M256" s="59" t="s">
        <v>3137</v>
      </c>
      <c r="N256" s="59" t="s">
        <v>3138</v>
      </c>
      <c r="O256" s="59" t="s">
        <v>3141</v>
      </c>
      <c r="P256" s="46" t="s">
        <v>180</v>
      </c>
      <c r="Q256" s="59" t="s">
        <v>2650</v>
      </c>
      <c r="R256" s="59" t="s">
        <v>230</v>
      </c>
      <c r="S256" s="75">
        <f t="shared" si="45"/>
        <v>1</v>
      </c>
      <c r="T256" s="75" t="s">
        <v>231</v>
      </c>
      <c r="U256" s="75">
        <f t="shared" si="46"/>
        <v>1</v>
      </c>
      <c r="V256" s="75" t="s">
        <v>231</v>
      </c>
      <c r="W256" s="75">
        <f t="shared" si="47"/>
        <v>1</v>
      </c>
      <c r="X256" s="75" t="s">
        <v>231</v>
      </c>
      <c r="Y256" s="76">
        <f t="shared" si="48"/>
        <v>1</v>
      </c>
      <c r="Z256" s="77" t="str">
        <f t="shared" si="49"/>
        <v>Insignificante</v>
      </c>
      <c r="AA256" s="78">
        <f t="shared" si="50"/>
        <v>1</v>
      </c>
      <c r="AB256" s="75" t="s">
        <v>231</v>
      </c>
      <c r="AC256" s="75">
        <f t="shared" si="51"/>
        <v>2</v>
      </c>
      <c r="AD256" s="75" t="s">
        <v>233</v>
      </c>
      <c r="AE256" s="75">
        <f t="shared" si="52"/>
        <v>3</v>
      </c>
      <c r="AF256" s="75" t="s">
        <v>232</v>
      </c>
      <c r="AG256" s="76">
        <f t="shared" si="53"/>
        <v>3</v>
      </c>
      <c r="AH256" s="77" t="str">
        <f t="shared" si="54"/>
        <v>Moderado</v>
      </c>
      <c r="AI256" s="78">
        <f t="shared" si="55"/>
        <v>1</v>
      </c>
      <c r="AJ256" s="75" t="s">
        <v>231</v>
      </c>
      <c r="AK256" s="75">
        <f t="shared" si="56"/>
        <v>2</v>
      </c>
      <c r="AL256" s="75" t="s">
        <v>233</v>
      </c>
      <c r="AM256" s="75">
        <f t="shared" si="57"/>
        <v>3</v>
      </c>
      <c r="AN256" s="75" t="s">
        <v>232</v>
      </c>
      <c r="AO256" s="76">
        <f t="shared" si="58"/>
        <v>3</v>
      </c>
      <c r="AP256" s="77" t="str">
        <f t="shared" si="59"/>
        <v>Moderado</v>
      </c>
      <c r="AQ256" s="79"/>
      <c r="AR256" s="79"/>
      <c r="AS256" s="79"/>
    </row>
    <row r="257" spans="3:45" ht="76.5">
      <c r="C257" s="56" t="s">
        <v>3142</v>
      </c>
      <c r="D257" s="57">
        <v>42090</v>
      </c>
      <c r="E257" s="58" t="s">
        <v>3139</v>
      </c>
      <c r="F257" s="58" t="s">
        <v>3139</v>
      </c>
      <c r="G257" s="59" t="s">
        <v>3143</v>
      </c>
      <c r="H257" s="59" t="s">
        <v>222</v>
      </c>
      <c r="I257" s="59" t="s">
        <v>223</v>
      </c>
      <c r="J257" s="59" t="s">
        <v>2747</v>
      </c>
      <c r="K257" s="59" t="s">
        <v>3129</v>
      </c>
      <c r="L257" s="59" t="s">
        <v>3130</v>
      </c>
      <c r="M257" s="59" t="s">
        <v>3144</v>
      </c>
      <c r="N257" s="59" t="s">
        <v>727</v>
      </c>
      <c r="O257" s="59" t="s">
        <v>3145</v>
      </c>
      <c r="P257" s="46" t="s">
        <v>180</v>
      </c>
      <c r="Q257" s="59" t="s">
        <v>2650</v>
      </c>
      <c r="R257" s="59" t="s">
        <v>230</v>
      </c>
      <c r="S257" s="75">
        <f t="shared" si="45"/>
        <v>1</v>
      </c>
      <c r="T257" s="75" t="s">
        <v>231</v>
      </c>
      <c r="U257" s="75">
        <f t="shared" si="46"/>
        <v>1</v>
      </c>
      <c r="V257" s="75" t="s">
        <v>231</v>
      </c>
      <c r="W257" s="75">
        <f t="shared" si="47"/>
        <v>1</v>
      </c>
      <c r="X257" s="75" t="s">
        <v>231</v>
      </c>
      <c r="Y257" s="76">
        <f t="shared" si="48"/>
        <v>1</v>
      </c>
      <c r="Z257" s="77" t="str">
        <f t="shared" si="49"/>
        <v>Insignificante</v>
      </c>
      <c r="AA257" s="78">
        <f t="shared" si="50"/>
        <v>1</v>
      </c>
      <c r="AB257" s="75" t="s">
        <v>231</v>
      </c>
      <c r="AC257" s="75">
        <f t="shared" si="51"/>
        <v>1</v>
      </c>
      <c r="AD257" s="75" t="s">
        <v>231</v>
      </c>
      <c r="AE257" s="75">
        <f t="shared" si="52"/>
        <v>3</v>
      </c>
      <c r="AF257" s="75" t="s">
        <v>232</v>
      </c>
      <c r="AG257" s="76">
        <f t="shared" si="53"/>
        <v>3</v>
      </c>
      <c r="AH257" s="77" t="str">
        <f t="shared" si="54"/>
        <v>Moderado</v>
      </c>
      <c r="AI257" s="78">
        <f t="shared" si="55"/>
        <v>1</v>
      </c>
      <c r="AJ257" s="75" t="s">
        <v>231</v>
      </c>
      <c r="AK257" s="75">
        <f t="shared" si="56"/>
        <v>1</v>
      </c>
      <c r="AL257" s="75" t="s">
        <v>231</v>
      </c>
      <c r="AM257" s="75">
        <f t="shared" si="57"/>
        <v>3</v>
      </c>
      <c r="AN257" s="75" t="s">
        <v>232</v>
      </c>
      <c r="AO257" s="76">
        <f t="shared" si="58"/>
        <v>3</v>
      </c>
      <c r="AP257" s="77" t="str">
        <f t="shared" si="59"/>
        <v>Moderado</v>
      </c>
      <c r="AQ257" s="79"/>
      <c r="AR257" s="79"/>
      <c r="AS257" s="79"/>
    </row>
    <row r="258" spans="3:45" ht="76.5">
      <c r="C258" s="56" t="s">
        <v>3142</v>
      </c>
      <c r="D258" s="57">
        <v>42090</v>
      </c>
      <c r="E258" s="58" t="s">
        <v>3139</v>
      </c>
      <c r="F258" s="58" t="s">
        <v>3139</v>
      </c>
      <c r="G258" s="59" t="s">
        <v>3143</v>
      </c>
      <c r="H258" s="59" t="s">
        <v>222</v>
      </c>
      <c r="I258" s="59" t="s">
        <v>223</v>
      </c>
      <c r="J258" s="59" t="s">
        <v>2747</v>
      </c>
      <c r="K258" s="59" t="s">
        <v>3129</v>
      </c>
      <c r="L258" s="59" t="s">
        <v>3130</v>
      </c>
      <c r="M258" s="59" t="s">
        <v>3144</v>
      </c>
      <c r="N258" s="59" t="s">
        <v>727</v>
      </c>
      <c r="O258" s="59" t="s">
        <v>3146</v>
      </c>
      <c r="P258" s="46" t="s">
        <v>180</v>
      </c>
      <c r="Q258" s="59" t="s">
        <v>2650</v>
      </c>
      <c r="R258" s="59" t="s">
        <v>230</v>
      </c>
      <c r="S258" s="75">
        <f t="shared" si="45"/>
        <v>1</v>
      </c>
      <c r="T258" s="75" t="s">
        <v>231</v>
      </c>
      <c r="U258" s="75">
        <f t="shared" si="46"/>
        <v>1</v>
      </c>
      <c r="V258" s="75" t="s">
        <v>231</v>
      </c>
      <c r="W258" s="75">
        <f t="shared" si="47"/>
        <v>1</v>
      </c>
      <c r="X258" s="75" t="s">
        <v>231</v>
      </c>
      <c r="Y258" s="76">
        <f t="shared" si="48"/>
        <v>1</v>
      </c>
      <c r="Z258" s="77" t="str">
        <f t="shared" si="49"/>
        <v>Insignificante</v>
      </c>
      <c r="AA258" s="78">
        <f t="shared" si="50"/>
        <v>1</v>
      </c>
      <c r="AB258" s="75" t="s">
        <v>231</v>
      </c>
      <c r="AC258" s="75">
        <f t="shared" si="51"/>
        <v>1</v>
      </c>
      <c r="AD258" s="75" t="s">
        <v>231</v>
      </c>
      <c r="AE258" s="75">
        <f t="shared" si="52"/>
        <v>3</v>
      </c>
      <c r="AF258" s="75" t="s">
        <v>232</v>
      </c>
      <c r="AG258" s="76">
        <f t="shared" si="53"/>
        <v>3</v>
      </c>
      <c r="AH258" s="77" t="str">
        <f t="shared" si="54"/>
        <v>Moderado</v>
      </c>
      <c r="AI258" s="78">
        <f t="shared" si="55"/>
        <v>1</v>
      </c>
      <c r="AJ258" s="75" t="s">
        <v>231</v>
      </c>
      <c r="AK258" s="75">
        <f t="shared" si="56"/>
        <v>1</v>
      </c>
      <c r="AL258" s="75" t="s">
        <v>231</v>
      </c>
      <c r="AM258" s="75">
        <f t="shared" si="57"/>
        <v>3</v>
      </c>
      <c r="AN258" s="75" t="s">
        <v>232</v>
      </c>
      <c r="AO258" s="76">
        <f t="shared" si="58"/>
        <v>3</v>
      </c>
      <c r="AP258" s="77" t="str">
        <f t="shared" si="59"/>
        <v>Moderado</v>
      </c>
      <c r="AQ258" s="79"/>
      <c r="AR258" s="79"/>
      <c r="AS258" s="79"/>
    </row>
    <row r="259" spans="3:45" ht="38.25">
      <c r="C259" s="56" t="s">
        <v>3147</v>
      </c>
      <c r="D259" s="57">
        <v>43385</v>
      </c>
      <c r="E259" s="58" t="s">
        <v>3148</v>
      </c>
      <c r="F259" s="58" t="s">
        <v>3149</v>
      </c>
      <c r="G259" s="59" t="s">
        <v>3150</v>
      </c>
      <c r="H259" s="59" t="s">
        <v>222</v>
      </c>
      <c r="I259" s="59" t="s">
        <v>2655</v>
      </c>
      <c r="J259" s="59" t="s">
        <v>3151</v>
      </c>
      <c r="K259" s="59" t="s">
        <v>3129</v>
      </c>
      <c r="L259" s="59" t="s">
        <v>3130</v>
      </c>
      <c r="M259" s="59" t="s">
        <v>3152</v>
      </c>
      <c r="N259" s="59" t="s">
        <v>727</v>
      </c>
      <c r="O259" s="59" t="s">
        <v>426</v>
      </c>
      <c r="P259" s="46" t="s">
        <v>180</v>
      </c>
      <c r="Q259" s="59" t="s">
        <v>2650</v>
      </c>
      <c r="R259" s="59" t="s">
        <v>230</v>
      </c>
      <c r="S259" s="75">
        <f t="shared" si="45"/>
        <v>1</v>
      </c>
      <c r="T259" s="75" t="s">
        <v>231</v>
      </c>
      <c r="U259" s="75">
        <f t="shared" si="46"/>
        <v>1</v>
      </c>
      <c r="V259" s="75" t="s">
        <v>231</v>
      </c>
      <c r="W259" s="75">
        <f t="shared" si="47"/>
        <v>1</v>
      </c>
      <c r="X259" s="75" t="s">
        <v>231</v>
      </c>
      <c r="Y259" s="76">
        <f t="shared" si="48"/>
        <v>1</v>
      </c>
      <c r="Z259" s="77" t="str">
        <f t="shared" si="49"/>
        <v>Insignificante</v>
      </c>
      <c r="AA259" s="78">
        <f t="shared" si="50"/>
        <v>1</v>
      </c>
      <c r="AB259" s="75" t="s">
        <v>231</v>
      </c>
      <c r="AC259" s="75">
        <f t="shared" si="51"/>
        <v>1</v>
      </c>
      <c r="AD259" s="75" t="s">
        <v>231</v>
      </c>
      <c r="AE259" s="75">
        <f t="shared" si="52"/>
        <v>2</v>
      </c>
      <c r="AF259" s="75" t="s">
        <v>233</v>
      </c>
      <c r="AG259" s="76">
        <f t="shared" si="53"/>
        <v>2</v>
      </c>
      <c r="AH259" s="77" t="str">
        <f t="shared" si="54"/>
        <v>Menor</v>
      </c>
      <c r="AI259" s="78">
        <f t="shared" si="55"/>
        <v>1</v>
      </c>
      <c r="AJ259" s="75" t="s">
        <v>231</v>
      </c>
      <c r="AK259" s="75">
        <f t="shared" si="56"/>
        <v>1</v>
      </c>
      <c r="AL259" s="75" t="s">
        <v>231</v>
      </c>
      <c r="AM259" s="75">
        <f t="shared" si="57"/>
        <v>2</v>
      </c>
      <c r="AN259" s="75" t="s">
        <v>233</v>
      </c>
      <c r="AO259" s="76">
        <f t="shared" si="58"/>
        <v>2</v>
      </c>
      <c r="AP259" s="77" t="str">
        <f t="shared" si="59"/>
        <v>Menor</v>
      </c>
      <c r="AQ259" s="79"/>
      <c r="AR259" s="79"/>
      <c r="AS259" s="79"/>
    </row>
    <row r="260" spans="3:45" ht="38.25">
      <c r="C260" s="56" t="s">
        <v>3147</v>
      </c>
      <c r="D260" s="57">
        <v>43385</v>
      </c>
      <c r="E260" s="58" t="s">
        <v>3148</v>
      </c>
      <c r="F260" s="58" t="s">
        <v>3149</v>
      </c>
      <c r="G260" s="59" t="s">
        <v>3150</v>
      </c>
      <c r="H260" s="59" t="s">
        <v>222</v>
      </c>
      <c r="I260" s="59" t="s">
        <v>2655</v>
      </c>
      <c r="J260" s="59" t="s">
        <v>3151</v>
      </c>
      <c r="K260" s="59" t="s">
        <v>3129</v>
      </c>
      <c r="L260" s="59" t="s">
        <v>3130</v>
      </c>
      <c r="M260" s="59" t="s">
        <v>3152</v>
      </c>
      <c r="N260" s="59" t="s">
        <v>727</v>
      </c>
      <c r="O260" s="59" t="s">
        <v>3153</v>
      </c>
      <c r="P260" s="46" t="s">
        <v>180</v>
      </c>
      <c r="Q260" s="59" t="s">
        <v>2650</v>
      </c>
      <c r="R260" s="59" t="s">
        <v>230</v>
      </c>
      <c r="S260" s="75">
        <f t="shared" si="45"/>
        <v>1</v>
      </c>
      <c r="T260" s="75" t="s">
        <v>231</v>
      </c>
      <c r="U260" s="75">
        <f t="shared" si="46"/>
        <v>1</v>
      </c>
      <c r="V260" s="75" t="s">
        <v>231</v>
      </c>
      <c r="W260" s="75">
        <f t="shared" si="47"/>
        <v>1</v>
      </c>
      <c r="X260" s="75" t="s">
        <v>231</v>
      </c>
      <c r="Y260" s="76">
        <f t="shared" si="48"/>
        <v>1</v>
      </c>
      <c r="Z260" s="77" t="str">
        <f t="shared" si="49"/>
        <v>Insignificante</v>
      </c>
      <c r="AA260" s="78">
        <f t="shared" si="50"/>
        <v>1</v>
      </c>
      <c r="AB260" s="75" t="s">
        <v>231</v>
      </c>
      <c r="AC260" s="75">
        <f t="shared" si="51"/>
        <v>1</v>
      </c>
      <c r="AD260" s="75" t="s">
        <v>231</v>
      </c>
      <c r="AE260" s="75">
        <f t="shared" si="52"/>
        <v>2</v>
      </c>
      <c r="AF260" s="75" t="s">
        <v>233</v>
      </c>
      <c r="AG260" s="76">
        <f t="shared" si="53"/>
        <v>2</v>
      </c>
      <c r="AH260" s="77" t="str">
        <f t="shared" si="54"/>
        <v>Menor</v>
      </c>
      <c r="AI260" s="78">
        <f t="shared" si="55"/>
        <v>1</v>
      </c>
      <c r="AJ260" s="75" t="s">
        <v>231</v>
      </c>
      <c r="AK260" s="75">
        <f t="shared" si="56"/>
        <v>1</v>
      </c>
      <c r="AL260" s="75" t="s">
        <v>231</v>
      </c>
      <c r="AM260" s="75">
        <f t="shared" si="57"/>
        <v>2</v>
      </c>
      <c r="AN260" s="75" t="s">
        <v>233</v>
      </c>
      <c r="AO260" s="76">
        <f t="shared" si="58"/>
        <v>2</v>
      </c>
      <c r="AP260" s="77" t="str">
        <f t="shared" si="59"/>
        <v>Menor</v>
      </c>
      <c r="AQ260" s="79"/>
      <c r="AR260" s="79"/>
      <c r="AS260" s="79"/>
    </row>
    <row r="261" spans="3:45" ht="38.25">
      <c r="C261" s="56" t="s">
        <v>3147</v>
      </c>
      <c r="D261" s="57">
        <v>43385</v>
      </c>
      <c r="E261" s="58" t="s">
        <v>3148</v>
      </c>
      <c r="F261" s="58" t="s">
        <v>3149</v>
      </c>
      <c r="G261" s="59" t="s">
        <v>3150</v>
      </c>
      <c r="H261" s="59" t="s">
        <v>222</v>
      </c>
      <c r="I261" s="59" t="s">
        <v>2655</v>
      </c>
      <c r="J261" s="59" t="s">
        <v>3151</v>
      </c>
      <c r="K261" s="59" t="s">
        <v>3129</v>
      </c>
      <c r="L261" s="59" t="s">
        <v>3130</v>
      </c>
      <c r="M261" s="59" t="s">
        <v>3152</v>
      </c>
      <c r="N261" s="59" t="s">
        <v>727</v>
      </c>
      <c r="O261" s="59" t="s">
        <v>3154</v>
      </c>
      <c r="P261" s="46" t="s">
        <v>180</v>
      </c>
      <c r="Q261" s="59" t="s">
        <v>2650</v>
      </c>
      <c r="R261" s="59" t="s">
        <v>230</v>
      </c>
      <c r="S261" s="75">
        <f t="shared" si="45"/>
        <v>1</v>
      </c>
      <c r="T261" s="75" t="s">
        <v>231</v>
      </c>
      <c r="U261" s="75">
        <f t="shared" si="46"/>
        <v>1</v>
      </c>
      <c r="V261" s="75" t="s">
        <v>231</v>
      </c>
      <c r="W261" s="75">
        <f t="shared" si="47"/>
        <v>1</v>
      </c>
      <c r="X261" s="75" t="s">
        <v>231</v>
      </c>
      <c r="Y261" s="76">
        <f t="shared" si="48"/>
        <v>1</v>
      </c>
      <c r="Z261" s="77" t="str">
        <f t="shared" si="49"/>
        <v>Insignificante</v>
      </c>
      <c r="AA261" s="78">
        <f t="shared" si="50"/>
        <v>1</v>
      </c>
      <c r="AB261" s="75" t="s">
        <v>231</v>
      </c>
      <c r="AC261" s="75">
        <f t="shared" si="51"/>
        <v>1</v>
      </c>
      <c r="AD261" s="75" t="s">
        <v>231</v>
      </c>
      <c r="AE261" s="75">
        <f t="shared" si="52"/>
        <v>2</v>
      </c>
      <c r="AF261" s="75" t="s">
        <v>233</v>
      </c>
      <c r="AG261" s="76">
        <f t="shared" si="53"/>
        <v>2</v>
      </c>
      <c r="AH261" s="77" t="str">
        <f t="shared" si="54"/>
        <v>Menor</v>
      </c>
      <c r="AI261" s="78">
        <f t="shared" si="55"/>
        <v>1</v>
      </c>
      <c r="AJ261" s="75" t="s">
        <v>231</v>
      </c>
      <c r="AK261" s="75">
        <f t="shared" si="56"/>
        <v>1</v>
      </c>
      <c r="AL261" s="75" t="s">
        <v>231</v>
      </c>
      <c r="AM261" s="75">
        <f t="shared" si="57"/>
        <v>2</v>
      </c>
      <c r="AN261" s="75" t="s">
        <v>233</v>
      </c>
      <c r="AO261" s="76">
        <f t="shared" si="58"/>
        <v>2</v>
      </c>
      <c r="AP261" s="77" t="str">
        <f t="shared" si="59"/>
        <v>Menor</v>
      </c>
      <c r="AQ261" s="79"/>
      <c r="AR261" s="79"/>
      <c r="AS261" s="79"/>
    </row>
    <row r="262" spans="3:45" ht="63.75">
      <c r="C262" s="56" t="s">
        <v>3155</v>
      </c>
      <c r="D262" s="57">
        <v>42090</v>
      </c>
      <c r="E262" s="58" t="s">
        <v>3156</v>
      </c>
      <c r="F262" s="58" t="s">
        <v>3157</v>
      </c>
      <c r="G262" s="59" t="s">
        <v>3158</v>
      </c>
      <c r="H262" s="59" t="s">
        <v>222</v>
      </c>
      <c r="I262" s="59" t="s">
        <v>2655</v>
      </c>
      <c r="J262" s="59" t="s">
        <v>3159</v>
      </c>
      <c r="K262" s="59" t="s">
        <v>3129</v>
      </c>
      <c r="L262" s="59" t="s">
        <v>3130</v>
      </c>
      <c r="M262" s="59" t="s">
        <v>3160</v>
      </c>
      <c r="N262" s="59" t="s">
        <v>3161</v>
      </c>
      <c r="O262" s="59" t="s">
        <v>3162</v>
      </c>
      <c r="P262" s="46" t="s">
        <v>180</v>
      </c>
      <c r="Q262" s="59" t="s">
        <v>2650</v>
      </c>
      <c r="R262" s="59" t="s">
        <v>230</v>
      </c>
      <c r="S262" s="75">
        <f t="shared" si="45"/>
        <v>1</v>
      </c>
      <c r="T262" s="75" t="s">
        <v>231</v>
      </c>
      <c r="U262" s="75">
        <f t="shared" si="46"/>
        <v>1</v>
      </c>
      <c r="V262" s="75" t="s">
        <v>231</v>
      </c>
      <c r="W262" s="75">
        <f t="shared" si="47"/>
        <v>1</v>
      </c>
      <c r="X262" s="75" t="s">
        <v>231</v>
      </c>
      <c r="Y262" s="76">
        <f t="shared" si="48"/>
        <v>1</v>
      </c>
      <c r="Z262" s="77" t="str">
        <f t="shared" si="49"/>
        <v>Insignificante</v>
      </c>
      <c r="AA262" s="78">
        <f t="shared" si="50"/>
        <v>1</v>
      </c>
      <c r="AB262" s="75" t="s">
        <v>231</v>
      </c>
      <c r="AC262" s="75">
        <f t="shared" si="51"/>
        <v>1</v>
      </c>
      <c r="AD262" s="75" t="s">
        <v>231</v>
      </c>
      <c r="AE262" s="75">
        <f t="shared" si="52"/>
        <v>3</v>
      </c>
      <c r="AF262" s="75" t="s">
        <v>232</v>
      </c>
      <c r="AG262" s="76">
        <f t="shared" si="53"/>
        <v>3</v>
      </c>
      <c r="AH262" s="77" t="str">
        <f t="shared" si="54"/>
        <v>Moderado</v>
      </c>
      <c r="AI262" s="78">
        <f t="shared" si="55"/>
        <v>1</v>
      </c>
      <c r="AJ262" s="75" t="s">
        <v>231</v>
      </c>
      <c r="AK262" s="75">
        <f t="shared" si="56"/>
        <v>1</v>
      </c>
      <c r="AL262" s="75" t="s">
        <v>231</v>
      </c>
      <c r="AM262" s="75">
        <f t="shared" si="57"/>
        <v>3</v>
      </c>
      <c r="AN262" s="75" t="s">
        <v>232</v>
      </c>
      <c r="AO262" s="76">
        <f t="shared" si="58"/>
        <v>3</v>
      </c>
      <c r="AP262" s="77" t="str">
        <f t="shared" si="59"/>
        <v>Moderado</v>
      </c>
      <c r="AQ262" s="79"/>
      <c r="AR262" s="79"/>
      <c r="AS262" s="79"/>
    </row>
    <row r="263" spans="3:45" ht="76.5">
      <c r="C263" s="56" t="s">
        <v>3163</v>
      </c>
      <c r="D263" s="57">
        <v>42136</v>
      </c>
      <c r="E263" s="58" t="s">
        <v>3164</v>
      </c>
      <c r="F263" s="58" t="s">
        <v>3165</v>
      </c>
      <c r="G263" s="59" t="s">
        <v>3166</v>
      </c>
      <c r="H263" s="59" t="s">
        <v>222</v>
      </c>
      <c r="I263" s="59" t="s">
        <v>223</v>
      </c>
      <c r="J263" s="59" t="s">
        <v>2820</v>
      </c>
      <c r="K263" s="59" t="s">
        <v>696</v>
      </c>
      <c r="L263" s="59" t="s">
        <v>697</v>
      </c>
      <c r="M263" s="59" t="s">
        <v>3167</v>
      </c>
      <c r="N263" s="59" t="s">
        <v>727</v>
      </c>
      <c r="O263" s="59" t="s">
        <v>3168</v>
      </c>
      <c r="P263" s="46" t="s">
        <v>180</v>
      </c>
      <c r="Q263" s="59" t="s">
        <v>2650</v>
      </c>
      <c r="R263" s="59" t="s">
        <v>230</v>
      </c>
      <c r="S263" s="75">
        <f t="shared" si="45"/>
        <v>1</v>
      </c>
      <c r="T263" s="75" t="s">
        <v>231</v>
      </c>
      <c r="U263" s="75">
        <f t="shared" si="46"/>
        <v>1</v>
      </c>
      <c r="V263" s="75" t="s">
        <v>231</v>
      </c>
      <c r="W263" s="75">
        <f t="shared" si="47"/>
        <v>1</v>
      </c>
      <c r="X263" s="75" t="s">
        <v>231</v>
      </c>
      <c r="Y263" s="76">
        <f t="shared" si="48"/>
        <v>1</v>
      </c>
      <c r="Z263" s="77" t="str">
        <f t="shared" si="49"/>
        <v>Insignificante</v>
      </c>
      <c r="AA263" s="78">
        <f t="shared" si="50"/>
        <v>1</v>
      </c>
      <c r="AB263" s="75" t="s">
        <v>231</v>
      </c>
      <c r="AC263" s="75">
        <f t="shared" si="51"/>
        <v>5</v>
      </c>
      <c r="AD263" s="75" t="s">
        <v>243</v>
      </c>
      <c r="AE263" s="75">
        <f t="shared" si="52"/>
        <v>4</v>
      </c>
      <c r="AF263" s="75" t="s">
        <v>242</v>
      </c>
      <c r="AG263" s="76">
        <f t="shared" si="53"/>
        <v>5</v>
      </c>
      <c r="AH263" s="77" t="str">
        <f t="shared" si="54"/>
        <v>Catastrófico</v>
      </c>
      <c r="AI263" s="78">
        <f t="shared" si="55"/>
        <v>1</v>
      </c>
      <c r="AJ263" s="75" t="s">
        <v>231</v>
      </c>
      <c r="AK263" s="75">
        <f t="shared" si="56"/>
        <v>2</v>
      </c>
      <c r="AL263" s="75" t="s">
        <v>233</v>
      </c>
      <c r="AM263" s="75">
        <f t="shared" si="57"/>
        <v>3</v>
      </c>
      <c r="AN263" s="75" t="s">
        <v>232</v>
      </c>
      <c r="AO263" s="76">
        <f t="shared" si="58"/>
        <v>3</v>
      </c>
      <c r="AP263" s="77" t="str">
        <f t="shared" si="59"/>
        <v>Moderado</v>
      </c>
      <c r="AQ263" s="79"/>
      <c r="AR263" s="79"/>
      <c r="AS263" s="79"/>
    </row>
    <row r="264" spans="3:45" ht="76.5">
      <c r="C264" s="56" t="s">
        <v>3163</v>
      </c>
      <c r="D264" s="57">
        <v>42136</v>
      </c>
      <c r="E264" s="58" t="s">
        <v>3164</v>
      </c>
      <c r="F264" s="58" t="s">
        <v>3165</v>
      </c>
      <c r="G264" s="59" t="s">
        <v>3166</v>
      </c>
      <c r="H264" s="59" t="s">
        <v>222</v>
      </c>
      <c r="I264" s="59" t="s">
        <v>223</v>
      </c>
      <c r="J264" s="59" t="s">
        <v>2820</v>
      </c>
      <c r="K264" s="59" t="s">
        <v>696</v>
      </c>
      <c r="L264" s="59" t="s">
        <v>697</v>
      </c>
      <c r="M264" s="59" t="s">
        <v>3167</v>
      </c>
      <c r="N264" s="59" t="s">
        <v>727</v>
      </c>
      <c r="O264" s="59" t="s">
        <v>3169</v>
      </c>
      <c r="P264" s="46" t="s">
        <v>180</v>
      </c>
      <c r="Q264" s="59" t="s">
        <v>2650</v>
      </c>
      <c r="R264" s="59" t="s">
        <v>230</v>
      </c>
      <c r="S264" s="75">
        <f t="shared" si="45"/>
        <v>1</v>
      </c>
      <c r="T264" s="75" t="s">
        <v>231</v>
      </c>
      <c r="U264" s="75">
        <f t="shared" si="46"/>
        <v>1</v>
      </c>
      <c r="V264" s="75" t="s">
        <v>231</v>
      </c>
      <c r="W264" s="75">
        <f t="shared" si="47"/>
        <v>1</v>
      </c>
      <c r="X264" s="75" t="s">
        <v>231</v>
      </c>
      <c r="Y264" s="76">
        <f t="shared" si="48"/>
        <v>1</v>
      </c>
      <c r="Z264" s="77" t="str">
        <f t="shared" si="49"/>
        <v>Insignificante</v>
      </c>
      <c r="AA264" s="78">
        <f t="shared" si="50"/>
        <v>1</v>
      </c>
      <c r="AB264" s="75" t="s">
        <v>231</v>
      </c>
      <c r="AC264" s="75">
        <f t="shared" si="51"/>
        <v>5</v>
      </c>
      <c r="AD264" s="75" t="s">
        <v>243</v>
      </c>
      <c r="AE264" s="75">
        <f t="shared" si="52"/>
        <v>4</v>
      </c>
      <c r="AF264" s="75" t="s">
        <v>242</v>
      </c>
      <c r="AG264" s="76">
        <f t="shared" si="53"/>
        <v>5</v>
      </c>
      <c r="AH264" s="77" t="str">
        <f t="shared" si="54"/>
        <v>Catastrófico</v>
      </c>
      <c r="AI264" s="78">
        <f t="shared" si="55"/>
        <v>1</v>
      </c>
      <c r="AJ264" s="75" t="s">
        <v>231</v>
      </c>
      <c r="AK264" s="75">
        <f t="shared" si="56"/>
        <v>2</v>
      </c>
      <c r="AL264" s="75" t="s">
        <v>233</v>
      </c>
      <c r="AM264" s="75">
        <f t="shared" si="57"/>
        <v>3</v>
      </c>
      <c r="AN264" s="75" t="s">
        <v>232</v>
      </c>
      <c r="AO264" s="76">
        <f t="shared" si="58"/>
        <v>3</v>
      </c>
      <c r="AP264" s="77" t="str">
        <f t="shared" si="59"/>
        <v>Moderado</v>
      </c>
      <c r="AQ264" s="79"/>
      <c r="AR264" s="79"/>
      <c r="AS264" s="79"/>
    </row>
    <row r="265" spans="3:45" ht="76.5">
      <c r="C265" s="56" t="s">
        <v>3163</v>
      </c>
      <c r="D265" s="57">
        <v>42136</v>
      </c>
      <c r="E265" s="58" t="s">
        <v>3164</v>
      </c>
      <c r="F265" s="58" t="s">
        <v>3165</v>
      </c>
      <c r="G265" s="59" t="s">
        <v>3166</v>
      </c>
      <c r="H265" s="59" t="s">
        <v>222</v>
      </c>
      <c r="I265" s="59" t="s">
        <v>223</v>
      </c>
      <c r="J265" s="59" t="s">
        <v>2820</v>
      </c>
      <c r="K265" s="59" t="s">
        <v>696</v>
      </c>
      <c r="L265" s="59" t="s">
        <v>697</v>
      </c>
      <c r="M265" s="59" t="s">
        <v>3167</v>
      </c>
      <c r="N265" s="59" t="s">
        <v>727</v>
      </c>
      <c r="O265" s="59" t="s">
        <v>3170</v>
      </c>
      <c r="P265" s="46" t="s">
        <v>180</v>
      </c>
      <c r="Q265" s="59" t="s">
        <v>2650</v>
      </c>
      <c r="R265" s="59" t="s">
        <v>230</v>
      </c>
      <c r="S265" s="75">
        <f t="shared" si="45"/>
        <v>1</v>
      </c>
      <c r="T265" s="75" t="s">
        <v>231</v>
      </c>
      <c r="U265" s="75">
        <f t="shared" si="46"/>
        <v>1</v>
      </c>
      <c r="V265" s="75" t="s">
        <v>231</v>
      </c>
      <c r="W265" s="75">
        <f t="shared" si="47"/>
        <v>1</v>
      </c>
      <c r="X265" s="75" t="s">
        <v>231</v>
      </c>
      <c r="Y265" s="76">
        <f t="shared" si="48"/>
        <v>1</v>
      </c>
      <c r="Z265" s="77" t="str">
        <f t="shared" si="49"/>
        <v>Insignificante</v>
      </c>
      <c r="AA265" s="78">
        <f t="shared" si="50"/>
        <v>1</v>
      </c>
      <c r="AB265" s="75" t="s">
        <v>231</v>
      </c>
      <c r="AC265" s="75">
        <f t="shared" si="51"/>
        <v>5</v>
      </c>
      <c r="AD265" s="75" t="s">
        <v>243</v>
      </c>
      <c r="AE265" s="75">
        <f t="shared" si="52"/>
        <v>4</v>
      </c>
      <c r="AF265" s="75" t="s">
        <v>242</v>
      </c>
      <c r="AG265" s="76">
        <f t="shared" si="53"/>
        <v>5</v>
      </c>
      <c r="AH265" s="77" t="str">
        <f t="shared" si="54"/>
        <v>Catastrófico</v>
      </c>
      <c r="AI265" s="78">
        <f t="shared" si="55"/>
        <v>1</v>
      </c>
      <c r="AJ265" s="75" t="s">
        <v>231</v>
      </c>
      <c r="AK265" s="75">
        <f t="shared" si="56"/>
        <v>2</v>
      </c>
      <c r="AL265" s="75" t="s">
        <v>233</v>
      </c>
      <c r="AM265" s="75">
        <f t="shared" si="57"/>
        <v>3</v>
      </c>
      <c r="AN265" s="75" t="s">
        <v>232</v>
      </c>
      <c r="AO265" s="76">
        <f t="shared" si="58"/>
        <v>3</v>
      </c>
      <c r="AP265" s="77" t="str">
        <f t="shared" si="59"/>
        <v>Moderado</v>
      </c>
      <c r="AQ265" s="79"/>
      <c r="AR265" s="79"/>
      <c r="AS265" s="79"/>
    </row>
    <row r="266" spans="3:45" ht="51">
      <c r="C266" s="56" t="s">
        <v>3171</v>
      </c>
      <c r="D266" s="57">
        <v>43413</v>
      </c>
      <c r="E266" s="58" t="s">
        <v>3164</v>
      </c>
      <c r="F266" s="58" t="s">
        <v>3172</v>
      </c>
      <c r="G266" s="59" t="s">
        <v>3173</v>
      </c>
      <c r="H266" s="59" t="s">
        <v>222</v>
      </c>
      <c r="I266" s="59" t="s">
        <v>223</v>
      </c>
      <c r="J266" s="59" t="s">
        <v>2820</v>
      </c>
      <c r="K266" s="59" t="s">
        <v>696</v>
      </c>
      <c r="L266" s="59" t="s">
        <v>697</v>
      </c>
      <c r="M266" s="59" t="s">
        <v>3167</v>
      </c>
      <c r="N266" s="59" t="s">
        <v>3174</v>
      </c>
      <c r="O266" s="59" t="s">
        <v>3168</v>
      </c>
      <c r="P266" s="46" t="s">
        <v>180</v>
      </c>
      <c r="Q266" s="59" t="s">
        <v>2650</v>
      </c>
      <c r="R266" s="59" t="s">
        <v>230</v>
      </c>
      <c r="S266" s="75">
        <f t="shared" si="45"/>
        <v>1</v>
      </c>
      <c r="T266" s="75" t="s">
        <v>231</v>
      </c>
      <c r="U266" s="75">
        <f t="shared" si="46"/>
        <v>1</v>
      </c>
      <c r="V266" s="75" t="s">
        <v>231</v>
      </c>
      <c r="W266" s="75">
        <f t="shared" si="47"/>
        <v>1</v>
      </c>
      <c r="X266" s="75" t="s">
        <v>231</v>
      </c>
      <c r="Y266" s="76">
        <f t="shared" si="48"/>
        <v>1</v>
      </c>
      <c r="Z266" s="77" t="str">
        <f t="shared" si="49"/>
        <v>Insignificante</v>
      </c>
      <c r="AA266" s="78">
        <f t="shared" si="50"/>
        <v>2</v>
      </c>
      <c r="AB266" s="75" t="s">
        <v>233</v>
      </c>
      <c r="AC266" s="75">
        <f t="shared" si="51"/>
        <v>5</v>
      </c>
      <c r="AD266" s="75" t="s">
        <v>243</v>
      </c>
      <c r="AE266" s="75">
        <f t="shared" si="52"/>
        <v>4</v>
      </c>
      <c r="AF266" s="75" t="s">
        <v>242</v>
      </c>
      <c r="AG266" s="76">
        <f t="shared" si="53"/>
        <v>5</v>
      </c>
      <c r="AH266" s="77" t="str">
        <f t="shared" si="54"/>
        <v>Catastrófico</v>
      </c>
      <c r="AI266" s="78">
        <f t="shared" si="55"/>
        <v>2</v>
      </c>
      <c r="AJ266" s="75" t="s">
        <v>233</v>
      </c>
      <c r="AK266" s="75">
        <f t="shared" si="56"/>
        <v>5</v>
      </c>
      <c r="AL266" s="75" t="s">
        <v>243</v>
      </c>
      <c r="AM266" s="75">
        <f t="shared" si="57"/>
        <v>4</v>
      </c>
      <c r="AN266" s="75" t="s">
        <v>242</v>
      </c>
      <c r="AO266" s="76">
        <f t="shared" si="58"/>
        <v>5</v>
      </c>
      <c r="AP266" s="77" t="str">
        <f t="shared" si="59"/>
        <v>Catastrófico</v>
      </c>
      <c r="AQ266" s="79" t="s">
        <v>179</v>
      </c>
      <c r="AR266" s="79" t="s">
        <v>179</v>
      </c>
      <c r="AS266" s="79" t="s">
        <v>179</v>
      </c>
    </row>
    <row r="267" spans="3:45" ht="51">
      <c r="C267" s="56" t="s">
        <v>3171</v>
      </c>
      <c r="D267" s="57">
        <v>43413</v>
      </c>
      <c r="E267" s="58" t="s">
        <v>3164</v>
      </c>
      <c r="F267" s="58" t="s">
        <v>3172</v>
      </c>
      <c r="G267" s="59" t="s">
        <v>3173</v>
      </c>
      <c r="H267" s="59" t="s">
        <v>222</v>
      </c>
      <c r="I267" s="59" t="s">
        <v>223</v>
      </c>
      <c r="J267" s="59" t="s">
        <v>2820</v>
      </c>
      <c r="K267" s="59" t="s">
        <v>696</v>
      </c>
      <c r="L267" s="59" t="s">
        <v>697</v>
      </c>
      <c r="M267" s="59" t="s">
        <v>3167</v>
      </c>
      <c r="N267" s="59" t="s">
        <v>3174</v>
      </c>
      <c r="O267" s="59" t="s">
        <v>3175</v>
      </c>
      <c r="P267" s="46" t="s">
        <v>180</v>
      </c>
      <c r="Q267" s="59" t="s">
        <v>2650</v>
      </c>
      <c r="R267" s="59" t="s">
        <v>230</v>
      </c>
      <c r="S267" s="75">
        <f t="shared" si="45"/>
        <v>1</v>
      </c>
      <c r="T267" s="75" t="s">
        <v>231</v>
      </c>
      <c r="U267" s="75">
        <f t="shared" si="46"/>
        <v>1</v>
      </c>
      <c r="V267" s="75" t="s">
        <v>231</v>
      </c>
      <c r="W267" s="75">
        <f t="shared" si="47"/>
        <v>1</v>
      </c>
      <c r="X267" s="75" t="s">
        <v>231</v>
      </c>
      <c r="Y267" s="76">
        <f t="shared" si="48"/>
        <v>1</v>
      </c>
      <c r="Z267" s="77" t="str">
        <f t="shared" si="49"/>
        <v>Insignificante</v>
      </c>
      <c r="AA267" s="78">
        <f t="shared" si="50"/>
        <v>2</v>
      </c>
      <c r="AB267" s="75" t="s">
        <v>233</v>
      </c>
      <c r="AC267" s="75">
        <f t="shared" si="51"/>
        <v>5</v>
      </c>
      <c r="AD267" s="75" t="s">
        <v>243</v>
      </c>
      <c r="AE267" s="75">
        <f t="shared" si="52"/>
        <v>4</v>
      </c>
      <c r="AF267" s="75" t="s">
        <v>242</v>
      </c>
      <c r="AG267" s="76">
        <f t="shared" si="53"/>
        <v>5</v>
      </c>
      <c r="AH267" s="77" t="str">
        <f t="shared" si="54"/>
        <v>Catastrófico</v>
      </c>
      <c r="AI267" s="78">
        <f t="shared" si="55"/>
        <v>2</v>
      </c>
      <c r="AJ267" s="75" t="s">
        <v>233</v>
      </c>
      <c r="AK267" s="75">
        <f t="shared" si="56"/>
        <v>5</v>
      </c>
      <c r="AL267" s="75" t="s">
        <v>243</v>
      </c>
      <c r="AM267" s="75">
        <f t="shared" si="57"/>
        <v>4</v>
      </c>
      <c r="AN267" s="75" t="s">
        <v>242</v>
      </c>
      <c r="AO267" s="76">
        <f t="shared" si="58"/>
        <v>5</v>
      </c>
      <c r="AP267" s="77" t="str">
        <f t="shared" si="59"/>
        <v>Catastrófico</v>
      </c>
      <c r="AQ267" s="79" t="s">
        <v>179</v>
      </c>
      <c r="AR267" s="79" t="s">
        <v>179</v>
      </c>
      <c r="AS267" s="79" t="s">
        <v>179</v>
      </c>
    </row>
    <row r="268" spans="3:45" ht="51">
      <c r="C268" s="56" t="s">
        <v>3171</v>
      </c>
      <c r="D268" s="57">
        <v>43413</v>
      </c>
      <c r="E268" s="58" t="s">
        <v>3164</v>
      </c>
      <c r="F268" s="58" t="s">
        <v>3172</v>
      </c>
      <c r="G268" s="59" t="s">
        <v>3173</v>
      </c>
      <c r="H268" s="59" t="s">
        <v>222</v>
      </c>
      <c r="I268" s="59" t="s">
        <v>223</v>
      </c>
      <c r="J268" s="59" t="s">
        <v>2820</v>
      </c>
      <c r="K268" s="59" t="s">
        <v>696</v>
      </c>
      <c r="L268" s="59" t="s">
        <v>697</v>
      </c>
      <c r="M268" s="59" t="s">
        <v>3167</v>
      </c>
      <c r="N268" s="59" t="s">
        <v>3174</v>
      </c>
      <c r="O268" s="59" t="s">
        <v>3176</v>
      </c>
      <c r="P268" s="46" t="s">
        <v>180</v>
      </c>
      <c r="Q268" s="59" t="s">
        <v>2650</v>
      </c>
      <c r="R268" s="59" t="s">
        <v>230</v>
      </c>
      <c r="S268" s="75">
        <f t="shared" si="45"/>
        <v>1</v>
      </c>
      <c r="T268" s="75" t="s">
        <v>231</v>
      </c>
      <c r="U268" s="75">
        <f t="shared" si="46"/>
        <v>1</v>
      </c>
      <c r="V268" s="75" t="s">
        <v>231</v>
      </c>
      <c r="W268" s="75">
        <f t="shared" si="47"/>
        <v>1</v>
      </c>
      <c r="X268" s="75" t="s">
        <v>231</v>
      </c>
      <c r="Y268" s="76">
        <f t="shared" si="48"/>
        <v>1</v>
      </c>
      <c r="Z268" s="77" t="str">
        <f t="shared" si="49"/>
        <v>Insignificante</v>
      </c>
      <c r="AA268" s="78">
        <f t="shared" si="50"/>
        <v>2</v>
      </c>
      <c r="AB268" s="75" t="s">
        <v>233</v>
      </c>
      <c r="AC268" s="75">
        <f t="shared" si="51"/>
        <v>5</v>
      </c>
      <c r="AD268" s="75" t="s">
        <v>243</v>
      </c>
      <c r="AE268" s="75">
        <f t="shared" si="52"/>
        <v>4</v>
      </c>
      <c r="AF268" s="75" t="s">
        <v>242</v>
      </c>
      <c r="AG268" s="76">
        <f t="shared" si="53"/>
        <v>5</v>
      </c>
      <c r="AH268" s="77" t="str">
        <f t="shared" si="54"/>
        <v>Catastrófico</v>
      </c>
      <c r="AI268" s="78">
        <f t="shared" si="55"/>
        <v>2</v>
      </c>
      <c r="AJ268" s="75" t="s">
        <v>233</v>
      </c>
      <c r="AK268" s="75">
        <f t="shared" si="56"/>
        <v>5</v>
      </c>
      <c r="AL268" s="75" t="s">
        <v>243</v>
      </c>
      <c r="AM268" s="75">
        <f t="shared" si="57"/>
        <v>4</v>
      </c>
      <c r="AN268" s="75" t="s">
        <v>242</v>
      </c>
      <c r="AO268" s="76">
        <f t="shared" si="58"/>
        <v>5</v>
      </c>
      <c r="AP268" s="77" t="str">
        <f t="shared" si="59"/>
        <v>Catastrófico</v>
      </c>
      <c r="AQ268" s="79" t="s">
        <v>179</v>
      </c>
      <c r="AR268" s="79" t="s">
        <v>179</v>
      </c>
      <c r="AS268" s="79" t="s">
        <v>179</v>
      </c>
    </row>
    <row r="269" spans="3:45" ht="51">
      <c r="C269" s="56" t="s">
        <v>3171</v>
      </c>
      <c r="D269" s="57">
        <v>43413</v>
      </c>
      <c r="E269" s="58" t="s">
        <v>3164</v>
      </c>
      <c r="F269" s="58" t="s">
        <v>3172</v>
      </c>
      <c r="G269" s="59" t="s">
        <v>3173</v>
      </c>
      <c r="H269" s="59" t="s">
        <v>222</v>
      </c>
      <c r="I269" s="59" t="s">
        <v>223</v>
      </c>
      <c r="J269" s="59" t="s">
        <v>2820</v>
      </c>
      <c r="K269" s="59" t="s">
        <v>696</v>
      </c>
      <c r="L269" s="59" t="s">
        <v>697</v>
      </c>
      <c r="M269" s="59" t="s">
        <v>3167</v>
      </c>
      <c r="N269" s="59" t="s">
        <v>3174</v>
      </c>
      <c r="O269" s="59"/>
      <c r="P269" s="46" t="s">
        <v>180</v>
      </c>
      <c r="Q269" s="59" t="s">
        <v>2650</v>
      </c>
      <c r="R269" s="59" t="s">
        <v>230</v>
      </c>
      <c r="S269" s="75">
        <f t="shared" si="45"/>
        <v>1</v>
      </c>
      <c r="T269" s="75" t="s">
        <v>231</v>
      </c>
      <c r="U269" s="75">
        <f t="shared" si="46"/>
        <v>1</v>
      </c>
      <c r="V269" s="75" t="s">
        <v>231</v>
      </c>
      <c r="W269" s="75">
        <f t="shared" si="47"/>
        <v>1</v>
      </c>
      <c r="X269" s="75" t="s">
        <v>231</v>
      </c>
      <c r="Y269" s="76">
        <f t="shared" si="48"/>
        <v>1</v>
      </c>
      <c r="Z269" s="77" t="str">
        <f t="shared" si="49"/>
        <v>Insignificante</v>
      </c>
      <c r="AA269" s="78">
        <f t="shared" si="50"/>
        <v>2</v>
      </c>
      <c r="AB269" s="75" t="s">
        <v>233</v>
      </c>
      <c r="AC269" s="75">
        <f t="shared" si="51"/>
        <v>5</v>
      </c>
      <c r="AD269" s="75" t="s">
        <v>243</v>
      </c>
      <c r="AE269" s="75">
        <f t="shared" si="52"/>
        <v>4</v>
      </c>
      <c r="AF269" s="75" t="s">
        <v>242</v>
      </c>
      <c r="AG269" s="76">
        <f t="shared" si="53"/>
        <v>5</v>
      </c>
      <c r="AH269" s="77" t="str">
        <f t="shared" si="54"/>
        <v>Catastrófico</v>
      </c>
      <c r="AI269" s="78">
        <f t="shared" si="55"/>
        <v>2</v>
      </c>
      <c r="AJ269" s="75" t="s">
        <v>233</v>
      </c>
      <c r="AK269" s="75">
        <f t="shared" si="56"/>
        <v>5</v>
      </c>
      <c r="AL269" s="75" t="s">
        <v>243</v>
      </c>
      <c r="AM269" s="75">
        <f t="shared" si="57"/>
        <v>4</v>
      </c>
      <c r="AN269" s="75" t="s">
        <v>242</v>
      </c>
      <c r="AO269" s="76">
        <f t="shared" si="58"/>
        <v>5</v>
      </c>
      <c r="AP269" s="77" t="str">
        <f t="shared" si="59"/>
        <v>Catastrófico</v>
      </c>
      <c r="AQ269" s="79" t="s">
        <v>179</v>
      </c>
      <c r="AR269" s="79" t="s">
        <v>179</v>
      </c>
      <c r="AS269" s="79" t="s">
        <v>179</v>
      </c>
    </row>
    <row r="270" spans="3:45" ht="25.5">
      <c r="C270" s="56" t="s">
        <v>3177</v>
      </c>
      <c r="D270" s="57">
        <v>42136</v>
      </c>
      <c r="E270" s="58" t="s">
        <v>219</v>
      </c>
      <c r="F270" s="58" t="s">
        <v>220</v>
      </c>
      <c r="G270" s="59" t="s">
        <v>3178</v>
      </c>
      <c r="H270" s="59" t="s">
        <v>222</v>
      </c>
      <c r="I270" s="59" t="s">
        <v>2655</v>
      </c>
      <c r="J270" s="59" t="s">
        <v>2820</v>
      </c>
      <c r="K270" s="59" t="s">
        <v>696</v>
      </c>
      <c r="L270" s="59" t="s">
        <v>697</v>
      </c>
      <c r="M270" s="59" t="s">
        <v>3167</v>
      </c>
      <c r="N270" s="59" t="s">
        <v>727</v>
      </c>
      <c r="O270" s="59" t="s">
        <v>2262</v>
      </c>
      <c r="P270" s="46" t="s">
        <v>180</v>
      </c>
      <c r="Q270" s="59" t="s">
        <v>2650</v>
      </c>
      <c r="R270" s="59" t="s">
        <v>230</v>
      </c>
      <c r="S270" s="75">
        <f t="shared" ref="S270:S333" si="60">IF(T270="Insignificante",1,IF(T270="Menor",2,IF(T270="Moderado",3,IF(T270="Mayor",4,IF(T270="Catastrófico",5,"NA")))))</f>
        <v>1</v>
      </c>
      <c r="T270" s="75" t="s">
        <v>231</v>
      </c>
      <c r="U270" s="75">
        <f t="shared" ref="U270:U333" si="61">IF(V270="Insignificante",1,IF(V270="Menor",2,IF(V270="Moderado",3,IF(V270="Mayor",4,IF(V270="Catastrófico",5,"NA")))))</f>
        <v>1</v>
      </c>
      <c r="V270" s="75" t="s">
        <v>231</v>
      </c>
      <c r="W270" s="75">
        <f t="shared" ref="W270:W333" si="62">IF(X270="Insignificante",1,IF(X270="Menor",2,IF(X270="Moderado",3,IF(X270="Mayor",4,IF(X270="Catastrófico",5,"NA")))))</f>
        <v>1</v>
      </c>
      <c r="X270" s="75" t="s">
        <v>231</v>
      </c>
      <c r="Y270" s="76">
        <f t="shared" ref="Y270:Y333" si="63">MAXA(S270,U270,W270)</f>
        <v>1</v>
      </c>
      <c r="Z270" s="77" t="str">
        <f t="shared" ref="Z270:Z333" si="64">IF(Y270=1,"Insignificante",IF(Y270=2,"Menor",IF(Y270=3,"Moderado",IF(Y270=4,"Mayor",IF(Y270=5,"Catastrófico","NA")))))</f>
        <v>Insignificante</v>
      </c>
      <c r="AA270" s="78">
        <f t="shared" ref="AA270:AA333" si="65">IF(AB270="Insignificante",1,IF(AB270="Menor",2,IF(AB270="Moderado",3,IF(AB270="Mayor",4,IF(AB270="Catastrófico",5,"NA")))))</f>
        <v>1</v>
      </c>
      <c r="AB270" s="75" t="s">
        <v>231</v>
      </c>
      <c r="AC270" s="75">
        <f t="shared" ref="AC270:AC333" si="66">IF(AD270="Insignificante",1,IF(AD270="Menor",2,IF(AD270="Moderado",3,IF(AD270="Mayor",4,IF(AD270="Catastrófico",5,"NA")))))</f>
        <v>3</v>
      </c>
      <c r="AD270" s="75" t="s">
        <v>232</v>
      </c>
      <c r="AE270" s="75">
        <f t="shared" ref="AE270:AE333" si="67">IF(AF270="Insignificante",1,IF(AF270="Menor",2,IF(AF270="Moderado",3,IF(AF270="Mayor",4,IF(AF270="Catastrófico",5,"NA")))))</f>
        <v>4</v>
      </c>
      <c r="AF270" s="75" t="s">
        <v>242</v>
      </c>
      <c r="AG270" s="76">
        <f t="shared" ref="AG270:AG333" si="68">MAXA(AA270,AC270,AE270)</f>
        <v>4</v>
      </c>
      <c r="AH270" s="77" t="str">
        <f t="shared" ref="AH270:AH333" si="69">IF(AG270=1,"Insignificante",IF(AG270=2,"Menor",IF(AG270=3,"Moderado",IF(AG270=4,"Mayor",IF(AG270=5,"Catastrófico","NA")))))</f>
        <v>Mayor</v>
      </c>
      <c r="AI270" s="78">
        <f t="shared" ref="AI270:AI333" si="70">IF(AJ270="Insignificante",1,IF(AJ270="Menor",2,IF(AJ270="Moderado",3,IF(AJ270="Mayor",4,IF(AJ270="Catastrófico",5,"NA")))))</f>
        <v>1</v>
      </c>
      <c r="AJ270" s="75" t="s">
        <v>231</v>
      </c>
      <c r="AK270" s="75">
        <f t="shared" ref="AK270:AK333" si="71">IF(AL270="Insignificante",1,IF(AL270="Menor",2,IF(AL270="Moderado",3,IF(AL270="Mayor",4,IF(AL270="Catastrófico",5,"NA")))))</f>
        <v>3</v>
      </c>
      <c r="AL270" s="75" t="s">
        <v>232</v>
      </c>
      <c r="AM270" s="75">
        <f t="shared" ref="AM270:AM333" si="72">IF(AN270="Insignificante",1,IF(AN270="Menor",2,IF(AN270="Moderado",3,IF(AN270="Mayor",4,IF(AN270="Catastrófico",5,"NA")))))</f>
        <v>3</v>
      </c>
      <c r="AN270" s="75" t="s">
        <v>232</v>
      </c>
      <c r="AO270" s="76">
        <f t="shared" ref="AO270:AO333" si="73">MAXA(AI270,AK270,AM270)</f>
        <v>3</v>
      </c>
      <c r="AP270" s="77" t="str">
        <f t="shared" ref="AP270:AP333" si="74">IF(AO270=1,"Insignificante",IF(AO270=2,"Menor",IF(AO270=3,"Moderado",IF(AO270=4,"Mayor",IF(AO270=5,"Catastrófico","NA")))))</f>
        <v>Moderado</v>
      </c>
      <c r="AQ270" s="79"/>
      <c r="AR270" s="79"/>
      <c r="AS270" s="79"/>
    </row>
    <row r="271" spans="3:45" ht="25.5">
      <c r="C271" s="56" t="s">
        <v>3177</v>
      </c>
      <c r="D271" s="57">
        <v>42136</v>
      </c>
      <c r="E271" s="58" t="s">
        <v>219</v>
      </c>
      <c r="F271" s="58" t="s">
        <v>220</v>
      </c>
      <c r="G271" s="59" t="s">
        <v>3178</v>
      </c>
      <c r="H271" s="59" t="s">
        <v>222</v>
      </c>
      <c r="I271" s="59" t="s">
        <v>2655</v>
      </c>
      <c r="J271" s="59" t="s">
        <v>2820</v>
      </c>
      <c r="K271" s="59" t="s">
        <v>696</v>
      </c>
      <c r="L271" s="59" t="s">
        <v>697</v>
      </c>
      <c r="M271" s="59" t="s">
        <v>3167</v>
      </c>
      <c r="N271" s="59" t="s">
        <v>727</v>
      </c>
      <c r="O271" s="59" t="s">
        <v>3179</v>
      </c>
      <c r="P271" s="46" t="s">
        <v>180</v>
      </c>
      <c r="Q271" s="59" t="s">
        <v>2650</v>
      </c>
      <c r="R271" s="59" t="s">
        <v>230</v>
      </c>
      <c r="S271" s="75">
        <f t="shared" si="60"/>
        <v>1</v>
      </c>
      <c r="T271" s="75" t="s">
        <v>231</v>
      </c>
      <c r="U271" s="75">
        <f t="shared" si="61"/>
        <v>1</v>
      </c>
      <c r="V271" s="75" t="s">
        <v>231</v>
      </c>
      <c r="W271" s="75">
        <f t="shared" si="62"/>
        <v>1</v>
      </c>
      <c r="X271" s="75" t="s">
        <v>231</v>
      </c>
      <c r="Y271" s="76">
        <f t="shared" si="63"/>
        <v>1</v>
      </c>
      <c r="Z271" s="77" t="str">
        <f t="shared" si="64"/>
        <v>Insignificante</v>
      </c>
      <c r="AA271" s="78">
        <f t="shared" si="65"/>
        <v>1</v>
      </c>
      <c r="AB271" s="75" t="s">
        <v>231</v>
      </c>
      <c r="AC271" s="75">
        <f t="shared" si="66"/>
        <v>3</v>
      </c>
      <c r="AD271" s="75" t="s">
        <v>232</v>
      </c>
      <c r="AE271" s="75">
        <f t="shared" si="67"/>
        <v>4</v>
      </c>
      <c r="AF271" s="75" t="s">
        <v>242</v>
      </c>
      <c r="AG271" s="76">
        <f t="shared" si="68"/>
        <v>4</v>
      </c>
      <c r="AH271" s="77" t="str">
        <f t="shared" si="69"/>
        <v>Mayor</v>
      </c>
      <c r="AI271" s="78">
        <f t="shared" si="70"/>
        <v>1</v>
      </c>
      <c r="AJ271" s="75" t="s">
        <v>231</v>
      </c>
      <c r="AK271" s="75">
        <f t="shared" si="71"/>
        <v>3</v>
      </c>
      <c r="AL271" s="75" t="s">
        <v>232</v>
      </c>
      <c r="AM271" s="75">
        <f t="shared" si="72"/>
        <v>3</v>
      </c>
      <c r="AN271" s="75" t="s">
        <v>232</v>
      </c>
      <c r="AO271" s="76">
        <f t="shared" si="73"/>
        <v>3</v>
      </c>
      <c r="AP271" s="77" t="str">
        <f t="shared" si="74"/>
        <v>Moderado</v>
      </c>
      <c r="AQ271" s="79"/>
      <c r="AR271" s="79"/>
      <c r="AS271" s="79"/>
    </row>
    <row r="272" spans="3:45" ht="25.5">
      <c r="C272" s="56" t="s">
        <v>3177</v>
      </c>
      <c r="D272" s="57">
        <v>42136</v>
      </c>
      <c r="E272" s="58" t="s">
        <v>219</v>
      </c>
      <c r="F272" s="58" t="s">
        <v>220</v>
      </c>
      <c r="G272" s="59" t="s">
        <v>3178</v>
      </c>
      <c r="H272" s="59" t="s">
        <v>222</v>
      </c>
      <c r="I272" s="59" t="s">
        <v>2655</v>
      </c>
      <c r="J272" s="59" t="s">
        <v>2820</v>
      </c>
      <c r="K272" s="59" t="s">
        <v>696</v>
      </c>
      <c r="L272" s="59" t="s">
        <v>697</v>
      </c>
      <c r="M272" s="59" t="s">
        <v>3167</v>
      </c>
      <c r="N272" s="59" t="s">
        <v>727</v>
      </c>
      <c r="O272" s="59" t="s">
        <v>2880</v>
      </c>
      <c r="P272" s="46" t="s">
        <v>180</v>
      </c>
      <c r="Q272" s="59" t="s">
        <v>2650</v>
      </c>
      <c r="R272" s="59" t="s">
        <v>230</v>
      </c>
      <c r="S272" s="75">
        <f t="shared" si="60"/>
        <v>1</v>
      </c>
      <c r="T272" s="75" t="s">
        <v>231</v>
      </c>
      <c r="U272" s="75">
        <f t="shared" si="61"/>
        <v>1</v>
      </c>
      <c r="V272" s="75" t="s">
        <v>231</v>
      </c>
      <c r="W272" s="75">
        <f t="shared" si="62"/>
        <v>1</v>
      </c>
      <c r="X272" s="75" t="s">
        <v>231</v>
      </c>
      <c r="Y272" s="76">
        <f t="shared" si="63"/>
        <v>1</v>
      </c>
      <c r="Z272" s="77" t="str">
        <f t="shared" si="64"/>
        <v>Insignificante</v>
      </c>
      <c r="AA272" s="78">
        <f t="shared" si="65"/>
        <v>1</v>
      </c>
      <c r="AB272" s="75" t="s">
        <v>231</v>
      </c>
      <c r="AC272" s="75">
        <f t="shared" si="66"/>
        <v>3</v>
      </c>
      <c r="AD272" s="75" t="s">
        <v>232</v>
      </c>
      <c r="AE272" s="75">
        <f t="shared" si="67"/>
        <v>4</v>
      </c>
      <c r="AF272" s="75" t="s">
        <v>242</v>
      </c>
      <c r="AG272" s="76">
        <f t="shared" si="68"/>
        <v>4</v>
      </c>
      <c r="AH272" s="77" t="str">
        <f t="shared" si="69"/>
        <v>Mayor</v>
      </c>
      <c r="AI272" s="78">
        <f t="shared" si="70"/>
        <v>1</v>
      </c>
      <c r="AJ272" s="75" t="s">
        <v>231</v>
      </c>
      <c r="AK272" s="75">
        <f t="shared" si="71"/>
        <v>3</v>
      </c>
      <c r="AL272" s="75" t="s">
        <v>232</v>
      </c>
      <c r="AM272" s="75">
        <f t="shared" si="72"/>
        <v>3</v>
      </c>
      <c r="AN272" s="75" t="s">
        <v>232</v>
      </c>
      <c r="AO272" s="76">
        <f t="shared" si="73"/>
        <v>3</v>
      </c>
      <c r="AP272" s="77" t="str">
        <f t="shared" si="74"/>
        <v>Moderado</v>
      </c>
      <c r="AQ272" s="79"/>
      <c r="AR272" s="79"/>
      <c r="AS272" s="79"/>
    </row>
    <row r="273" spans="3:45" ht="25.5">
      <c r="C273" s="56" t="s">
        <v>3177</v>
      </c>
      <c r="D273" s="57">
        <v>42136</v>
      </c>
      <c r="E273" s="58" t="s">
        <v>219</v>
      </c>
      <c r="F273" s="58" t="s">
        <v>220</v>
      </c>
      <c r="G273" s="59" t="s">
        <v>3178</v>
      </c>
      <c r="H273" s="59" t="s">
        <v>222</v>
      </c>
      <c r="I273" s="59" t="s">
        <v>2655</v>
      </c>
      <c r="J273" s="59" t="s">
        <v>2820</v>
      </c>
      <c r="K273" s="59" t="s">
        <v>696</v>
      </c>
      <c r="L273" s="59" t="s">
        <v>697</v>
      </c>
      <c r="M273" s="59" t="s">
        <v>3167</v>
      </c>
      <c r="N273" s="59" t="s">
        <v>727</v>
      </c>
      <c r="O273" s="59" t="s">
        <v>3180</v>
      </c>
      <c r="P273" s="46" t="s">
        <v>180</v>
      </c>
      <c r="Q273" s="59" t="s">
        <v>2650</v>
      </c>
      <c r="R273" s="59" t="s">
        <v>230</v>
      </c>
      <c r="S273" s="75">
        <f t="shared" si="60"/>
        <v>1</v>
      </c>
      <c r="T273" s="75" t="s">
        <v>231</v>
      </c>
      <c r="U273" s="75">
        <f t="shared" si="61"/>
        <v>1</v>
      </c>
      <c r="V273" s="75" t="s">
        <v>231</v>
      </c>
      <c r="W273" s="75">
        <f t="shared" si="62"/>
        <v>1</v>
      </c>
      <c r="X273" s="75" t="s">
        <v>231</v>
      </c>
      <c r="Y273" s="76">
        <f t="shared" si="63"/>
        <v>1</v>
      </c>
      <c r="Z273" s="77" t="str">
        <f t="shared" si="64"/>
        <v>Insignificante</v>
      </c>
      <c r="AA273" s="78">
        <f t="shared" si="65"/>
        <v>1</v>
      </c>
      <c r="AB273" s="75" t="s">
        <v>231</v>
      </c>
      <c r="AC273" s="75">
        <f t="shared" si="66"/>
        <v>3</v>
      </c>
      <c r="AD273" s="75" t="s">
        <v>232</v>
      </c>
      <c r="AE273" s="75">
        <f t="shared" si="67"/>
        <v>4</v>
      </c>
      <c r="AF273" s="75" t="s">
        <v>242</v>
      </c>
      <c r="AG273" s="76">
        <f t="shared" si="68"/>
        <v>4</v>
      </c>
      <c r="AH273" s="77" t="str">
        <f t="shared" si="69"/>
        <v>Mayor</v>
      </c>
      <c r="AI273" s="78">
        <f t="shared" si="70"/>
        <v>1</v>
      </c>
      <c r="AJ273" s="75" t="s">
        <v>231</v>
      </c>
      <c r="AK273" s="75">
        <f t="shared" si="71"/>
        <v>3</v>
      </c>
      <c r="AL273" s="75" t="s">
        <v>232</v>
      </c>
      <c r="AM273" s="75">
        <f t="shared" si="72"/>
        <v>3</v>
      </c>
      <c r="AN273" s="75" t="s">
        <v>232</v>
      </c>
      <c r="AO273" s="76">
        <f t="shared" si="73"/>
        <v>3</v>
      </c>
      <c r="AP273" s="77" t="str">
        <f t="shared" si="74"/>
        <v>Moderado</v>
      </c>
      <c r="AQ273" s="79"/>
      <c r="AR273" s="79"/>
      <c r="AS273" s="79"/>
    </row>
    <row r="274" spans="3:45" ht="25.5">
      <c r="C274" s="56" t="s">
        <v>3177</v>
      </c>
      <c r="D274" s="57">
        <v>42136</v>
      </c>
      <c r="E274" s="58" t="s">
        <v>219</v>
      </c>
      <c r="F274" s="58" t="s">
        <v>220</v>
      </c>
      <c r="G274" s="59" t="s">
        <v>3178</v>
      </c>
      <c r="H274" s="59" t="s">
        <v>222</v>
      </c>
      <c r="I274" s="59" t="s">
        <v>2655</v>
      </c>
      <c r="J274" s="59" t="s">
        <v>2820</v>
      </c>
      <c r="K274" s="59" t="s">
        <v>696</v>
      </c>
      <c r="L274" s="59" t="s">
        <v>697</v>
      </c>
      <c r="M274" s="59" t="s">
        <v>3167</v>
      </c>
      <c r="N274" s="59" t="s">
        <v>727</v>
      </c>
      <c r="O274" s="59" t="s">
        <v>3181</v>
      </c>
      <c r="P274" s="46" t="s">
        <v>180</v>
      </c>
      <c r="Q274" s="59" t="s">
        <v>2650</v>
      </c>
      <c r="R274" s="59" t="s">
        <v>230</v>
      </c>
      <c r="S274" s="75">
        <f t="shared" si="60"/>
        <v>1</v>
      </c>
      <c r="T274" s="75" t="s">
        <v>231</v>
      </c>
      <c r="U274" s="75">
        <f t="shared" si="61"/>
        <v>1</v>
      </c>
      <c r="V274" s="75" t="s">
        <v>231</v>
      </c>
      <c r="W274" s="75">
        <f t="shared" si="62"/>
        <v>1</v>
      </c>
      <c r="X274" s="75" t="s">
        <v>231</v>
      </c>
      <c r="Y274" s="76">
        <f t="shared" si="63"/>
        <v>1</v>
      </c>
      <c r="Z274" s="77" t="str">
        <f t="shared" si="64"/>
        <v>Insignificante</v>
      </c>
      <c r="AA274" s="78">
        <f t="shared" si="65"/>
        <v>1</v>
      </c>
      <c r="AB274" s="75" t="s">
        <v>231</v>
      </c>
      <c r="AC274" s="75">
        <f t="shared" si="66"/>
        <v>3</v>
      </c>
      <c r="AD274" s="75" t="s">
        <v>232</v>
      </c>
      <c r="AE274" s="75">
        <f t="shared" si="67"/>
        <v>4</v>
      </c>
      <c r="AF274" s="75" t="s">
        <v>242</v>
      </c>
      <c r="AG274" s="76">
        <f t="shared" si="68"/>
        <v>4</v>
      </c>
      <c r="AH274" s="77" t="str">
        <f t="shared" si="69"/>
        <v>Mayor</v>
      </c>
      <c r="AI274" s="78">
        <f t="shared" si="70"/>
        <v>1</v>
      </c>
      <c r="AJ274" s="75" t="s">
        <v>231</v>
      </c>
      <c r="AK274" s="75">
        <f t="shared" si="71"/>
        <v>3</v>
      </c>
      <c r="AL274" s="75" t="s">
        <v>232</v>
      </c>
      <c r="AM274" s="75">
        <f t="shared" si="72"/>
        <v>3</v>
      </c>
      <c r="AN274" s="75" t="s">
        <v>232</v>
      </c>
      <c r="AO274" s="76">
        <f t="shared" si="73"/>
        <v>3</v>
      </c>
      <c r="AP274" s="77" t="str">
        <f t="shared" si="74"/>
        <v>Moderado</v>
      </c>
      <c r="AQ274" s="79"/>
      <c r="AR274" s="79"/>
      <c r="AS274" s="79"/>
    </row>
    <row r="275" spans="3:45" ht="25.5">
      <c r="C275" s="56" t="s">
        <v>3182</v>
      </c>
      <c r="D275" s="57">
        <v>42136</v>
      </c>
      <c r="E275" s="58" t="s">
        <v>219</v>
      </c>
      <c r="F275" s="58" t="s">
        <v>3183</v>
      </c>
      <c r="G275" s="59" t="s">
        <v>3184</v>
      </c>
      <c r="H275" s="59" t="s">
        <v>222</v>
      </c>
      <c r="I275" s="59" t="s">
        <v>223</v>
      </c>
      <c r="J275" s="59" t="s">
        <v>2827</v>
      </c>
      <c r="K275" s="59" t="s">
        <v>696</v>
      </c>
      <c r="L275" s="59" t="s">
        <v>697</v>
      </c>
      <c r="M275" s="59" t="s">
        <v>3167</v>
      </c>
      <c r="N275" s="59" t="s">
        <v>2877</v>
      </c>
      <c r="O275" s="59" t="s">
        <v>3168</v>
      </c>
      <c r="P275" s="46" t="s">
        <v>180</v>
      </c>
      <c r="Q275" s="59" t="s">
        <v>2650</v>
      </c>
      <c r="R275" s="59" t="s">
        <v>230</v>
      </c>
      <c r="S275" s="75">
        <f t="shared" si="60"/>
        <v>1</v>
      </c>
      <c r="T275" s="75" t="s">
        <v>231</v>
      </c>
      <c r="U275" s="75">
        <f t="shared" si="61"/>
        <v>1</v>
      </c>
      <c r="V275" s="75" t="s">
        <v>231</v>
      </c>
      <c r="W275" s="75">
        <f t="shared" si="62"/>
        <v>1</v>
      </c>
      <c r="X275" s="75" t="s">
        <v>231</v>
      </c>
      <c r="Y275" s="76">
        <f t="shared" si="63"/>
        <v>1</v>
      </c>
      <c r="Z275" s="77" t="str">
        <f t="shared" si="64"/>
        <v>Insignificante</v>
      </c>
      <c r="AA275" s="78">
        <f t="shared" si="65"/>
        <v>1</v>
      </c>
      <c r="AB275" s="75" t="s">
        <v>231</v>
      </c>
      <c r="AC275" s="75">
        <f t="shared" si="66"/>
        <v>4</v>
      </c>
      <c r="AD275" s="75" t="s">
        <v>242</v>
      </c>
      <c r="AE275" s="75">
        <f t="shared" si="67"/>
        <v>4</v>
      </c>
      <c r="AF275" s="75" t="s">
        <v>242</v>
      </c>
      <c r="AG275" s="76">
        <f t="shared" si="68"/>
        <v>4</v>
      </c>
      <c r="AH275" s="77" t="str">
        <f t="shared" si="69"/>
        <v>Mayor</v>
      </c>
      <c r="AI275" s="78">
        <f t="shared" si="70"/>
        <v>1</v>
      </c>
      <c r="AJ275" s="75" t="s">
        <v>231</v>
      </c>
      <c r="AK275" s="75">
        <f t="shared" si="71"/>
        <v>3</v>
      </c>
      <c r="AL275" s="75" t="s">
        <v>232</v>
      </c>
      <c r="AM275" s="75">
        <f t="shared" si="72"/>
        <v>3</v>
      </c>
      <c r="AN275" s="75" t="s">
        <v>232</v>
      </c>
      <c r="AO275" s="76">
        <f t="shared" si="73"/>
        <v>3</v>
      </c>
      <c r="AP275" s="77" t="str">
        <f t="shared" si="74"/>
        <v>Moderado</v>
      </c>
      <c r="AQ275" s="79"/>
      <c r="AR275" s="79"/>
      <c r="AS275" s="79"/>
    </row>
    <row r="276" spans="3:45" ht="25.5">
      <c r="C276" s="56" t="s">
        <v>3182</v>
      </c>
      <c r="D276" s="57">
        <v>42136</v>
      </c>
      <c r="E276" s="58" t="s">
        <v>219</v>
      </c>
      <c r="F276" s="58" t="s">
        <v>3183</v>
      </c>
      <c r="G276" s="59" t="s">
        <v>3184</v>
      </c>
      <c r="H276" s="59" t="s">
        <v>222</v>
      </c>
      <c r="I276" s="59" t="s">
        <v>223</v>
      </c>
      <c r="J276" s="59" t="s">
        <v>2827</v>
      </c>
      <c r="K276" s="59" t="s">
        <v>696</v>
      </c>
      <c r="L276" s="59" t="s">
        <v>697</v>
      </c>
      <c r="M276" s="59" t="s">
        <v>3167</v>
      </c>
      <c r="N276" s="59" t="s">
        <v>2877</v>
      </c>
      <c r="O276" s="59" t="s">
        <v>3185</v>
      </c>
      <c r="P276" s="46" t="s">
        <v>180</v>
      </c>
      <c r="Q276" s="59" t="s">
        <v>2650</v>
      </c>
      <c r="R276" s="59" t="s">
        <v>230</v>
      </c>
      <c r="S276" s="75">
        <f t="shared" si="60"/>
        <v>1</v>
      </c>
      <c r="T276" s="75" t="s">
        <v>231</v>
      </c>
      <c r="U276" s="75">
        <f t="shared" si="61"/>
        <v>1</v>
      </c>
      <c r="V276" s="75" t="s">
        <v>231</v>
      </c>
      <c r="W276" s="75">
        <f t="shared" si="62"/>
        <v>1</v>
      </c>
      <c r="X276" s="75" t="s">
        <v>231</v>
      </c>
      <c r="Y276" s="76">
        <f t="shared" si="63"/>
        <v>1</v>
      </c>
      <c r="Z276" s="77" t="str">
        <f t="shared" si="64"/>
        <v>Insignificante</v>
      </c>
      <c r="AA276" s="78">
        <f t="shared" si="65"/>
        <v>1</v>
      </c>
      <c r="AB276" s="75" t="s">
        <v>231</v>
      </c>
      <c r="AC276" s="75">
        <f t="shared" si="66"/>
        <v>4</v>
      </c>
      <c r="AD276" s="75" t="s">
        <v>242</v>
      </c>
      <c r="AE276" s="75">
        <f t="shared" si="67"/>
        <v>4</v>
      </c>
      <c r="AF276" s="75" t="s">
        <v>242</v>
      </c>
      <c r="AG276" s="76">
        <f t="shared" si="68"/>
        <v>4</v>
      </c>
      <c r="AH276" s="77" t="str">
        <f t="shared" si="69"/>
        <v>Mayor</v>
      </c>
      <c r="AI276" s="78">
        <f t="shared" si="70"/>
        <v>1</v>
      </c>
      <c r="AJ276" s="75" t="s">
        <v>231</v>
      </c>
      <c r="AK276" s="75">
        <f t="shared" si="71"/>
        <v>3</v>
      </c>
      <c r="AL276" s="75" t="s">
        <v>232</v>
      </c>
      <c r="AM276" s="75">
        <f t="shared" si="72"/>
        <v>3</v>
      </c>
      <c r="AN276" s="75" t="s">
        <v>232</v>
      </c>
      <c r="AO276" s="76">
        <f t="shared" si="73"/>
        <v>3</v>
      </c>
      <c r="AP276" s="77" t="str">
        <f t="shared" si="74"/>
        <v>Moderado</v>
      </c>
      <c r="AQ276" s="79"/>
      <c r="AR276" s="79"/>
      <c r="AS276" s="79"/>
    </row>
    <row r="277" spans="3:45" ht="25.5">
      <c r="C277" s="56" t="s">
        <v>3182</v>
      </c>
      <c r="D277" s="57">
        <v>42136</v>
      </c>
      <c r="E277" s="58" t="s">
        <v>219</v>
      </c>
      <c r="F277" s="58" t="s">
        <v>3183</v>
      </c>
      <c r="G277" s="59" t="s">
        <v>3184</v>
      </c>
      <c r="H277" s="59" t="s">
        <v>222</v>
      </c>
      <c r="I277" s="59" t="s">
        <v>223</v>
      </c>
      <c r="J277" s="59" t="s">
        <v>2827</v>
      </c>
      <c r="K277" s="59" t="s">
        <v>696</v>
      </c>
      <c r="L277" s="59" t="s">
        <v>697</v>
      </c>
      <c r="M277" s="59" t="s">
        <v>3167</v>
      </c>
      <c r="N277" s="59" t="s">
        <v>2877</v>
      </c>
      <c r="O277" s="59" t="s">
        <v>2775</v>
      </c>
      <c r="P277" s="46" t="s">
        <v>180</v>
      </c>
      <c r="Q277" s="59" t="s">
        <v>2650</v>
      </c>
      <c r="R277" s="59" t="s">
        <v>230</v>
      </c>
      <c r="S277" s="75">
        <f t="shared" si="60"/>
        <v>1</v>
      </c>
      <c r="T277" s="75" t="s">
        <v>231</v>
      </c>
      <c r="U277" s="75">
        <f t="shared" si="61"/>
        <v>1</v>
      </c>
      <c r="V277" s="75" t="s">
        <v>231</v>
      </c>
      <c r="W277" s="75">
        <f t="shared" si="62"/>
        <v>1</v>
      </c>
      <c r="X277" s="75" t="s">
        <v>231</v>
      </c>
      <c r="Y277" s="76">
        <f t="shared" si="63"/>
        <v>1</v>
      </c>
      <c r="Z277" s="77" t="str">
        <f t="shared" si="64"/>
        <v>Insignificante</v>
      </c>
      <c r="AA277" s="78">
        <f t="shared" si="65"/>
        <v>1</v>
      </c>
      <c r="AB277" s="75" t="s">
        <v>231</v>
      </c>
      <c r="AC277" s="75">
        <f t="shared" si="66"/>
        <v>4</v>
      </c>
      <c r="AD277" s="75" t="s">
        <v>242</v>
      </c>
      <c r="AE277" s="75">
        <f t="shared" si="67"/>
        <v>4</v>
      </c>
      <c r="AF277" s="75" t="s">
        <v>242</v>
      </c>
      <c r="AG277" s="76">
        <f t="shared" si="68"/>
        <v>4</v>
      </c>
      <c r="AH277" s="77" t="str">
        <f t="shared" si="69"/>
        <v>Mayor</v>
      </c>
      <c r="AI277" s="78">
        <f t="shared" si="70"/>
        <v>1</v>
      </c>
      <c r="AJ277" s="75" t="s">
        <v>231</v>
      </c>
      <c r="AK277" s="75">
        <f t="shared" si="71"/>
        <v>3</v>
      </c>
      <c r="AL277" s="75" t="s">
        <v>232</v>
      </c>
      <c r="AM277" s="75">
        <f t="shared" si="72"/>
        <v>3</v>
      </c>
      <c r="AN277" s="75" t="s">
        <v>232</v>
      </c>
      <c r="AO277" s="76">
        <f t="shared" si="73"/>
        <v>3</v>
      </c>
      <c r="AP277" s="77" t="str">
        <f t="shared" si="74"/>
        <v>Moderado</v>
      </c>
      <c r="AQ277" s="79"/>
      <c r="AR277" s="79"/>
      <c r="AS277" s="79"/>
    </row>
    <row r="278" spans="3:45" ht="25.5">
      <c r="C278" s="56" t="s">
        <v>3182</v>
      </c>
      <c r="D278" s="57">
        <v>42136</v>
      </c>
      <c r="E278" s="58" t="s">
        <v>219</v>
      </c>
      <c r="F278" s="58" t="s">
        <v>3183</v>
      </c>
      <c r="G278" s="59" t="s">
        <v>3184</v>
      </c>
      <c r="H278" s="59" t="s">
        <v>222</v>
      </c>
      <c r="I278" s="59" t="s">
        <v>223</v>
      </c>
      <c r="J278" s="59" t="s">
        <v>2827</v>
      </c>
      <c r="K278" s="59" t="s">
        <v>696</v>
      </c>
      <c r="L278" s="59" t="s">
        <v>697</v>
      </c>
      <c r="M278" s="59" t="s">
        <v>3167</v>
      </c>
      <c r="N278" s="59" t="s">
        <v>2877</v>
      </c>
      <c r="O278" s="59" t="s">
        <v>2755</v>
      </c>
      <c r="P278" s="46" t="s">
        <v>180</v>
      </c>
      <c r="Q278" s="59" t="s">
        <v>2650</v>
      </c>
      <c r="R278" s="59" t="s">
        <v>230</v>
      </c>
      <c r="S278" s="75">
        <f t="shared" si="60"/>
        <v>1</v>
      </c>
      <c r="T278" s="75" t="s">
        <v>231</v>
      </c>
      <c r="U278" s="75">
        <f t="shared" si="61"/>
        <v>1</v>
      </c>
      <c r="V278" s="75" t="s">
        <v>231</v>
      </c>
      <c r="W278" s="75">
        <f t="shared" si="62"/>
        <v>1</v>
      </c>
      <c r="X278" s="75" t="s">
        <v>231</v>
      </c>
      <c r="Y278" s="76">
        <f t="shared" si="63"/>
        <v>1</v>
      </c>
      <c r="Z278" s="77" t="str">
        <f t="shared" si="64"/>
        <v>Insignificante</v>
      </c>
      <c r="AA278" s="78">
        <f t="shared" si="65"/>
        <v>1</v>
      </c>
      <c r="AB278" s="75" t="s">
        <v>231</v>
      </c>
      <c r="AC278" s="75">
        <f t="shared" si="66"/>
        <v>4</v>
      </c>
      <c r="AD278" s="75" t="s">
        <v>242</v>
      </c>
      <c r="AE278" s="75">
        <f t="shared" si="67"/>
        <v>4</v>
      </c>
      <c r="AF278" s="75" t="s">
        <v>242</v>
      </c>
      <c r="AG278" s="76">
        <f t="shared" si="68"/>
        <v>4</v>
      </c>
      <c r="AH278" s="77" t="str">
        <f t="shared" si="69"/>
        <v>Mayor</v>
      </c>
      <c r="AI278" s="78">
        <f t="shared" si="70"/>
        <v>1</v>
      </c>
      <c r="AJ278" s="75" t="s">
        <v>231</v>
      </c>
      <c r="AK278" s="75">
        <f t="shared" si="71"/>
        <v>3</v>
      </c>
      <c r="AL278" s="75" t="s">
        <v>232</v>
      </c>
      <c r="AM278" s="75">
        <f t="shared" si="72"/>
        <v>3</v>
      </c>
      <c r="AN278" s="75" t="s">
        <v>232</v>
      </c>
      <c r="AO278" s="76">
        <f t="shared" si="73"/>
        <v>3</v>
      </c>
      <c r="AP278" s="77" t="str">
        <f t="shared" si="74"/>
        <v>Moderado</v>
      </c>
      <c r="AQ278" s="79"/>
      <c r="AR278" s="79"/>
      <c r="AS278" s="79"/>
    </row>
    <row r="279" spans="3:45" ht="38.25">
      <c r="C279" s="56" t="s">
        <v>3186</v>
      </c>
      <c r="D279" s="57">
        <v>42136</v>
      </c>
      <c r="E279" s="58" t="s">
        <v>3058</v>
      </c>
      <c r="F279" s="58" t="s">
        <v>3187</v>
      </c>
      <c r="G279" s="59" t="s">
        <v>3188</v>
      </c>
      <c r="H279" s="59" t="s">
        <v>222</v>
      </c>
      <c r="I279" s="59" t="s">
        <v>223</v>
      </c>
      <c r="J279" s="59" t="s">
        <v>2827</v>
      </c>
      <c r="K279" s="59" t="s">
        <v>696</v>
      </c>
      <c r="L279" s="59" t="s">
        <v>697</v>
      </c>
      <c r="M279" s="59" t="s">
        <v>3167</v>
      </c>
      <c r="N279" s="59" t="s">
        <v>3189</v>
      </c>
      <c r="O279" s="59" t="s">
        <v>3168</v>
      </c>
      <c r="P279" s="46" t="s">
        <v>180</v>
      </c>
      <c r="Q279" s="59" t="s">
        <v>2650</v>
      </c>
      <c r="R279" s="59" t="s">
        <v>230</v>
      </c>
      <c r="S279" s="75">
        <f t="shared" si="60"/>
        <v>1</v>
      </c>
      <c r="T279" s="75" t="s">
        <v>231</v>
      </c>
      <c r="U279" s="75">
        <f t="shared" si="61"/>
        <v>1</v>
      </c>
      <c r="V279" s="75" t="s">
        <v>231</v>
      </c>
      <c r="W279" s="75">
        <f t="shared" si="62"/>
        <v>1</v>
      </c>
      <c r="X279" s="75" t="s">
        <v>231</v>
      </c>
      <c r="Y279" s="76">
        <f t="shared" si="63"/>
        <v>1</v>
      </c>
      <c r="Z279" s="77" t="str">
        <f t="shared" si="64"/>
        <v>Insignificante</v>
      </c>
      <c r="AA279" s="78">
        <f t="shared" si="65"/>
        <v>1</v>
      </c>
      <c r="AB279" s="75" t="s">
        <v>231</v>
      </c>
      <c r="AC279" s="75">
        <f t="shared" si="66"/>
        <v>5</v>
      </c>
      <c r="AD279" s="75" t="s">
        <v>243</v>
      </c>
      <c r="AE279" s="75">
        <f t="shared" si="67"/>
        <v>4</v>
      </c>
      <c r="AF279" s="75" t="s">
        <v>242</v>
      </c>
      <c r="AG279" s="76">
        <f t="shared" si="68"/>
        <v>5</v>
      </c>
      <c r="AH279" s="77" t="str">
        <f t="shared" si="69"/>
        <v>Catastrófico</v>
      </c>
      <c r="AI279" s="78">
        <f t="shared" si="70"/>
        <v>1</v>
      </c>
      <c r="AJ279" s="75" t="s">
        <v>231</v>
      </c>
      <c r="AK279" s="75">
        <f t="shared" si="71"/>
        <v>5</v>
      </c>
      <c r="AL279" s="75" t="s">
        <v>243</v>
      </c>
      <c r="AM279" s="75">
        <f t="shared" si="72"/>
        <v>4</v>
      </c>
      <c r="AN279" s="75" t="s">
        <v>242</v>
      </c>
      <c r="AO279" s="76">
        <f t="shared" si="73"/>
        <v>5</v>
      </c>
      <c r="AP279" s="77" t="str">
        <f t="shared" si="74"/>
        <v>Catastrófico</v>
      </c>
      <c r="AQ279" s="79"/>
      <c r="AR279" s="79"/>
      <c r="AS279" s="79"/>
    </row>
    <row r="280" spans="3:45" ht="38.25">
      <c r="C280" s="56" t="s">
        <v>3186</v>
      </c>
      <c r="D280" s="57">
        <v>42136</v>
      </c>
      <c r="E280" s="58" t="s">
        <v>3058</v>
      </c>
      <c r="F280" s="58" t="s">
        <v>3187</v>
      </c>
      <c r="G280" s="59" t="s">
        <v>3188</v>
      </c>
      <c r="H280" s="59" t="s">
        <v>222</v>
      </c>
      <c r="I280" s="59" t="s">
        <v>223</v>
      </c>
      <c r="J280" s="59" t="s">
        <v>2827</v>
      </c>
      <c r="K280" s="59" t="s">
        <v>696</v>
      </c>
      <c r="L280" s="59" t="s">
        <v>697</v>
      </c>
      <c r="M280" s="59" t="s">
        <v>3167</v>
      </c>
      <c r="N280" s="59" t="s">
        <v>3189</v>
      </c>
      <c r="O280" s="59" t="s">
        <v>3185</v>
      </c>
      <c r="P280" s="46" t="s">
        <v>180</v>
      </c>
      <c r="Q280" s="59" t="s">
        <v>2650</v>
      </c>
      <c r="R280" s="59" t="s">
        <v>230</v>
      </c>
      <c r="S280" s="75">
        <f t="shared" si="60"/>
        <v>1</v>
      </c>
      <c r="T280" s="75" t="s">
        <v>231</v>
      </c>
      <c r="U280" s="75">
        <f t="shared" si="61"/>
        <v>1</v>
      </c>
      <c r="V280" s="75" t="s">
        <v>231</v>
      </c>
      <c r="W280" s="75">
        <f t="shared" si="62"/>
        <v>1</v>
      </c>
      <c r="X280" s="75" t="s">
        <v>231</v>
      </c>
      <c r="Y280" s="76">
        <f t="shared" si="63"/>
        <v>1</v>
      </c>
      <c r="Z280" s="77" t="str">
        <f t="shared" si="64"/>
        <v>Insignificante</v>
      </c>
      <c r="AA280" s="78">
        <f t="shared" si="65"/>
        <v>1</v>
      </c>
      <c r="AB280" s="75" t="s">
        <v>231</v>
      </c>
      <c r="AC280" s="75">
        <f t="shared" si="66"/>
        <v>5</v>
      </c>
      <c r="AD280" s="75" t="s">
        <v>243</v>
      </c>
      <c r="AE280" s="75">
        <f t="shared" si="67"/>
        <v>4</v>
      </c>
      <c r="AF280" s="75" t="s">
        <v>242</v>
      </c>
      <c r="AG280" s="76">
        <f t="shared" si="68"/>
        <v>5</v>
      </c>
      <c r="AH280" s="77" t="str">
        <f t="shared" si="69"/>
        <v>Catastrófico</v>
      </c>
      <c r="AI280" s="78">
        <f t="shared" si="70"/>
        <v>1</v>
      </c>
      <c r="AJ280" s="75" t="s">
        <v>231</v>
      </c>
      <c r="AK280" s="75">
        <f t="shared" si="71"/>
        <v>5</v>
      </c>
      <c r="AL280" s="75" t="s">
        <v>243</v>
      </c>
      <c r="AM280" s="75">
        <f t="shared" si="72"/>
        <v>4</v>
      </c>
      <c r="AN280" s="75" t="s">
        <v>242</v>
      </c>
      <c r="AO280" s="76">
        <f t="shared" si="73"/>
        <v>5</v>
      </c>
      <c r="AP280" s="77" t="str">
        <f t="shared" si="74"/>
        <v>Catastrófico</v>
      </c>
      <c r="AQ280" s="79"/>
      <c r="AR280" s="79"/>
      <c r="AS280" s="79"/>
    </row>
    <row r="281" spans="3:45" ht="38.25">
      <c r="C281" s="56" t="s">
        <v>3186</v>
      </c>
      <c r="D281" s="57">
        <v>42136</v>
      </c>
      <c r="E281" s="58" t="s">
        <v>3058</v>
      </c>
      <c r="F281" s="58" t="s">
        <v>3187</v>
      </c>
      <c r="G281" s="59" t="s">
        <v>3188</v>
      </c>
      <c r="H281" s="59" t="s">
        <v>222</v>
      </c>
      <c r="I281" s="59" t="s">
        <v>223</v>
      </c>
      <c r="J281" s="59" t="s">
        <v>2827</v>
      </c>
      <c r="K281" s="59" t="s">
        <v>696</v>
      </c>
      <c r="L281" s="59" t="s">
        <v>697</v>
      </c>
      <c r="M281" s="59" t="s">
        <v>3167</v>
      </c>
      <c r="N281" s="59" t="s">
        <v>3189</v>
      </c>
      <c r="O281" s="59" t="s">
        <v>2775</v>
      </c>
      <c r="P281" s="46" t="s">
        <v>180</v>
      </c>
      <c r="Q281" s="59" t="s">
        <v>2650</v>
      </c>
      <c r="R281" s="59" t="s">
        <v>230</v>
      </c>
      <c r="S281" s="75">
        <f t="shared" si="60"/>
        <v>1</v>
      </c>
      <c r="T281" s="75" t="s">
        <v>231</v>
      </c>
      <c r="U281" s="75">
        <f t="shared" si="61"/>
        <v>1</v>
      </c>
      <c r="V281" s="75" t="s">
        <v>231</v>
      </c>
      <c r="W281" s="75">
        <f t="shared" si="62"/>
        <v>1</v>
      </c>
      <c r="X281" s="75" t="s">
        <v>231</v>
      </c>
      <c r="Y281" s="76">
        <f t="shared" si="63"/>
        <v>1</v>
      </c>
      <c r="Z281" s="77" t="str">
        <f t="shared" si="64"/>
        <v>Insignificante</v>
      </c>
      <c r="AA281" s="78">
        <f t="shared" si="65"/>
        <v>1</v>
      </c>
      <c r="AB281" s="75" t="s">
        <v>231</v>
      </c>
      <c r="AC281" s="75">
        <f t="shared" si="66"/>
        <v>5</v>
      </c>
      <c r="AD281" s="75" t="s">
        <v>243</v>
      </c>
      <c r="AE281" s="75">
        <f t="shared" si="67"/>
        <v>4</v>
      </c>
      <c r="AF281" s="75" t="s">
        <v>242</v>
      </c>
      <c r="AG281" s="76">
        <f t="shared" si="68"/>
        <v>5</v>
      </c>
      <c r="AH281" s="77" t="str">
        <f t="shared" si="69"/>
        <v>Catastrófico</v>
      </c>
      <c r="AI281" s="78">
        <f t="shared" si="70"/>
        <v>1</v>
      </c>
      <c r="AJ281" s="75" t="s">
        <v>231</v>
      </c>
      <c r="AK281" s="75">
        <f t="shared" si="71"/>
        <v>5</v>
      </c>
      <c r="AL281" s="75" t="s">
        <v>243</v>
      </c>
      <c r="AM281" s="75">
        <f t="shared" si="72"/>
        <v>4</v>
      </c>
      <c r="AN281" s="75" t="s">
        <v>242</v>
      </c>
      <c r="AO281" s="76">
        <f t="shared" si="73"/>
        <v>5</v>
      </c>
      <c r="AP281" s="77" t="str">
        <f t="shared" si="74"/>
        <v>Catastrófico</v>
      </c>
      <c r="AQ281" s="79"/>
      <c r="AR281" s="79"/>
      <c r="AS281" s="79"/>
    </row>
    <row r="282" spans="3:45" ht="38.25">
      <c r="C282" s="56" t="s">
        <v>3186</v>
      </c>
      <c r="D282" s="57">
        <v>42136</v>
      </c>
      <c r="E282" s="58" t="s">
        <v>3058</v>
      </c>
      <c r="F282" s="58" t="s">
        <v>3187</v>
      </c>
      <c r="G282" s="59" t="s">
        <v>3188</v>
      </c>
      <c r="H282" s="59" t="s">
        <v>222</v>
      </c>
      <c r="I282" s="59" t="s">
        <v>223</v>
      </c>
      <c r="J282" s="59" t="s">
        <v>2827</v>
      </c>
      <c r="K282" s="59" t="s">
        <v>696</v>
      </c>
      <c r="L282" s="59" t="s">
        <v>697</v>
      </c>
      <c r="M282" s="59" t="s">
        <v>3167</v>
      </c>
      <c r="N282" s="59" t="s">
        <v>3189</v>
      </c>
      <c r="O282" s="59" t="s">
        <v>2755</v>
      </c>
      <c r="P282" s="46" t="s">
        <v>180</v>
      </c>
      <c r="Q282" s="59" t="s">
        <v>2650</v>
      </c>
      <c r="R282" s="59" t="s">
        <v>230</v>
      </c>
      <c r="S282" s="75">
        <f t="shared" si="60"/>
        <v>1</v>
      </c>
      <c r="T282" s="75" t="s">
        <v>231</v>
      </c>
      <c r="U282" s="75">
        <f t="shared" si="61"/>
        <v>1</v>
      </c>
      <c r="V282" s="75" t="s">
        <v>231</v>
      </c>
      <c r="W282" s="75">
        <f t="shared" si="62"/>
        <v>1</v>
      </c>
      <c r="X282" s="75" t="s">
        <v>231</v>
      </c>
      <c r="Y282" s="76">
        <f t="shared" si="63"/>
        <v>1</v>
      </c>
      <c r="Z282" s="77" t="str">
        <f t="shared" si="64"/>
        <v>Insignificante</v>
      </c>
      <c r="AA282" s="78">
        <f t="shared" si="65"/>
        <v>1</v>
      </c>
      <c r="AB282" s="75" t="s">
        <v>231</v>
      </c>
      <c r="AC282" s="75">
        <f t="shared" si="66"/>
        <v>5</v>
      </c>
      <c r="AD282" s="75" t="s">
        <v>243</v>
      </c>
      <c r="AE282" s="75">
        <f t="shared" si="67"/>
        <v>4</v>
      </c>
      <c r="AF282" s="75" t="s">
        <v>242</v>
      </c>
      <c r="AG282" s="76">
        <f t="shared" si="68"/>
        <v>5</v>
      </c>
      <c r="AH282" s="77" t="str">
        <f t="shared" si="69"/>
        <v>Catastrófico</v>
      </c>
      <c r="AI282" s="78">
        <f t="shared" si="70"/>
        <v>1</v>
      </c>
      <c r="AJ282" s="75" t="s">
        <v>231</v>
      </c>
      <c r="AK282" s="75">
        <f t="shared" si="71"/>
        <v>5</v>
      </c>
      <c r="AL282" s="75" t="s">
        <v>243</v>
      </c>
      <c r="AM282" s="75">
        <f t="shared" si="72"/>
        <v>4</v>
      </c>
      <c r="AN282" s="75" t="s">
        <v>242</v>
      </c>
      <c r="AO282" s="76">
        <f t="shared" si="73"/>
        <v>5</v>
      </c>
      <c r="AP282" s="77" t="str">
        <f t="shared" si="74"/>
        <v>Catastrófico</v>
      </c>
      <c r="AQ282" s="79"/>
      <c r="AR282" s="79"/>
      <c r="AS282" s="79"/>
    </row>
    <row r="283" spans="3:45" ht="25.5">
      <c r="C283" s="56" t="s">
        <v>3190</v>
      </c>
      <c r="D283" s="57">
        <v>42136</v>
      </c>
      <c r="E283" s="58" t="s">
        <v>3058</v>
      </c>
      <c r="F283" s="58" t="s">
        <v>3191</v>
      </c>
      <c r="G283" s="59" t="s">
        <v>3192</v>
      </c>
      <c r="H283" s="59" t="s">
        <v>222</v>
      </c>
      <c r="I283" s="59" t="s">
        <v>223</v>
      </c>
      <c r="J283" s="59" t="s">
        <v>2827</v>
      </c>
      <c r="K283" s="59" t="s">
        <v>696</v>
      </c>
      <c r="L283" s="59" t="s">
        <v>697</v>
      </c>
      <c r="M283" s="59" t="s">
        <v>3167</v>
      </c>
      <c r="N283" s="59" t="s">
        <v>3189</v>
      </c>
      <c r="O283" s="59" t="s">
        <v>3168</v>
      </c>
      <c r="P283" s="46" t="s">
        <v>180</v>
      </c>
      <c r="Q283" s="59" t="s">
        <v>2650</v>
      </c>
      <c r="R283" s="59" t="s">
        <v>230</v>
      </c>
      <c r="S283" s="75">
        <f t="shared" si="60"/>
        <v>1</v>
      </c>
      <c r="T283" s="75" t="s">
        <v>231</v>
      </c>
      <c r="U283" s="75">
        <f t="shared" si="61"/>
        <v>1</v>
      </c>
      <c r="V283" s="75" t="s">
        <v>231</v>
      </c>
      <c r="W283" s="75">
        <f t="shared" si="62"/>
        <v>1</v>
      </c>
      <c r="X283" s="75" t="s">
        <v>231</v>
      </c>
      <c r="Y283" s="76">
        <f t="shared" si="63"/>
        <v>1</v>
      </c>
      <c r="Z283" s="77" t="str">
        <f t="shared" si="64"/>
        <v>Insignificante</v>
      </c>
      <c r="AA283" s="78">
        <f t="shared" si="65"/>
        <v>1</v>
      </c>
      <c r="AB283" s="75" t="s">
        <v>231</v>
      </c>
      <c r="AC283" s="75">
        <f t="shared" si="66"/>
        <v>5</v>
      </c>
      <c r="AD283" s="75" t="s">
        <v>243</v>
      </c>
      <c r="AE283" s="75">
        <f t="shared" si="67"/>
        <v>4</v>
      </c>
      <c r="AF283" s="75" t="s">
        <v>242</v>
      </c>
      <c r="AG283" s="76">
        <f t="shared" si="68"/>
        <v>5</v>
      </c>
      <c r="AH283" s="77" t="str">
        <f t="shared" si="69"/>
        <v>Catastrófico</v>
      </c>
      <c r="AI283" s="78">
        <f t="shared" si="70"/>
        <v>1</v>
      </c>
      <c r="AJ283" s="75" t="s">
        <v>231</v>
      </c>
      <c r="AK283" s="75">
        <f t="shared" si="71"/>
        <v>5</v>
      </c>
      <c r="AL283" s="75" t="s">
        <v>243</v>
      </c>
      <c r="AM283" s="75">
        <f t="shared" si="72"/>
        <v>4</v>
      </c>
      <c r="AN283" s="75" t="s">
        <v>242</v>
      </c>
      <c r="AO283" s="76">
        <f t="shared" si="73"/>
        <v>5</v>
      </c>
      <c r="AP283" s="77" t="str">
        <f t="shared" si="74"/>
        <v>Catastrófico</v>
      </c>
      <c r="AQ283" s="79"/>
      <c r="AR283" s="79"/>
      <c r="AS283" s="79"/>
    </row>
    <row r="284" spans="3:45" ht="25.5">
      <c r="C284" s="56" t="s">
        <v>3190</v>
      </c>
      <c r="D284" s="57">
        <v>42136</v>
      </c>
      <c r="E284" s="58" t="s">
        <v>3058</v>
      </c>
      <c r="F284" s="58" t="s">
        <v>3191</v>
      </c>
      <c r="G284" s="59" t="s">
        <v>3192</v>
      </c>
      <c r="H284" s="59" t="s">
        <v>222</v>
      </c>
      <c r="I284" s="59" t="s">
        <v>223</v>
      </c>
      <c r="J284" s="59" t="s">
        <v>2827</v>
      </c>
      <c r="K284" s="59" t="s">
        <v>696</v>
      </c>
      <c r="L284" s="59" t="s">
        <v>697</v>
      </c>
      <c r="M284" s="59" t="s">
        <v>3167</v>
      </c>
      <c r="N284" s="59" t="s">
        <v>3189</v>
      </c>
      <c r="O284" s="59" t="s">
        <v>3185</v>
      </c>
      <c r="P284" s="46" t="s">
        <v>180</v>
      </c>
      <c r="Q284" s="59" t="s">
        <v>2650</v>
      </c>
      <c r="R284" s="59" t="s">
        <v>230</v>
      </c>
      <c r="S284" s="75">
        <f t="shared" si="60"/>
        <v>1</v>
      </c>
      <c r="T284" s="75" t="s">
        <v>231</v>
      </c>
      <c r="U284" s="75">
        <f t="shared" si="61"/>
        <v>1</v>
      </c>
      <c r="V284" s="75" t="s">
        <v>231</v>
      </c>
      <c r="W284" s="75">
        <f t="shared" si="62"/>
        <v>1</v>
      </c>
      <c r="X284" s="75" t="s">
        <v>231</v>
      </c>
      <c r="Y284" s="76">
        <f t="shared" si="63"/>
        <v>1</v>
      </c>
      <c r="Z284" s="77" t="str">
        <f t="shared" si="64"/>
        <v>Insignificante</v>
      </c>
      <c r="AA284" s="78">
        <f t="shared" si="65"/>
        <v>1</v>
      </c>
      <c r="AB284" s="75" t="s">
        <v>231</v>
      </c>
      <c r="AC284" s="75">
        <f t="shared" si="66"/>
        <v>5</v>
      </c>
      <c r="AD284" s="75" t="s">
        <v>243</v>
      </c>
      <c r="AE284" s="75">
        <f t="shared" si="67"/>
        <v>4</v>
      </c>
      <c r="AF284" s="75" t="s">
        <v>242</v>
      </c>
      <c r="AG284" s="76">
        <f t="shared" si="68"/>
        <v>5</v>
      </c>
      <c r="AH284" s="77" t="str">
        <f t="shared" si="69"/>
        <v>Catastrófico</v>
      </c>
      <c r="AI284" s="78">
        <f t="shared" si="70"/>
        <v>1</v>
      </c>
      <c r="AJ284" s="75" t="s">
        <v>231</v>
      </c>
      <c r="AK284" s="75">
        <f t="shared" si="71"/>
        <v>5</v>
      </c>
      <c r="AL284" s="75" t="s">
        <v>243</v>
      </c>
      <c r="AM284" s="75">
        <f t="shared" si="72"/>
        <v>4</v>
      </c>
      <c r="AN284" s="75" t="s">
        <v>242</v>
      </c>
      <c r="AO284" s="76">
        <f t="shared" si="73"/>
        <v>5</v>
      </c>
      <c r="AP284" s="77" t="str">
        <f t="shared" si="74"/>
        <v>Catastrófico</v>
      </c>
      <c r="AQ284" s="79"/>
      <c r="AR284" s="79"/>
      <c r="AS284" s="79"/>
    </row>
    <row r="285" spans="3:45" ht="25.5">
      <c r="C285" s="56" t="s">
        <v>3190</v>
      </c>
      <c r="D285" s="57">
        <v>42136</v>
      </c>
      <c r="E285" s="58" t="s">
        <v>3058</v>
      </c>
      <c r="F285" s="58" t="s">
        <v>3191</v>
      </c>
      <c r="G285" s="59" t="s">
        <v>3192</v>
      </c>
      <c r="H285" s="59" t="s">
        <v>222</v>
      </c>
      <c r="I285" s="59" t="s">
        <v>223</v>
      </c>
      <c r="J285" s="59" t="s">
        <v>2827</v>
      </c>
      <c r="K285" s="59" t="s">
        <v>696</v>
      </c>
      <c r="L285" s="59" t="s">
        <v>697</v>
      </c>
      <c r="M285" s="59" t="s">
        <v>3167</v>
      </c>
      <c r="N285" s="59" t="s">
        <v>3189</v>
      </c>
      <c r="O285" s="59" t="s">
        <v>2775</v>
      </c>
      <c r="P285" s="46" t="s">
        <v>180</v>
      </c>
      <c r="Q285" s="59" t="s">
        <v>2650</v>
      </c>
      <c r="R285" s="59" t="s">
        <v>230</v>
      </c>
      <c r="S285" s="75">
        <f t="shared" si="60"/>
        <v>1</v>
      </c>
      <c r="T285" s="75" t="s">
        <v>231</v>
      </c>
      <c r="U285" s="75">
        <f t="shared" si="61"/>
        <v>1</v>
      </c>
      <c r="V285" s="75" t="s">
        <v>231</v>
      </c>
      <c r="W285" s="75">
        <f t="shared" si="62"/>
        <v>1</v>
      </c>
      <c r="X285" s="75" t="s">
        <v>231</v>
      </c>
      <c r="Y285" s="76">
        <f t="shared" si="63"/>
        <v>1</v>
      </c>
      <c r="Z285" s="77" t="str">
        <f t="shared" si="64"/>
        <v>Insignificante</v>
      </c>
      <c r="AA285" s="78">
        <f t="shared" si="65"/>
        <v>1</v>
      </c>
      <c r="AB285" s="75" t="s">
        <v>231</v>
      </c>
      <c r="AC285" s="75">
        <f t="shared" si="66"/>
        <v>5</v>
      </c>
      <c r="AD285" s="75" t="s">
        <v>243</v>
      </c>
      <c r="AE285" s="75">
        <f t="shared" si="67"/>
        <v>4</v>
      </c>
      <c r="AF285" s="75" t="s">
        <v>242</v>
      </c>
      <c r="AG285" s="76">
        <f t="shared" si="68"/>
        <v>5</v>
      </c>
      <c r="AH285" s="77" t="str">
        <f t="shared" si="69"/>
        <v>Catastrófico</v>
      </c>
      <c r="AI285" s="78">
        <f t="shared" si="70"/>
        <v>1</v>
      </c>
      <c r="AJ285" s="75" t="s">
        <v>231</v>
      </c>
      <c r="AK285" s="75">
        <f t="shared" si="71"/>
        <v>5</v>
      </c>
      <c r="AL285" s="75" t="s">
        <v>243</v>
      </c>
      <c r="AM285" s="75">
        <f t="shared" si="72"/>
        <v>4</v>
      </c>
      <c r="AN285" s="75" t="s">
        <v>242</v>
      </c>
      <c r="AO285" s="76">
        <f t="shared" si="73"/>
        <v>5</v>
      </c>
      <c r="AP285" s="77" t="str">
        <f t="shared" si="74"/>
        <v>Catastrófico</v>
      </c>
      <c r="AQ285" s="79"/>
      <c r="AR285" s="79"/>
      <c r="AS285" s="79"/>
    </row>
    <row r="286" spans="3:45" ht="25.5">
      <c r="C286" s="56" t="s">
        <v>3190</v>
      </c>
      <c r="D286" s="57">
        <v>42136</v>
      </c>
      <c r="E286" s="58" t="s">
        <v>3058</v>
      </c>
      <c r="F286" s="58" t="s">
        <v>3191</v>
      </c>
      <c r="G286" s="59" t="s">
        <v>3192</v>
      </c>
      <c r="H286" s="59" t="s">
        <v>222</v>
      </c>
      <c r="I286" s="59" t="s">
        <v>223</v>
      </c>
      <c r="J286" s="59" t="s">
        <v>2827</v>
      </c>
      <c r="K286" s="59" t="s">
        <v>696</v>
      </c>
      <c r="L286" s="59" t="s">
        <v>697</v>
      </c>
      <c r="M286" s="59" t="s">
        <v>3167</v>
      </c>
      <c r="N286" s="59" t="s">
        <v>3189</v>
      </c>
      <c r="O286" s="59" t="s">
        <v>2755</v>
      </c>
      <c r="P286" s="46" t="s">
        <v>180</v>
      </c>
      <c r="Q286" s="59" t="s">
        <v>2650</v>
      </c>
      <c r="R286" s="59" t="s">
        <v>230</v>
      </c>
      <c r="S286" s="75">
        <f t="shared" si="60"/>
        <v>1</v>
      </c>
      <c r="T286" s="75" t="s">
        <v>231</v>
      </c>
      <c r="U286" s="75">
        <f t="shared" si="61"/>
        <v>1</v>
      </c>
      <c r="V286" s="75" t="s">
        <v>231</v>
      </c>
      <c r="W286" s="75">
        <f t="shared" si="62"/>
        <v>1</v>
      </c>
      <c r="X286" s="75" t="s">
        <v>231</v>
      </c>
      <c r="Y286" s="76">
        <f t="shared" si="63"/>
        <v>1</v>
      </c>
      <c r="Z286" s="77" t="str">
        <f t="shared" si="64"/>
        <v>Insignificante</v>
      </c>
      <c r="AA286" s="78">
        <f t="shared" si="65"/>
        <v>1</v>
      </c>
      <c r="AB286" s="75" t="s">
        <v>231</v>
      </c>
      <c r="AC286" s="75">
        <f t="shared" si="66"/>
        <v>5</v>
      </c>
      <c r="AD286" s="75" t="s">
        <v>243</v>
      </c>
      <c r="AE286" s="75">
        <f t="shared" si="67"/>
        <v>4</v>
      </c>
      <c r="AF286" s="75" t="s">
        <v>242</v>
      </c>
      <c r="AG286" s="76">
        <f t="shared" si="68"/>
        <v>5</v>
      </c>
      <c r="AH286" s="77" t="str">
        <f t="shared" si="69"/>
        <v>Catastrófico</v>
      </c>
      <c r="AI286" s="78">
        <f t="shared" si="70"/>
        <v>1</v>
      </c>
      <c r="AJ286" s="75" t="s">
        <v>231</v>
      </c>
      <c r="AK286" s="75">
        <f t="shared" si="71"/>
        <v>5</v>
      </c>
      <c r="AL286" s="75" t="s">
        <v>243</v>
      </c>
      <c r="AM286" s="75">
        <f t="shared" si="72"/>
        <v>4</v>
      </c>
      <c r="AN286" s="75" t="s">
        <v>242</v>
      </c>
      <c r="AO286" s="76">
        <f t="shared" si="73"/>
        <v>5</v>
      </c>
      <c r="AP286" s="77" t="str">
        <f t="shared" si="74"/>
        <v>Catastrófico</v>
      </c>
      <c r="AQ286" s="79"/>
      <c r="AR286" s="79"/>
      <c r="AS286" s="79"/>
    </row>
    <row r="287" spans="3:45" ht="25.5">
      <c r="C287" s="56" t="s">
        <v>3193</v>
      </c>
      <c r="D287" s="57">
        <v>42136</v>
      </c>
      <c r="E287" s="58" t="s">
        <v>3058</v>
      </c>
      <c r="F287" s="58" t="s">
        <v>3194</v>
      </c>
      <c r="G287" s="59" t="s">
        <v>3195</v>
      </c>
      <c r="H287" s="59" t="s">
        <v>222</v>
      </c>
      <c r="I287" s="59" t="s">
        <v>223</v>
      </c>
      <c r="J287" s="59" t="s">
        <v>2827</v>
      </c>
      <c r="K287" s="59" t="s">
        <v>696</v>
      </c>
      <c r="L287" s="59" t="s">
        <v>697</v>
      </c>
      <c r="M287" s="59" t="s">
        <v>3167</v>
      </c>
      <c r="N287" s="59" t="s">
        <v>3196</v>
      </c>
      <c r="O287" s="59" t="s">
        <v>3168</v>
      </c>
      <c r="P287" s="46" t="s">
        <v>180</v>
      </c>
      <c r="Q287" s="59" t="s">
        <v>2650</v>
      </c>
      <c r="R287" s="59" t="s">
        <v>230</v>
      </c>
      <c r="S287" s="75">
        <f t="shared" si="60"/>
        <v>1</v>
      </c>
      <c r="T287" s="75" t="s">
        <v>231</v>
      </c>
      <c r="U287" s="75">
        <f t="shared" si="61"/>
        <v>1</v>
      </c>
      <c r="V287" s="75" t="s">
        <v>231</v>
      </c>
      <c r="W287" s="75">
        <f t="shared" si="62"/>
        <v>1</v>
      </c>
      <c r="X287" s="75" t="s">
        <v>231</v>
      </c>
      <c r="Y287" s="76">
        <f t="shared" si="63"/>
        <v>1</v>
      </c>
      <c r="Z287" s="77" t="str">
        <f t="shared" si="64"/>
        <v>Insignificante</v>
      </c>
      <c r="AA287" s="78">
        <f t="shared" si="65"/>
        <v>2</v>
      </c>
      <c r="AB287" s="75" t="s">
        <v>233</v>
      </c>
      <c r="AC287" s="75">
        <f t="shared" si="66"/>
        <v>5</v>
      </c>
      <c r="AD287" s="75" t="s">
        <v>243</v>
      </c>
      <c r="AE287" s="75">
        <f t="shared" si="67"/>
        <v>4</v>
      </c>
      <c r="AF287" s="75" t="s">
        <v>242</v>
      </c>
      <c r="AG287" s="76">
        <f t="shared" si="68"/>
        <v>5</v>
      </c>
      <c r="AH287" s="77" t="str">
        <f t="shared" si="69"/>
        <v>Catastrófico</v>
      </c>
      <c r="AI287" s="78">
        <f t="shared" si="70"/>
        <v>2</v>
      </c>
      <c r="AJ287" s="75" t="s">
        <v>233</v>
      </c>
      <c r="AK287" s="75">
        <f t="shared" si="71"/>
        <v>5</v>
      </c>
      <c r="AL287" s="75" t="s">
        <v>243</v>
      </c>
      <c r="AM287" s="75">
        <f t="shared" si="72"/>
        <v>4</v>
      </c>
      <c r="AN287" s="75" t="s">
        <v>242</v>
      </c>
      <c r="AO287" s="76">
        <f t="shared" si="73"/>
        <v>5</v>
      </c>
      <c r="AP287" s="77" t="str">
        <f t="shared" si="74"/>
        <v>Catastrófico</v>
      </c>
      <c r="AQ287" s="79"/>
      <c r="AR287" s="79"/>
      <c r="AS287" s="79"/>
    </row>
    <row r="288" spans="3:45" ht="25.5">
      <c r="C288" s="56" t="s">
        <v>3193</v>
      </c>
      <c r="D288" s="57">
        <v>42136</v>
      </c>
      <c r="E288" s="58" t="s">
        <v>3058</v>
      </c>
      <c r="F288" s="58" t="s">
        <v>3194</v>
      </c>
      <c r="G288" s="59" t="s">
        <v>3195</v>
      </c>
      <c r="H288" s="59" t="s">
        <v>222</v>
      </c>
      <c r="I288" s="59" t="s">
        <v>223</v>
      </c>
      <c r="J288" s="59" t="s">
        <v>2827</v>
      </c>
      <c r="K288" s="59" t="s">
        <v>696</v>
      </c>
      <c r="L288" s="59" t="s">
        <v>697</v>
      </c>
      <c r="M288" s="59" t="s">
        <v>3167</v>
      </c>
      <c r="N288" s="59" t="s">
        <v>3196</v>
      </c>
      <c r="O288" s="59" t="s">
        <v>3185</v>
      </c>
      <c r="P288" s="46" t="s">
        <v>180</v>
      </c>
      <c r="Q288" s="59" t="s">
        <v>2650</v>
      </c>
      <c r="R288" s="59" t="s">
        <v>230</v>
      </c>
      <c r="S288" s="75">
        <f t="shared" si="60"/>
        <v>1</v>
      </c>
      <c r="T288" s="75" t="s">
        <v>231</v>
      </c>
      <c r="U288" s="75">
        <f t="shared" si="61"/>
        <v>1</v>
      </c>
      <c r="V288" s="75" t="s">
        <v>231</v>
      </c>
      <c r="W288" s="75">
        <f t="shared" si="62"/>
        <v>1</v>
      </c>
      <c r="X288" s="75" t="s">
        <v>231</v>
      </c>
      <c r="Y288" s="76">
        <f t="shared" si="63"/>
        <v>1</v>
      </c>
      <c r="Z288" s="77" t="str">
        <f t="shared" si="64"/>
        <v>Insignificante</v>
      </c>
      <c r="AA288" s="78">
        <f t="shared" si="65"/>
        <v>2</v>
      </c>
      <c r="AB288" s="75" t="s">
        <v>233</v>
      </c>
      <c r="AC288" s="75">
        <f t="shared" si="66"/>
        <v>5</v>
      </c>
      <c r="AD288" s="75" t="s">
        <v>243</v>
      </c>
      <c r="AE288" s="75">
        <f t="shared" si="67"/>
        <v>4</v>
      </c>
      <c r="AF288" s="75" t="s">
        <v>242</v>
      </c>
      <c r="AG288" s="76">
        <f t="shared" si="68"/>
        <v>5</v>
      </c>
      <c r="AH288" s="77" t="str">
        <f t="shared" si="69"/>
        <v>Catastrófico</v>
      </c>
      <c r="AI288" s="78">
        <f t="shared" si="70"/>
        <v>2</v>
      </c>
      <c r="AJ288" s="75" t="s">
        <v>233</v>
      </c>
      <c r="AK288" s="75">
        <f t="shared" si="71"/>
        <v>5</v>
      </c>
      <c r="AL288" s="75" t="s">
        <v>243</v>
      </c>
      <c r="AM288" s="75">
        <f t="shared" si="72"/>
        <v>4</v>
      </c>
      <c r="AN288" s="75" t="s">
        <v>242</v>
      </c>
      <c r="AO288" s="76">
        <f t="shared" si="73"/>
        <v>5</v>
      </c>
      <c r="AP288" s="77" t="str">
        <f t="shared" si="74"/>
        <v>Catastrófico</v>
      </c>
      <c r="AQ288" s="79"/>
      <c r="AR288" s="79"/>
      <c r="AS288" s="79"/>
    </row>
    <row r="289" spans="3:45" ht="25.5">
      <c r="C289" s="56" t="s">
        <v>3193</v>
      </c>
      <c r="D289" s="57">
        <v>42136</v>
      </c>
      <c r="E289" s="58" t="s">
        <v>3058</v>
      </c>
      <c r="F289" s="58" t="s">
        <v>3194</v>
      </c>
      <c r="G289" s="59" t="s">
        <v>3195</v>
      </c>
      <c r="H289" s="59" t="s">
        <v>222</v>
      </c>
      <c r="I289" s="59" t="s">
        <v>223</v>
      </c>
      <c r="J289" s="59" t="s">
        <v>2827</v>
      </c>
      <c r="K289" s="59" t="s">
        <v>696</v>
      </c>
      <c r="L289" s="59" t="s">
        <v>697</v>
      </c>
      <c r="M289" s="59" t="s">
        <v>3167</v>
      </c>
      <c r="N289" s="59" t="s">
        <v>3196</v>
      </c>
      <c r="O289" s="59" t="s">
        <v>2775</v>
      </c>
      <c r="P289" s="46" t="s">
        <v>180</v>
      </c>
      <c r="Q289" s="59" t="s">
        <v>2650</v>
      </c>
      <c r="R289" s="59" t="s">
        <v>230</v>
      </c>
      <c r="S289" s="75">
        <f t="shared" si="60"/>
        <v>1</v>
      </c>
      <c r="T289" s="75" t="s">
        <v>231</v>
      </c>
      <c r="U289" s="75">
        <f t="shared" si="61"/>
        <v>1</v>
      </c>
      <c r="V289" s="75" t="s">
        <v>231</v>
      </c>
      <c r="W289" s="75">
        <f t="shared" si="62"/>
        <v>1</v>
      </c>
      <c r="X289" s="75" t="s">
        <v>231</v>
      </c>
      <c r="Y289" s="76">
        <f t="shared" si="63"/>
        <v>1</v>
      </c>
      <c r="Z289" s="77" t="str">
        <f t="shared" si="64"/>
        <v>Insignificante</v>
      </c>
      <c r="AA289" s="78">
        <f t="shared" si="65"/>
        <v>2</v>
      </c>
      <c r="AB289" s="75" t="s">
        <v>233</v>
      </c>
      <c r="AC289" s="75">
        <f t="shared" si="66"/>
        <v>5</v>
      </c>
      <c r="AD289" s="75" t="s">
        <v>243</v>
      </c>
      <c r="AE289" s="75">
        <f t="shared" si="67"/>
        <v>4</v>
      </c>
      <c r="AF289" s="75" t="s">
        <v>242</v>
      </c>
      <c r="AG289" s="76">
        <f t="shared" si="68"/>
        <v>5</v>
      </c>
      <c r="AH289" s="77" t="str">
        <f t="shared" si="69"/>
        <v>Catastrófico</v>
      </c>
      <c r="AI289" s="78">
        <f t="shared" si="70"/>
        <v>2</v>
      </c>
      <c r="AJ289" s="75" t="s">
        <v>233</v>
      </c>
      <c r="AK289" s="75">
        <f t="shared" si="71"/>
        <v>5</v>
      </c>
      <c r="AL289" s="75" t="s">
        <v>243</v>
      </c>
      <c r="AM289" s="75">
        <f t="shared" si="72"/>
        <v>4</v>
      </c>
      <c r="AN289" s="75" t="s">
        <v>242</v>
      </c>
      <c r="AO289" s="76">
        <f t="shared" si="73"/>
        <v>5</v>
      </c>
      <c r="AP289" s="77" t="str">
        <f t="shared" si="74"/>
        <v>Catastrófico</v>
      </c>
      <c r="AQ289" s="79"/>
      <c r="AR289" s="79"/>
      <c r="AS289" s="79"/>
    </row>
    <row r="290" spans="3:45" ht="25.5">
      <c r="C290" s="56" t="s">
        <v>3193</v>
      </c>
      <c r="D290" s="57">
        <v>42136</v>
      </c>
      <c r="E290" s="58" t="s">
        <v>3058</v>
      </c>
      <c r="F290" s="58" t="s">
        <v>3194</v>
      </c>
      <c r="G290" s="59" t="s">
        <v>3195</v>
      </c>
      <c r="H290" s="59" t="s">
        <v>222</v>
      </c>
      <c r="I290" s="59" t="s">
        <v>223</v>
      </c>
      <c r="J290" s="59" t="s">
        <v>2827</v>
      </c>
      <c r="K290" s="59" t="s">
        <v>696</v>
      </c>
      <c r="L290" s="59" t="s">
        <v>697</v>
      </c>
      <c r="M290" s="59" t="s">
        <v>3167</v>
      </c>
      <c r="N290" s="59" t="s">
        <v>3196</v>
      </c>
      <c r="O290" s="59" t="s">
        <v>2755</v>
      </c>
      <c r="P290" s="46" t="s">
        <v>180</v>
      </c>
      <c r="Q290" s="59" t="s">
        <v>2650</v>
      </c>
      <c r="R290" s="59" t="s">
        <v>230</v>
      </c>
      <c r="S290" s="75">
        <f t="shared" si="60"/>
        <v>1</v>
      </c>
      <c r="T290" s="75" t="s">
        <v>231</v>
      </c>
      <c r="U290" s="75">
        <f t="shared" si="61"/>
        <v>1</v>
      </c>
      <c r="V290" s="75" t="s">
        <v>231</v>
      </c>
      <c r="W290" s="75">
        <f t="shared" si="62"/>
        <v>1</v>
      </c>
      <c r="X290" s="75" t="s">
        <v>231</v>
      </c>
      <c r="Y290" s="76">
        <f t="shared" si="63"/>
        <v>1</v>
      </c>
      <c r="Z290" s="77" t="str">
        <f t="shared" si="64"/>
        <v>Insignificante</v>
      </c>
      <c r="AA290" s="78">
        <f t="shared" si="65"/>
        <v>2</v>
      </c>
      <c r="AB290" s="75" t="s">
        <v>233</v>
      </c>
      <c r="AC290" s="75">
        <f t="shared" si="66"/>
        <v>5</v>
      </c>
      <c r="AD290" s="75" t="s">
        <v>243</v>
      </c>
      <c r="AE290" s="75">
        <f t="shared" si="67"/>
        <v>4</v>
      </c>
      <c r="AF290" s="75" t="s">
        <v>242</v>
      </c>
      <c r="AG290" s="76">
        <f t="shared" si="68"/>
        <v>5</v>
      </c>
      <c r="AH290" s="77" t="str">
        <f t="shared" si="69"/>
        <v>Catastrófico</v>
      </c>
      <c r="AI290" s="78">
        <f t="shared" si="70"/>
        <v>2</v>
      </c>
      <c r="AJ290" s="75" t="s">
        <v>233</v>
      </c>
      <c r="AK290" s="75">
        <f t="shared" si="71"/>
        <v>5</v>
      </c>
      <c r="AL290" s="75" t="s">
        <v>243</v>
      </c>
      <c r="AM290" s="75">
        <f t="shared" si="72"/>
        <v>4</v>
      </c>
      <c r="AN290" s="75" t="s">
        <v>242</v>
      </c>
      <c r="AO290" s="76">
        <f t="shared" si="73"/>
        <v>5</v>
      </c>
      <c r="AP290" s="77" t="str">
        <f t="shared" si="74"/>
        <v>Catastrófico</v>
      </c>
      <c r="AQ290" s="79"/>
      <c r="AR290" s="79"/>
      <c r="AS290" s="79"/>
    </row>
    <row r="291" spans="3:45" ht="25.5">
      <c r="C291" s="56" t="s">
        <v>3197</v>
      </c>
      <c r="D291" s="57">
        <v>42136</v>
      </c>
      <c r="E291" s="58" t="s">
        <v>3058</v>
      </c>
      <c r="F291" s="58" t="s">
        <v>3198</v>
      </c>
      <c r="G291" s="59" t="s">
        <v>3199</v>
      </c>
      <c r="H291" s="59" t="s">
        <v>222</v>
      </c>
      <c r="I291" s="59" t="s">
        <v>223</v>
      </c>
      <c r="J291" s="59" t="s">
        <v>2820</v>
      </c>
      <c r="K291" s="59" t="s">
        <v>696</v>
      </c>
      <c r="L291" s="59" t="s">
        <v>697</v>
      </c>
      <c r="M291" s="59" t="s">
        <v>3167</v>
      </c>
      <c r="N291" s="59" t="s">
        <v>3196</v>
      </c>
      <c r="O291" s="59" t="s">
        <v>3168</v>
      </c>
      <c r="P291" s="46" t="s">
        <v>180</v>
      </c>
      <c r="Q291" s="59" t="s">
        <v>2650</v>
      </c>
      <c r="R291" s="59" t="s">
        <v>230</v>
      </c>
      <c r="S291" s="75">
        <f t="shared" si="60"/>
        <v>1</v>
      </c>
      <c r="T291" s="75" t="s">
        <v>231</v>
      </c>
      <c r="U291" s="75">
        <f t="shared" si="61"/>
        <v>1</v>
      </c>
      <c r="V291" s="75" t="s">
        <v>231</v>
      </c>
      <c r="W291" s="75">
        <f t="shared" si="62"/>
        <v>1</v>
      </c>
      <c r="X291" s="75" t="s">
        <v>231</v>
      </c>
      <c r="Y291" s="76">
        <f t="shared" si="63"/>
        <v>1</v>
      </c>
      <c r="Z291" s="77" t="str">
        <f t="shared" si="64"/>
        <v>Insignificante</v>
      </c>
      <c r="AA291" s="78">
        <f t="shared" si="65"/>
        <v>1</v>
      </c>
      <c r="AB291" s="75" t="s">
        <v>231</v>
      </c>
      <c r="AC291" s="75">
        <f t="shared" si="66"/>
        <v>5</v>
      </c>
      <c r="AD291" s="75" t="s">
        <v>243</v>
      </c>
      <c r="AE291" s="75">
        <f t="shared" si="67"/>
        <v>4</v>
      </c>
      <c r="AF291" s="75" t="s">
        <v>242</v>
      </c>
      <c r="AG291" s="76">
        <f t="shared" si="68"/>
        <v>5</v>
      </c>
      <c r="AH291" s="77" t="str">
        <f t="shared" si="69"/>
        <v>Catastrófico</v>
      </c>
      <c r="AI291" s="78">
        <f t="shared" si="70"/>
        <v>1</v>
      </c>
      <c r="AJ291" s="75" t="s">
        <v>231</v>
      </c>
      <c r="AK291" s="75">
        <f t="shared" si="71"/>
        <v>5</v>
      </c>
      <c r="AL291" s="75" t="s">
        <v>243</v>
      </c>
      <c r="AM291" s="75">
        <f t="shared" si="72"/>
        <v>4</v>
      </c>
      <c r="AN291" s="75" t="s">
        <v>242</v>
      </c>
      <c r="AO291" s="76">
        <f t="shared" si="73"/>
        <v>5</v>
      </c>
      <c r="AP291" s="77" t="str">
        <f t="shared" si="74"/>
        <v>Catastrófico</v>
      </c>
      <c r="AQ291" s="79"/>
      <c r="AR291" s="79"/>
      <c r="AS291" s="79"/>
    </row>
    <row r="292" spans="3:45" ht="25.5">
      <c r="C292" s="56" t="s">
        <v>3197</v>
      </c>
      <c r="D292" s="57">
        <v>42136</v>
      </c>
      <c r="E292" s="58" t="s">
        <v>3058</v>
      </c>
      <c r="F292" s="58" t="s">
        <v>3198</v>
      </c>
      <c r="G292" s="59" t="s">
        <v>3199</v>
      </c>
      <c r="H292" s="59" t="s">
        <v>222</v>
      </c>
      <c r="I292" s="59" t="s">
        <v>223</v>
      </c>
      <c r="J292" s="59" t="s">
        <v>2820</v>
      </c>
      <c r="K292" s="59" t="s">
        <v>696</v>
      </c>
      <c r="L292" s="59" t="s">
        <v>697</v>
      </c>
      <c r="M292" s="59" t="s">
        <v>3167</v>
      </c>
      <c r="N292" s="59" t="s">
        <v>3196</v>
      </c>
      <c r="O292" s="59" t="s">
        <v>3185</v>
      </c>
      <c r="P292" s="46" t="s">
        <v>180</v>
      </c>
      <c r="Q292" s="59" t="s">
        <v>2650</v>
      </c>
      <c r="R292" s="59" t="s">
        <v>230</v>
      </c>
      <c r="S292" s="75">
        <f t="shared" si="60"/>
        <v>1</v>
      </c>
      <c r="T292" s="75" t="s">
        <v>231</v>
      </c>
      <c r="U292" s="75">
        <f t="shared" si="61"/>
        <v>1</v>
      </c>
      <c r="V292" s="75" t="s">
        <v>231</v>
      </c>
      <c r="W292" s="75">
        <f t="shared" si="62"/>
        <v>1</v>
      </c>
      <c r="X292" s="75" t="s">
        <v>231</v>
      </c>
      <c r="Y292" s="76">
        <f t="shared" si="63"/>
        <v>1</v>
      </c>
      <c r="Z292" s="77" t="str">
        <f t="shared" si="64"/>
        <v>Insignificante</v>
      </c>
      <c r="AA292" s="78">
        <f t="shared" si="65"/>
        <v>1</v>
      </c>
      <c r="AB292" s="75" t="s">
        <v>231</v>
      </c>
      <c r="AC292" s="75">
        <f t="shared" si="66"/>
        <v>5</v>
      </c>
      <c r="AD292" s="75" t="s">
        <v>243</v>
      </c>
      <c r="AE292" s="75">
        <f t="shared" si="67"/>
        <v>4</v>
      </c>
      <c r="AF292" s="75" t="s">
        <v>242</v>
      </c>
      <c r="AG292" s="76">
        <f t="shared" si="68"/>
        <v>5</v>
      </c>
      <c r="AH292" s="77" t="str">
        <f t="shared" si="69"/>
        <v>Catastrófico</v>
      </c>
      <c r="AI292" s="78">
        <f t="shared" si="70"/>
        <v>1</v>
      </c>
      <c r="AJ292" s="75" t="s">
        <v>231</v>
      </c>
      <c r="AK292" s="75">
        <f t="shared" si="71"/>
        <v>5</v>
      </c>
      <c r="AL292" s="75" t="s">
        <v>243</v>
      </c>
      <c r="AM292" s="75">
        <f t="shared" si="72"/>
        <v>4</v>
      </c>
      <c r="AN292" s="75" t="s">
        <v>242</v>
      </c>
      <c r="AO292" s="76">
        <f t="shared" si="73"/>
        <v>5</v>
      </c>
      <c r="AP292" s="77" t="str">
        <f t="shared" si="74"/>
        <v>Catastrófico</v>
      </c>
      <c r="AQ292" s="79"/>
      <c r="AR292" s="79"/>
      <c r="AS292" s="79"/>
    </row>
    <row r="293" spans="3:45" ht="25.5">
      <c r="C293" s="56" t="s">
        <v>3197</v>
      </c>
      <c r="D293" s="57">
        <v>42136</v>
      </c>
      <c r="E293" s="58" t="s">
        <v>3058</v>
      </c>
      <c r="F293" s="58" t="s">
        <v>3198</v>
      </c>
      <c r="G293" s="59" t="s">
        <v>3199</v>
      </c>
      <c r="H293" s="59" t="s">
        <v>222</v>
      </c>
      <c r="I293" s="59" t="s">
        <v>223</v>
      </c>
      <c r="J293" s="59" t="s">
        <v>2820</v>
      </c>
      <c r="K293" s="59" t="s">
        <v>696</v>
      </c>
      <c r="L293" s="59" t="s">
        <v>697</v>
      </c>
      <c r="M293" s="59" t="s">
        <v>3167</v>
      </c>
      <c r="N293" s="59" t="s">
        <v>3196</v>
      </c>
      <c r="O293" s="59" t="s">
        <v>2775</v>
      </c>
      <c r="P293" s="46" t="s">
        <v>180</v>
      </c>
      <c r="Q293" s="59" t="s">
        <v>2650</v>
      </c>
      <c r="R293" s="59" t="s">
        <v>230</v>
      </c>
      <c r="S293" s="75">
        <f t="shared" si="60"/>
        <v>1</v>
      </c>
      <c r="T293" s="75" t="s">
        <v>231</v>
      </c>
      <c r="U293" s="75">
        <f t="shared" si="61"/>
        <v>1</v>
      </c>
      <c r="V293" s="75" t="s">
        <v>231</v>
      </c>
      <c r="W293" s="75">
        <f t="shared" si="62"/>
        <v>1</v>
      </c>
      <c r="X293" s="75" t="s">
        <v>231</v>
      </c>
      <c r="Y293" s="76">
        <f t="shared" si="63"/>
        <v>1</v>
      </c>
      <c r="Z293" s="77" t="str">
        <f t="shared" si="64"/>
        <v>Insignificante</v>
      </c>
      <c r="AA293" s="78">
        <f t="shared" si="65"/>
        <v>1</v>
      </c>
      <c r="AB293" s="75" t="s">
        <v>231</v>
      </c>
      <c r="AC293" s="75">
        <f t="shared" si="66"/>
        <v>5</v>
      </c>
      <c r="AD293" s="75" t="s">
        <v>243</v>
      </c>
      <c r="AE293" s="75">
        <f t="shared" si="67"/>
        <v>4</v>
      </c>
      <c r="AF293" s="75" t="s">
        <v>242</v>
      </c>
      <c r="AG293" s="76">
        <f t="shared" si="68"/>
        <v>5</v>
      </c>
      <c r="AH293" s="77" t="str">
        <f t="shared" si="69"/>
        <v>Catastrófico</v>
      </c>
      <c r="AI293" s="78">
        <f t="shared" si="70"/>
        <v>1</v>
      </c>
      <c r="AJ293" s="75" t="s">
        <v>231</v>
      </c>
      <c r="AK293" s="75">
        <f t="shared" si="71"/>
        <v>5</v>
      </c>
      <c r="AL293" s="75" t="s">
        <v>243</v>
      </c>
      <c r="AM293" s="75">
        <f t="shared" si="72"/>
        <v>4</v>
      </c>
      <c r="AN293" s="75" t="s">
        <v>242</v>
      </c>
      <c r="AO293" s="76">
        <f t="shared" si="73"/>
        <v>5</v>
      </c>
      <c r="AP293" s="77" t="str">
        <f t="shared" si="74"/>
        <v>Catastrófico</v>
      </c>
      <c r="AQ293" s="79"/>
      <c r="AR293" s="79"/>
      <c r="AS293" s="79"/>
    </row>
    <row r="294" spans="3:45" ht="25.5">
      <c r="C294" s="56" t="s">
        <v>3197</v>
      </c>
      <c r="D294" s="57">
        <v>42136</v>
      </c>
      <c r="E294" s="58" t="s">
        <v>3058</v>
      </c>
      <c r="F294" s="58" t="s">
        <v>3198</v>
      </c>
      <c r="G294" s="59" t="s">
        <v>3199</v>
      </c>
      <c r="H294" s="59" t="s">
        <v>222</v>
      </c>
      <c r="I294" s="59" t="s">
        <v>223</v>
      </c>
      <c r="J294" s="59" t="s">
        <v>2820</v>
      </c>
      <c r="K294" s="59" t="s">
        <v>696</v>
      </c>
      <c r="L294" s="59" t="s">
        <v>697</v>
      </c>
      <c r="M294" s="59" t="s">
        <v>3167</v>
      </c>
      <c r="N294" s="59" t="s">
        <v>3196</v>
      </c>
      <c r="O294" s="59" t="s">
        <v>2755</v>
      </c>
      <c r="P294" s="46" t="s">
        <v>180</v>
      </c>
      <c r="Q294" s="59" t="s">
        <v>2650</v>
      </c>
      <c r="R294" s="59" t="s">
        <v>230</v>
      </c>
      <c r="S294" s="75">
        <f t="shared" si="60"/>
        <v>1</v>
      </c>
      <c r="T294" s="75" t="s">
        <v>231</v>
      </c>
      <c r="U294" s="75">
        <f t="shared" si="61"/>
        <v>1</v>
      </c>
      <c r="V294" s="75" t="s">
        <v>231</v>
      </c>
      <c r="W294" s="75">
        <f t="shared" si="62"/>
        <v>1</v>
      </c>
      <c r="X294" s="75" t="s">
        <v>231</v>
      </c>
      <c r="Y294" s="76">
        <f t="shared" si="63"/>
        <v>1</v>
      </c>
      <c r="Z294" s="77" t="str">
        <f t="shared" si="64"/>
        <v>Insignificante</v>
      </c>
      <c r="AA294" s="78">
        <f t="shared" si="65"/>
        <v>1</v>
      </c>
      <c r="AB294" s="75" t="s">
        <v>231</v>
      </c>
      <c r="AC294" s="75">
        <f t="shared" si="66"/>
        <v>5</v>
      </c>
      <c r="AD294" s="75" t="s">
        <v>243</v>
      </c>
      <c r="AE294" s="75">
        <f t="shared" si="67"/>
        <v>4</v>
      </c>
      <c r="AF294" s="75" t="s">
        <v>242</v>
      </c>
      <c r="AG294" s="76">
        <f t="shared" si="68"/>
        <v>5</v>
      </c>
      <c r="AH294" s="77" t="str">
        <f t="shared" si="69"/>
        <v>Catastrófico</v>
      </c>
      <c r="AI294" s="78">
        <f t="shared" si="70"/>
        <v>1</v>
      </c>
      <c r="AJ294" s="75" t="s">
        <v>231</v>
      </c>
      <c r="AK294" s="75">
        <f t="shared" si="71"/>
        <v>5</v>
      </c>
      <c r="AL294" s="75" t="s">
        <v>243</v>
      </c>
      <c r="AM294" s="75">
        <f t="shared" si="72"/>
        <v>4</v>
      </c>
      <c r="AN294" s="75" t="s">
        <v>242</v>
      </c>
      <c r="AO294" s="76">
        <f t="shared" si="73"/>
        <v>5</v>
      </c>
      <c r="AP294" s="77" t="str">
        <f t="shared" si="74"/>
        <v>Catastrófico</v>
      </c>
      <c r="AQ294" s="79"/>
      <c r="AR294" s="79"/>
      <c r="AS294" s="79"/>
    </row>
    <row r="295" spans="3:45" ht="25.5">
      <c r="C295" s="56" t="s">
        <v>3200</v>
      </c>
      <c r="D295" s="57">
        <v>42136</v>
      </c>
      <c r="E295" s="58" t="s">
        <v>3058</v>
      </c>
      <c r="F295" s="58" t="s">
        <v>3201</v>
      </c>
      <c r="G295" s="59" t="s">
        <v>3202</v>
      </c>
      <c r="H295" s="59" t="s">
        <v>222</v>
      </c>
      <c r="I295" s="59" t="s">
        <v>223</v>
      </c>
      <c r="J295" s="59" t="s">
        <v>2820</v>
      </c>
      <c r="K295" s="59" t="s">
        <v>696</v>
      </c>
      <c r="L295" s="59" t="s">
        <v>697</v>
      </c>
      <c r="M295" s="59" t="s">
        <v>3167</v>
      </c>
      <c r="N295" s="59" t="s">
        <v>3196</v>
      </c>
      <c r="O295" s="59" t="s">
        <v>3168</v>
      </c>
      <c r="P295" s="46" t="s">
        <v>180</v>
      </c>
      <c r="Q295" s="59" t="s">
        <v>2650</v>
      </c>
      <c r="R295" s="59" t="s">
        <v>230</v>
      </c>
      <c r="S295" s="75">
        <f t="shared" si="60"/>
        <v>1</v>
      </c>
      <c r="T295" s="75" t="s">
        <v>231</v>
      </c>
      <c r="U295" s="75">
        <f t="shared" si="61"/>
        <v>1</v>
      </c>
      <c r="V295" s="75" t="s">
        <v>231</v>
      </c>
      <c r="W295" s="75">
        <f t="shared" si="62"/>
        <v>1</v>
      </c>
      <c r="X295" s="75" t="s">
        <v>231</v>
      </c>
      <c r="Y295" s="76">
        <f t="shared" si="63"/>
        <v>1</v>
      </c>
      <c r="Z295" s="77" t="str">
        <f t="shared" si="64"/>
        <v>Insignificante</v>
      </c>
      <c r="AA295" s="78">
        <f t="shared" si="65"/>
        <v>1</v>
      </c>
      <c r="AB295" s="75" t="s">
        <v>231</v>
      </c>
      <c r="AC295" s="75">
        <f t="shared" si="66"/>
        <v>5</v>
      </c>
      <c r="AD295" s="75" t="s">
        <v>243</v>
      </c>
      <c r="AE295" s="75">
        <f t="shared" si="67"/>
        <v>4</v>
      </c>
      <c r="AF295" s="75" t="s">
        <v>242</v>
      </c>
      <c r="AG295" s="76">
        <f t="shared" si="68"/>
        <v>5</v>
      </c>
      <c r="AH295" s="77" t="str">
        <f t="shared" si="69"/>
        <v>Catastrófico</v>
      </c>
      <c r="AI295" s="78">
        <f t="shared" si="70"/>
        <v>1</v>
      </c>
      <c r="AJ295" s="75" t="s">
        <v>231</v>
      </c>
      <c r="AK295" s="75">
        <f t="shared" si="71"/>
        <v>5</v>
      </c>
      <c r="AL295" s="75" t="s">
        <v>243</v>
      </c>
      <c r="AM295" s="75">
        <f t="shared" si="72"/>
        <v>4</v>
      </c>
      <c r="AN295" s="75" t="s">
        <v>242</v>
      </c>
      <c r="AO295" s="76">
        <f t="shared" si="73"/>
        <v>5</v>
      </c>
      <c r="AP295" s="77" t="str">
        <f t="shared" si="74"/>
        <v>Catastrófico</v>
      </c>
      <c r="AQ295" s="79"/>
      <c r="AR295" s="79"/>
      <c r="AS295" s="79"/>
    </row>
    <row r="296" spans="3:45" ht="25.5">
      <c r="C296" s="56" t="s">
        <v>3200</v>
      </c>
      <c r="D296" s="57">
        <v>42136</v>
      </c>
      <c r="E296" s="58" t="s">
        <v>3058</v>
      </c>
      <c r="F296" s="58" t="s">
        <v>3201</v>
      </c>
      <c r="G296" s="59" t="s">
        <v>3202</v>
      </c>
      <c r="H296" s="59" t="s">
        <v>222</v>
      </c>
      <c r="I296" s="59" t="s">
        <v>223</v>
      </c>
      <c r="J296" s="59" t="s">
        <v>2820</v>
      </c>
      <c r="K296" s="59" t="s">
        <v>696</v>
      </c>
      <c r="L296" s="59" t="s">
        <v>697</v>
      </c>
      <c r="M296" s="59" t="s">
        <v>3167</v>
      </c>
      <c r="N296" s="59" t="s">
        <v>3196</v>
      </c>
      <c r="O296" s="59" t="s">
        <v>3185</v>
      </c>
      <c r="P296" s="46" t="s">
        <v>180</v>
      </c>
      <c r="Q296" s="59" t="s">
        <v>2650</v>
      </c>
      <c r="R296" s="59" t="s">
        <v>230</v>
      </c>
      <c r="S296" s="75">
        <f t="shared" si="60"/>
        <v>1</v>
      </c>
      <c r="T296" s="75" t="s">
        <v>231</v>
      </c>
      <c r="U296" s="75">
        <f t="shared" si="61"/>
        <v>1</v>
      </c>
      <c r="V296" s="75" t="s">
        <v>231</v>
      </c>
      <c r="W296" s="75">
        <f t="shared" si="62"/>
        <v>1</v>
      </c>
      <c r="X296" s="75" t="s">
        <v>231</v>
      </c>
      <c r="Y296" s="76">
        <f t="shared" si="63"/>
        <v>1</v>
      </c>
      <c r="Z296" s="77" t="str">
        <f t="shared" si="64"/>
        <v>Insignificante</v>
      </c>
      <c r="AA296" s="78">
        <f t="shared" si="65"/>
        <v>1</v>
      </c>
      <c r="AB296" s="75" t="s">
        <v>231</v>
      </c>
      <c r="AC296" s="75">
        <f t="shared" si="66"/>
        <v>5</v>
      </c>
      <c r="AD296" s="75" t="s">
        <v>243</v>
      </c>
      <c r="AE296" s="75">
        <f t="shared" si="67"/>
        <v>4</v>
      </c>
      <c r="AF296" s="75" t="s">
        <v>242</v>
      </c>
      <c r="AG296" s="76">
        <f t="shared" si="68"/>
        <v>5</v>
      </c>
      <c r="AH296" s="77" t="str">
        <f t="shared" si="69"/>
        <v>Catastrófico</v>
      </c>
      <c r="AI296" s="78">
        <f t="shared" si="70"/>
        <v>1</v>
      </c>
      <c r="AJ296" s="75" t="s">
        <v>231</v>
      </c>
      <c r="AK296" s="75">
        <f t="shared" si="71"/>
        <v>5</v>
      </c>
      <c r="AL296" s="75" t="s">
        <v>243</v>
      </c>
      <c r="AM296" s="75">
        <f t="shared" si="72"/>
        <v>4</v>
      </c>
      <c r="AN296" s="75" t="s">
        <v>242</v>
      </c>
      <c r="AO296" s="76">
        <f t="shared" si="73"/>
        <v>5</v>
      </c>
      <c r="AP296" s="77" t="str">
        <f t="shared" si="74"/>
        <v>Catastrófico</v>
      </c>
      <c r="AQ296" s="79"/>
      <c r="AR296" s="79"/>
      <c r="AS296" s="79"/>
    </row>
    <row r="297" spans="3:45" ht="25.5">
      <c r="C297" s="56" t="s">
        <v>3200</v>
      </c>
      <c r="D297" s="57">
        <v>42136</v>
      </c>
      <c r="E297" s="58" t="s">
        <v>3058</v>
      </c>
      <c r="F297" s="58" t="s">
        <v>3201</v>
      </c>
      <c r="G297" s="59" t="s">
        <v>3202</v>
      </c>
      <c r="H297" s="59" t="s">
        <v>222</v>
      </c>
      <c r="I297" s="59" t="s">
        <v>223</v>
      </c>
      <c r="J297" s="59" t="s">
        <v>2820</v>
      </c>
      <c r="K297" s="59" t="s">
        <v>696</v>
      </c>
      <c r="L297" s="59" t="s">
        <v>697</v>
      </c>
      <c r="M297" s="59" t="s">
        <v>3167</v>
      </c>
      <c r="N297" s="59" t="s">
        <v>3196</v>
      </c>
      <c r="O297" s="59" t="s">
        <v>2775</v>
      </c>
      <c r="P297" s="46" t="s">
        <v>180</v>
      </c>
      <c r="Q297" s="59" t="s">
        <v>2650</v>
      </c>
      <c r="R297" s="59" t="s">
        <v>230</v>
      </c>
      <c r="S297" s="75">
        <f t="shared" si="60"/>
        <v>1</v>
      </c>
      <c r="T297" s="75" t="s">
        <v>231</v>
      </c>
      <c r="U297" s="75">
        <f t="shared" si="61"/>
        <v>1</v>
      </c>
      <c r="V297" s="75" t="s">
        <v>231</v>
      </c>
      <c r="W297" s="75">
        <f t="shared" si="62"/>
        <v>1</v>
      </c>
      <c r="X297" s="75" t="s">
        <v>231</v>
      </c>
      <c r="Y297" s="76">
        <f t="shared" si="63"/>
        <v>1</v>
      </c>
      <c r="Z297" s="77" t="str">
        <f t="shared" si="64"/>
        <v>Insignificante</v>
      </c>
      <c r="AA297" s="78">
        <f t="shared" si="65"/>
        <v>1</v>
      </c>
      <c r="AB297" s="75" t="s">
        <v>231</v>
      </c>
      <c r="AC297" s="75">
        <f t="shared" si="66"/>
        <v>5</v>
      </c>
      <c r="AD297" s="75" t="s">
        <v>243</v>
      </c>
      <c r="AE297" s="75">
        <f t="shared" si="67"/>
        <v>4</v>
      </c>
      <c r="AF297" s="75" t="s">
        <v>242</v>
      </c>
      <c r="AG297" s="76">
        <f t="shared" si="68"/>
        <v>5</v>
      </c>
      <c r="AH297" s="77" t="str">
        <f t="shared" si="69"/>
        <v>Catastrófico</v>
      </c>
      <c r="AI297" s="78">
        <f t="shared" si="70"/>
        <v>1</v>
      </c>
      <c r="AJ297" s="75" t="s">
        <v>231</v>
      </c>
      <c r="AK297" s="75">
        <f t="shared" si="71"/>
        <v>5</v>
      </c>
      <c r="AL297" s="75" t="s">
        <v>243</v>
      </c>
      <c r="AM297" s="75">
        <f t="shared" si="72"/>
        <v>4</v>
      </c>
      <c r="AN297" s="75" t="s">
        <v>242</v>
      </c>
      <c r="AO297" s="76">
        <f t="shared" si="73"/>
        <v>5</v>
      </c>
      <c r="AP297" s="77" t="str">
        <f t="shared" si="74"/>
        <v>Catastrófico</v>
      </c>
      <c r="AQ297" s="79"/>
      <c r="AR297" s="79"/>
      <c r="AS297" s="79"/>
    </row>
    <row r="298" spans="3:45" ht="25.5">
      <c r="C298" s="56" t="s">
        <v>3200</v>
      </c>
      <c r="D298" s="57">
        <v>42136</v>
      </c>
      <c r="E298" s="58" t="s">
        <v>3058</v>
      </c>
      <c r="F298" s="58" t="s">
        <v>3201</v>
      </c>
      <c r="G298" s="59" t="s">
        <v>3202</v>
      </c>
      <c r="H298" s="59" t="s">
        <v>222</v>
      </c>
      <c r="I298" s="59" t="s">
        <v>223</v>
      </c>
      <c r="J298" s="59" t="s">
        <v>2820</v>
      </c>
      <c r="K298" s="59" t="s">
        <v>696</v>
      </c>
      <c r="L298" s="59" t="s">
        <v>697</v>
      </c>
      <c r="M298" s="59" t="s">
        <v>3167</v>
      </c>
      <c r="N298" s="59" t="s">
        <v>3196</v>
      </c>
      <c r="O298" s="59" t="s">
        <v>2755</v>
      </c>
      <c r="P298" s="46" t="s">
        <v>180</v>
      </c>
      <c r="Q298" s="59" t="s">
        <v>2650</v>
      </c>
      <c r="R298" s="59" t="s">
        <v>230</v>
      </c>
      <c r="S298" s="75">
        <f t="shared" si="60"/>
        <v>1</v>
      </c>
      <c r="T298" s="75" t="s">
        <v>231</v>
      </c>
      <c r="U298" s="75">
        <f t="shared" si="61"/>
        <v>1</v>
      </c>
      <c r="V298" s="75" t="s">
        <v>231</v>
      </c>
      <c r="W298" s="75">
        <f t="shared" si="62"/>
        <v>1</v>
      </c>
      <c r="X298" s="75" t="s">
        <v>231</v>
      </c>
      <c r="Y298" s="76">
        <f t="shared" si="63"/>
        <v>1</v>
      </c>
      <c r="Z298" s="77" t="str">
        <f t="shared" si="64"/>
        <v>Insignificante</v>
      </c>
      <c r="AA298" s="78">
        <f t="shared" si="65"/>
        <v>1</v>
      </c>
      <c r="AB298" s="75" t="s">
        <v>231</v>
      </c>
      <c r="AC298" s="75">
        <f t="shared" si="66"/>
        <v>5</v>
      </c>
      <c r="AD298" s="75" t="s">
        <v>243</v>
      </c>
      <c r="AE298" s="75">
        <f t="shared" si="67"/>
        <v>4</v>
      </c>
      <c r="AF298" s="75" t="s">
        <v>242</v>
      </c>
      <c r="AG298" s="76">
        <f t="shared" si="68"/>
        <v>5</v>
      </c>
      <c r="AH298" s="77" t="str">
        <f t="shared" si="69"/>
        <v>Catastrófico</v>
      </c>
      <c r="AI298" s="78">
        <f t="shared" si="70"/>
        <v>1</v>
      </c>
      <c r="AJ298" s="75" t="s">
        <v>231</v>
      </c>
      <c r="AK298" s="75">
        <f t="shared" si="71"/>
        <v>5</v>
      </c>
      <c r="AL298" s="75" t="s">
        <v>243</v>
      </c>
      <c r="AM298" s="75">
        <f t="shared" si="72"/>
        <v>4</v>
      </c>
      <c r="AN298" s="75" t="s">
        <v>242</v>
      </c>
      <c r="AO298" s="76">
        <f t="shared" si="73"/>
        <v>5</v>
      </c>
      <c r="AP298" s="77" t="str">
        <f t="shared" si="74"/>
        <v>Catastrófico</v>
      </c>
      <c r="AQ298" s="79"/>
      <c r="AR298" s="79"/>
      <c r="AS298" s="79"/>
    </row>
    <row r="299" spans="3:45" ht="25.5">
      <c r="C299" s="56" t="s">
        <v>3203</v>
      </c>
      <c r="D299" s="57">
        <v>42136</v>
      </c>
      <c r="E299" s="58" t="s">
        <v>3058</v>
      </c>
      <c r="F299" s="58" t="s">
        <v>3204</v>
      </c>
      <c r="G299" s="59" t="s">
        <v>3205</v>
      </c>
      <c r="H299" s="59" t="s">
        <v>222</v>
      </c>
      <c r="I299" s="59" t="s">
        <v>223</v>
      </c>
      <c r="J299" s="59" t="s">
        <v>2820</v>
      </c>
      <c r="K299" s="59" t="s">
        <v>696</v>
      </c>
      <c r="L299" s="59" t="s">
        <v>697</v>
      </c>
      <c r="M299" s="59" t="s">
        <v>3167</v>
      </c>
      <c r="N299" s="59" t="s">
        <v>3196</v>
      </c>
      <c r="O299" s="59" t="s">
        <v>3168</v>
      </c>
      <c r="P299" s="46" t="s">
        <v>180</v>
      </c>
      <c r="Q299" s="59" t="s">
        <v>2650</v>
      </c>
      <c r="R299" s="59" t="s">
        <v>230</v>
      </c>
      <c r="S299" s="75">
        <f t="shared" si="60"/>
        <v>1</v>
      </c>
      <c r="T299" s="75" t="s">
        <v>231</v>
      </c>
      <c r="U299" s="75">
        <f t="shared" si="61"/>
        <v>1</v>
      </c>
      <c r="V299" s="75" t="s">
        <v>231</v>
      </c>
      <c r="W299" s="75">
        <f t="shared" si="62"/>
        <v>1</v>
      </c>
      <c r="X299" s="75" t="s">
        <v>231</v>
      </c>
      <c r="Y299" s="76">
        <f t="shared" si="63"/>
        <v>1</v>
      </c>
      <c r="Z299" s="77" t="str">
        <f t="shared" si="64"/>
        <v>Insignificante</v>
      </c>
      <c r="AA299" s="78">
        <f t="shared" si="65"/>
        <v>1</v>
      </c>
      <c r="AB299" s="75" t="s">
        <v>231</v>
      </c>
      <c r="AC299" s="75">
        <f t="shared" si="66"/>
        <v>5</v>
      </c>
      <c r="AD299" s="75" t="s">
        <v>243</v>
      </c>
      <c r="AE299" s="75">
        <f t="shared" si="67"/>
        <v>4</v>
      </c>
      <c r="AF299" s="75" t="s">
        <v>242</v>
      </c>
      <c r="AG299" s="76">
        <f t="shared" si="68"/>
        <v>5</v>
      </c>
      <c r="AH299" s="77" t="str">
        <f t="shared" si="69"/>
        <v>Catastrófico</v>
      </c>
      <c r="AI299" s="78">
        <f t="shared" si="70"/>
        <v>1</v>
      </c>
      <c r="AJ299" s="75" t="s">
        <v>231</v>
      </c>
      <c r="AK299" s="75">
        <f t="shared" si="71"/>
        <v>5</v>
      </c>
      <c r="AL299" s="75" t="s">
        <v>243</v>
      </c>
      <c r="AM299" s="75">
        <f t="shared" si="72"/>
        <v>4</v>
      </c>
      <c r="AN299" s="75" t="s">
        <v>242</v>
      </c>
      <c r="AO299" s="76">
        <f t="shared" si="73"/>
        <v>5</v>
      </c>
      <c r="AP299" s="77" t="str">
        <f t="shared" si="74"/>
        <v>Catastrófico</v>
      </c>
      <c r="AQ299" s="79"/>
      <c r="AR299" s="79"/>
      <c r="AS299" s="79"/>
    </row>
    <row r="300" spans="3:45" ht="25.5">
      <c r="C300" s="56" t="s">
        <v>3203</v>
      </c>
      <c r="D300" s="57">
        <v>42136</v>
      </c>
      <c r="E300" s="58" t="s">
        <v>3058</v>
      </c>
      <c r="F300" s="58" t="s">
        <v>3204</v>
      </c>
      <c r="G300" s="59" t="s">
        <v>3205</v>
      </c>
      <c r="H300" s="59" t="s">
        <v>222</v>
      </c>
      <c r="I300" s="59" t="s">
        <v>223</v>
      </c>
      <c r="J300" s="59" t="s">
        <v>2820</v>
      </c>
      <c r="K300" s="59" t="s">
        <v>696</v>
      </c>
      <c r="L300" s="59" t="s">
        <v>697</v>
      </c>
      <c r="M300" s="59" t="s">
        <v>3167</v>
      </c>
      <c r="N300" s="59" t="s">
        <v>3196</v>
      </c>
      <c r="O300" s="59" t="s">
        <v>3185</v>
      </c>
      <c r="P300" s="46" t="s">
        <v>180</v>
      </c>
      <c r="Q300" s="59" t="s">
        <v>2650</v>
      </c>
      <c r="R300" s="59" t="s">
        <v>230</v>
      </c>
      <c r="S300" s="75">
        <f t="shared" si="60"/>
        <v>1</v>
      </c>
      <c r="T300" s="75" t="s">
        <v>231</v>
      </c>
      <c r="U300" s="75">
        <f t="shared" si="61"/>
        <v>1</v>
      </c>
      <c r="V300" s="75" t="s">
        <v>231</v>
      </c>
      <c r="W300" s="75">
        <f t="shared" si="62"/>
        <v>1</v>
      </c>
      <c r="X300" s="75" t="s">
        <v>231</v>
      </c>
      <c r="Y300" s="76">
        <f t="shared" si="63"/>
        <v>1</v>
      </c>
      <c r="Z300" s="77" t="str">
        <f t="shared" si="64"/>
        <v>Insignificante</v>
      </c>
      <c r="AA300" s="78">
        <f t="shared" si="65"/>
        <v>1</v>
      </c>
      <c r="AB300" s="75" t="s">
        <v>231</v>
      </c>
      <c r="AC300" s="75">
        <f t="shared" si="66"/>
        <v>5</v>
      </c>
      <c r="AD300" s="75" t="s">
        <v>243</v>
      </c>
      <c r="AE300" s="75">
        <f t="shared" si="67"/>
        <v>4</v>
      </c>
      <c r="AF300" s="75" t="s">
        <v>242</v>
      </c>
      <c r="AG300" s="76">
        <f t="shared" si="68"/>
        <v>5</v>
      </c>
      <c r="AH300" s="77" t="str">
        <f t="shared" si="69"/>
        <v>Catastrófico</v>
      </c>
      <c r="AI300" s="78">
        <f t="shared" si="70"/>
        <v>1</v>
      </c>
      <c r="AJ300" s="75" t="s">
        <v>231</v>
      </c>
      <c r="AK300" s="75">
        <f t="shared" si="71"/>
        <v>5</v>
      </c>
      <c r="AL300" s="75" t="s">
        <v>243</v>
      </c>
      <c r="AM300" s="75">
        <f t="shared" si="72"/>
        <v>4</v>
      </c>
      <c r="AN300" s="75" t="s">
        <v>242</v>
      </c>
      <c r="AO300" s="76">
        <f t="shared" si="73"/>
        <v>5</v>
      </c>
      <c r="AP300" s="77" t="str">
        <f t="shared" si="74"/>
        <v>Catastrófico</v>
      </c>
      <c r="AQ300" s="79"/>
      <c r="AR300" s="79"/>
      <c r="AS300" s="79"/>
    </row>
    <row r="301" spans="3:45" ht="25.5">
      <c r="C301" s="56" t="s">
        <v>3203</v>
      </c>
      <c r="D301" s="57">
        <v>42136</v>
      </c>
      <c r="E301" s="58" t="s">
        <v>3058</v>
      </c>
      <c r="F301" s="58" t="s">
        <v>3204</v>
      </c>
      <c r="G301" s="59" t="s">
        <v>3205</v>
      </c>
      <c r="H301" s="59" t="s">
        <v>222</v>
      </c>
      <c r="I301" s="59" t="s">
        <v>223</v>
      </c>
      <c r="J301" s="59" t="s">
        <v>2820</v>
      </c>
      <c r="K301" s="59" t="s">
        <v>696</v>
      </c>
      <c r="L301" s="59" t="s">
        <v>697</v>
      </c>
      <c r="M301" s="59" t="s">
        <v>3167</v>
      </c>
      <c r="N301" s="59" t="s">
        <v>3196</v>
      </c>
      <c r="O301" s="59" t="s">
        <v>2775</v>
      </c>
      <c r="P301" s="46" t="s">
        <v>180</v>
      </c>
      <c r="Q301" s="59" t="s">
        <v>2650</v>
      </c>
      <c r="R301" s="59" t="s">
        <v>230</v>
      </c>
      <c r="S301" s="75">
        <f t="shared" si="60"/>
        <v>1</v>
      </c>
      <c r="T301" s="75" t="s">
        <v>231</v>
      </c>
      <c r="U301" s="75">
        <f t="shared" si="61"/>
        <v>1</v>
      </c>
      <c r="V301" s="75" t="s">
        <v>231</v>
      </c>
      <c r="W301" s="75">
        <f t="shared" si="62"/>
        <v>1</v>
      </c>
      <c r="X301" s="75" t="s">
        <v>231</v>
      </c>
      <c r="Y301" s="76">
        <f t="shared" si="63"/>
        <v>1</v>
      </c>
      <c r="Z301" s="77" t="str">
        <f t="shared" si="64"/>
        <v>Insignificante</v>
      </c>
      <c r="AA301" s="78">
        <f t="shared" si="65"/>
        <v>1</v>
      </c>
      <c r="AB301" s="75" t="s">
        <v>231</v>
      </c>
      <c r="AC301" s="75">
        <f t="shared" si="66"/>
        <v>5</v>
      </c>
      <c r="AD301" s="75" t="s">
        <v>243</v>
      </c>
      <c r="AE301" s="75">
        <f t="shared" si="67"/>
        <v>4</v>
      </c>
      <c r="AF301" s="75" t="s">
        <v>242</v>
      </c>
      <c r="AG301" s="76">
        <f t="shared" si="68"/>
        <v>5</v>
      </c>
      <c r="AH301" s="77" t="str">
        <f t="shared" si="69"/>
        <v>Catastrófico</v>
      </c>
      <c r="AI301" s="78">
        <f t="shared" si="70"/>
        <v>1</v>
      </c>
      <c r="AJ301" s="75" t="s">
        <v>231</v>
      </c>
      <c r="AK301" s="75">
        <f t="shared" si="71"/>
        <v>5</v>
      </c>
      <c r="AL301" s="75" t="s">
        <v>243</v>
      </c>
      <c r="AM301" s="75">
        <f t="shared" si="72"/>
        <v>4</v>
      </c>
      <c r="AN301" s="75" t="s">
        <v>242</v>
      </c>
      <c r="AO301" s="76">
        <f t="shared" si="73"/>
        <v>5</v>
      </c>
      <c r="AP301" s="77" t="str">
        <f t="shared" si="74"/>
        <v>Catastrófico</v>
      </c>
      <c r="AQ301" s="79"/>
      <c r="AR301" s="79"/>
      <c r="AS301" s="79"/>
    </row>
    <row r="302" spans="3:45" ht="25.5">
      <c r="C302" s="56" t="s">
        <v>3203</v>
      </c>
      <c r="D302" s="57">
        <v>42136</v>
      </c>
      <c r="E302" s="58" t="s">
        <v>3058</v>
      </c>
      <c r="F302" s="58" t="s">
        <v>3204</v>
      </c>
      <c r="G302" s="59" t="s">
        <v>3205</v>
      </c>
      <c r="H302" s="59" t="s">
        <v>222</v>
      </c>
      <c r="I302" s="59" t="s">
        <v>223</v>
      </c>
      <c r="J302" s="59" t="s">
        <v>2820</v>
      </c>
      <c r="K302" s="59" t="s">
        <v>696</v>
      </c>
      <c r="L302" s="59" t="s">
        <v>697</v>
      </c>
      <c r="M302" s="59" t="s">
        <v>3167</v>
      </c>
      <c r="N302" s="59" t="s">
        <v>3196</v>
      </c>
      <c r="O302" s="59" t="s">
        <v>2755</v>
      </c>
      <c r="P302" s="46" t="s">
        <v>180</v>
      </c>
      <c r="Q302" s="59" t="s">
        <v>2650</v>
      </c>
      <c r="R302" s="59" t="s">
        <v>230</v>
      </c>
      <c r="S302" s="75">
        <f t="shared" si="60"/>
        <v>1</v>
      </c>
      <c r="T302" s="75" t="s">
        <v>231</v>
      </c>
      <c r="U302" s="75">
        <f t="shared" si="61"/>
        <v>1</v>
      </c>
      <c r="V302" s="75" t="s">
        <v>231</v>
      </c>
      <c r="W302" s="75">
        <f t="shared" si="62"/>
        <v>1</v>
      </c>
      <c r="X302" s="75" t="s">
        <v>231</v>
      </c>
      <c r="Y302" s="76">
        <f t="shared" si="63"/>
        <v>1</v>
      </c>
      <c r="Z302" s="77" t="str">
        <f t="shared" si="64"/>
        <v>Insignificante</v>
      </c>
      <c r="AA302" s="78">
        <f t="shared" si="65"/>
        <v>1</v>
      </c>
      <c r="AB302" s="75" t="s">
        <v>231</v>
      </c>
      <c r="AC302" s="75">
        <f t="shared" si="66"/>
        <v>5</v>
      </c>
      <c r="AD302" s="75" t="s">
        <v>243</v>
      </c>
      <c r="AE302" s="75">
        <f t="shared" si="67"/>
        <v>4</v>
      </c>
      <c r="AF302" s="75" t="s">
        <v>242</v>
      </c>
      <c r="AG302" s="76">
        <f t="shared" si="68"/>
        <v>5</v>
      </c>
      <c r="AH302" s="77" t="str">
        <f t="shared" si="69"/>
        <v>Catastrófico</v>
      </c>
      <c r="AI302" s="78">
        <f t="shared" si="70"/>
        <v>1</v>
      </c>
      <c r="AJ302" s="75" t="s">
        <v>231</v>
      </c>
      <c r="AK302" s="75">
        <f t="shared" si="71"/>
        <v>5</v>
      </c>
      <c r="AL302" s="75" t="s">
        <v>243</v>
      </c>
      <c r="AM302" s="75">
        <f t="shared" si="72"/>
        <v>4</v>
      </c>
      <c r="AN302" s="75" t="s">
        <v>242</v>
      </c>
      <c r="AO302" s="76">
        <f t="shared" si="73"/>
        <v>5</v>
      </c>
      <c r="AP302" s="77" t="str">
        <f t="shared" si="74"/>
        <v>Catastrófico</v>
      </c>
      <c r="AQ302" s="79"/>
      <c r="AR302" s="79"/>
      <c r="AS302" s="79"/>
    </row>
    <row r="303" spans="3:45" ht="25.5">
      <c r="C303" s="56" t="s">
        <v>3206</v>
      </c>
      <c r="D303" s="57">
        <v>42136</v>
      </c>
      <c r="E303" s="58" t="s">
        <v>3058</v>
      </c>
      <c r="F303" s="58" t="s">
        <v>3207</v>
      </c>
      <c r="G303" s="59" t="s">
        <v>3208</v>
      </c>
      <c r="H303" s="59" t="s">
        <v>222</v>
      </c>
      <c r="I303" s="59" t="s">
        <v>223</v>
      </c>
      <c r="J303" s="59" t="s">
        <v>2820</v>
      </c>
      <c r="K303" s="59" t="s">
        <v>696</v>
      </c>
      <c r="L303" s="59" t="s">
        <v>697</v>
      </c>
      <c r="M303" s="59" t="s">
        <v>3167</v>
      </c>
      <c r="N303" s="59" t="s">
        <v>3196</v>
      </c>
      <c r="O303" s="59" t="s">
        <v>3168</v>
      </c>
      <c r="P303" s="46" t="s">
        <v>180</v>
      </c>
      <c r="Q303" s="59" t="s">
        <v>2650</v>
      </c>
      <c r="R303" s="59" t="s">
        <v>230</v>
      </c>
      <c r="S303" s="75">
        <f t="shared" si="60"/>
        <v>1</v>
      </c>
      <c r="T303" s="75" t="s">
        <v>231</v>
      </c>
      <c r="U303" s="75">
        <f t="shared" si="61"/>
        <v>1</v>
      </c>
      <c r="V303" s="75" t="s">
        <v>231</v>
      </c>
      <c r="W303" s="75">
        <f t="shared" si="62"/>
        <v>1</v>
      </c>
      <c r="X303" s="75" t="s">
        <v>231</v>
      </c>
      <c r="Y303" s="76">
        <f t="shared" si="63"/>
        <v>1</v>
      </c>
      <c r="Z303" s="77" t="str">
        <f t="shared" si="64"/>
        <v>Insignificante</v>
      </c>
      <c r="AA303" s="78">
        <f t="shared" si="65"/>
        <v>1</v>
      </c>
      <c r="AB303" s="75" t="s">
        <v>231</v>
      </c>
      <c r="AC303" s="75">
        <f t="shared" si="66"/>
        <v>4</v>
      </c>
      <c r="AD303" s="75" t="s">
        <v>242</v>
      </c>
      <c r="AE303" s="75">
        <f t="shared" si="67"/>
        <v>3</v>
      </c>
      <c r="AF303" s="75" t="s">
        <v>232</v>
      </c>
      <c r="AG303" s="76">
        <f t="shared" si="68"/>
        <v>4</v>
      </c>
      <c r="AH303" s="77" t="str">
        <f t="shared" si="69"/>
        <v>Mayor</v>
      </c>
      <c r="AI303" s="78">
        <f t="shared" si="70"/>
        <v>1</v>
      </c>
      <c r="AJ303" s="75" t="s">
        <v>231</v>
      </c>
      <c r="AK303" s="75">
        <f t="shared" si="71"/>
        <v>3</v>
      </c>
      <c r="AL303" s="75" t="s">
        <v>232</v>
      </c>
      <c r="AM303" s="75">
        <f t="shared" si="72"/>
        <v>3</v>
      </c>
      <c r="AN303" s="75" t="s">
        <v>232</v>
      </c>
      <c r="AO303" s="76">
        <f t="shared" si="73"/>
        <v>3</v>
      </c>
      <c r="AP303" s="77" t="str">
        <f t="shared" si="74"/>
        <v>Moderado</v>
      </c>
      <c r="AQ303" s="79"/>
      <c r="AR303" s="79"/>
      <c r="AS303" s="79"/>
    </row>
    <row r="304" spans="3:45" ht="25.5">
      <c r="C304" s="56" t="s">
        <v>3206</v>
      </c>
      <c r="D304" s="57">
        <v>42136</v>
      </c>
      <c r="E304" s="58" t="s">
        <v>3058</v>
      </c>
      <c r="F304" s="58" t="s">
        <v>3207</v>
      </c>
      <c r="G304" s="59" t="s">
        <v>3208</v>
      </c>
      <c r="H304" s="59" t="s">
        <v>222</v>
      </c>
      <c r="I304" s="59" t="s">
        <v>223</v>
      </c>
      <c r="J304" s="59" t="s">
        <v>2820</v>
      </c>
      <c r="K304" s="59" t="s">
        <v>696</v>
      </c>
      <c r="L304" s="59" t="s">
        <v>697</v>
      </c>
      <c r="M304" s="59" t="s">
        <v>3167</v>
      </c>
      <c r="N304" s="59" t="s">
        <v>3196</v>
      </c>
      <c r="O304" s="59" t="s">
        <v>3185</v>
      </c>
      <c r="P304" s="46" t="s">
        <v>180</v>
      </c>
      <c r="Q304" s="59" t="s">
        <v>2650</v>
      </c>
      <c r="R304" s="59" t="s">
        <v>230</v>
      </c>
      <c r="S304" s="75">
        <f t="shared" si="60"/>
        <v>1</v>
      </c>
      <c r="T304" s="75" t="s">
        <v>231</v>
      </c>
      <c r="U304" s="75">
        <f t="shared" si="61"/>
        <v>1</v>
      </c>
      <c r="V304" s="75" t="s">
        <v>231</v>
      </c>
      <c r="W304" s="75">
        <f t="shared" si="62"/>
        <v>1</v>
      </c>
      <c r="X304" s="75" t="s">
        <v>231</v>
      </c>
      <c r="Y304" s="76">
        <f t="shared" si="63"/>
        <v>1</v>
      </c>
      <c r="Z304" s="77" t="str">
        <f t="shared" si="64"/>
        <v>Insignificante</v>
      </c>
      <c r="AA304" s="78">
        <f t="shared" si="65"/>
        <v>1</v>
      </c>
      <c r="AB304" s="75" t="s">
        <v>231</v>
      </c>
      <c r="AC304" s="75">
        <f t="shared" si="66"/>
        <v>4</v>
      </c>
      <c r="AD304" s="75" t="s">
        <v>242</v>
      </c>
      <c r="AE304" s="75">
        <f t="shared" si="67"/>
        <v>3</v>
      </c>
      <c r="AF304" s="75" t="s">
        <v>232</v>
      </c>
      <c r="AG304" s="76">
        <f t="shared" si="68"/>
        <v>4</v>
      </c>
      <c r="AH304" s="77" t="str">
        <f t="shared" si="69"/>
        <v>Mayor</v>
      </c>
      <c r="AI304" s="78">
        <f t="shared" si="70"/>
        <v>1</v>
      </c>
      <c r="AJ304" s="75" t="s">
        <v>231</v>
      </c>
      <c r="AK304" s="75">
        <f t="shared" si="71"/>
        <v>3</v>
      </c>
      <c r="AL304" s="75" t="s">
        <v>232</v>
      </c>
      <c r="AM304" s="75">
        <f t="shared" si="72"/>
        <v>3</v>
      </c>
      <c r="AN304" s="75" t="s">
        <v>232</v>
      </c>
      <c r="AO304" s="76">
        <f t="shared" si="73"/>
        <v>3</v>
      </c>
      <c r="AP304" s="77" t="str">
        <f t="shared" si="74"/>
        <v>Moderado</v>
      </c>
      <c r="AQ304" s="79"/>
      <c r="AR304" s="79"/>
      <c r="AS304" s="79"/>
    </row>
    <row r="305" spans="3:45" ht="25.5">
      <c r="C305" s="56" t="s">
        <v>3206</v>
      </c>
      <c r="D305" s="57">
        <v>42136</v>
      </c>
      <c r="E305" s="58" t="s">
        <v>3058</v>
      </c>
      <c r="F305" s="58" t="s">
        <v>3207</v>
      </c>
      <c r="G305" s="59" t="s">
        <v>3208</v>
      </c>
      <c r="H305" s="59" t="s">
        <v>222</v>
      </c>
      <c r="I305" s="59" t="s">
        <v>223</v>
      </c>
      <c r="J305" s="59" t="s">
        <v>2820</v>
      </c>
      <c r="K305" s="59" t="s">
        <v>696</v>
      </c>
      <c r="L305" s="59" t="s">
        <v>697</v>
      </c>
      <c r="M305" s="59" t="s">
        <v>3167</v>
      </c>
      <c r="N305" s="59" t="s">
        <v>3196</v>
      </c>
      <c r="O305" s="59" t="s">
        <v>2775</v>
      </c>
      <c r="P305" s="46" t="s">
        <v>180</v>
      </c>
      <c r="Q305" s="59" t="s">
        <v>2650</v>
      </c>
      <c r="R305" s="59" t="s">
        <v>230</v>
      </c>
      <c r="S305" s="75">
        <f t="shared" si="60"/>
        <v>1</v>
      </c>
      <c r="T305" s="75" t="s">
        <v>231</v>
      </c>
      <c r="U305" s="75">
        <f t="shared" si="61"/>
        <v>1</v>
      </c>
      <c r="V305" s="75" t="s">
        <v>231</v>
      </c>
      <c r="W305" s="75">
        <f t="shared" si="62"/>
        <v>1</v>
      </c>
      <c r="X305" s="75" t="s">
        <v>231</v>
      </c>
      <c r="Y305" s="76">
        <f t="shared" si="63"/>
        <v>1</v>
      </c>
      <c r="Z305" s="77" t="str">
        <f t="shared" si="64"/>
        <v>Insignificante</v>
      </c>
      <c r="AA305" s="78">
        <f t="shared" si="65"/>
        <v>1</v>
      </c>
      <c r="AB305" s="75" t="s">
        <v>231</v>
      </c>
      <c r="AC305" s="75">
        <f t="shared" si="66"/>
        <v>4</v>
      </c>
      <c r="AD305" s="75" t="s">
        <v>242</v>
      </c>
      <c r="AE305" s="75">
        <f t="shared" si="67"/>
        <v>3</v>
      </c>
      <c r="AF305" s="75" t="s">
        <v>232</v>
      </c>
      <c r="AG305" s="76">
        <f t="shared" si="68"/>
        <v>4</v>
      </c>
      <c r="AH305" s="77" t="str">
        <f t="shared" si="69"/>
        <v>Mayor</v>
      </c>
      <c r="AI305" s="78">
        <f t="shared" si="70"/>
        <v>1</v>
      </c>
      <c r="AJ305" s="75" t="s">
        <v>231</v>
      </c>
      <c r="AK305" s="75">
        <f t="shared" si="71"/>
        <v>3</v>
      </c>
      <c r="AL305" s="75" t="s">
        <v>232</v>
      </c>
      <c r="AM305" s="75">
        <f t="shared" si="72"/>
        <v>3</v>
      </c>
      <c r="AN305" s="75" t="s">
        <v>232</v>
      </c>
      <c r="AO305" s="76">
        <f t="shared" si="73"/>
        <v>3</v>
      </c>
      <c r="AP305" s="77" t="str">
        <f t="shared" si="74"/>
        <v>Moderado</v>
      </c>
      <c r="AQ305" s="79"/>
      <c r="AR305" s="79"/>
      <c r="AS305" s="79"/>
    </row>
    <row r="306" spans="3:45" ht="25.5">
      <c r="C306" s="56" t="s">
        <v>3206</v>
      </c>
      <c r="D306" s="57">
        <v>42136</v>
      </c>
      <c r="E306" s="58" t="s">
        <v>3058</v>
      </c>
      <c r="F306" s="58" t="s">
        <v>3207</v>
      </c>
      <c r="G306" s="59" t="s">
        <v>3208</v>
      </c>
      <c r="H306" s="59" t="s">
        <v>222</v>
      </c>
      <c r="I306" s="59" t="s">
        <v>223</v>
      </c>
      <c r="J306" s="59" t="s">
        <v>2820</v>
      </c>
      <c r="K306" s="59" t="s">
        <v>696</v>
      </c>
      <c r="L306" s="59" t="s">
        <v>697</v>
      </c>
      <c r="M306" s="59" t="s">
        <v>3167</v>
      </c>
      <c r="N306" s="59" t="s">
        <v>3196</v>
      </c>
      <c r="O306" s="59" t="s">
        <v>2755</v>
      </c>
      <c r="P306" s="46" t="s">
        <v>180</v>
      </c>
      <c r="Q306" s="59" t="s">
        <v>2650</v>
      </c>
      <c r="R306" s="59" t="s">
        <v>230</v>
      </c>
      <c r="S306" s="75">
        <f t="shared" si="60"/>
        <v>1</v>
      </c>
      <c r="T306" s="75" t="s">
        <v>231</v>
      </c>
      <c r="U306" s="75">
        <f t="shared" si="61"/>
        <v>1</v>
      </c>
      <c r="V306" s="75" t="s">
        <v>231</v>
      </c>
      <c r="W306" s="75">
        <f t="shared" si="62"/>
        <v>1</v>
      </c>
      <c r="X306" s="75" t="s">
        <v>231</v>
      </c>
      <c r="Y306" s="76">
        <f t="shared" si="63"/>
        <v>1</v>
      </c>
      <c r="Z306" s="77" t="str">
        <f t="shared" si="64"/>
        <v>Insignificante</v>
      </c>
      <c r="AA306" s="78">
        <f t="shared" si="65"/>
        <v>1</v>
      </c>
      <c r="AB306" s="75" t="s">
        <v>231</v>
      </c>
      <c r="AC306" s="75">
        <f t="shared" si="66"/>
        <v>4</v>
      </c>
      <c r="AD306" s="75" t="s">
        <v>242</v>
      </c>
      <c r="AE306" s="75">
        <f t="shared" si="67"/>
        <v>3</v>
      </c>
      <c r="AF306" s="75" t="s">
        <v>232</v>
      </c>
      <c r="AG306" s="76">
        <f t="shared" si="68"/>
        <v>4</v>
      </c>
      <c r="AH306" s="77" t="str">
        <f t="shared" si="69"/>
        <v>Mayor</v>
      </c>
      <c r="AI306" s="78">
        <f t="shared" si="70"/>
        <v>1</v>
      </c>
      <c r="AJ306" s="75" t="s">
        <v>231</v>
      </c>
      <c r="AK306" s="75">
        <f t="shared" si="71"/>
        <v>3</v>
      </c>
      <c r="AL306" s="75" t="s">
        <v>232</v>
      </c>
      <c r="AM306" s="75">
        <f t="shared" si="72"/>
        <v>3</v>
      </c>
      <c r="AN306" s="75" t="s">
        <v>232</v>
      </c>
      <c r="AO306" s="76">
        <f t="shared" si="73"/>
        <v>3</v>
      </c>
      <c r="AP306" s="77" t="str">
        <f t="shared" si="74"/>
        <v>Moderado</v>
      </c>
      <c r="AQ306" s="79"/>
      <c r="AR306" s="79"/>
      <c r="AS306" s="79"/>
    </row>
    <row r="307" spans="3:45" ht="38.25">
      <c r="C307" s="56" t="s">
        <v>3209</v>
      </c>
      <c r="D307" s="57">
        <v>42136</v>
      </c>
      <c r="E307" s="58" t="s">
        <v>3210</v>
      </c>
      <c r="F307" s="58" t="s">
        <v>3210</v>
      </c>
      <c r="G307" s="59" t="s">
        <v>3211</v>
      </c>
      <c r="H307" s="59" t="s">
        <v>222</v>
      </c>
      <c r="I307" s="59" t="s">
        <v>223</v>
      </c>
      <c r="J307" s="59" t="s">
        <v>3212</v>
      </c>
      <c r="K307" s="59" t="s">
        <v>696</v>
      </c>
      <c r="L307" s="59" t="s">
        <v>697</v>
      </c>
      <c r="M307" s="59" t="s">
        <v>3167</v>
      </c>
      <c r="N307" s="59" t="s">
        <v>3213</v>
      </c>
      <c r="O307" s="59" t="s">
        <v>3168</v>
      </c>
      <c r="P307" s="46" t="s">
        <v>180</v>
      </c>
      <c r="Q307" s="59" t="s">
        <v>2650</v>
      </c>
      <c r="R307" s="59" t="s">
        <v>230</v>
      </c>
      <c r="S307" s="75">
        <f t="shared" si="60"/>
        <v>1</v>
      </c>
      <c r="T307" s="75" t="s">
        <v>231</v>
      </c>
      <c r="U307" s="75">
        <f t="shared" si="61"/>
        <v>1</v>
      </c>
      <c r="V307" s="75" t="s">
        <v>231</v>
      </c>
      <c r="W307" s="75">
        <f t="shared" si="62"/>
        <v>1</v>
      </c>
      <c r="X307" s="75" t="s">
        <v>231</v>
      </c>
      <c r="Y307" s="76">
        <f t="shared" si="63"/>
        <v>1</v>
      </c>
      <c r="Z307" s="77" t="str">
        <f t="shared" si="64"/>
        <v>Insignificante</v>
      </c>
      <c r="AA307" s="78">
        <f t="shared" si="65"/>
        <v>1</v>
      </c>
      <c r="AB307" s="75" t="s">
        <v>231</v>
      </c>
      <c r="AC307" s="75">
        <f t="shared" si="66"/>
        <v>3</v>
      </c>
      <c r="AD307" s="75" t="s">
        <v>232</v>
      </c>
      <c r="AE307" s="75">
        <f t="shared" si="67"/>
        <v>2</v>
      </c>
      <c r="AF307" s="75" t="s">
        <v>233</v>
      </c>
      <c r="AG307" s="76">
        <f t="shared" si="68"/>
        <v>3</v>
      </c>
      <c r="AH307" s="77" t="str">
        <f t="shared" si="69"/>
        <v>Moderado</v>
      </c>
      <c r="AI307" s="78">
        <f t="shared" si="70"/>
        <v>1</v>
      </c>
      <c r="AJ307" s="75" t="s">
        <v>231</v>
      </c>
      <c r="AK307" s="75">
        <f t="shared" si="71"/>
        <v>2</v>
      </c>
      <c r="AL307" s="75" t="s">
        <v>233</v>
      </c>
      <c r="AM307" s="75">
        <f t="shared" si="72"/>
        <v>2</v>
      </c>
      <c r="AN307" s="75" t="s">
        <v>233</v>
      </c>
      <c r="AO307" s="76">
        <f t="shared" si="73"/>
        <v>2</v>
      </c>
      <c r="AP307" s="77" t="str">
        <f t="shared" si="74"/>
        <v>Menor</v>
      </c>
      <c r="AQ307" s="79"/>
      <c r="AR307" s="79"/>
      <c r="AS307" s="79"/>
    </row>
    <row r="308" spans="3:45" ht="38.25">
      <c r="C308" s="56" t="s">
        <v>3209</v>
      </c>
      <c r="D308" s="57">
        <v>42136</v>
      </c>
      <c r="E308" s="58" t="s">
        <v>3210</v>
      </c>
      <c r="F308" s="58" t="s">
        <v>3210</v>
      </c>
      <c r="G308" s="59" t="s">
        <v>3211</v>
      </c>
      <c r="H308" s="59" t="s">
        <v>222</v>
      </c>
      <c r="I308" s="59" t="s">
        <v>223</v>
      </c>
      <c r="J308" s="59" t="s">
        <v>3212</v>
      </c>
      <c r="K308" s="59" t="s">
        <v>696</v>
      </c>
      <c r="L308" s="59" t="s">
        <v>697</v>
      </c>
      <c r="M308" s="59" t="s">
        <v>3167</v>
      </c>
      <c r="N308" s="59" t="s">
        <v>3213</v>
      </c>
      <c r="O308" s="59" t="s">
        <v>3185</v>
      </c>
      <c r="P308" s="46" t="s">
        <v>180</v>
      </c>
      <c r="Q308" s="59" t="s">
        <v>2650</v>
      </c>
      <c r="R308" s="59" t="s">
        <v>230</v>
      </c>
      <c r="S308" s="75">
        <f t="shared" si="60"/>
        <v>1</v>
      </c>
      <c r="T308" s="75" t="s">
        <v>231</v>
      </c>
      <c r="U308" s="75">
        <f t="shared" si="61"/>
        <v>1</v>
      </c>
      <c r="V308" s="75" t="s">
        <v>231</v>
      </c>
      <c r="W308" s="75">
        <f t="shared" si="62"/>
        <v>1</v>
      </c>
      <c r="X308" s="75" t="s">
        <v>231</v>
      </c>
      <c r="Y308" s="76">
        <f t="shared" si="63"/>
        <v>1</v>
      </c>
      <c r="Z308" s="77" t="str">
        <f t="shared" si="64"/>
        <v>Insignificante</v>
      </c>
      <c r="AA308" s="78">
        <f t="shared" si="65"/>
        <v>1</v>
      </c>
      <c r="AB308" s="75" t="s">
        <v>231</v>
      </c>
      <c r="AC308" s="75">
        <f t="shared" si="66"/>
        <v>3</v>
      </c>
      <c r="AD308" s="75" t="s">
        <v>232</v>
      </c>
      <c r="AE308" s="75">
        <f t="shared" si="67"/>
        <v>2</v>
      </c>
      <c r="AF308" s="75" t="s">
        <v>233</v>
      </c>
      <c r="AG308" s="76">
        <f t="shared" si="68"/>
        <v>3</v>
      </c>
      <c r="AH308" s="77" t="str">
        <f t="shared" si="69"/>
        <v>Moderado</v>
      </c>
      <c r="AI308" s="78">
        <f t="shared" si="70"/>
        <v>1</v>
      </c>
      <c r="AJ308" s="75" t="s">
        <v>231</v>
      </c>
      <c r="AK308" s="75">
        <f t="shared" si="71"/>
        <v>2</v>
      </c>
      <c r="AL308" s="75" t="s">
        <v>233</v>
      </c>
      <c r="AM308" s="75">
        <f t="shared" si="72"/>
        <v>2</v>
      </c>
      <c r="AN308" s="75" t="s">
        <v>233</v>
      </c>
      <c r="AO308" s="76">
        <f t="shared" si="73"/>
        <v>2</v>
      </c>
      <c r="AP308" s="77" t="str">
        <f t="shared" si="74"/>
        <v>Menor</v>
      </c>
      <c r="AQ308" s="79"/>
      <c r="AR308" s="79"/>
      <c r="AS308" s="79"/>
    </row>
    <row r="309" spans="3:45" ht="38.25">
      <c r="C309" s="56" t="s">
        <v>3209</v>
      </c>
      <c r="D309" s="57">
        <v>42136</v>
      </c>
      <c r="E309" s="58" t="s">
        <v>3210</v>
      </c>
      <c r="F309" s="58" t="s">
        <v>3210</v>
      </c>
      <c r="G309" s="59" t="s">
        <v>3211</v>
      </c>
      <c r="H309" s="59" t="s">
        <v>222</v>
      </c>
      <c r="I309" s="59" t="s">
        <v>223</v>
      </c>
      <c r="J309" s="59" t="s">
        <v>3212</v>
      </c>
      <c r="K309" s="59" t="s">
        <v>696</v>
      </c>
      <c r="L309" s="59" t="s">
        <v>697</v>
      </c>
      <c r="M309" s="59" t="s">
        <v>3167</v>
      </c>
      <c r="N309" s="59" t="s">
        <v>3213</v>
      </c>
      <c r="O309" s="59" t="s">
        <v>2775</v>
      </c>
      <c r="P309" s="46" t="s">
        <v>180</v>
      </c>
      <c r="Q309" s="59" t="s">
        <v>2650</v>
      </c>
      <c r="R309" s="59" t="s">
        <v>230</v>
      </c>
      <c r="S309" s="75">
        <f t="shared" si="60"/>
        <v>1</v>
      </c>
      <c r="T309" s="75" t="s">
        <v>231</v>
      </c>
      <c r="U309" s="75">
        <f t="shared" si="61"/>
        <v>1</v>
      </c>
      <c r="V309" s="75" t="s">
        <v>231</v>
      </c>
      <c r="W309" s="75">
        <f t="shared" si="62"/>
        <v>1</v>
      </c>
      <c r="X309" s="75" t="s">
        <v>231</v>
      </c>
      <c r="Y309" s="76">
        <f t="shared" si="63"/>
        <v>1</v>
      </c>
      <c r="Z309" s="77" t="str">
        <f t="shared" si="64"/>
        <v>Insignificante</v>
      </c>
      <c r="AA309" s="78">
        <f t="shared" si="65"/>
        <v>1</v>
      </c>
      <c r="AB309" s="75" t="s">
        <v>231</v>
      </c>
      <c r="AC309" s="75">
        <f t="shared" si="66"/>
        <v>3</v>
      </c>
      <c r="AD309" s="75" t="s">
        <v>232</v>
      </c>
      <c r="AE309" s="75">
        <f t="shared" si="67"/>
        <v>2</v>
      </c>
      <c r="AF309" s="75" t="s">
        <v>233</v>
      </c>
      <c r="AG309" s="76">
        <f t="shared" si="68"/>
        <v>3</v>
      </c>
      <c r="AH309" s="77" t="str">
        <f t="shared" si="69"/>
        <v>Moderado</v>
      </c>
      <c r="AI309" s="78">
        <f t="shared" si="70"/>
        <v>1</v>
      </c>
      <c r="AJ309" s="75" t="s">
        <v>231</v>
      </c>
      <c r="AK309" s="75">
        <f t="shared" si="71"/>
        <v>2</v>
      </c>
      <c r="AL309" s="75" t="s">
        <v>233</v>
      </c>
      <c r="AM309" s="75">
        <f t="shared" si="72"/>
        <v>2</v>
      </c>
      <c r="AN309" s="75" t="s">
        <v>233</v>
      </c>
      <c r="AO309" s="76">
        <f t="shared" si="73"/>
        <v>2</v>
      </c>
      <c r="AP309" s="77" t="str">
        <f t="shared" si="74"/>
        <v>Menor</v>
      </c>
      <c r="AQ309" s="79"/>
      <c r="AR309" s="79"/>
      <c r="AS309" s="79"/>
    </row>
    <row r="310" spans="3:45" ht="38.25">
      <c r="C310" s="56" t="s">
        <v>3209</v>
      </c>
      <c r="D310" s="57">
        <v>42136</v>
      </c>
      <c r="E310" s="58" t="s">
        <v>3210</v>
      </c>
      <c r="F310" s="58" t="s">
        <v>3210</v>
      </c>
      <c r="G310" s="59" t="s">
        <v>3211</v>
      </c>
      <c r="H310" s="59" t="s">
        <v>222</v>
      </c>
      <c r="I310" s="59" t="s">
        <v>223</v>
      </c>
      <c r="J310" s="59" t="s">
        <v>3212</v>
      </c>
      <c r="K310" s="59" t="s">
        <v>696</v>
      </c>
      <c r="L310" s="59" t="s">
        <v>697</v>
      </c>
      <c r="M310" s="59" t="s">
        <v>3167</v>
      </c>
      <c r="N310" s="59" t="s">
        <v>3213</v>
      </c>
      <c r="O310" s="59" t="s">
        <v>2755</v>
      </c>
      <c r="P310" s="46" t="s">
        <v>180</v>
      </c>
      <c r="Q310" s="59" t="s">
        <v>2650</v>
      </c>
      <c r="R310" s="59" t="s">
        <v>230</v>
      </c>
      <c r="S310" s="75">
        <f t="shared" si="60"/>
        <v>1</v>
      </c>
      <c r="T310" s="75" t="s">
        <v>231</v>
      </c>
      <c r="U310" s="75">
        <f t="shared" si="61"/>
        <v>1</v>
      </c>
      <c r="V310" s="75" t="s">
        <v>231</v>
      </c>
      <c r="W310" s="75">
        <f t="shared" si="62"/>
        <v>1</v>
      </c>
      <c r="X310" s="75" t="s">
        <v>231</v>
      </c>
      <c r="Y310" s="76">
        <f t="shared" si="63"/>
        <v>1</v>
      </c>
      <c r="Z310" s="77" t="str">
        <f t="shared" si="64"/>
        <v>Insignificante</v>
      </c>
      <c r="AA310" s="78">
        <f t="shared" si="65"/>
        <v>1</v>
      </c>
      <c r="AB310" s="75" t="s">
        <v>231</v>
      </c>
      <c r="AC310" s="75">
        <f t="shared" si="66"/>
        <v>3</v>
      </c>
      <c r="AD310" s="75" t="s">
        <v>232</v>
      </c>
      <c r="AE310" s="75">
        <f t="shared" si="67"/>
        <v>2</v>
      </c>
      <c r="AF310" s="75" t="s">
        <v>233</v>
      </c>
      <c r="AG310" s="76">
        <f t="shared" si="68"/>
        <v>3</v>
      </c>
      <c r="AH310" s="77" t="str">
        <f t="shared" si="69"/>
        <v>Moderado</v>
      </c>
      <c r="AI310" s="78">
        <f t="shared" si="70"/>
        <v>1</v>
      </c>
      <c r="AJ310" s="75" t="s">
        <v>231</v>
      </c>
      <c r="AK310" s="75">
        <f t="shared" si="71"/>
        <v>2</v>
      </c>
      <c r="AL310" s="75" t="s">
        <v>233</v>
      </c>
      <c r="AM310" s="75">
        <f t="shared" si="72"/>
        <v>2</v>
      </c>
      <c r="AN310" s="75" t="s">
        <v>233</v>
      </c>
      <c r="AO310" s="76">
        <f t="shared" si="73"/>
        <v>2</v>
      </c>
      <c r="AP310" s="77" t="str">
        <f t="shared" si="74"/>
        <v>Menor</v>
      </c>
      <c r="AQ310" s="79"/>
      <c r="AR310" s="79"/>
      <c r="AS310" s="79"/>
    </row>
    <row r="311" spans="3:45" ht="38.25">
      <c r="C311" s="56" t="s">
        <v>3214</v>
      </c>
      <c r="D311" s="57">
        <v>43251</v>
      </c>
      <c r="E311" s="58" t="s">
        <v>3215</v>
      </c>
      <c r="F311" s="58" t="s">
        <v>3216</v>
      </c>
      <c r="G311" s="59" t="s">
        <v>3217</v>
      </c>
      <c r="H311" s="59" t="s">
        <v>222</v>
      </c>
      <c r="I311" s="59" t="s">
        <v>223</v>
      </c>
      <c r="J311" s="59" t="s">
        <v>3218</v>
      </c>
      <c r="K311" s="59" t="s">
        <v>3219</v>
      </c>
      <c r="L311" s="59" t="s">
        <v>3220</v>
      </c>
      <c r="M311" s="59" t="s">
        <v>3221</v>
      </c>
      <c r="N311" s="59" t="s">
        <v>3222</v>
      </c>
      <c r="O311" s="59" t="s">
        <v>3223</v>
      </c>
      <c r="P311" s="46" t="s">
        <v>180</v>
      </c>
      <c r="Q311" s="59" t="s">
        <v>2650</v>
      </c>
      <c r="R311" s="59" t="s">
        <v>230</v>
      </c>
      <c r="S311" s="75">
        <f t="shared" si="60"/>
        <v>1</v>
      </c>
      <c r="T311" s="75" t="s">
        <v>231</v>
      </c>
      <c r="U311" s="75">
        <f t="shared" si="61"/>
        <v>1</v>
      </c>
      <c r="V311" s="75" t="s">
        <v>231</v>
      </c>
      <c r="W311" s="75">
        <f t="shared" si="62"/>
        <v>1</v>
      </c>
      <c r="X311" s="75" t="s">
        <v>231</v>
      </c>
      <c r="Y311" s="76">
        <f t="shared" si="63"/>
        <v>1</v>
      </c>
      <c r="Z311" s="77" t="str">
        <f t="shared" si="64"/>
        <v>Insignificante</v>
      </c>
      <c r="AA311" s="78">
        <f t="shared" si="65"/>
        <v>1</v>
      </c>
      <c r="AB311" s="75" t="s">
        <v>231</v>
      </c>
      <c r="AC311" s="75">
        <f t="shared" si="66"/>
        <v>3</v>
      </c>
      <c r="AD311" s="75" t="s">
        <v>232</v>
      </c>
      <c r="AE311" s="75">
        <f t="shared" si="67"/>
        <v>4</v>
      </c>
      <c r="AF311" s="75" t="s">
        <v>242</v>
      </c>
      <c r="AG311" s="76">
        <f t="shared" si="68"/>
        <v>4</v>
      </c>
      <c r="AH311" s="77" t="str">
        <f t="shared" si="69"/>
        <v>Mayor</v>
      </c>
      <c r="AI311" s="78">
        <f t="shared" si="70"/>
        <v>1</v>
      </c>
      <c r="AJ311" s="75" t="s">
        <v>231</v>
      </c>
      <c r="AK311" s="75">
        <f t="shared" si="71"/>
        <v>2</v>
      </c>
      <c r="AL311" s="75" t="s">
        <v>233</v>
      </c>
      <c r="AM311" s="75">
        <f t="shared" si="72"/>
        <v>3</v>
      </c>
      <c r="AN311" s="75" t="s">
        <v>232</v>
      </c>
      <c r="AO311" s="76">
        <f t="shared" si="73"/>
        <v>3</v>
      </c>
      <c r="AP311" s="77" t="str">
        <f t="shared" si="74"/>
        <v>Moderado</v>
      </c>
      <c r="AQ311" s="79"/>
      <c r="AR311" s="79"/>
      <c r="AS311" s="79"/>
    </row>
    <row r="312" spans="3:45" ht="38.25">
      <c r="C312" s="56" t="s">
        <v>3214</v>
      </c>
      <c r="D312" s="57">
        <v>43251</v>
      </c>
      <c r="E312" s="58" t="s">
        <v>3215</v>
      </c>
      <c r="F312" s="58" t="s">
        <v>3216</v>
      </c>
      <c r="G312" s="59" t="s">
        <v>3217</v>
      </c>
      <c r="H312" s="59" t="s">
        <v>222</v>
      </c>
      <c r="I312" s="59" t="s">
        <v>223</v>
      </c>
      <c r="J312" s="59" t="s">
        <v>3218</v>
      </c>
      <c r="K312" s="59" t="s">
        <v>3219</v>
      </c>
      <c r="L312" s="59" t="s">
        <v>3220</v>
      </c>
      <c r="M312" s="59" t="s">
        <v>3221</v>
      </c>
      <c r="N312" s="59" t="s">
        <v>3222</v>
      </c>
      <c r="O312" s="59" t="s">
        <v>3224</v>
      </c>
      <c r="P312" s="46" t="s">
        <v>180</v>
      </c>
      <c r="Q312" s="59" t="s">
        <v>2650</v>
      </c>
      <c r="R312" s="59" t="s">
        <v>230</v>
      </c>
      <c r="S312" s="75">
        <f t="shared" si="60"/>
        <v>1</v>
      </c>
      <c r="T312" s="75" t="s">
        <v>231</v>
      </c>
      <c r="U312" s="75">
        <f t="shared" si="61"/>
        <v>1</v>
      </c>
      <c r="V312" s="75" t="s">
        <v>231</v>
      </c>
      <c r="W312" s="75">
        <f t="shared" si="62"/>
        <v>1</v>
      </c>
      <c r="X312" s="75" t="s">
        <v>231</v>
      </c>
      <c r="Y312" s="76">
        <f t="shared" si="63"/>
        <v>1</v>
      </c>
      <c r="Z312" s="77" t="str">
        <f t="shared" si="64"/>
        <v>Insignificante</v>
      </c>
      <c r="AA312" s="78">
        <f t="shared" si="65"/>
        <v>1</v>
      </c>
      <c r="AB312" s="75" t="s">
        <v>231</v>
      </c>
      <c r="AC312" s="75">
        <f t="shared" si="66"/>
        <v>3</v>
      </c>
      <c r="AD312" s="75" t="s">
        <v>232</v>
      </c>
      <c r="AE312" s="75">
        <f t="shared" si="67"/>
        <v>4</v>
      </c>
      <c r="AF312" s="75" t="s">
        <v>242</v>
      </c>
      <c r="AG312" s="76">
        <f t="shared" si="68"/>
        <v>4</v>
      </c>
      <c r="AH312" s="77" t="str">
        <f t="shared" si="69"/>
        <v>Mayor</v>
      </c>
      <c r="AI312" s="78">
        <f t="shared" si="70"/>
        <v>1</v>
      </c>
      <c r="AJ312" s="75" t="s">
        <v>231</v>
      </c>
      <c r="AK312" s="75">
        <f t="shared" si="71"/>
        <v>2</v>
      </c>
      <c r="AL312" s="75" t="s">
        <v>233</v>
      </c>
      <c r="AM312" s="75">
        <f t="shared" si="72"/>
        <v>3</v>
      </c>
      <c r="AN312" s="75" t="s">
        <v>232</v>
      </c>
      <c r="AO312" s="76">
        <f t="shared" si="73"/>
        <v>3</v>
      </c>
      <c r="AP312" s="77" t="str">
        <f t="shared" si="74"/>
        <v>Moderado</v>
      </c>
      <c r="AQ312" s="79"/>
      <c r="AR312" s="79"/>
      <c r="AS312" s="79"/>
    </row>
    <row r="313" spans="3:45" ht="38.25">
      <c r="C313" s="56" t="s">
        <v>3214</v>
      </c>
      <c r="D313" s="57">
        <v>43251</v>
      </c>
      <c r="E313" s="58" t="s">
        <v>3215</v>
      </c>
      <c r="F313" s="58" t="s">
        <v>3216</v>
      </c>
      <c r="G313" s="59" t="s">
        <v>3217</v>
      </c>
      <c r="H313" s="59" t="s">
        <v>222</v>
      </c>
      <c r="I313" s="59" t="s">
        <v>223</v>
      </c>
      <c r="J313" s="59" t="s">
        <v>3218</v>
      </c>
      <c r="K313" s="59" t="s">
        <v>3219</v>
      </c>
      <c r="L313" s="59" t="s">
        <v>3220</v>
      </c>
      <c r="M313" s="59" t="s">
        <v>3221</v>
      </c>
      <c r="N313" s="59" t="s">
        <v>3222</v>
      </c>
      <c r="O313" s="59" t="s">
        <v>2880</v>
      </c>
      <c r="P313" s="46" t="s">
        <v>180</v>
      </c>
      <c r="Q313" s="59" t="s">
        <v>2650</v>
      </c>
      <c r="R313" s="59" t="s">
        <v>230</v>
      </c>
      <c r="S313" s="75">
        <f t="shared" si="60"/>
        <v>1</v>
      </c>
      <c r="T313" s="75" t="s">
        <v>231</v>
      </c>
      <c r="U313" s="75">
        <f t="shared" si="61"/>
        <v>1</v>
      </c>
      <c r="V313" s="75" t="s">
        <v>231</v>
      </c>
      <c r="W313" s="75">
        <f t="shared" si="62"/>
        <v>1</v>
      </c>
      <c r="X313" s="75" t="s">
        <v>231</v>
      </c>
      <c r="Y313" s="76">
        <f t="shared" si="63"/>
        <v>1</v>
      </c>
      <c r="Z313" s="77" t="str">
        <f t="shared" si="64"/>
        <v>Insignificante</v>
      </c>
      <c r="AA313" s="78">
        <f t="shared" si="65"/>
        <v>1</v>
      </c>
      <c r="AB313" s="75" t="s">
        <v>231</v>
      </c>
      <c r="AC313" s="75">
        <f t="shared" si="66"/>
        <v>3</v>
      </c>
      <c r="AD313" s="75" t="s">
        <v>232</v>
      </c>
      <c r="AE313" s="75">
        <f t="shared" si="67"/>
        <v>4</v>
      </c>
      <c r="AF313" s="75" t="s">
        <v>242</v>
      </c>
      <c r="AG313" s="76">
        <f t="shared" si="68"/>
        <v>4</v>
      </c>
      <c r="AH313" s="77" t="str">
        <f t="shared" si="69"/>
        <v>Mayor</v>
      </c>
      <c r="AI313" s="78">
        <f t="shared" si="70"/>
        <v>1</v>
      </c>
      <c r="AJ313" s="75" t="s">
        <v>231</v>
      </c>
      <c r="AK313" s="75">
        <f t="shared" si="71"/>
        <v>2</v>
      </c>
      <c r="AL313" s="75" t="s">
        <v>233</v>
      </c>
      <c r="AM313" s="75">
        <f t="shared" si="72"/>
        <v>3</v>
      </c>
      <c r="AN313" s="75" t="s">
        <v>232</v>
      </c>
      <c r="AO313" s="76">
        <f t="shared" si="73"/>
        <v>3</v>
      </c>
      <c r="AP313" s="77" t="str">
        <f t="shared" si="74"/>
        <v>Moderado</v>
      </c>
      <c r="AQ313" s="79"/>
      <c r="AR313" s="79"/>
      <c r="AS313" s="79"/>
    </row>
    <row r="314" spans="3:45" ht="38.25">
      <c r="C314" s="56" t="s">
        <v>3214</v>
      </c>
      <c r="D314" s="57">
        <v>43251</v>
      </c>
      <c r="E314" s="58" t="s">
        <v>3215</v>
      </c>
      <c r="F314" s="58" t="s">
        <v>3216</v>
      </c>
      <c r="G314" s="59" t="s">
        <v>3217</v>
      </c>
      <c r="H314" s="59" t="s">
        <v>222</v>
      </c>
      <c r="I314" s="59" t="s">
        <v>223</v>
      </c>
      <c r="J314" s="59" t="s">
        <v>3218</v>
      </c>
      <c r="K314" s="59" t="s">
        <v>3219</v>
      </c>
      <c r="L314" s="59" t="s">
        <v>3220</v>
      </c>
      <c r="M314" s="59" t="s">
        <v>3221</v>
      </c>
      <c r="N314" s="59" t="s">
        <v>3222</v>
      </c>
      <c r="O314" s="59" t="s">
        <v>3225</v>
      </c>
      <c r="P314" s="46" t="s">
        <v>180</v>
      </c>
      <c r="Q314" s="59" t="s">
        <v>2650</v>
      </c>
      <c r="R314" s="59" t="s">
        <v>230</v>
      </c>
      <c r="S314" s="75">
        <f t="shared" si="60"/>
        <v>1</v>
      </c>
      <c r="T314" s="75" t="s">
        <v>231</v>
      </c>
      <c r="U314" s="75">
        <f t="shared" si="61"/>
        <v>1</v>
      </c>
      <c r="V314" s="75" t="s">
        <v>231</v>
      </c>
      <c r="W314" s="75">
        <f t="shared" si="62"/>
        <v>1</v>
      </c>
      <c r="X314" s="75" t="s">
        <v>231</v>
      </c>
      <c r="Y314" s="76">
        <f t="shared" si="63"/>
        <v>1</v>
      </c>
      <c r="Z314" s="77" t="str">
        <f t="shared" si="64"/>
        <v>Insignificante</v>
      </c>
      <c r="AA314" s="78">
        <f t="shared" si="65"/>
        <v>1</v>
      </c>
      <c r="AB314" s="75" t="s">
        <v>231</v>
      </c>
      <c r="AC314" s="75">
        <f t="shared" si="66"/>
        <v>3</v>
      </c>
      <c r="AD314" s="75" t="s">
        <v>232</v>
      </c>
      <c r="AE314" s="75">
        <f t="shared" si="67"/>
        <v>4</v>
      </c>
      <c r="AF314" s="75" t="s">
        <v>242</v>
      </c>
      <c r="AG314" s="76">
        <f t="shared" si="68"/>
        <v>4</v>
      </c>
      <c r="AH314" s="77" t="str">
        <f t="shared" si="69"/>
        <v>Mayor</v>
      </c>
      <c r="AI314" s="78">
        <f t="shared" si="70"/>
        <v>1</v>
      </c>
      <c r="AJ314" s="75" t="s">
        <v>231</v>
      </c>
      <c r="AK314" s="75">
        <f t="shared" si="71"/>
        <v>2</v>
      </c>
      <c r="AL314" s="75" t="s">
        <v>233</v>
      </c>
      <c r="AM314" s="75">
        <f t="shared" si="72"/>
        <v>3</v>
      </c>
      <c r="AN314" s="75" t="s">
        <v>232</v>
      </c>
      <c r="AO314" s="76">
        <f t="shared" si="73"/>
        <v>3</v>
      </c>
      <c r="AP314" s="77" t="str">
        <f t="shared" si="74"/>
        <v>Moderado</v>
      </c>
      <c r="AQ314" s="79"/>
      <c r="AR314" s="79"/>
      <c r="AS314" s="79"/>
    </row>
    <row r="315" spans="3:45" ht="38.25">
      <c r="C315" s="56" t="s">
        <v>3214</v>
      </c>
      <c r="D315" s="57">
        <v>43251</v>
      </c>
      <c r="E315" s="58" t="s">
        <v>3215</v>
      </c>
      <c r="F315" s="58" t="s">
        <v>3216</v>
      </c>
      <c r="G315" s="59" t="s">
        <v>3217</v>
      </c>
      <c r="H315" s="59" t="s">
        <v>222</v>
      </c>
      <c r="I315" s="59" t="s">
        <v>223</v>
      </c>
      <c r="J315" s="59" t="s">
        <v>3218</v>
      </c>
      <c r="K315" s="59" t="s">
        <v>3219</v>
      </c>
      <c r="L315" s="59" t="s">
        <v>3220</v>
      </c>
      <c r="M315" s="59" t="s">
        <v>3221</v>
      </c>
      <c r="N315" s="59" t="s">
        <v>3222</v>
      </c>
      <c r="O315" s="59" t="s">
        <v>3226</v>
      </c>
      <c r="P315" s="46" t="s">
        <v>180</v>
      </c>
      <c r="Q315" s="59" t="s">
        <v>2650</v>
      </c>
      <c r="R315" s="59" t="s">
        <v>230</v>
      </c>
      <c r="S315" s="75">
        <f t="shared" si="60"/>
        <v>1</v>
      </c>
      <c r="T315" s="75" t="s">
        <v>231</v>
      </c>
      <c r="U315" s="75">
        <f t="shared" si="61"/>
        <v>1</v>
      </c>
      <c r="V315" s="75" t="s">
        <v>231</v>
      </c>
      <c r="W315" s="75">
        <f t="shared" si="62"/>
        <v>1</v>
      </c>
      <c r="X315" s="75" t="s">
        <v>231</v>
      </c>
      <c r="Y315" s="76">
        <f t="shared" si="63"/>
        <v>1</v>
      </c>
      <c r="Z315" s="77" t="str">
        <f t="shared" si="64"/>
        <v>Insignificante</v>
      </c>
      <c r="AA315" s="78">
        <f t="shared" si="65"/>
        <v>1</v>
      </c>
      <c r="AB315" s="75" t="s">
        <v>231</v>
      </c>
      <c r="AC315" s="75">
        <f t="shared" si="66"/>
        <v>3</v>
      </c>
      <c r="AD315" s="75" t="s">
        <v>232</v>
      </c>
      <c r="AE315" s="75">
        <f t="shared" si="67"/>
        <v>4</v>
      </c>
      <c r="AF315" s="75" t="s">
        <v>242</v>
      </c>
      <c r="AG315" s="76">
        <f t="shared" si="68"/>
        <v>4</v>
      </c>
      <c r="AH315" s="77" t="str">
        <f t="shared" si="69"/>
        <v>Mayor</v>
      </c>
      <c r="AI315" s="78">
        <f t="shared" si="70"/>
        <v>1</v>
      </c>
      <c r="AJ315" s="75" t="s">
        <v>231</v>
      </c>
      <c r="AK315" s="75">
        <f t="shared" si="71"/>
        <v>2</v>
      </c>
      <c r="AL315" s="75" t="s">
        <v>233</v>
      </c>
      <c r="AM315" s="75">
        <f t="shared" si="72"/>
        <v>3</v>
      </c>
      <c r="AN315" s="75" t="s">
        <v>232</v>
      </c>
      <c r="AO315" s="76">
        <f t="shared" si="73"/>
        <v>3</v>
      </c>
      <c r="AP315" s="77" t="str">
        <f t="shared" si="74"/>
        <v>Moderado</v>
      </c>
      <c r="AQ315" s="79"/>
      <c r="AR315" s="79"/>
      <c r="AS315" s="79"/>
    </row>
    <row r="316" spans="3:45" ht="38.25">
      <c r="C316" s="56" t="s">
        <v>3214</v>
      </c>
      <c r="D316" s="57">
        <v>43251</v>
      </c>
      <c r="E316" s="58" t="s">
        <v>3215</v>
      </c>
      <c r="F316" s="58" t="s">
        <v>3216</v>
      </c>
      <c r="G316" s="59" t="s">
        <v>3217</v>
      </c>
      <c r="H316" s="59" t="s">
        <v>222</v>
      </c>
      <c r="I316" s="59" t="s">
        <v>223</v>
      </c>
      <c r="J316" s="59" t="s">
        <v>3218</v>
      </c>
      <c r="K316" s="59" t="s">
        <v>3219</v>
      </c>
      <c r="L316" s="59" t="s">
        <v>3220</v>
      </c>
      <c r="M316" s="59" t="s">
        <v>3221</v>
      </c>
      <c r="N316" s="59" t="s">
        <v>3222</v>
      </c>
      <c r="O316" s="59" t="s">
        <v>3227</v>
      </c>
      <c r="P316" s="46" t="s">
        <v>180</v>
      </c>
      <c r="Q316" s="59" t="s">
        <v>2650</v>
      </c>
      <c r="R316" s="59" t="s">
        <v>230</v>
      </c>
      <c r="S316" s="75">
        <f t="shared" si="60"/>
        <v>1</v>
      </c>
      <c r="T316" s="75" t="s">
        <v>231</v>
      </c>
      <c r="U316" s="75">
        <f t="shared" si="61"/>
        <v>1</v>
      </c>
      <c r="V316" s="75" t="s">
        <v>231</v>
      </c>
      <c r="W316" s="75">
        <f t="shared" si="62"/>
        <v>1</v>
      </c>
      <c r="X316" s="75" t="s">
        <v>231</v>
      </c>
      <c r="Y316" s="76">
        <f t="shared" si="63"/>
        <v>1</v>
      </c>
      <c r="Z316" s="77" t="str">
        <f t="shared" si="64"/>
        <v>Insignificante</v>
      </c>
      <c r="AA316" s="78">
        <f t="shared" si="65"/>
        <v>1</v>
      </c>
      <c r="AB316" s="75" t="s">
        <v>231</v>
      </c>
      <c r="AC316" s="75">
        <f t="shared" si="66"/>
        <v>3</v>
      </c>
      <c r="AD316" s="75" t="s">
        <v>232</v>
      </c>
      <c r="AE316" s="75">
        <f t="shared" si="67"/>
        <v>4</v>
      </c>
      <c r="AF316" s="75" t="s">
        <v>242</v>
      </c>
      <c r="AG316" s="76">
        <f t="shared" si="68"/>
        <v>4</v>
      </c>
      <c r="AH316" s="77" t="str">
        <f t="shared" si="69"/>
        <v>Mayor</v>
      </c>
      <c r="AI316" s="78">
        <f t="shared" si="70"/>
        <v>1</v>
      </c>
      <c r="AJ316" s="75" t="s">
        <v>231</v>
      </c>
      <c r="AK316" s="75">
        <f t="shared" si="71"/>
        <v>2</v>
      </c>
      <c r="AL316" s="75" t="s">
        <v>233</v>
      </c>
      <c r="AM316" s="75">
        <f t="shared" si="72"/>
        <v>3</v>
      </c>
      <c r="AN316" s="75" t="s">
        <v>232</v>
      </c>
      <c r="AO316" s="76">
        <f t="shared" si="73"/>
        <v>3</v>
      </c>
      <c r="AP316" s="77" t="str">
        <f t="shared" si="74"/>
        <v>Moderado</v>
      </c>
      <c r="AQ316" s="79"/>
      <c r="AR316" s="79"/>
      <c r="AS316" s="79"/>
    </row>
    <row r="317" spans="3:45" ht="38.25">
      <c r="C317" s="56" t="s">
        <v>3214</v>
      </c>
      <c r="D317" s="57">
        <v>43251</v>
      </c>
      <c r="E317" s="58" t="s">
        <v>3215</v>
      </c>
      <c r="F317" s="58" t="s">
        <v>3216</v>
      </c>
      <c r="G317" s="59" t="s">
        <v>3217</v>
      </c>
      <c r="H317" s="59" t="s">
        <v>222</v>
      </c>
      <c r="I317" s="59" t="s">
        <v>223</v>
      </c>
      <c r="J317" s="59" t="s">
        <v>3218</v>
      </c>
      <c r="K317" s="59" t="s">
        <v>3219</v>
      </c>
      <c r="L317" s="59" t="s">
        <v>3220</v>
      </c>
      <c r="M317" s="59" t="s">
        <v>3221</v>
      </c>
      <c r="N317" s="59" t="s">
        <v>3222</v>
      </c>
      <c r="O317" s="59" t="s">
        <v>3228</v>
      </c>
      <c r="P317" s="46" t="s">
        <v>180</v>
      </c>
      <c r="Q317" s="59" t="s">
        <v>2650</v>
      </c>
      <c r="R317" s="59" t="s">
        <v>230</v>
      </c>
      <c r="S317" s="75">
        <f t="shared" si="60"/>
        <v>1</v>
      </c>
      <c r="T317" s="75" t="s">
        <v>231</v>
      </c>
      <c r="U317" s="75">
        <f t="shared" si="61"/>
        <v>1</v>
      </c>
      <c r="V317" s="75" t="s">
        <v>231</v>
      </c>
      <c r="W317" s="75">
        <f t="shared" si="62"/>
        <v>1</v>
      </c>
      <c r="X317" s="75" t="s">
        <v>231</v>
      </c>
      <c r="Y317" s="76">
        <f t="shared" si="63"/>
        <v>1</v>
      </c>
      <c r="Z317" s="77" t="str">
        <f t="shared" si="64"/>
        <v>Insignificante</v>
      </c>
      <c r="AA317" s="78">
        <f t="shared" si="65"/>
        <v>1</v>
      </c>
      <c r="AB317" s="75" t="s">
        <v>231</v>
      </c>
      <c r="AC317" s="75">
        <f t="shared" si="66"/>
        <v>3</v>
      </c>
      <c r="AD317" s="75" t="s">
        <v>232</v>
      </c>
      <c r="AE317" s="75">
        <f t="shared" si="67"/>
        <v>4</v>
      </c>
      <c r="AF317" s="75" t="s">
        <v>242</v>
      </c>
      <c r="AG317" s="76">
        <f t="shared" si="68"/>
        <v>4</v>
      </c>
      <c r="AH317" s="77" t="str">
        <f t="shared" si="69"/>
        <v>Mayor</v>
      </c>
      <c r="AI317" s="78">
        <f t="shared" si="70"/>
        <v>1</v>
      </c>
      <c r="AJ317" s="75" t="s">
        <v>231</v>
      </c>
      <c r="AK317" s="75">
        <f t="shared" si="71"/>
        <v>2</v>
      </c>
      <c r="AL317" s="75" t="s">
        <v>233</v>
      </c>
      <c r="AM317" s="75">
        <f t="shared" si="72"/>
        <v>3</v>
      </c>
      <c r="AN317" s="75" t="s">
        <v>232</v>
      </c>
      <c r="AO317" s="76">
        <f t="shared" si="73"/>
        <v>3</v>
      </c>
      <c r="AP317" s="77" t="str">
        <f t="shared" si="74"/>
        <v>Moderado</v>
      </c>
      <c r="AQ317" s="79"/>
      <c r="AR317" s="79"/>
      <c r="AS317" s="79"/>
    </row>
    <row r="318" spans="3:45" ht="38.25">
      <c r="C318" s="56" t="s">
        <v>3214</v>
      </c>
      <c r="D318" s="57">
        <v>43251</v>
      </c>
      <c r="E318" s="58" t="s">
        <v>3215</v>
      </c>
      <c r="F318" s="58" t="s">
        <v>3216</v>
      </c>
      <c r="G318" s="59" t="s">
        <v>3217</v>
      </c>
      <c r="H318" s="59" t="s">
        <v>222</v>
      </c>
      <c r="I318" s="59" t="s">
        <v>223</v>
      </c>
      <c r="J318" s="59" t="s">
        <v>3218</v>
      </c>
      <c r="K318" s="59" t="s">
        <v>3219</v>
      </c>
      <c r="L318" s="59" t="s">
        <v>3220</v>
      </c>
      <c r="M318" s="59" t="s">
        <v>3221</v>
      </c>
      <c r="N318" s="59" t="s">
        <v>3222</v>
      </c>
      <c r="O318" s="59" t="s">
        <v>3229</v>
      </c>
      <c r="P318" s="46" t="s">
        <v>180</v>
      </c>
      <c r="Q318" s="59" t="s">
        <v>2650</v>
      </c>
      <c r="R318" s="59" t="s">
        <v>230</v>
      </c>
      <c r="S318" s="75">
        <f t="shared" si="60"/>
        <v>1</v>
      </c>
      <c r="T318" s="75" t="s">
        <v>231</v>
      </c>
      <c r="U318" s="75">
        <f t="shared" si="61"/>
        <v>1</v>
      </c>
      <c r="V318" s="75" t="s">
        <v>231</v>
      </c>
      <c r="W318" s="75">
        <f t="shared" si="62"/>
        <v>1</v>
      </c>
      <c r="X318" s="75" t="s">
        <v>231</v>
      </c>
      <c r="Y318" s="76">
        <f t="shared" si="63"/>
        <v>1</v>
      </c>
      <c r="Z318" s="77" t="str">
        <f t="shared" si="64"/>
        <v>Insignificante</v>
      </c>
      <c r="AA318" s="78">
        <f t="shared" si="65"/>
        <v>1</v>
      </c>
      <c r="AB318" s="75" t="s">
        <v>231</v>
      </c>
      <c r="AC318" s="75">
        <f t="shared" si="66"/>
        <v>3</v>
      </c>
      <c r="AD318" s="75" t="s">
        <v>232</v>
      </c>
      <c r="AE318" s="75">
        <f t="shared" si="67"/>
        <v>4</v>
      </c>
      <c r="AF318" s="75" t="s">
        <v>242</v>
      </c>
      <c r="AG318" s="76">
        <f t="shared" si="68"/>
        <v>4</v>
      </c>
      <c r="AH318" s="77" t="str">
        <f t="shared" si="69"/>
        <v>Mayor</v>
      </c>
      <c r="AI318" s="78">
        <f t="shared" si="70"/>
        <v>1</v>
      </c>
      <c r="AJ318" s="75" t="s">
        <v>231</v>
      </c>
      <c r="AK318" s="75">
        <f t="shared" si="71"/>
        <v>2</v>
      </c>
      <c r="AL318" s="75" t="s">
        <v>233</v>
      </c>
      <c r="AM318" s="75">
        <f t="shared" si="72"/>
        <v>3</v>
      </c>
      <c r="AN318" s="75" t="s">
        <v>232</v>
      </c>
      <c r="AO318" s="76">
        <f t="shared" si="73"/>
        <v>3</v>
      </c>
      <c r="AP318" s="77" t="str">
        <f t="shared" si="74"/>
        <v>Moderado</v>
      </c>
      <c r="AQ318" s="79"/>
      <c r="AR318" s="79"/>
      <c r="AS318" s="79"/>
    </row>
    <row r="319" spans="3:45" ht="38.25">
      <c r="C319" s="56" t="s">
        <v>3214</v>
      </c>
      <c r="D319" s="57">
        <v>43251</v>
      </c>
      <c r="E319" s="58" t="s">
        <v>3215</v>
      </c>
      <c r="F319" s="58" t="s">
        <v>3216</v>
      </c>
      <c r="G319" s="59" t="s">
        <v>3217</v>
      </c>
      <c r="H319" s="59" t="s">
        <v>222</v>
      </c>
      <c r="I319" s="59" t="s">
        <v>223</v>
      </c>
      <c r="J319" s="59" t="s">
        <v>3218</v>
      </c>
      <c r="K319" s="59" t="s">
        <v>3219</v>
      </c>
      <c r="L319" s="59" t="s">
        <v>3220</v>
      </c>
      <c r="M319" s="59" t="s">
        <v>3221</v>
      </c>
      <c r="N319" s="59" t="s">
        <v>3222</v>
      </c>
      <c r="O319" s="59" t="s">
        <v>3230</v>
      </c>
      <c r="P319" s="46" t="s">
        <v>180</v>
      </c>
      <c r="Q319" s="59" t="s">
        <v>2650</v>
      </c>
      <c r="R319" s="59" t="s">
        <v>230</v>
      </c>
      <c r="S319" s="75">
        <f t="shared" si="60"/>
        <v>1</v>
      </c>
      <c r="T319" s="75" t="s">
        <v>231</v>
      </c>
      <c r="U319" s="75">
        <f t="shared" si="61"/>
        <v>1</v>
      </c>
      <c r="V319" s="75" t="s">
        <v>231</v>
      </c>
      <c r="W319" s="75">
        <f t="shared" si="62"/>
        <v>1</v>
      </c>
      <c r="X319" s="75" t="s">
        <v>231</v>
      </c>
      <c r="Y319" s="76">
        <f t="shared" si="63"/>
        <v>1</v>
      </c>
      <c r="Z319" s="77" t="str">
        <f t="shared" si="64"/>
        <v>Insignificante</v>
      </c>
      <c r="AA319" s="78">
        <f t="shared" si="65"/>
        <v>1</v>
      </c>
      <c r="AB319" s="75" t="s">
        <v>231</v>
      </c>
      <c r="AC319" s="75">
        <f t="shared" si="66"/>
        <v>3</v>
      </c>
      <c r="AD319" s="75" t="s">
        <v>232</v>
      </c>
      <c r="AE319" s="75">
        <f t="shared" si="67"/>
        <v>4</v>
      </c>
      <c r="AF319" s="75" t="s">
        <v>242</v>
      </c>
      <c r="AG319" s="76">
        <f t="shared" si="68"/>
        <v>4</v>
      </c>
      <c r="AH319" s="77" t="str">
        <f t="shared" si="69"/>
        <v>Mayor</v>
      </c>
      <c r="AI319" s="78">
        <f t="shared" si="70"/>
        <v>1</v>
      </c>
      <c r="AJ319" s="75" t="s">
        <v>231</v>
      </c>
      <c r="AK319" s="75">
        <f t="shared" si="71"/>
        <v>2</v>
      </c>
      <c r="AL319" s="75" t="s">
        <v>233</v>
      </c>
      <c r="AM319" s="75">
        <f t="shared" si="72"/>
        <v>3</v>
      </c>
      <c r="AN319" s="75" t="s">
        <v>232</v>
      </c>
      <c r="AO319" s="76">
        <f t="shared" si="73"/>
        <v>3</v>
      </c>
      <c r="AP319" s="77" t="str">
        <f t="shared" si="74"/>
        <v>Moderado</v>
      </c>
      <c r="AQ319" s="79"/>
      <c r="AR319" s="79"/>
      <c r="AS319" s="79"/>
    </row>
    <row r="320" spans="3:45" ht="38.25">
      <c r="C320" s="56" t="s">
        <v>3214</v>
      </c>
      <c r="D320" s="57">
        <v>43251</v>
      </c>
      <c r="E320" s="58" t="s">
        <v>3215</v>
      </c>
      <c r="F320" s="58" t="s">
        <v>3216</v>
      </c>
      <c r="G320" s="59" t="s">
        <v>3217</v>
      </c>
      <c r="H320" s="59" t="s">
        <v>222</v>
      </c>
      <c r="I320" s="59" t="s">
        <v>223</v>
      </c>
      <c r="J320" s="59" t="s">
        <v>3218</v>
      </c>
      <c r="K320" s="59" t="s">
        <v>3219</v>
      </c>
      <c r="L320" s="59" t="s">
        <v>3220</v>
      </c>
      <c r="M320" s="59" t="s">
        <v>3221</v>
      </c>
      <c r="N320" s="59" t="s">
        <v>3222</v>
      </c>
      <c r="O320" s="59" t="s">
        <v>3231</v>
      </c>
      <c r="P320" s="46" t="s">
        <v>180</v>
      </c>
      <c r="Q320" s="59" t="s">
        <v>2650</v>
      </c>
      <c r="R320" s="59" t="s">
        <v>230</v>
      </c>
      <c r="S320" s="75">
        <f t="shared" si="60"/>
        <v>1</v>
      </c>
      <c r="T320" s="75" t="s">
        <v>231</v>
      </c>
      <c r="U320" s="75">
        <f t="shared" si="61"/>
        <v>1</v>
      </c>
      <c r="V320" s="75" t="s">
        <v>231</v>
      </c>
      <c r="W320" s="75">
        <f t="shared" si="62"/>
        <v>1</v>
      </c>
      <c r="X320" s="75" t="s">
        <v>231</v>
      </c>
      <c r="Y320" s="76">
        <f t="shared" si="63"/>
        <v>1</v>
      </c>
      <c r="Z320" s="77" t="str">
        <f t="shared" si="64"/>
        <v>Insignificante</v>
      </c>
      <c r="AA320" s="78">
        <f t="shared" si="65"/>
        <v>1</v>
      </c>
      <c r="AB320" s="75" t="s">
        <v>231</v>
      </c>
      <c r="AC320" s="75">
        <f t="shared" si="66"/>
        <v>3</v>
      </c>
      <c r="AD320" s="75" t="s">
        <v>232</v>
      </c>
      <c r="AE320" s="75">
        <f t="shared" si="67"/>
        <v>4</v>
      </c>
      <c r="AF320" s="75" t="s">
        <v>242</v>
      </c>
      <c r="AG320" s="76">
        <f t="shared" si="68"/>
        <v>4</v>
      </c>
      <c r="AH320" s="77" t="str">
        <f t="shared" si="69"/>
        <v>Mayor</v>
      </c>
      <c r="AI320" s="78">
        <f t="shared" si="70"/>
        <v>1</v>
      </c>
      <c r="AJ320" s="75" t="s">
        <v>231</v>
      </c>
      <c r="AK320" s="75">
        <f t="shared" si="71"/>
        <v>2</v>
      </c>
      <c r="AL320" s="75" t="s">
        <v>233</v>
      </c>
      <c r="AM320" s="75">
        <f t="shared" si="72"/>
        <v>3</v>
      </c>
      <c r="AN320" s="75" t="s">
        <v>232</v>
      </c>
      <c r="AO320" s="76">
        <f t="shared" si="73"/>
        <v>3</v>
      </c>
      <c r="AP320" s="77" t="str">
        <f t="shared" si="74"/>
        <v>Moderado</v>
      </c>
      <c r="AQ320" s="79"/>
      <c r="AR320" s="79"/>
      <c r="AS320" s="79"/>
    </row>
    <row r="321" spans="3:45" ht="38.25">
      <c r="C321" s="56" t="s">
        <v>3232</v>
      </c>
      <c r="D321" s="57">
        <v>43251</v>
      </c>
      <c r="E321" s="58" t="s">
        <v>3215</v>
      </c>
      <c r="F321" s="58" t="s">
        <v>3233</v>
      </c>
      <c r="G321" s="59" t="s">
        <v>3234</v>
      </c>
      <c r="H321" s="59" t="s">
        <v>222</v>
      </c>
      <c r="I321" s="59" t="s">
        <v>223</v>
      </c>
      <c r="J321" s="59" t="s">
        <v>3218</v>
      </c>
      <c r="K321" s="59" t="s">
        <v>3219</v>
      </c>
      <c r="L321" s="59" t="s">
        <v>3220</v>
      </c>
      <c r="M321" s="59" t="s">
        <v>3221</v>
      </c>
      <c r="N321" s="59" t="s">
        <v>3235</v>
      </c>
      <c r="O321" s="59" t="s">
        <v>3223</v>
      </c>
      <c r="P321" s="46" t="s">
        <v>180</v>
      </c>
      <c r="Q321" s="59" t="s">
        <v>2650</v>
      </c>
      <c r="R321" s="59" t="s">
        <v>230</v>
      </c>
      <c r="S321" s="75">
        <f t="shared" si="60"/>
        <v>1</v>
      </c>
      <c r="T321" s="75" t="s">
        <v>231</v>
      </c>
      <c r="U321" s="75">
        <f t="shared" si="61"/>
        <v>1</v>
      </c>
      <c r="V321" s="75" t="s">
        <v>231</v>
      </c>
      <c r="W321" s="75">
        <f t="shared" si="62"/>
        <v>1</v>
      </c>
      <c r="X321" s="75" t="s">
        <v>231</v>
      </c>
      <c r="Y321" s="76">
        <f t="shared" si="63"/>
        <v>1</v>
      </c>
      <c r="Z321" s="77" t="str">
        <f t="shared" si="64"/>
        <v>Insignificante</v>
      </c>
      <c r="AA321" s="78">
        <f t="shared" si="65"/>
        <v>1</v>
      </c>
      <c r="AB321" s="75" t="s">
        <v>231</v>
      </c>
      <c r="AC321" s="75">
        <f t="shared" si="66"/>
        <v>3</v>
      </c>
      <c r="AD321" s="75" t="s">
        <v>232</v>
      </c>
      <c r="AE321" s="75">
        <f t="shared" si="67"/>
        <v>2</v>
      </c>
      <c r="AF321" s="75" t="s">
        <v>233</v>
      </c>
      <c r="AG321" s="76">
        <f t="shared" si="68"/>
        <v>3</v>
      </c>
      <c r="AH321" s="77" t="str">
        <f t="shared" si="69"/>
        <v>Moderado</v>
      </c>
      <c r="AI321" s="78">
        <f t="shared" si="70"/>
        <v>1</v>
      </c>
      <c r="AJ321" s="75" t="s">
        <v>231</v>
      </c>
      <c r="AK321" s="75">
        <f t="shared" si="71"/>
        <v>2</v>
      </c>
      <c r="AL321" s="75" t="s">
        <v>233</v>
      </c>
      <c r="AM321" s="75">
        <f t="shared" si="72"/>
        <v>3</v>
      </c>
      <c r="AN321" s="75" t="s">
        <v>232</v>
      </c>
      <c r="AO321" s="76">
        <f t="shared" si="73"/>
        <v>3</v>
      </c>
      <c r="AP321" s="77" t="str">
        <f t="shared" si="74"/>
        <v>Moderado</v>
      </c>
      <c r="AQ321" s="79"/>
      <c r="AR321" s="79"/>
      <c r="AS321" s="79"/>
    </row>
    <row r="322" spans="3:45" ht="38.25">
      <c r="C322" s="56" t="s">
        <v>3232</v>
      </c>
      <c r="D322" s="57">
        <v>43251</v>
      </c>
      <c r="E322" s="58" t="s">
        <v>3215</v>
      </c>
      <c r="F322" s="58" t="s">
        <v>3233</v>
      </c>
      <c r="G322" s="59" t="s">
        <v>3234</v>
      </c>
      <c r="H322" s="59" t="s">
        <v>222</v>
      </c>
      <c r="I322" s="59" t="s">
        <v>223</v>
      </c>
      <c r="J322" s="59" t="s">
        <v>3218</v>
      </c>
      <c r="K322" s="59" t="s">
        <v>3219</v>
      </c>
      <c r="L322" s="59" t="s">
        <v>3220</v>
      </c>
      <c r="M322" s="59" t="s">
        <v>3221</v>
      </c>
      <c r="N322" s="59" t="s">
        <v>3235</v>
      </c>
      <c r="O322" s="59" t="s">
        <v>3224</v>
      </c>
      <c r="P322" s="46" t="s">
        <v>180</v>
      </c>
      <c r="Q322" s="59" t="s">
        <v>2650</v>
      </c>
      <c r="R322" s="59" t="s">
        <v>230</v>
      </c>
      <c r="S322" s="75">
        <f t="shared" si="60"/>
        <v>1</v>
      </c>
      <c r="T322" s="75" t="s">
        <v>231</v>
      </c>
      <c r="U322" s="75">
        <f t="shared" si="61"/>
        <v>1</v>
      </c>
      <c r="V322" s="75" t="s">
        <v>231</v>
      </c>
      <c r="W322" s="75">
        <f t="shared" si="62"/>
        <v>1</v>
      </c>
      <c r="X322" s="75" t="s">
        <v>231</v>
      </c>
      <c r="Y322" s="76">
        <f t="shared" si="63"/>
        <v>1</v>
      </c>
      <c r="Z322" s="77" t="str">
        <f t="shared" si="64"/>
        <v>Insignificante</v>
      </c>
      <c r="AA322" s="78">
        <f t="shared" si="65"/>
        <v>1</v>
      </c>
      <c r="AB322" s="75" t="s">
        <v>231</v>
      </c>
      <c r="AC322" s="75">
        <f t="shared" si="66"/>
        <v>3</v>
      </c>
      <c r="AD322" s="75" t="s">
        <v>232</v>
      </c>
      <c r="AE322" s="75">
        <f t="shared" si="67"/>
        <v>2</v>
      </c>
      <c r="AF322" s="75" t="s">
        <v>233</v>
      </c>
      <c r="AG322" s="76">
        <f t="shared" si="68"/>
        <v>3</v>
      </c>
      <c r="AH322" s="77" t="str">
        <f t="shared" si="69"/>
        <v>Moderado</v>
      </c>
      <c r="AI322" s="78">
        <f t="shared" si="70"/>
        <v>1</v>
      </c>
      <c r="AJ322" s="75" t="s">
        <v>231</v>
      </c>
      <c r="AK322" s="75">
        <f t="shared" si="71"/>
        <v>2</v>
      </c>
      <c r="AL322" s="75" t="s">
        <v>233</v>
      </c>
      <c r="AM322" s="75">
        <f t="shared" si="72"/>
        <v>3</v>
      </c>
      <c r="AN322" s="75" t="s">
        <v>232</v>
      </c>
      <c r="AO322" s="76">
        <f t="shared" si="73"/>
        <v>3</v>
      </c>
      <c r="AP322" s="77" t="str">
        <f t="shared" si="74"/>
        <v>Moderado</v>
      </c>
      <c r="AQ322" s="79"/>
      <c r="AR322" s="79"/>
      <c r="AS322" s="79"/>
    </row>
    <row r="323" spans="3:45" ht="38.25">
      <c r="C323" s="56" t="s">
        <v>3232</v>
      </c>
      <c r="D323" s="57">
        <v>43251</v>
      </c>
      <c r="E323" s="58" t="s">
        <v>3215</v>
      </c>
      <c r="F323" s="58" t="s">
        <v>3233</v>
      </c>
      <c r="G323" s="59" t="s">
        <v>3234</v>
      </c>
      <c r="H323" s="59" t="s">
        <v>222</v>
      </c>
      <c r="I323" s="59" t="s">
        <v>223</v>
      </c>
      <c r="J323" s="59" t="s">
        <v>3218</v>
      </c>
      <c r="K323" s="59" t="s">
        <v>3219</v>
      </c>
      <c r="L323" s="59" t="s">
        <v>3220</v>
      </c>
      <c r="M323" s="59" t="s">
        <v>3221</v>
      </c>
      <c r="N323" s="59" t="s">
        <v>3235</v>
      </c>
      <c r="O323" s="59" t="s">
        <v>2880</v>
      </c>
      <c r="P323" s="46" t="s">
        <v>180</v>
      </c>
      <c r="Q323" s="59" t="s">
        <v>2650</v>
      </c>
      <c r="R323" s="59" t="s">
        <v>230</v>
      </c>
      <c r="S323" s="75">
        <f t="shared" si="60"/>
        <v>1</v>
      </c>
      <c r="T323" s="75" t="s">
        <v>231</v>
      </c>
      <c r="U323" s="75">
        <f t="shared" si="61"/>
        <v>1</v>
      </c>
      <c r="V323" s="75" t="s">
        <v>231</v>
      </c>
      <c r="W323" s="75">
        <f t="shared" si="62"/>
        <v>1</v>
      </c>
      <c r="X323" s="75" t="s">
        <v>231</v>
      </c>
      <c r="Y323" s="76">
        <f t="shared" si="63"/>
        <v>1</v>
      </c>
      <c r="Z323" s="77" t="str">
        <f t="shared" si="64"/>
        <v>Insignificante</v>
      </c>
      <c r="AA323" s="78">
        <f t="shared" si="65"/>
        <v>1</v>
      </c>
      <c r="AB323" s="75" t="s">
        <v>231</v>
      </c>
      <c r="AC323" s="75">
        <f t="shared" si="66"/>
        <v>3</v>
      </c>
      <c r="AD323" s="75" t="s">
        <v>232</v>
      </c>
      <c r="AE323" s="75">
        <f t="shared" si="67"/>
        <v>2</v>
      </c>
      <c r="AF323" s="75" t="s">
        <v>233</v>
      </c>
      <c r="AG323" s="76">
        <f t="shared" si="68"/>
        <v>3</v>
      </c>
      <c r="AH323" s="77" t="str">
        <f t="shared" si="69"/>
        <v>Moderado</v>
      </c>
      <c r="AI323" s="78">
        <f t="shared" si="70"/>
        <v>1</v>
      </c>
      <c r="AJ323" s="75" t="s">
        <v>231</v>
      </c>
      <c r="AK323" s="75">
        <f t="shared" si="71"/>
        <v>2</v>
      </c>
      <c r="AL323" s="75" t="s">
        <v>233</v>
      </c>
      <c r="AM323" s="75">
        <f t="shared" si="72"/>
        <v>3</v>
      </c>
      <c r="AN323" s="75" t="s">
        <v>232</v>
      </c>
      <c r="AO323" s="76">
        <f t="shared" si="73"/>
        <v>3</v>
      </c>
      <c r="AP323" s="77" t="str">
        <f t="shared" si="74"/>
        <v>Moderado</v>
      </c>
      <c r="AQ323" s="79"/>
      <c r="AR323" s="79"/>
      <c r="AS323" s="79"/>
    </row>
    <row r="324" spans="3:45" ht="38.25">
      <c r="C324" s="56" t="s">
        <v>3232</v>
      </c>
      <c r="D324" s="57">
        <v>43251</v>
      </c>
      <c r="E324" s="58" t="s">
        <v>3215</v>
      </c>
      <c r="F324" s="58" t="s">
        <v>3233</v>
      </c>
      <c r="G324" s="59" t="s">
        <v>3234</v>
      </c>
      <c r="H324" s="59" t="s">
        <v>222</v>
      </c>
      <c r="I324" s="59" t="s">
        <v>223</v>
      </c>
      <c r="J324" s="59" t="s">
        <v>3218</v>
      </c>
      <c r="K324" s="59" t="s">
        <v>3219</v>
      </c>
      <c r="L324" s="59" t="s">
        <v>3220</v>
      </c>
      <c r="M324" s="59" t="s">
        <v>3221</v>
      </c>
      <c r="N324" s="59" t="s">
        <v>3235</v>
      </c>
      <c r="O324" s="59" t="s">
        <v>3225</v>
      </c>
      <c r="P324" s="46" t="s">
        <v>180</v>
      </c>
      <c r="Q324" s="59" t="s">
        <v>2650</v>
      </c>
      <c r="R324" s="59" t="s">
        <v>230</v>
      </c>
      <c r="S324" s="75">
        <f t="shared" si="60"/>
        <v>1</v>
      </c>
      <c r="T324" s="75" t="s">
        <v>231</v>
      </c>
      <c r="U324" s="75">
        <f t="shared" si="61"/>
        <v>1</v>
      </c>
      <c r="V324" s="75" t="s">
        <v>231</v>
      </c>
      <c r="W324" s="75">
        <f t="shared" si="62"/>
        <v>1</v>
      </c>
      <c r="X324" s="75" t="s">
        <v>231</v>
      </c>
      <c r="Y324" s="76">
        <f t="shared" si="63"/>
        <v>1</v>
      </c>
      <c r="Z324" s="77" t="str">
        <f t="shared" si="64"/>
        <v>Insignificante</v>
      </c>
      <c r="AA324" s="78">
        <f t="shared" si="65"/>
        <v>1</v>
      </c>
      <c r="AB324" s="75" t="s">
        <v>231</v>
      </c>
      <c r="AC324" s="75">
        <f t="shared" si="66"/>
        <v>3</v>
      </c>
      <c r="AD324" s="75" t="s">
        <v>232</v>
      </c>
      <c r="AE324" s="75">
        <f t="shared" si="67"/>
        <v>2</v>
      </c>
      <c r="AF324" s="75" t="s">
        <v>233</v>
      </c>
      <c r="AG324" s="76">
        <f t="shared" si="68"/>
        <v>3</v>
      </c>
      <c r="AH324" s="77" t="str">
        <f t="shared" si="69"/>
        <v>Moderado</v>
      </c>
      <c r="AI324" s="78">
        <f t="shared" si="70"/>
        <v>1</v>
      </c>
      <c r="AJ324" s="75" t="s">
        <v>231</v>
      </c>
      <c r="AK324" s="75">
        <f t="shared" si="71"/>
        <v>2</v>
      </c>
      <c r="AL324" s="75" t="s">
        <v>233</v>
      </c>
      <c r="AM324" s="75">
        <f t="shared" si="72"/>
        <v>3</v>
      </c>
      <c r="AN324" s="75" t="s">
        <v>232</v>
      </c>
      <c r="AO324" s="76">
        <f t="shared" si="73"/>
        <v>3</v>
      </c>
      <c r="AP324" s="77" t="str">
        <f t="shared" si="74"/>
        <v>Moderado</v>
      </c>
      <c r="AQ324" s="79"/>
      <c r="AR324" s="79"/>
      <c r="AS324" s="79"/>
    </row>
    <row r="325" spans="3:45" ht="38.25">
      <c r="C325" s="56" t="s">
        <v>3232</v>
      </c>
      <c r="D325" s="57">
        <v>43251</v>
      </c>
      <c r="E325" s="58" t="s">
        <v>3215</v>
      </c>
      <c r="F325" s="58" t="s">
        <v>3233</v>
      </c>
      <c r="G325" s="59" t="s">
        <v>3234</v>
      </c>
      <c r="H325" s="59" t="s">
        <v>222</v>
      </c>
      <c r="I325" s="59" t="s">
        <v>223</v>
      </c>
      <c r="J325" s="59" t="s">
        <v>3218</v>
      </c>
      <c r="K325" s="59" t="s">
        <v>3219</v>
      </c>
      <c r="L325" s="59" t="s">
        <v>3220</v>
      </c>
      <c r="M325" s="59" t="s">
        <v>3221</v>
      </c>
      <c r="N325" s="59" t="s">
        <v>3235</v>
      </c>
      <c r="O325" s="59" t="s">
        <v>3226</v>
      </c>
      <c r="P325" s="46" t="s">
        <v>180</v>
      </c>
      <c r="Q325" s="59" t="s">
        <v>2650</v>
      </c>
      <c r="R325" s="59" t="s">
        <v>230</v>
      </c>
      <c r="S325" s="75">
        <f t="shared" si="60"/>
        <v>1</v>
      </c>
      <c r="T325" s="75" t="s">
        <v>231</v>
      </c>
      <c r="U325" s="75">
        <f t="shared" si="61"/>
        <v>1</v>
      </c>
      <c r="V325" s="75" t="s">
        <v>231</v>
      </c>
      <c r="W325" s="75">
        <f t="shared" si="62"/>
        <v>1</v>
      </c>
      <c r="X325" s="75" t="s">
        <v>231</v>
      </c>
      <c r="Y325" s="76">
        <f t="shared" si="63"/>
        <v>1</v>
      </c>
      <c r="Z325" s="77" t="str">
        <f t="shared" si="64"/>
        <v>Insignificante</v>
      </c>
      <c r="AA325" s="78">
        <f t="shared" si="65"/>
        <v>1</v>
      </c>
      <c r="AB325" s="75" t="s">
        <v>231</v>
      </c>
      <c r="AC325" s="75">
        <f t="shared" si="66"/>
        <v>3</v>
      </c>
      <c r="AD325" s="75" t="s">
        <v>232</v>
      </c>
      <c r="AE325" s="75">
        <f t="shared" si="67"/>
        <v>2</v>
      </c>
      <c r="AF325" s="75" t="s">
        <v>233</v>
      </c>
      <c r="AG325" s="76">
        <f t="shared" si="68"/>
        <v>3</v>
      </c>
      <c r="AH325" s="77" t="str">
        <f t="shared" si="69"/>
        <v>Moderado</v>
      </c>
      <c r="AI325" s="78">
        <f t="shared" si="70"/>
        <v>1</v>
      </c>
      <c r="AJ325" s="75" t="s">
        <v>231</v>
      </c>
      <c r="AK325" s="75">
        <f t="shared" si="71"/>
        <v>2</v>
      </c>
      <c r="AL325" s="75" t="s">
        <v>233</v>
      </c>
      <c r="AM325" s="75">
        <f t="shared" si="72"/>
        <v>3</v>
      </c>
      <c r="AN325" s="75" t="s">
        <v>232</v>
      </c>
      <c r="AO325" s="76">
        <f t="shared" si="73"/>
        <v>3</v>
      </c>
      <c r="AP325" s="77" t="str">
        <f t="shared" si="74"/>
        <v>Moderado</v>
      </c>
      <c r="AQ325" s="79"/>
      <c r="AR325" s="79"/>
      <c r="AS325" s="79"/>
    </row>
    <row r="326" spans="3:45" ht="38.25">
      <c r="C326" s="56" t="s">
        <v>3232</v>
      </c>
      <c r="D326" s="57">
        <v>43251</v>
      </c>
      <c r="E326" s="58" t="s">
        <v>3215</v>
      </c>
      <c r="F326" s="58" t="s">
        <v>3233</v>
      </c>
      <c r="G326" s="59" t="s">
        <v>3234</v>
      </c>
      <c r="H326" s="59" t="s">
        <v>222</v>
      </c>
      <c r="I326" s="59" t="s">
        <v>223</v>
      </c>
      <c r="J326" s="59" t="s">
        <v>3218</v>
      </c>
      <c r="K326" s="59" t="s">
        <v>3219</v>
      </c>
      <c r="L326" s="59" t="s">
        <v>3220</v>
      </c>
      <c r="M326" s="59" t="s">
        <v>3221</v>
      </c>
      <c r="N326" s="59" t="s">
        <v>3235</v>
      </c>
      <c r="O326" s="59" t="s">
        <v>3227</v>
      </c>
      <c r="P326" s="46" t="s">
        <v>180</v>
      </c>
      <c r="Q326" s="59" t="s">
        <v>2650</v>
      </c>
      <c r="R326" s="59" t="s">
        <v>230</v>
      </c>
      <c r="S326" s="75">
        <f t="shared" si="60"/>
        <v>1</v>
      </c>
      <c r="T326" s="75" t="s">
        <v>231</v>
      </c>
      <c r="U326" s="75">
        <f t="shared" si="61"/>
        <v>1</v>
      </c>
      <c r="V326" s="75" t="s">
        <v>231</v>
      </c>
      <c r="W326" s="75">
        <f t="shared" si="62"/>
        <v>1</v>
      </c>
      <c r="X326" s="75" t="s">
        <v>231</v>
      </c>
      <c r="Y326" s="76">
        <f t="shared" si="63"/>
        <v>1</v>
      </c>
      <c r="Z326" s="77" t="str">
        <f t="shared" si="64"/>
        <v>Insignificante</v>
      </c>
      <c r="AA326" s="78">
        <f t="shared" si="65"/>
        <v>1</v>
      </c>
      <c r="AB326" s="75" t="s">
        <v>231</v>
      </c>
      <c r="AC326" s="75">
        <f t="shared" si="66"/>
        <v>3</v>
      </c>
      <c r="AD326" s="75" t="s">
        <v>232</v>
      </c>
      <c r="AE326" s="75">
        <f t="shared" si="67"/>
        <v>2</v>
      </c>
      <c r="AF326" s="75" t="s">
        <v>233</v>
      </c>
      <c r="AG326" s="76">
        <f t="shared" si="68"/>
        <v>3</v>
      </c>
      <c r="AH326" s="77" t="str">
        <f t="shared" si="69"/>
        <v>Moderado</v>
      </c>
      <c r="AI326" s="78">
        <f t="shared" si="70"/>
        <v>1</v>
      </c>
      <c r="AJ326" s="75" t="s">
        <v>231</v>
      </c>
      <c r="AK326" s="75">
        <f t="shared" si="71"/>
        <v>2</v>
      </c>
      <c r="AL326" s="75" t="s">
        <v>233</v>
      </c>
      <c r="AM326" s="75">
        <f t="shared" si="72"/>
        <v>3</v>
      </c>
      <c r="AN326" s="75" t="s">
        <v>232</v>
      </c>
      <c r="AO326" s="76">
        <f t="shared" si="73"/>
        <v>3</v>
      </c>
      <c r="AP326" s="77" t="str">
        <f t="shared" si="74"/>
        <v>Moderado</v>
      </c>
      <c r="AQ326" s="79"/>
      <c r="AR326" s="79"/>
      <c r="AS326" s="79"/>
    </row>
    <row r="327" spans="3:45" ht="38.25">
      <c r="C327" s="56" t="s">
        <v>3232</v>
      </c>
      <c r="D327" s="57">
        <v>43251</v>
      </c>
      <c r="E327" s="58" t="s">
        <v>3215</v>
      </c>
      <c r="F327" s="58" t="s">
        <v>3233</v>
      </c>
      <c r="G327" s="59" t="s">
        <v>3234</v>
      </c>
      <c r="H327" s="59" t="s">
        <v>222</v>
      </c>
      <c r="I327" s="59" t="s">
        <v>223</v>
      </c>
      <c r="J327" s="59" t="s">
        <v>3218</v>
      </c>
      <c r="K327" s="59" t="s">
        <v>3219</v>
      </c>
      <c r="L327" s="59" t="s">
        <v>3220</v>
      </c>
      <c r="M327" s="59" t="s">
        <v>3221</v>
      </c>
      <c r="N327" s="59" t="s">
        <v>3235</v>
      </c>
      <c r="O327" s="59" t="s">
        <v>3228</v>
      </c>
      <c r="P327" s="46" t="s">
        <v>180</v>
      </c>
      <c r="Q327" s="59" t="s">
        <v>2650</v>
      </c>
      <c r="R327" s="59" t="s">
        <v>230</v>
      </c>
      <c r="S327" s="75">
        <f t="shared" si="60"/>
        <v>1</v>
      </c>
      <c r="T327" s="75" t="s">
        <v>231</v>
      </c>
      <c r="U327" s="75">
        <f t="shared" si="61"/>
        <v>1</v>
      </c>
      <c r="V327" s="75" t="s">
        <v>231</v>
      </c>
      <c r="W327" s="75">
        <f t="shared" si="62"/>
        <v>1</v>
      </c>
      <c r="X327" s="75" t="s">
        <v>231</v>
      </c>
      <c r="Y327" s="76">
        <f t="shared" si="63"/>
        <v>1</v>
      </c>
      <c r="Z327" s="77" t="str">
        <f t="shared" si="64"/>
        <v>Insignificante</v>
      </c>
      <c r="AA327" s="78">
        <f t="shared" si="65"/>
        <v>1</v>
      </c>
      <c r="AB327" s="75" t="s">
        <v>231</v>
      </c>
      <c r="AC327" s="75">
        <f t="shared" si="66"/>
        <v>3</v>
      </c>
      <c r="AD327" s="75" t="s">
        <v>232</v>
      </c>
      <c r="AE327" s="75">
        <f t="shared" si="67"/>
        <v>2</v>
      </c>
      <c r="AF327" s="75" t="s">
        <v>233</v>
      </c>
      <c r="AG327" s="76">
        <f t="shared" si="68"/>
        <v>3</v>
      </c>
      <c r="AH327" s="77" t="str">
        <f t="shared" si="69"/>
        <v>Moderado</v>
      </c>
      <c r="AI327" s="78">
        <f t="shared" si="70"/>
        <v>1</v>
      </c>
      <c r="AJ327" s="75" t="s">
        <v>231</v>
      </c>
      <c r="AK327" s="75">
        <f t="shared" si="71"/>
        <v>2</v>
      </c>
      <c r="AL327" s="75" t="s">
        <v>233</v>
      </c>
      <c r="AM327" s="75">
        <f t="shared" si="72"/>
        <v>3</v>
      </c>
      <c r="AN327" s="75" t="s">
        <v>232</v>
      </c>
      <c r="AO327" s="76">
        <f t="shared" si="73"/>
        <v>3</v>
      </c>
      <c r="AP327" s="77" t="str">
        <f t="shared" si="74"/>
        <v>Moderado</v>
      </c>
      <c r="AQ327" s="79"/>
      <c r="AR327" s="79"/>
      <c r="AS327" s="79"/>
    </row>
    <row r="328" spans="3:45" ht="51">
      <c r="C328" s="56" t="s">
        <v>3236</v>
      </c>
      <c r="D328" s="57">
        <v>43251</v>
      </c>
      <c r="E328" s="58" t="s">
        <v>219</v>
      </c>
      <c r="F328" s="58" t="s">
        <v>3183</v>
      </c>
      <c r="G328" s="59" t="s">
        <v>3237</v>
      </c>
      <c r="H328" s="59" t="s">
        <v>222</v>
      </c>
      <c r="I328" s="59" t="s">
        <v>223</v>
      </c>
      <c r="J328" s="59" t="s">
        <v>3218</v>
      </c>
      <c r="K328" s="59" t="s">
        <v>3219</v>
      </c>
      <c r="L328" s="59" t="s">
        <v>3238</v>
      </c>
      <c r="M328" s="59" t="s">
        <v>3221</v>
      </c>
      <c r="N328" s="59" t="s">
        <v>3222</v>
      </c>
      <c r="O328" s="59" t="s">
        <v>3223</v>
      </c>
      <c r="P328" s="46" t="s">
        <v>180</v>
      </c>
      <c r="Q328" s="59" t="s">
        <v>2650</v>
      </c>
      <c r="R328" s="59" t="s">
        <v>230</v>
      </c>
      <c r="S328" s="75">
        <f t="shared" si="60"/>
        <v>1</v>
      </c>
      <c r="T328" s="75" t="s">
        <v>231</v>
      </c>
      <c r="U328" s="75">
        <f t="shared" si="61"/>
        <v>1</v>
      </c>
      <c r="V328" s="75" t="s">
        <v>231</v>
      </c>
      <c r="W328" s="75">
        <f t="shared" si="62"/>
        <v>1</v>
      </c>
      <c r="X328" s="75" t="s">
        <v>231</v>
      </c>
      <c r="Y328" s="76">
        <f t="shared" si="63"/>
        <v>1</v>
      </c>
      <c r="Z328" s="77" t="str">
        <f t="shared" si="64"/>
        <v>Insignificante</v>
      </c>
      <c r="AA328" s="78">
        <f t="shared" si="65"/>
        <v>1</v>
      </c>
      <c r="AB328" s="75" t="s">
        <v>231</v>
      </c>
      <c r="AC328" s="75">
        <f t="shared" si="66"/>
        <v>3</v>
      </c>
      <c r="AD328" s="75" t="s">
        <v>232</v>
      </c>
      <c r="AE328" s="75">
        <f t="shared" si="67"/>
        <v>4</v>
      </c>
      <c r="AF328" s="75" t="s">
        <v>242</v>
      </c>
      <c r="AG328" s="76">
        <f t="shared" si="68"/>
        <v>4</v>
      </c>
      <c r="AH328" s="77" t="str">
        <f t="shared" si="69"/>
        <v>Mayor</v>
      </c>
      <c r="AI328" s="78">
        <f t="shared" si="70"/>
        <v>1</v>
      </c>
      <c r="AJ328" s="75" t="s">
        <v>231</v>
      </c>
      <c r="AK328" s="75">
        <f t="shared" si="71"/>
        <v>2</v>
      </c>
      <c r="AL328" s="75" t="s">
        <v>233</v>
      </c>
      <c r="AM328" s="75">
        <f t="shared" si="72"/>
        <v>3</v>
      </c>
      <c r="AN328" s="75" t="s">
        <v>232</v>
      </c>
      <c r="AO328" s="76">
        <f t="shared" si="73"/>
        <v>3</v>
      </c>
      <c r="AP328" s="77" t="str">
        <f t="shared" si="74"/>
        <v>Moderado</v>
      </c>
      <c r="AQ328" s="79"/>
      <c r="AR328" s="79"/>
      <c r="AS328" s="79"/>
    </row>
    <row r="329" spans="3:45" ht="51">
      <c r="C329" s="56" t="s">
        <v>3236</v>
      </c>
      <c r="D329" s="57">
        <v>43251</v>
      </c>
      <c r="E329" s="58" t="s">
        <v>219</v>
      </c>
      <c r="F329" s="58" t="s">
        <v>3183</v>
      </c>
      <c r="G329" s="59" t="s">
        <v>3237</v>
      </c>
      <c r="H329" s="59" t="s">
        <v>222</v>
      </c>
      <c r="I329" s="59" t="s">
        <v>223</v>
      </c>
      <c r="J329" s="59" t="s">
        <v>3218</v>
      </c>
      <c r="K329" s="59" t="s">
        <v>3219</v>
      </c>
      <c r="L329" s="59" t="s">
        <v>3238</v>
      </c>
      <c r="M329" s="59" t="s">
        <v>3221</v>
      </c>
      <c r="N329" s="59" t="s">
        <v>3222</v>
      </c>
      <c r="O329" s="59" t="s">
        <v>3224</v>
      </c>
      <c r="P329" s="46" t="s">
        <v>180</v>
      </c>
      <c r="Q329" s="59" t="s">
        <v>2650</v>
      </c>
      <c r="R329" s="59" t="s">
        <v>230</v>
      </c>
      <c r="S329" s="75">
        <f t="shared" si="60"/>
        <v>1</v>
      </c>
      <c r="T329" s="75" t="s">
        <v>231</v>
      </c>
      <c r="U329" s="75">
        <f t="shared" si="61"/>
        <v>1</v>
      </c>
      <c r="V329" s="75" t="s">
        <v>231</v>
      </c>
      <c r="W329" s="75">
        <f t="shared" si="62"/>
        <v>1</v>
      </c>
      <c r="X329" s="75" t="s">
        <v>231</v>
      </c>
      <c r="Y329" s="76">
        <f t="shared" si="63"/>
        <v>1</v>
      </c>
      <c r="Z329" s="77" t="str">
        <f t="shared" si="64"/>
        <v>Insignificante</v>
      </c>
      <c r="AA329" s="78">
        <f t="shared" si="65"/>
        <v>1</v>
      </c>
      <c r="AB329" s="75" t="s">
        <v>231</v>
      </c>
      <c r="AC329" s="75">
        <f t="shared" si="66"/>
        <v>3</v>
      </c>
      <c r="AD329" s="75" t="s">
        <v>232</v>
      </c>
      <c r="AE329" s="75">
        <f t="shared" si="67"/>
        <v>4</v>
      </c>
      <c r="AF329" s="75" t="s">
        <v>242</v>
      </c>
      <c r="AG329" s="76">
        <f t="shared" si="68"/>
        <v>4</v>
      </c>
      <c r="AH329" s="77" t="str">
        <f t="shared" si="69"/>
        <v>Mayor</v>
      </c>
      <c r="AI329" s="78">
        <f t="shared" si="70"/>
        <v>1</v>
      </c>
      <c r="AJ329" s="75" t="s">
        <v>231</v>
      </c>
      <c r="AK329" s="75">
        <f t="shared" si="71"/>
        <v>2</v>
      </c>
      <c r="AL329" s="75" t="s">
        <v>233</v>
      </c>
      <c r="AM329" s="75">
        <f t="shared" si="72"/>
        <v>3</v>
      </c>
      <c r="AN329" s="75" t="s">
        <v>232</v>
      </c>
      <c r="AO329" s="76">
        <f t="shared" si="73"/>
        <v>3</v>
      </c>
      <c r="AP329" s="77" t="str">
        <f t="shared" si="74"/>
        <v>Moderado</v>
      </c>
      <c r="AQ329" s="79"/>
      <c r="AR329" s="79"/>
      <c r="AS329" s="79"/>
    </row>
    <row r="330" spans="3:45" ht="51">
      <c r="C330" s="56" t="s">
        <v>3236</v>
      </c>
      <c r="D330" s="57">
        <v>43251</v>
      </c>
      <c r="E330" s="58" t="s">
        <v>219</v>
      </c>
      <c r="F330" s="58" t="s">
        <v>3183</v>
      </c>
      <c r="G330" s="59" t="s">
        <v>3237</v>
      </c>
      <c r="H330" s="59" t="s">
        <v>222</v>
      </c>
      <c r="I330" s="59" t="s">
        <v>223</v>
      </c>
      <c r="J330" s="59" t="s">
        <v>3218</v>
      </c>
      <c r="K330" s="59" t="s">
        <v>3219</v>
      </c>
      <c r="L330" s="59" t="s">
        <v>3238</v>
      </c>
      <c r="M330" s="59" t="s">
        <v>3221</v>
      </c>
      <c r="N330" s="59" t="s">
        <v>3222</v>
      </c>
      <c r="O330" s="59" t="s">
        <v>2880</v>
      </c>
      <c r="P330" s="46" t="s">
        <v>180</v>
      </c>
      <c r="Q330" s="59" t="s">
        <v>2650</v>
      </c>
      <c r="R330" s="59" t="s">
        <v>230</v>
      </c>
      <c r="S330" s="75">
        <f t="shared" si="60"/>
        <v>1</v>
      </c>
      <c r="T330" s="75" t="s">
        <v>231</v>
      </c>
      <c r="U330" s="75">
        <f t="shared" si="61"/>
        <v>1</v>
      </c>
      <c r="V330" s="75" t="s">
        <v>231</v>
      </c>
      <c r="W330" s="75">
        <f t="shared" si="62"/>
        <v>1</v>
      </c>
      <c r="X330" s="75" t="s">
        <v>231</v>
      </c>
      <c r="Y330" s="76">
        <f t="shared" si="63"/>
        <v>1</v>
      </c>
      <c r="Z330" s="77" t="str">
        <f t="shared" si="64"/>
        <v>Insignificante</v>
      </c>
      <c r="AA330" s="78">
        <f t="shared" si="65"/>
        <v>1</v>
      </c>
      <c r="AB330" s="75" t="s">
        <v>231</v>
      </c>
      <c r="AC330" s="75">
        <f t="shared" si="66"/>
        <v>3</v>
      </c>
      <c r="AD330" s="75" t="s">
        <v>232</v>
      </c>
      <c r="AE330" s="75">
        <f t="shared" si="67"/>
        <v>4</v>
      </c>
      <c r="AF330" s="75" t="s">
        <v>242</v>
      </c>
      <c r="AG330" s="76">
        <f t="shared" si="68"/>
        <v>4</v>
      </c>
      <c r="AH330" s="77" t="str">
        <f t="shared" si="69"/>
        <v>Mayor</v>
      </c>
      <c r="AI330" s="78">
        <f t="shared" si="70"/>
        <v>1</v>
      </c>
      <c r="AJ330" s="75" t="s">
        <v>231</v>
      </c>
      <c r="AK330" s="75">
        <f t="shared" si="71"/>
        <v>2</v>
      </c>
      <c r="AL330" s="75" t="s">
        <v>233</v>
      </c>
      <c r="AM330" s="75">
        <f t="shared" si="72"/>
        <v>3</v>
      </c>
      <c r="AN330" s="75" t="s">
        <v>232</v>
      </c>
      <c r="AO330" s="76">
        <f t="shared" si="73"/>
        <v>3</v>
      </c>
      <c r="AP330" s="77" t="str">
        <f t="shared" si="74"/>
        <v>Moderado</v>
      </c>
      <c r="AQ330" s="79"/>
      <c r="AR330" s="79"/>
      <c r="AS330" s="79"/>
    </row>
    <row r="331" spans="3:45" ht="51">
      <c r="C331" s="56" t="s">
        <v>3236</v>
      </c>
      <c r="D331" s="57">
        <v>43251</v>
      </c>
      <c r="E331" s="58" t="s">
        <v>219</v>
      </c>
      <c r="F331" s="58" t="s">
        <v>3183</v>
      </c>
      <c r="G331" s="59" t="s">
        <v>3237</v>
      </c>
      <c r="H331" s="59" t="s">
        <v>222</v>
      </c>
      <c r="I331" s="59" t="s">
        <v>223</v>
      </c>
      <c r="J331" s="59" t="s">
        <v>3218</v>
      </c>
      <c r="K331" s="59" t="s">
        <v>3219</v>
      </c>
      <c r="L331" s="59" t="s">
        <v>3238</v>
      </c>
      <c r="M331" s="59" t="s">
        <v>3221</v>
      </c>
      <c r="N331" s="59" t="s">
        <v>3222</v>
      </c>
      <c r="O331" s="59" t="s">
        <v>3225</v>
      </c>
      <c r="P331" s="46" t="s">
        <v>180</v>
      </c>
      <c r="Q331" s="59" t="s">
        <v>2650</v>
      </c>
      <c r="R331" s="59" t="s">
        <v>230</v>
      </c>
      <c r="S331" s="75">
        <f t="shared" si="60"/>
        <v>1</v>
      </c>
      <c r="T331" s="75" t="s">
        <v>231</v>
      </c>
      <c r="U331" s="75">
        <f t="shared" si="61"/>
        <v>1</v>
      </c>
      <c r="V331" s="75" t="s">
        <v>231</v>
      </c>
      <c r="W331" s="75">
        <f t="shared" si="62"/>
        <v>1</v>
      </c>
      <c r="X331" s="75" t="s">
        <v>231</v>
      </c>
      <c r="Y331" s="76">
        <f t="shared" si="63"/>
        <v>1</v>
      </c>
      <c r="Z331" s="77" t="str">
        <f t="shared" si="64"/>
        <v>Insignificante</v>
      </c>
      <c r="AA331" s="78">
        <f t="shared" si="65"/>
        <v>1</v>
      </c>
      <c r="AB331" s="75" t="s">
        <v>231</v>
      </c>
      <c r="AC331" s="75">
        <f t="shared" si="66"/>
        <v>3</v>
      </c>
      <c r="AD331" s="75" t="s">
        <v>232</v>
      </c>
      <c r="AE331" s="75">
        <f t="shared" si="67"/>
        <v>4</v>
      </c>
      <c r="AF331" s="75" t="s">
        <v>242</v>
      </c>
      <c r="AG331" s="76">
        <f t="shared" si="68"/>
        <v>4</v>
      </c>
      <c r="AH331" s="77" t="str">
        <f t="shared" si="69"/>
        <v>Mayor</v>
      </c>
      <c r="AI331" s="78">
        <f t="shared" si="70"/>
        <v>1</v>
      </c>
      <c r="AJ331" s="75" t="s">
        <v>231</v>
      </c>
      <c r="AK331" s="75">
        <f t="shared" si="71"/>
        <v>2</v>
      </c>
      <c r="AL331" s="75" t="s">
        <v>233</v>
      </c>
      <c r="AM331" s="75">
        <f t="shared" si="72"/>
        <v>3</v>
      </c>
      <c r="AN331" s="75" t="s">
        <v>232</v>
      </c>
      <c r="AO331" s="76">
        <f t="shared" si="73"/>
        <v>3</v>
      </c>
      <c r="AP331" s="77" t="str">
        <f t="shared" si="74"/>
        <v>Moderado</v>
      </c>
      <c r="AQ331" s="79"/>
      <c r="AR331" s="79"/>
      <c r="AS331" s="79"/>
    </row>
    <row r="332" spans="3:45" ht="51">
      <c r="C332" s="56" t="s">
        <v>3236</v>
      </c>
      <c r="D332" s="57">
        <v>43251</v>
      </c>
      <c r="E332" s="58" t="s">
        <v>219</v>
      </c>
      <c r="F332" s="58" t="s">
        <v>3183</v>
      </c>
      <c r="G332" s="59" t="s">
        <v>3237</v>
      </c>
      <c r="H332" s="59" t="s">
        <v>222</v>
      </c>
      <c r="I332" s="59" t="s">
        <v>223</v>
      </c>
      <c r="J332" s="59" t="s">
        <v>3218</v>
      </c>
      <c r="K332" s="59" t="s">
        <v>3219</v>
      </c>
      <c r="L332" s="59" t="s">
        <v>3238</v>
      </c>
      <c r="M332" s="59" t="s">
        <v>3221</v>
      </c>
      <c r="N332" s="59" t="s">
        <v>3222</v>
      </c>
      <c r="O332" s="59" t="s">
        <v>3226</v>
      </c>
      <c r="P332" s="46" t="s">
        <v>180</v>
      </c>
      <c r="Q332" s="59" t="s">
        <v>2650</v>
      </c>
      <c r="R332" s="59" t="s">
        <v>230</v>
      </c>
      <c r="S332" s="75">
        <f t="shared" si="60"/>
        <v>1</v>
      </c>
      <c r="T332" s="75" t="s">
        <v>231</v>
      </c>
      <c r="U332" s="75">
        <f t="shared" si="61"/>
        <v>1</v>
      </c>
      <c r="V332" s="75" t="s">
        <v>231</v>
      </c>
      <c r="W332" s="75">
        <f t="shared" si="62"/>
        <v>1</v>
      </c>
      <c r="X332" s="75" t="s">
        <v>231</v>
      </c>
      <c r="Y332" s="76">
        <f t="shared" si="63"/>
        <v>1</v>
      </c>
      <c r="Z332" s="77" t="str">
        <f t="shared" si="64"/>
        <v>Insignificante</v>
      </c>
      <c r="AA332" s="78">
        <f t="shared" si="65"/>
        <v>1</v>
      </c>
      <c r="AB332" s="75" t="s">
        <v>231</v>
      </c>
      <c r="AC332" s="75">
        <f t="shared" si="66"/>
        <v>3</v>
      </c>
      <c r="AD332" s="75" t="s">
        <v>232</v>
      </c>
      <c r="AE332" s="75">
        <f t="shared" si="67"/>
        <v>4</v>
      </c>
      <c r="AF332" s="75" t="s">
        <v>242</v>
      </c>
      <c r="AG332" s="76">
        <f t="shared" si="68"/>
        <v>4</v>
      </c>
      <c r="AH332" s="77" t="str">
        <f t="shared" si="69"/>
        <v>Mayor</v>
      </c>
      <c r="AI332" s="78">
        <f t="shared" si="70"/>
        <v>1</v>
      </c>
      <c r="AJ332" s="75" t="s">
        <v>231</v>
      </c>
      <c r="AK332" s="75">
        <f t="shared" si="71"/>
        <v>2</v>
      </c>
      <c r="AL332" s="75" t="s">
        <v>233</v>
      </c>
      <c r="AM332" s="75">
        <f t="shared" si="72"/>
        <v>3</v>
      </c>
      <c r="AN332" s="75" t="s">
        <v>232</v>
      </c>
      <c r="AO332" s="76">
        <f t="shared" si="73"/>
        <v>3</v>
      </c>
      <c r="AP332" s="77" t="str">
        <f t="shared" si="74"/>
        <v>Moderado</v>
      </c>
      <c r="AQ332" s="79"/>
      <c r="AR332" s="79"/>
      <c r="AS332" s="79"/>
    </row>
    <row r="333" spans="3:45" ht="51">
      <c r="C333" s="56" t="s">
        <v>3236</v>
      </c>
      <c r="D333" s="57">
        <v>43251</v>
      </c>
      <c r="E333" s="58" t="s">
        <v>219</v>
      </c>
      <c r="F333" s="58" t="s">
        <v>3183</v>
      </c>
      <c r="G333" s="59" t="s">
        <v>3237</v>
      </c>
      <c r="H333" s="59" t="s">
        <v>222</v>
      </c>
      <c r="I333" s="59" t="s">
        <v>223</v>
      </c>
      <c r="J333" s="59" t="s">
        <v>3218</v>
      </c>
      <c r="K333" s="59" t="s">
        <v>3219</v>
      </c>
      <c r="L333" s="59" t="s">
        <v>3238</v>
      </c>
      <c r="M333" s="59" t="s">
        <v>3221</v>
      </c>
      <c r="N333" s="59" t="s">
        <v>3222</v>
      </c>
      <c r="O333" s="59" t="s">
        <v>3227</v>
      </c>
      <c r="P333" s="46" t="s">
        <v>180</v>
      </c>
      <c r="Q333" s="59" t="s">
        <v>2650</v>
      </c>
      <c r="R333" s="59" t="s">
        <v>230</v>
      </c>
      <c r="S333" s="75">
        <f t="shared" si="60"/>
        <v>1</v>
      </c>
      <c r="T333" s="75" t="s">
        <v>231</v>
      </c>
      <c r="U333" s="75">
        <f t="shared" si="61"/>
        <v>1</v>
      </c>
      <c r="V333" s="75" t="s">
        <v>231</v>
      </c>
      <c r="W333" s="75">
        <f t="shared" si="62"/>
        <v>1</v>
      </c>
      <c r="X333" s="75" t="s">
        <v>231</v>
      </c>
      <c r="Y333" s="76">
        <f t="shared" si="63"/>
        <v>1</v>
      </c>
      <c r="Z333" s="77" t="str">
        <f t="shared" si="64"/>
        <v>Insignificante</v>
      </c>
      <c r="AA333" s="78">
        <f t="shared" si="65"/>
        <v>1</v>
      </c>
      <c r="AB333" s="75" t="s">
        <v>231</v>
      </c>
      <c r="AC333" s="75">
        <f t="shared" si="66"/>
        <v>3</v>
      </c>
      <c r="AD333" s="75" t="s">
        <v>232</v>
      </c>
      <c r="AE333" s="75">
        <f t="shared" si="67"/>
        <v>4</v>
      </c>
      <c r="AF333" s="75" t="s">
        <v>242</v>
      </c>
      <c r="AG333" s="76">
        <f t="shared" si="68"/>
        <v>4</v>
      </c>
      <c r="AH333" s="77" t="str">
        <f t="shared" si="69"/>
        <v>Mayor</v>
      </c>
      <c r="AI333" s="78">
        <f t="shared" si="70"/>
        <v>1</v>
      </c>
      <c r="AJ333" s="75" t="s">
        <v>231</v>
      </c>
      <c r="AK333" s="75">
        <f t="shared" si="71"/>
        <v>2</v>
      </c>
      <c r="AL333" s="75" t="s">
        <v>233</v>
      </c>
      <c r="AM333" s="75">
        <f t="shared" si="72"/>
        <v>3</v>
      </c>
      <c r="AN333" s="75" t="s">
        <v>232</v>
      </c>
      <c r="AO333" s="76">
        <f t="shared" si="73"/>
        <v>3</v>
      </c>
      <c r="AP333" s="77" t="str">
        <f t="shared" si="74"/>
        <v>Moderado</v>
      </c>
      <c r="AQ333" s="79"/>
      <c r="AR333" s="79"/>
      <c r="AS333" s="79"/>
    </row>
    <row r="334" spans="3:45" ht="51">
      <c r="C334" s="56" t="s">
        <v>3236</v>
      </c>
      <c r="D334" s="57">
        <v>43251</v>
      </c>
      <c r="E334" s="58" t="s">
        <v>219</v>
      </c>
      <c r="F334" s="58" t="s">
        <v>3183</v>
      </c>
      <c r="G334" s="59" t="s">
        <v>3237</v>
      </c>
      <c r="H334" s="59" t="s">
        <v>222</v>
      </c>
      <c r="I334" s="59" t="s">
        <v>223</v>
      </c>
      <c r="J334" s="59" t="s">
        <v>3218</v>
      </c>
      <c r="K334" s="59" t="s">
        <v>3219</v>
      </c>
      <c r="L334" s="59" t="s">
        <v>3238</v>
      </c>
      <c r="M334" s="59" t="s">
        <v>3221</v>
      </c>
      <c r="N334" s="59" t="s">
        <v>3222</v>
      </c>
      <c r="O334" s="59" t="s">
        <v>3228</v>
      </c>
      <c r="P334" s="46" t="s">
        <v>180</v>
      </c>
      <c r="Q334" s="59" t="s">
        <v>2650</v>
      </c>
      <c r="R334" s="59" t="s">
        <v>230</v>
      </c>
      <c r="S334" s="75">
        <f t="shared" ref="S334:S397" si="75">IF(T334="Insignificante",1,IF(T334="Menor",2,IF(T334="Moderado",3,IF(T334="Mayor",4,IF(T334="Catastrófico",5,"NA")))))</f>
        <v>1</v>
      </c>
      <c r="T334" s="75" t="s">
        <v>231</v>
      </c>
      <c r="U334" s="75">
        <f t="shared" ref="U334:U397" si="76">IF(V334="Insignificante",1,IF(V334="Menor",2,IF(V334="Moderado",3,IF(V334="Mayor",4,IF(V334="Catastrófico",5,"NA")))))</f>
        <v>1</v>
      </c>
      <c r="V334" s="75" t="s">
        <v>231</v>
      </c>
      <c r="W334" s="75">
        <f t="shared" ref="W334:W397" si="77">IF(X334="Insignificante",1,IF(X334="Menor",2,IF(X334="Moderado",3,IF(X334="Mayor",4,IF(X334="Catastrófico",5,"NA")))))</f>
        <v>1</v>
      </c>
      <c r="X334" s="75" t="s">
        <v>231</v>
      </c>
      <c r="Y334" s="76">
        <f t="shared" ref="Y334:Y397" si="78">MAXA(S334,U334,W334)</f>
        <v>1</v>
      </c>
      <c r="Z334" s="77" t="str">
        <f t="shared" ref="Z334:Z397" si="79">IF(Y334=1,"Insignificante",IF(Y334=2,"Menor",IF(Y334=3,"Moderado",IF(Y334=4,"Mayor",IF(Y334=5,"Catastrófico","NA")))))</f>
        <v>Insignificante</v>
      </c>
      <c r="AA334" s="78">
        <f t="shared" ref="AA334:AA397" si="80">IF(AB334="Insignificante",1,IF(AB334="Menor",2,IF(AB334="Moderado",3,IF(AB334="Mayor",4,IF(AB334="Catastrófico",5,"NA")))))</f>
        <v>1</v>
      </c>
      <c r="AB334" s="75" t="s">
        <v>231</v>
      </c>
      <c r="AC334" s="75">
        <f t="shared" ref="AC334:AC397" si="81">IF(AD334="Insignificante",1,IF(AD334="Menor",2,IF(AD334="Moderado",3,IF(AD334="Mayor",4,IF(AD334="Catastrófico",5,"NA")))))</f>
        <v>3</v>
      </c>
      <c r="AD334" s="75" t="s">
        <v>232</v>
      </c>
      <c r="AE334" s="75">
        <f t="shared" ref="AE334:AE397" si="82">IF(AF334="Insignificante",1,IF(AF334="Menor",2,IF(AF334="Moderado",3,IF(AF334="Mayor",4,IF(AF334="Catastrófico",5,"NA")))))</f>
        <v>4</v>
      </c>
      <c r="AF334" s="75" t="s">
        <v>242</v>
      </c>
      <c r="AG334" s="76">
        <f t="shared" ref="AG334:AG397" si="83">MAXA(AA334,AC334,AE334)</f>
        <v>4</v>
      </c>
      <c r="AH334" s="77" t="str">
        <f t="shared" ref="AH334:AH397" si="84">IF(AG334=1,"Insignificante",IF(AG334=2,"Menor",IF(AG334=3,"Moderado",IF(AG334=4,"Mayor",IF(AG334=5,"Catastrófico","NA")))))</f>
        <v>Mayor</v>
      </c>
      <c r="AI334" s="78">
        <f t="shared" ref="AI334:AI397" si="85">IF(AJ334="Insignificante",1,IF(AJ334="Menor",2,IF(AJ334="Moderado",3,IF(AJ334="Mayor",4,IF(AJ334="Catastrófico",5,"NA")))))</f>
        <v>1</v>
      </c>
      <c r="AJ334" s="75" t="s">
        <v>231</v>
      </c>
      <c r="AK334" s="75">
        <f t="shared" ref="AK334:AK397" si="86">IF(AL334="Insignificante",1,IF(AL334="Menor",2,IF(AL334="Moderado",3,IF(AL334="Mayor",4,IF(AL334="Catastrófico",5,"NA")))))</f>
        <v>2</v>
      </c>
      <c r="AL334" s="75" t="s">
        <v>233</v>
      </c>
      <c r="AM334" s="75">
        <f t="shared" ref="AM334:AM397" si="87">IF(AN334="Insignificante",1,IF(AN334="Menor",2,IF(AN334="Moderado",3,IF(AN334="Mayor",4,IF(AN334="Catastrófico",5,"NA")))))</f>
        <v>3</v>
      </c>
      <c r="AN334" s="75" t="s">
        <v>232</v>
      </c>
      <c r="AO334" s="76">
        <f t="shared" ref="AO334:AO397" si="88">MAXA(AI334,AK334,AM334)</f>
        <v>3</v>
      </c>
      <c r="AP334" s="77" t="str">
        <f t="shared" ref="AP334:AP397" si="89">IF(AO334=1,"Insignificante",IF(AO334=2,"Menor",IF(AO334=3,"Moderado",IF(AO334=4,"Mayor",IF(AO334=5,"Catastrófico","NA")))))</f>
        <v>Moderado</v>
      </c>
      <c r="AQ334" s="79"/>
      <c r="AR334" s="79"/>
      <c r="AS334" s="79"/>
    </row>
    <row r="335" spans="3:45" ht="51">
      <c r="C335" s="56" t="s">
        <v>3236</v>
      </c>
      <c r="D335" s="57">
        <v>43251</v>
      </c>
      <c r="E335" s="58" t="s">
        <v>219</v>
      </c>
      <c r="F335" s="58" t="s">
        <v>3183</v>
      </c>
      <c r="G335" s="59" t="s">
        <v>3237</v>
      </c>
      <c r="H335" s="59" t="s">
        <v>222</v>
      </c>
      <c r="I335" s="59" t="s">
        <v>223</v>
      </c>
      <c r="J335" s="59" t="s">
        <v>3218</v>
      </c>
      <c r="K335" s="59" t="s">
        <v>3219</v>
      </c>
      <c r="L335" s="59" t="s">
        <v>3238</v>
      </c>
      <c r="M335" s="59" t="s">
        <v>3221</v>
      </c>
      <c r="N335" s="59" t="s">
        <v>3222</v>
      </c>
      <c r="O335" s="59" t="s">
        <v>2790</v>
      </c>
      <c r="P335" s="46" t="s">
        <v>180</v>
      </c>
      <c r="Q335" s="59" t="s">
        <v>2650</v>
      </c>
      <c r="R335" s="59" t="s">
        <v>230</v>
      </c>
      <c r="S335" s="75">
        <f t="shared" si="75"/>
        <v>1</v>
      </c>
      <c r="T335" s="75" t="s">
        <v>231</v>
      </c>
      <c r="U335" s="75">
        <f t="shared" si="76"/>
        <v>1</v>
      </c>
      <c r="V335" s="75" t="s">
        <v>231</v>
      </c>
      <c r="W335" s="75">
        <f t="shared" si="77"/>
        <v>1</v>
      </c>
      <c r="X335" s="75" t="s">
        <v>231</v>
      </c>
      <c r="Y335" s="76">
        <f t="shared" si="78"/>
        <v>1</v>
      </c>
      <c r="Z335" s="77" t="str">
        <f t="shared" si="79"/>
        <v>Insignificante</v>
      </c>
      <c r="AA335" s="78">
        <f t="shared" si="80"/>
        <v>1</v>
      </c>
      <c r="AB335" s="75" t="s">
        <v>231</v>
      </c>
      <c r="AC335" s="75">
        <f t="shared" si="81"/>
        <v>3</v>
      </c>
      <c r="AD335" s="75" t="s">
        <v>232</v>
      </c>
      <c r="AE335" s="75">
        <f t="shared" si="82"/>
        <v>4</v>
      </c>
      <c r="AF335" s="75" t="s">
        <v>242</v>
      </c>
      <c r="AG335" s="76">
        <f t="shared" si="83"/>
        <v>4</v>
      </c>
      <c r="AH335" s="77" t="str">
        <f t="shared" si="84"/>
        <v>Mayor</v>
      </c>
      <c r="AI335" s="78">
        <f t="shared" si="85"/>
        <v>1</v>
      </c>
      <c r="AJ335" s="75" t="s">
        <v>231</v>
      </c>
      <c r="AK335" s="75">
        <f t="shared" si="86"/>
        <v>2</v>
      </c>
      <c r="AL335" s="75" t="s">
        <v>233</v>
      </c>
      <c r="AM335" s="75">
        <f t="shared" si="87"/>
        <v>3</v>
      </c>
      <c r="AN335" s="75" t="s">
        <v>232</v>
      </c>
      <c r="AO335" s="76">
        <f t="shared" si="88"/>
        <v>3</v>
      </c>
      <c r="AP335" s="77" t="str">
        <f t="shared" si="89"/>
        <v>Moderado</v>
      </c>
      <c r="AQ335" s="79"/>
      <c r="AR335" s="79"/>
      <c r="AS335" s="79"/>
    </row>
    <row r="336" spans="3:45" ht="51">
      <c r="C336" s="56" t="s">
        <v>3236</v>
      </c>
      <c r="D336" s="57">
        <v>43251</v>
      </c>
      <c r="E336" s="58" t="s">
        <v>219</v>
      </c>
      <c r="F336" s="58" t="s">
        <v>3183</v>
      </c>
      <c r="G336" s="59" t="s">
        <v>3237</v>
      </c>
      <c r="H336" s="59" t="s">
        <v>222</v>
      </c>
      <c r="I336" s="59" t="s">
        <v>223</v>
      </c>
      <c r="J336" s="59" t="s">
        <v>3218</v>
      </c>
      <c r="K336" s="59" t="s">
        <v>3219</v>
      </c>
      <c r="L336" s="59" t="s">
        <v>3238</v>
      </c>
      <c r="M336" s="59" t="s">
        <v>3221</v>
      </c>
      <c r="N336" s="59" t="s">
        <v>3222</v>
      </c>
      <c r="O336" s="59" t="s">
        <v>3230</v>
      </c>
      <c r="P336" s="46" t="s">
        <v>180</v>
      </c>
      <c r="Q336" s="59" t="s">
        <v>2650</v>
      </c>
      <c r="R336" s="59" t="s">
        <v>230</v>
      </c>
      <c r="S336" s="75">
        <f t="shared" si="75"/>
        <v>1</v>
      </c>
      <c r="T336" s="75" t="s">
        <v>231</v>
      </c>
      <c r="U336" s="75">
        <f t="shared" si="76"/>
        <v>1</v>
      </c>
      <c r="V336" s="75" t="s">
        <v>231</v>
      </c>
      <c r="W336" s="75">
        <f t="shared" si="77"/>
        <v>1</v>
      </c>
      <c r="X336" s="75" t="s">
        <v>231</v>
      </c>
      <c r="Y336" s="76">
        <f t="shared" si="78"/>
        <v>1</v>
      </c>
      <c r="Z336" s="77" t="str">
        <f t="shared" si="79"/>
        <v>Insignificante</v>
      </c>
      <c r="AA336" s="78">
        <f t="shared" si="80"/>
        <v>1</v>
      </c>
      <c r="AB336" s="75" t="s">
        <v>231</v>
      </c>
      <c r="AC336" s="75">
        <f t="shared" si="81"/>
        <v>3</v>
      </c>
      <c r="AD336" s="75" t="s">
        <v>232</v>
      </c>
      <c r="AE336" s="75">
        <f t="shared" si="82"/>
        <v>4</v>
      </c>
      <c r="AF336" s="75" t="s">
        <v>242</v>
      </c>
      <c r="AG336" s="76">
        <f t="shared" si="83"/>
        <v>4</v>
      </c>
      <c r="AH336" s="77" t="str">
        <f t="shared" si="84"/>
        <v>Mayor</v>
      </c>
      <c r="AI336" s="78">
        <f t="shared" si="85"/>
        <v>1</v>
      </c>
      <c r="AJ336" s="75" t="s">
        <v>231</v>
      </c>
      <c r="AK336" s="75">
        <f t="shared" si="86"/>
        <v>2</v>
      </c>
      <c r="AL336" s="75" t="s">
        <v>233</v>
      </c>
      <c r="AM336" s="75">
        <f t="shared" si="87"/>
        <v>3</v>
      </c>
      <c r="AN336" s="75" t="s">
        <v>232</v>
      </c>
      <c r="AO336" s="76">
        <f t="shared" si="88"/>
        <v>3</v>
      </c>
      <c r="AP336" s="77" t="str">
        <f t="shared" si="89"/>
        <v>Moderado</v>
      </c>
      <c r="AQ336" s="79"/>
      <c r="AR336" s="79"/>
      <c r="AS336" s="79"/>
    </row>
    <row r="337" spans="3:45" ht="51">
      <c r="C337" s="56" t="s">
        <v>3236</v>
      </c>
      <c r="D337" s="57">
        <v>43251</v>
      </c>
      <c r="E337" s="58" t="s">
        <v>219</v>
      </c>
      <c r="F337" s="58" t="s">
        <v>3183</v>
      </c>
      <c r="G337" s="59" t="s">
        <v>3237</v>
      </c>
      <c r="H337" s="59" t="s">
        <v>222</v>
      </c>
      <c r="I337" s="59" t="s">
        <v>223</v>
      </c>
      <c r="J337" s="59" t="s">
        <v>3218</v>
      </c>
      <c r="K337" s="59" t="s">
        <v>3219</v>
      </c>
      <c r="L337" s="59" t="s">
        <v>3238</v>
      </c>
      <c r="M337" s="59" t="s">
        <v>3221</v>
      </c>
      <c r="N337" s="59" t="s">
        <v>3222</v>
      </c>
      <c r="O337" s="59" t="s">
        <v>3231</v>
      </c>
      <c r="P337" s="46" t="s">
        <v>180</v>
      </c>
      <c r="Q337" s="59" t="s">
        <v>2650</v>
      </c>
      <c r="R337" s="59" t="s">
        <v>230</v>
      </c>
      <c r="S337" s="75">
        <f t="shared" si="75"/>
        <v>1</v>
      </c>
      <c r="T337" s="75" t="s">
        <v>231</v>
      </c>
      <c r="U337" s="75">
        <f t="shared" si="76"/>
        <v>1</v>
      </c>
      <c r="V337" s="75" t="s">
        <v>231</v>
      </c>
      <c r="W337" s="75">
        <f t="shared" si="77"/>
        <v>1</v>
      </c>
      <c r="X337" s="75" t="s">
        <v>231</v>
      </c>
      <c r="Y337" s="76">
        <f t="shared" si="78"/>
        <v>1</v>
      </c>
      <c r="Z337" s="77" t="str">
        <f t="shared" si="79"/>
        <v>Insignificante</v>
      </c>
      <c r="AA337" s="78">
        <f t="shared" si="80"/>
        <v>1</v>
      </c>
      <c r="AB337" s="75" t="s">
        <v>231</v>
      </c>
      <c r="AC337" s="75">
        <f t="shared" si="81"/>
        <v>3</v>
      </c>
      <c r="AD337" s="75" t="s">
        <v>232</v>
      </c>
      <c r="AE337" s="75">
        <f t="shared" si="82"/>
        <v>4</v>
      </c>
      <c r="AF337" s="75" t="s">
        <v>242</v>
      </c>
      <c r="AG337" s="76">
        <f t="shared" si="83"/>
        <v>4</v>
      </c>
      <c r="AH337" s="77" t="str">
        <f t="shared" si="84"/>
        <v>Mayor</v>
      </c>
      <c r="AI337" s="78">
        <f t="shared" si="85"/>
        <v>1</v>
      </c>
      <c r="AJ337" s="75" t="s">
        <v>231</v>
      </c>
      <c r="AK337" s="75">
        <f t="shared" si="86"/>
        <v>2</v>
      </c>
      <c r="AL337" s="75" t="s">
        <v>233</v>
      </c>
      <c r="AM337" s="75">
        <f t="shared" si="87"/>
        <v>3</v>
      </c>
      <c r="AN337" s="75" t="s">
        <v>232</v>
      </c>
      <c r="AO337" s="76">
        <f t="shared" si="88"/>
        <v>3</v>
      </c>
      <c r="AP337" s="77" t="str">
        <f t="shared" si="89"/>
        <v>Moderado</v>
      </c>
      <c r="AQ337" s="79"/>
      <c r="AR337" s="79"/>
      <c r="AS337" s="79"/>
    </row>
    <row r="338" spans="3:45" ht="51">
      <c r="C338" s="56" t="s">
        <v>3239</v>
      </c>
      <c r="D338" s="57">
        <v>43251</v>
      </c>
      <c r="E338" s="58" t="s">
        <v>219</v>
      </c>
      <c r="F338" s="58" t="s">
        <v>3240</v>
      </c>
      <c r="G338" s="59" t="s">
        <v>3241</v>
      </c>
      <c r="H338" s="59" t="s">
        <v>222</v>
      </c>
      <c r="I338" s="59" t="s">
        <v>223</v>
      </c>
      <c r="J338" s="59" t="s">
        <v>3218</v>
      </c>
      <c r="K338" s="59" t="s">
        <v>3219</v>
      </c>
      <c r="L338" s="59" t="s">
        <v>3220</v>
      </c>
      <c r="M338" s="59" t="s">
        <v>3221</v>
      </c>
      <c r="N338" s="59" t="s">
        <v>3222</v>
      </c>
      <c r="O338" s="59" t="s">
        <v>3223</v>
      </c>
      <c r="P338" s="46" t="s">
        <v>180</v>
      </c>
      <c r="Q338" s="59" t="s">
        <v>2650</v>
      </c>
      <c r="R338" s="59" t="s">
        <v>230</v>
      </c>
      <c r="S338" s="75">
        <f t="shared" si="75"/>
        <v>1</v>
      </c>
      <c r="T338" s="75" t="s">
        <v>231</v>
      </c>
      <c r="U338" s="75">
        <f t="shared" si="76"/>
        <v>1</v>
      </c>
      <c r="V338" s="75" t="s">
        <v>231</v>
      </c>
      <c r="W338" s="75">
        <f t="shared" si="77"/>
        <v>1</v>
      </c>
      <c r="X338" s="75" t="s">
        <v>231</v>
      </c>
      <c r="Y338" s="76">
        <f t="shared" si="78"/>
        <v>1</v>
      </c>
      <c r="Z338" s="77" t="str">
        <f t="shared" si="79"/>
        <v>Insignificante</v>
      </c>
      <c r="AA338" s="78">
        <f t="shared" si="80"/>
        <v>1</v>
      </c>
      <c r="AB338" s="75" t="s">
        <v>231</v>
      </c>
      <c r="AC338" s="75">
        <f t="shared" si="81"/>
        <v>3</v>
      </c>
      <c r="AD338" s="75" t="s">
        <v>232</v>
      </c>
      <c r="AE338" s="75">
        <f t="shared" si="82"/>
        <v>4</v>
      </c>
      <c r="AF338" s="75" t="s">
        <v>242</v>
      </c>
      <c r="AG338" s="76">
        <f t="shared" si="83"/>
        <v>4</v>
      </c>
      <c r="AH338" s="77" t="str">
        <f t="shared" si="84"/>
        <v>Mayor</v>
      </c>
      <c r="AI338" s="78">
        <f t="shared" si="85"/>
        <v>1</v>
      </c>
      <c r="AJ338" s="75" t="s">
        <v>231</v>
      </c>
      <c r="AK338" s="75">
        <f t="shared" si="86"/>
        <v>2</v>
      </c>
      <c r="AL338" s="75" t="s">
        <v>233</v>
      </c>
      <c r="AM338" s="75">
        <f t="shared" si="87"/>
        <v>3</v>
      </c>
      <c r="AN338" s="75" t="s">
        <v>232</v>
      </c>
      <c r="AO338" s="76">
        <f t="shared" si="88"/>
        <v>3</v>
      </c>
      <c r="AP338" s="77" t="str">
        <f t="shared" si="89"/>
        <v>Moderado</v>
      </c>
      <c r="AQ338" s="79"/>
      <c r="AR338" s="79"/>
      <c r="AS338" s="79"/>
    </row>
    <row r="339" spans="3:45" ht="51">
      <c r="C339" s="56" t="s">
        <v>3239</v>
      </c>
      <c r="D339" s="57">
        <v>43251</v>
      </c>
      <c r="E339" s="58" t="s">
        <v>219</v>
      </c>
      <c r="F339" s="58" t="s">
        <v>3240</v>
      </c>
      <c r="G339" s="59" t="s">
        <v>3241</v>
      </c>
      <c r="H339" s="59" t="s">
        <v>222</v>
      </c>
      <c r="I339" s="59" t="s">
        <v>223</v>
      </c>
      <c r="J339" s="59" t="s">
        <v>3218</v>
      </c>
      <c r="K339" s="59" t="s">
        <v>3219</v>
      </c>
      <c r="L339" s="59" t="s">
        <v>3220</v>
      </c>
      <c r="M339" s="59" t="s">
        <v>3221</v>
      </c>
      <c r="N339" s="59" t="s">
        <v>3222</v>
      </c>
      <c r="O339" s="59" t="s">
        <v>3224</v>
      </c>
      <c r="P339" s="46" t="s">
        <v>180</v>
      </c>
      <c r="Q339" s="59" t="s">
        <v>2650</v>
      </c>
      <c r="R339" s="59" t="s">
        <v>230</v>
      </c>
      <c r="S339" s="75">
        <f t="shared" si="75"/>
        <v>1</v>
      </c>
      <c r="T339" s="75" t="s">
        <v>231</v>
      </c>
      <c r="U339" s="75">
        <f t="shared" si="76"/>
        <v>1</v>
      </c>
      <c r="V339" s="75" t="s">
        <v>231</v>
      </c>
      <c r="W339" s="75">
        <f t="shared" si="77"/>
        <v>1</v>
      </c>
      <c r="X339" s="75" t="s">
        <v>231</v>
      </c>
      <c r="Y339" s="76">
        <f t="shared" si="78"/>
        <v>1</v>
      </c>
      <c r="Z339" s="77" t="str">
        <f t="shared" si="79"/>
        <v>Insignificante</v>
      </c>
      <c r="AA339" s="78">
        <f t="shared" si="80"/>
        <v>1</v>
      </c>
      <c r="AB339" s="75" t="s">
        <v>231</v>
      </c>
      <c r="AC339" s="75">
        <f t="shared" si="81"/>
        <v>3</v>
      </c>
      <c r="AD339" s="75" t="s">
        <v>232</v>
      </c>
      <c r="AE339" s="75">
        <f t="shared" si="82"/>
        <v>4</v>
      </c>
      <c r="AF339" s="75" t="s">
        <v>242</v>
      </c>
      <c r="AG339" s="76">
        <f t="shared" si="83"/>
        <v>4</v>
      </c>
      <c r="AH339" s="77" t="str">
        <f t="shared" si="84"/>
        <v>Mayor</v>
      </c>
      <c r="AI339" s="78">
        <f t="shared" si="85"/>
        <v>1</v>
      </c>
      <c r="AJ339" s="75" t="s">
        <v>231</v>
      </c>
      <c r="AK339" s="75">
        <f t="shared" si="86"/>
        <v>2</v>
      </c>
      <c r="AL339" s="75" t="s">
        <v>233</v>
      </c>
      <c r="AM339" s="75">
        <f t="shared" si="87"/>
        <v>3</v>
      </c>
      <c r="AN339" s="75" t="s">
        <v>232</v>
      </c>
      <c r="AO339" s="76">
        <f t="shared" si="88"/>
        <v>3</v>
      </c>
      <c r="AP339" s="77" t="str">
        <f t="shared" si="89"/>
        <v>Moderado</v>
      </c>
      <c r="AQ339" s="79"/>
      <c r="AR339" s="79"/>
      <c r="AS339" s="79"/>
    </row>
    <row r="340" spans="3:45" ht="51">
      <c r="C340" s="56" t="s">
        <v>3239</v>
      </c>
      <c r="D340" s="57">
        <v>43251</v>
      </c>
      <c r="E340" s="58" t="s">
        <v>219</v>
      </c>
      <c r="F340" s="58" t="s">
        <v>3240</v>
      </c>
      <c r="G340" s="59" t="s">
        <v>3241</v>
      </c>
      <c r="H340" s="59" t="s">
        <v>222</v>
      </c>
      <c r="I340" s="59" t="s">
        <v>223</v>
      </c>
      <c r="J340" s="59" t="s">
        <v>3218</v>
      </c>
      <c r="K340" s="59" t="s">
        <v>3219</v>
      </c>
      <c r="L340" s="59" t="s">
        <v>3220</v>
      </c>
      <c r="M340" s="59" t="s">
        <v>3221</v>
      </c>
      <c r="N340" s="59" t="s">
        <v>3222</v>
      </c>
      <c r="O340" s="59" t="s">
        <v>2880</v>
      </c>
      <c r="P340" s="46" t="s">
        <v>180</v>
      </c>
      <c r="Q340" s="59" t="s">
        <v>2650</v>
      </c>
      <c r="R340" s="59" t="s">
        <v>230</v>
      </c>
      <c r="S340" s="75">
        <f t="shared" si="75"/>
        <v>1</v>
      </c>
      <c r="T340" s="75" t="s">
        <v>231</v>
      </c>
      <c r="U340" s="75">
        <f t="shared" si="76"/>
        <v>1</v>
      </c>
      <c r="V340" s="75" t="s">
        <v>231</v>
      </c>
      <c r="W340" s="75">
        <f t="shared" si="77"/>
        <v>1</v>
      </c>
      <c r="X340" s="75" t="s">
        <v>231</v>
      </c>
      <c r="Y340" s="76">
        <f t="shared" si="78"/>
        <v>1</v>
      </c>
      <c r="Z340" s="77" t="str">
        <f t="shared" si="79"/>
        <v>Insignificante</v>
      </c>
      <c r="AA340" s="78">
        <f t="shared" si="80"/>
        <v>1</v>
      </c>
      <c r="AB340" s="75" t="s">
        <v>231</v>
      </c>
      <c r="AC340" s="75">
        <f t="shared" si="81"/>
        <v>3</v>
      </c>
      <c r="AD340" s="75" t="s">
        <v>232</v>
      </c>
      <c r="AE340" s="75">
        <f t="shared" si="82"/>
        <v>4</v>
      </c>
      <c r="AF340" s="75" t="s">
        <v>242</v>
      </c>
      <c r="AG340" s="76">
        <f t="shared" si="83"/>
        <v>4</v>
      </c>
      <c r="AH340" s="77" t="str">
        <f t="shared" si="84"/>
        <v>Mayor</v>
      </c>
      <c r="AI340" s="78">
        <f t="shared" si="85"/>
        <v>1</v>
      </c>
      <c r="AJ340" s="75" t="s">
        <v>231</v>
      </c>
      <c r="AK340" s="75">
        <f t="shared" si="86"/>
        <v>2</v>
      </c>
      <c r="AL340" s="75" t="s">
        <v>233</v>
      </c>
      <c r="AM340" s="75">
        <f t="shared" si="87"/>
        <v>3</v>
      </c>
      <c r="AN340" s="75" t="s">
        <v>232</v>
      </c>
      <c r="AO340" s="76">
        <f t="shared" si="88"/>
        <v>3</v>
      </c>
      <c r="AP340" s="77" t="str">
        <f t="shared" si="89"/>
        <v>Moderado</v>
      </c>
      <c r="AQ340" s="79"/>
      <c r="AR340" s="79"/>
      <c r="AS340" s="79"/>
    </row>
    <row r="341" spans="3:45" ht="51">
      <c r="C341" s="56" t="s">
        <v>3239</v>
      </c>
      <c r="D341" s="57">
        <v>43251</v>
      </c>
      <c r="E341" s="58" t="s">
        <v>219</v>
      </c>
      <c r="F341" s="58" t="s">
        <v>3240</v>
      </c>
      <c r="G341" s="59" t="s">
        <v>3241</v>
      </c>
      <c r="H341" s="59" t="s">
        <v>222</v>
      </c>
      <c r="I341" s="59" t="s">
        <v>223</v>
      </c>
      <c r="J341" s="59" t="s">
        <v>3218</v>
      </c>
      <c r="K341" s="59" t="s">
        <v>3219</v>
      </c>
      <c r="L341" s="59" t="s">
        <v>3220</v>
      </c>
      <c r="M341" s="59" t="s">
        <v>3221</v>
      </c>
      <c r="N341" s="59" t="s">
        <v>3222</v>
      </c>
      <c r="O341" s="59" t="s">
        <v>3225</v>
      </c>
      <c r="P341" s="46" t="s">
        <v>180</v>
      </c>
      <c r="Q341" s="59" t="s">
        <v>2650</v>
      </c>
      <c r="R341" s="59" t="s">
        <v>230</v>
      </c>
      <c r="S341" s="75">
        <f t="shared" si="75"/>
        <v>1</v>
      </c>
      <c r="T341" s="75" t="s">
        <v>231</v>
      </c>
      <c r="U341" s="75">
        <f t="shared" si="76"/>
        <v>1</v>
      </c>
      <c r="V341" s="75" t="s">
        <v>231</v>
      </c>
      <c r="W341" s="75">
        <f t="shared" si="77"/>
        <v>1</v>
      </c>
      <c r="X341" s="75" t="s">
        <v>231</v>
      </c>
      <c r="Y341" s="76">
        <f t="shared" si="78"/>
        <v>1</v>
      </c>
      <c r="Z341" s="77" t="str">
        <f t="shared" si="79"/>
        <v>Insignificante</v>
      </c>
      <c r="AA341" s="78">
        <f t="shared" si="80"/>
        <v>1</v>
      </c>
      <c r="AB341" s="75" t="s">
        <v>231</v>
      </c>
      <c r="AC341" s="75">
        <f t="shared" si="81"/>
        <v>3</v>
      </c>
      <c r="AD341" s="75" t="s">
        <v>232</v>
      </c>
      <c r="AE341" s="75">
        <f t="shared" si="82"/>
        <v>4</v>
      </c>
      <c r="AF341" s="75" t="s">
        <v>242</v>
      </c>
      <c r="AG341" s="76">
        <f t="shared" si="83"/>
        <v>4</v>
      </c>
      <c r="AH341" s="77" t="str">
        <f t="shared" si="84"/>
        <v>Mayor</v>
      </c>
      <c r="AI341" s="78">
        <f t="shared" si="85"/>
        <v>1</v>
      </c>
      <c r="AJ341" s="75" t="s">
        <v>231</v>
      </c>
      <c r="AK341" s="75">
        <f t="shared" si="86"/>
        <v>2</v>
      </c>
      <c r="AL341" s="75" t="s">
        <v>233</v>
      </c>
      <c r="AM341" s="75">
        <f t="shared" si="87"/>
        <v>3</v>
      </c>
      <c r="AN341" s="75" t="s">
        <v>232</v>
      </c>
      <c r="AO341" s="76">
        <f t="shared" si="88"/>
        <v>3</v>
      </c>
      <c r="AP341" s="77" t="str">
        <f t="shared" si="89"/>
        <v>Moderado</v>
      </c>
      <c r="AQ341" s="79"/>
      <c r="AR341" s="79"/>
      <c r="AS341" s="79"/>
    </row>
    <row r="342" spans="3:45" ht="51">
      <c r="C342" s="56" t="s">
        <v>3239</v>
      </c>
      <c r="D342" s="57">
        <v>43251</v>
      </c>
      <c r="E342" s="58" t="s">
        <v>219</v>
      </c>
      <c r="F342" s="58" t="s">
        <v>3240</v>
      </c>
      <c r="G342" s="59" t="s">
        <v>3241</v>
      </c>
      <c r="H342" s="59" t="s">
        <v>222</v>
      </c>
      <c r="I342" s="59" t="s">
        <v>223</v>
      </c>
      <c r="J342" s="59" t="s">
        <v>3218</v>
      </c>
      <c r="K342" s="59" t="s">
        <v>3219</v>
      </c>
      <c r="L342" s="59" t="s">
        <v>3220</v>
      </c>
      <c r="M342" s="59" t="s">
        <v>3221</v>
      </c>
      <c r="N342" s="59" t="s">
        <v>3222</v>
      </c>
      <c r="O342" s="59" t="s">
        <v>3226</v>
      </c>
      <c r="P342" s="46" t="s">
        <v>180</v>
      </c>
      <c r="Q342" s="59" t="s">
        <v>2650</v>
      </c>
      <c r="R342" s="59" t="s">
        <v>230</v>
      </c>
      <c r="S342" s="75">
        <f t="shared" si="75"/>
        <v>1</v>
      </c>
      <c r="T342" s="75" t="s">
        <v>231</v>
      </c>
      <c r="U342" s="75">
        <f t="shared" si="76"/>
        <v>1</v>
      </c>
      <c r="V342" s="75" t="s">
        <v>231</v>
      </c>
      <c r="W342" s="75">
        <f t="shared" si="77"/>
        <v>1</v>
      </c>
      <c r="X342" s="75" t="s">
        <v>231</v>
      </c>
      <c r="Y342" s="76">
        <f t="shared" si="78"/>
        <v>1</v>
      </c>
      <c r="Z342" s="77" t="str">
        <f t="shared" si="79"/>
        <v>Insignificante</v>
      </c>
      <c r="AA342" s="78">
        <f t="shared" si="80"/>
        <v>1</v>
      </c>
      <c r="AB342" s="75" t="s">
        <v>231</v>
      </c>
      <c r="AC342" s="75">
        <f t="shared" si="81"/>
        <v>3</v>
      </c>
      <c r="AD342" s="75" t="s">
        <v>232</v>
      </c>
      <c r="AE342" s="75">
        <f t="shared" si="82"/>
        <v>4</v>
      </c>
      <c r="AF342" s="75" t="s">
        <v>242</v>
      </c>
      <c r="AG342" s="76">
        <f t="shared" si="83"/>
        <v>4</v>
      </c>
      <c r="AH342" s="77" t="str">
        <f t="shared" si="84"/>
        <v>Mayor</v>
      </c>
      <c r="AI342" s="78">
        <f t="shared" si="85"/>
        <v>1</v>
      </c>
      <c r="AJ342" s="75" t="s">
        <v>231</v>
      </c>
      <c r="AK342" s="75">
        <f t="shared" si="86"/>
        <v>2</v>
      </c>
      <c r="AL342" s="75" t="s">
        <v>233</v>
      </c>
      <c r="AM342" s="75">
        <f t="shared" si="87"/>
        <v>3</v>
      </c>
      <c r="AN342" s="75" t="s">
        <v>232</v>
      </c>
      <c r="AO342" s="76">
        <f t="shared" si="88"/>
        <v>3</v>
      </c>
      <c r="AP342" s="77" t="str">
        <f t="shared" si="89"/>
        <v>Moderado</v>
      </c>
      <c r="AQ342" s="79"/>
      <c r="AR342" s="79"/>
      <c r="AS342" s="79"/>
    </row>
    <row r="343" spans="3:45" ht="51">
      <c r="C343" s="56" t="s">
        <v>3239</v>
      </c>
      <c r="D343" s="57">
        <v>43251</v>
      </c>
      <c r="E343" s="58" t="s">
        <v>219</v>
      </c>
      <c r="F343" s="58" t="s">
        <v>3240</v>
      </c>
      <c r="G343" s="59" t="s">
        <v>3241</v>
      </c>
      <c r="H343" s="59" t="s">
        <v>222</v>
      </c>
      <c r="I343" s="59" t="s">
        <v>223</v>
      </c>
      <c r="J343" s="59" t="s">
        <v>3218</v>
      </c>
      <c r="K343" s="59" t="s">
        <v>3219</v>
      </c>
      <c r="L343" s="59" t="s">
        <v>3220</v>
      </c>
      <c r="M343" s="59" t="s">
        <v>3221</v>
      </c>
      <c r="N343" s="59" t="s">
        <v>3222</v>
      </c>
      <c r="O343" s="59" t="s">
        <v>3227</v>
      </c>
      <c r="P343" s="46" t="s">
        <v>180</v>
      </c>
      <c r="Q343" s="59" t="s">
        <v>2650</v>
      </c>
      <c r="R343" s="59" t="s">
        <v>230</v>
      </c>
      <c r="S343" s="75">
        <f t="shared" si="75"/>
        <v>1</v>
      </c>
      <c r="T343" s="75" t="s">
        <v>231</v>
      </c>
      <c r="U343" s="75">
        <f t="shared" si="76"/>
        <v>1</v>
      </c>
      <c r="V343" s="75" t="s">
        <v>231</v>
      </c>
      <c r="W343" s="75">
        <f t="shared" si="77"/>
        <v>1</v>
      </c>
      <c r="X343" s="75" t="s">
        <v>231</v>
      </c>
      <c r="Y343" s="76">
        <f t="shared" si="78"/>
        <v>1</v>
      </c>
      <c r="Z343" s="77" t="str">
        <f t="shared" si="79"/>
        <v>Insignificante</v>
      </c>
      <c r="AA343" s="78">
        <f t="shared" si="80"/>
        <v>1</v>
      </c>
      <c r="AB343" s="75" t="s">
        <v>231</v>
      </c>
      <c r="AC343" s="75">
        <f t="shared" si="81"/>
        <v>3</v>
      </c>
      <c r="AD343" s="75" t="s">
        <v>232</v>
      </c>
      <c r="AE343" s="75">
        <f t="shared" si="82"/>
        <v>4</v>
      </c>
      <c r="AF343" s="75" t="s">
        <v>242</v>
      </c>
      <c r="AG343" s="76">
        <f t="shared" si="83"/>
        <v>4</v>
      </c>
      <c r="AH343" s="77" t="str">
        <f t="shared" si="84"/>
        <v>Mayor</v>
      </c>
      <c r="AI343" s="78">
        <f t="shared" si="85"/>
        <v>1</v>
      </c>
      <c r="AJ343" s="75" t="s">
        <v>231</v>
      </c>
      <c r="AK343" s="75">
        <f t="shared" si="86"/>
        <v>2</v>
      </c>
      <c r="AL343" s="75" t="s">
        <v>233</v>
      </c>
      <c r="AM343" s="75">
        <f t="shared" si="87"/>
        <v>3</v>
      </c>
      <c r="AN343" s="75" t="s">
        <v>232</v>
      </c>
      <c r="AO343" s="76">
        <f t="shared" si="88"/>
        <v>3</v>
      </c>
      <c r="AP343" s="77" t="str">
        <f t="shared" si="89"/>
        <v>Moderado</v>
      </c>
      <c r="AQ343" s="79"/>
      <c r="AR343" s="79"/>
      <c r="AS343" s="79"/>
    </row>
    <row r="344" spans="3:45" ht="51">
      <c r="C344" s="56" t="s">
        <v>3239</v>
      </c>
      <c r="D344" s="57">
        <v>43251</v>
      </c>
      <c r="E344" s="58" t="s">
        <v>219</v>
      </c>
      <c r="F344" s="58" t="s">
        <v>3240</v>
      </c>
      <c r="G344" s="59" t="s">
        <v>3241</v>
      </c>
      <c r="H344" s="59" t="s">
        <v>222</v>
      </c>
      <c r="I344" s="59" t="s">
        <v>223</v>
      </c>
      <c r="J344" s="59" t="s">
        <v>3218</v>
      </c>
      <c r="K344" s="59" t="s">
        <v>3219</v>
      </c>
      <c r="L344" s="59" t="s">
        <v>3220</v>
      </c>
      <c r="M344" s="59" t="s">
        <v>3221</v>
      </c>
      <c r="N344" s="59" t="s">
        <v>3222</v>
      </c>
      <c r="O344" s="59" t="s">
        <v>3228</v>
      </c>
      <c r="P344" s="46" t="s">
        <v>180</v>
      </c>
      <c r="Q344" s="59" t="s">
        <v>2650</v>
      </c>
      <c r="R344" s="59" t="s">
        <v>230</v>
      </c>
      <c r="S344" s="75">
        <f t="shared" si="75"/>
        <v>1</v>
      </c>
      <c r="T344" s="75" t="s">
        <v>231</v>
      </c>
      <c r="U344" s="75">
        <f t="shared" si="76"/>
        <v>1</v>
      </c>
      <c r="V344" s="75" t="s">
        <v>231</v>
      </c>
      <c r="W344" s="75">
        <f t="shared" si="77"/>
        <v>1</v>
      </c>
      <c r="X344" s="75" t="s">
        <v>231</v>
      </c>
      <c r="Y344" s="76">
        <f t="shared" si="78"/>
        <v>1</v>
      </c>
      <c r="Z344" s="77" t="str">
        <f t="shared" si="79"/>
        <v>Insignificante</v>
      </c>
      <c r="AA344" s="78">
        <f t="shared" si="80"/>
        <v>1</v>
      </c>
      <c r="AB344" s="75" t="s">
        <v>231</v>
      </c>
      <c r="AC344" s="75">
        <f t="shared" si="81"/>
        <v>3</v>
      </c>
      <c r="AD344" s="75" t="s">
        <v>232</v>
      </c>
      <c r="AE344" s="75">
        <f t="shared" si="82"/>
        <v>4</v>
      </c>
      <c r="AF344" s="75" t="s">
        <v>242</v>
      </c>
      <c r="AG344" s="76">
        <f t="shared" si="83"/>
        <v>4</v>
      </c>
      <c r="AH344" s="77" t="str">
        <f t="shared" si="84"/>
        <v>Mayor</v>
      </c>
      <c r="AI344" s="78">
        <f t="shared" si="85"/>
        <v>1</v>
      </c>
      <c r="AJ344" s="75" t="s">
        <v>231</v>
      </c>
      <c r="AK344" s="75">
        <f t="shared" si="86"/>
        <v>2</v>
      </c>
      <c r="AL344" s="75" t="s">
        <v>233</v>
      </c>
      <c r="AM344" s="75">
        <f t="shared" si="87"/>
        <v>3</v>
      </c>
      <c r="AN344" s="75" t="s">
        <v>232</v>
      </c>
      <c r="AO344" s="76">
        <f t="shared" si="88"/>
        <v>3</v>
      </c>
      <c r="AP344" s="77" t="str">
        <f t="shared" si="89"/>
        <v>Moderado</v>
      </c>
      <c r="AQ344" s="79"/>
      <c r="AR344" s="79"/>
      <c r="AS344" s="79"/>
    </row>
    <row r="345" spans="3:45" ht="51">
      <c r="C345" s="56" t="s">
        <v>3239</v>
      </c>
      <c r="D345" s="57">
        <v>43251</v>
      </c>
      <c r="E345" s="58" t="s">
        <v>219</v>
      </c>
      <c r="F345" s="58" t="s">
        <v>3240</v>
      </c>
      <c r="G345" s="59" t="s">
        <v>3241</v>
      </c>
      <c r="H345" s="59" t="s">
        <v>222</v>
      </c>
      <c r="I345" s="59" t="s">
        <v>223</v>
      </c>
      <c r="J345" s="59" t="s">
        <v>3218</v>
      </c>
      <c r="K345" s="59" t="s">
        <v>3219</v>
      </c>
      <c r="L345" s="59" t="s">
        <v>3220</v>
      </c>
      <c r="M345" s="59" t="s">
        <v>3221</v>
      </c>
      <c r="N345" s="59" t="s">
        <v>3222</v>
      </c>
      <c r="O345" s="59" t="s">
        <v>2790</v>
      </c>
      <c r="P345" s="46" t="s">
        <v>180</v>
      </c>
      <c r="Q345" s="59" t="s">
        <v>2650</v>
      </c>
      <c r="R345" s="59" t="s">
        <v>230</v>
      </c>
      <c r="S345" s="75">
        <f t="shared" si="75"/>
        <v>1</v>
      </c>
      <c r="T345" s="75" t="s">
        <v>231</v>
      </c>
      <c r="U345" s="75">
        <f t="shared" si="76"/>
        <v>1</v>
      </c>
      <c r="V345" s="75" t="s">
        <v>231</v>
      </c>
      <c r="W345" s="75">
        <f t="shared" si="77"/>
        <v>1</v>
      </c>
      <c r="X345" s="75" t="s">
        <v>231</v>
      </c>
      <c r="Y345" s="76">
        <f t="shared" si="78"/>
        <v>1</v>
      </c>
      <c r="Z345" s="77" t="str">
        <f t="shared" si="79"/>
        <v>Insignificante</v>
      </c>
      <c r="AA345" s="78">
        <f t="shared" si="80"/>
        <v>1</v>
      </c>
      <c r="AB345" s="75" t="s">
        <v>231</v>
      </c>
      <c r="AC345" s="75">
        <f t="shared" si="81"/>
        <v>3</v>
      </c>
      <c r="AD345" s="75" t="s">
        <v>232</v>
      </c>
      <c r="AE345" s="75">
        <f t="shared" si="82"/>
        <v>4</v>
      </c>
      <c r="AF345" s="75" t="s">
        <v>242</v>
      </c>
      <c r="AG345" s="76">
        <f t="shared" si="83"/>
        <v>4</v>
      </c>
      <c r="AH345" s="77" t="str">
        <f t="shared" si="84"/>
        <v>Mayor</v>
      </c>
      <c r="AI345" s="78">
        <f t="shared" si="85"/>
        <v>1</v>
      </c>
      <c r="AJ345" s="75" t="s">
        <v>231</v>
      </c>
      <c r="AK345" s="75">
        <f t="shared" si="86"/>
        <v>2</v>
      </c>
      <c r="AL345" s="75" t="s">
        <v>233</v>
      </c>
      <c r="AM345" s="75">
        <f t="shared" si="87"/>
        <v>3</v>
      </c>
      <c r="AN345" s="75" t="s">
        <v>232</v>
      </c>
      <c r="AO345" s="76">
        <f t="shared" si="88"/>
        <v>3</v>
      </c>
      <c r="AP345" s="77" t="str">
        <f t="shared" si="89"/>
        <v>Moderado</v>
      </c>
      <c r="AQ345" s="79"/>
      <c r="AR345" s="79"/>
      <c r="AS345" s="79"/>
    </row>
    <row r="346" spans="3:45" ht="51">
      <c r="C346" s="56" t="s">
        <v>3239</v>
      </c>
      <c r="D346" s="57">
        <v>43251</v>
      </c>
      <c r="E346" s="58" t="s">
        <v>219</v>
      </c>
      <c r="F346" s="58" t="s">
        <v>3240</v>
      </c>
      <c r="G346" s="59" t="s">
        <v>3241</v>
      </c>
      <c r="H346" s="59" t="s">
        <v>222</v>
      </c>
      <c r="I346" s="59" t="s">
        <v>223</v>
      </c>
      <c r="J346" s="59" t="s">
        <v>3218</v>
      </c>
      <c r="K346" s="59" t="s">
        <v>3219</v>
      </c>
      <c r="L346" s="59" t="s">
        <v>3220</v>
      </c>
      <c r="M346" s="59" t="s">
        <v>3221</v>
      </c>
      <c r="N346" s="59" t="s">
        <v>3222</v>
      </c>
      <c r="O346" s="59" t="s">
        <v>3230</v>
      </c>
      <c r="P346" s="46" t="s">
        <v>180</v>
      </c>
      <c r="Q346" s="59" t="s">
        <v>2650</v>
      </c>
      <c r="R346" s="59" t="s">
        <v>230</v>
      </c>
      <c r="S346" s="75">
        <f t="shared" si="75"/>
        <v>1</v>
      </c>
      <c r="T346" s="75" t="s">
        <v>231</v>
      </c>
      <c r="U346" s="75">
        <f t="shared" si="76"/>
        <v>1</v>
      </c>
      <c r="V346" s="75" t="s">
        <v>231</v>
      </c>
      <c r="W346" s="75">
        <f t="shared" si="77"/>
        <v>1</v>
      </c>
      <c r="X346" s="75" t="s">
        <v>231</v>
      </c>
      <c r="Y346" s="76">
        <f t="shared" si="78"/>
        <v>1</v>
      </c>
      <c r="Z346" s="77" t="str">
        <f t="shared" si="79"/>
        <v>Insignificante</v>
      </c>
      <c r="AA346" s="78">
        <f t="shared" si="80"/>
        <v>1</v>
      </c>
      <c r="AB346" s="75" t="s">
        <v>231</v>
      </c>
      <c r="AC346" s="75">
        <f t="shared" si="81"/>
        <v>3</v>
      </c>
      <c r="AD346" s="75" t="s">
        <v>232</v>
      </c>
      <c r="AE346" s="75">
        <f t="shared" si="82"/>
        <v>4</v>
      </c>
      <c r="AF346" s="75" t="s">
        <v>242</v>
      </c>
      <c r="AG346" s="76">
        <f t="shared" si="83"/>
        <v>4</v>
      </c>
      <c r="AH346" s="77" t="str">
        <f t="shared" si="84"/>
        <v>Mayor</v>
      </c>
      <c r="AI346" s="78">
        <f t="shared" si="85"/>
        <v>1</v>
      </c>
      <c r="AJ346" s="75" t="s">
        <v>231</v>
      </c>
      <c r="AK346" s="75">
        <f t="shared" si="86"/>
        <v>2</v>
      </c>
      <c r="AL346" s="75" t="s">
        <v>233</v>
      </c>
      <c r="AM346" s="75">
        <f t="shared" si="87"/>
        <v>3</v>
      </c>
      <c r="AN346" s="75" t="s">
        <v>232</v>
      </c>
      <c r="AO346" s="76">
        <f t="shared" si="88"/>
        <v>3</v>
      </c>
      <c r="AP346" s="77" t="str">
        <f t="shared" si="89"/>
        <v>Moderado</v>
      </c>
      <c r="AQ346" s="79"/>
      <c r="AR346" s="79"/>
      <c r="AS346" s="79"/>
    </row>
    <row r="347" spans="3:45" ht="51">
      <c r="C347" s="56" t="s">
        <v>3242</v>
      </c>
      <c r="D347" s="57">
        <v>43251</v>
      </c>
      <c r="E347" s="58" t="s">
        <v>2652</v>
      </c>
      <c r="F347" s="58" t="s">
        <v>3243</v>
      </c>
      <c r="G347" s="59" t="s">
        <v>3244</v>
      </c>
      <c r="H347" s="59" t="s">
        <v>222</v>
      </c>
      <c r="I347" s="59" t="s">
        <v>223</v>
      </c>
      <c r="J347" s="59" t="s">
        <v>3218</v>
      </c>
      <c r="K347" s="59" t="s">
        <v>3219</v>
      </c>
      <c r="L347" s="59" t="s">
        <v>3238</v>
      </c>
      <c r="M347" s="59" t="s">
        <v>3221</v>
      </c>
      <c r="N347" s="59" t="s">
        <v>3235</v>
      </c>
      <c r="O347" s="59" t="s">
        <v>3223</v>
      </c>
      <c r="P347" s="46" t="s">
        <v>180</v>
      </c>
      <c r="Q347" s="59" t="s">
        <v>2650</v>
      </c>
      <c r="R347" s="59" t="s">
        <v>230</v>
      </c>
      <c r="S347" s="75">
        <f t="shared" si="75"/>
        <v>1</v>
      </c>
      <c r="T347" s="75" t="s">
        <v>231</v>
      </c>
      <c r="U347" s="75">
        <f t="shared" si="76"/>
        <v>1</v>
      </c>
      <c r="V347" s="75" t="s">
        <v>231</v>
      </c>
      <c r="W347" s="75">
        <f t="shared" si="77"/>
        <v>1</v>
      </c>
      <c r="X347" s="75" t="s">
        <v>231</v>
      </c>
      <c r="Y347" s="76">
        <f t="shared" si="78"/>
        <v>1</v>
      </c>
      <c r="Z347" s="77" t="str">
        <f t="shared" si="79"/>
        <v>Insignificante</v>
      </c>
      <c r="AA347" s="78">
        <f t="shared" si="80"/>
        <v>1</v>
      </c>
      <c r="AB347" s="75" t="s">
        <v>231</v>
      </c>
      <c r="AC347" s="75">
        <f t="shared" si="81"/>
        <v>3</v>
      </c>
      <c r="AD347" s="75" t="s">
        <v>232</v>
      </c>
      <c r="AE347" s="75">
        <f t="shared" si="82"/>
        <v>2</v>
      </c>
      <c r="AF347" s="75" t="s">
        <v>233</v>
      </c>
      <c r="AG347" s="76">
        <f t="shared" si="83"/>
        <v>3</v>
      </c>
      <c r="AH347" s="77" t="str">
        <f t="shared" si="84"/>
        <v>Moderado</v>
      </c>
      <c r="AI347" s="78">
        <f t="shared" si="85"/>
        <v>1</v>
      </c>
      <c r="AJ347" s="75" t="s">
        <v>231</v>
      </c>
      <c r="AK347" s="75">
        <f t="shared" si="86"/>
        <v>2</v>
      </c>
      <c r="AL347" s="75" t="s">
        <v>233</v>
      </c>
      <c r="AM347" s="75">
        <f t="shared" si="87"/>
        <v>3</v>
      </c>
      <c r="AN347" s="75" t="s">
        <v>232</v>
      </c>
      <c r="AO347" s="76">
        <f t="shared" si="88"/>
        <v>3</v>
      </c>
      <c r="AP347" s="77" t="str">
        <f t="shared" si="89"/>
        <v>Moderado</v>
      </c>
      <c r="AQ347" s="79"/>
      <c r="AR347" s="79"/>
      <c r="AS347" s="79"/>
    </row>
    <row r="348" spans="3:45" ht="51">
      <c r="C348" s="56" t="s">
        <v>3242</v>
      </c>
      <c r="D348" s="57">
        <v>43251</v>
      </c>
      <c r="E348" s="58" t="s">
        <v>2652</v>
      </c>
      <c r="F348" s="58" t="s">
        <v>3243</v>
      </c>
      <c r="G348" s="59" t="s">
        <v>3244</v>
      </c>
      <c r="H348" s="59" t="s">
        <v>222</v>
      </c>
      <c r="I348" s="59" t="s">
        <v>223</v>
      </c>
      <c r="J348" s="59" t="s">
        <v>3218</v>
      </c>
      <c r="K348" s="59" t="s">
        <v>3219</v>
      </c>
      <c r="L348" s="59" t="s">
        <v>3238</v>
      </c>
      <c r="M348" s="59" t="s">
        <v>3221</v>
      </c>
      <c r="N348" s="59" t="s">
        <v>3235</v>
      </c>
      <c r="O348" s="59" t="s">
        <v>3224</v>
      </c>
      <c r="P348" s="46" t="s">
        <v>180</v>
      </c>
      <c r="Q348" s="59" t="s">
        <v>2650</v>
      </c>
      <c r="R348" s="59" t="s">
        <v>230</v>
      </c>
      <c r="S348" s="75">
        <f t="shared" si="75"/>
        <v>1</v>
      </c>
      <c r="T348" s="75" t="s">
        <v>231</v>
      </c>
      <c r="U348" s="75">
        <f t="shared" si="76"/>
        <v>1</v>
      </c>
      <c r="V348" s="75" t="s">
        <v>231</v>
      </c>
      <c r="W348" s="75">
        <f t="shared" si="77"/>
        <v>1</v>
      </c>
      <c r="X348" s="75" t="s">
        <v>231</v>
      </c>
      <c r="Y348" s="76">
        <f t="shared" si="78"/>
        <v>1</v>
      </c>
      <c r="Z348" s="77" t="str">
        <f t="shared" si="79"/>
        <v>Insignificante</v>
      </c>
      <c r="AA348" s="78">
        <f t="shared" si="80"/>
        <v>1</v>
      </c>
      <c r="AB348" s="75" t="s">
        <v>231</v>
      </c>
      <c r="AC348" s="75">
        <f t="shared" si="81"/>
        <v>3</v>
      </c>
      <c r="AD348" s="75" t="s">
        <v>232</v>
      </c>
      <c r="AE348" s="75">
        <f t="shared" si="82"/>
        <v>2</v>
      </c>
      <c r="AF348" s="75" t="s">
        <v>233</v>
      </c>
      <c r="AG348" s="76">
        <f t="shared" si="83"/>
        <v>3</v>
      </c>
      <c r="AH348" s="77" t="str">
        <f t="shared" si="84"/>
        <v>Moderado</v>
      </c>
      <c r="AI348" s="78">
        <f t="shared" si="85"/>
        <v>1</v>
      </c>
      <c r="AJ348" s="75" t="s">
        <v>231</v>
      </c>
      <c r="AK348" s="75">
        <f t="shared" si="86"/>
        <v>2</v>
      </c>
      <c r="AL348" s="75" t="s">
        <v>233</v>
      </c>
      <c r="AM348" s="75">
        <f t="shared" si="87"/>
        <v>3</v>
      </c>
      <c r="AN348" s="75" t="s">
        <v>232</v>
      </c>
      <c r="AO348" s="76">
        <f t="shared" si="88"/>
        <v>3</v>
      </c>
      <c r="AP348" s="77" t="str">
        <f t="shared" si="89"/>
        <v>Moderado</v>
      </c>
      <c r="AQ348" s="79"/>
      <c r="AR348" s="79"/>
      <c r="AS348" s="79"/>
    </row>
    <row r="349" spans="3:45" ht="51">
      <c r="C349" s="56" t="s">
        <v>3242</v>
      </c>
      <c r="D349" s="57">
        <v>43251</v>
      </c>
      <c r="E349" s="58" t="s">
        <v>2652</v>
      </c>
      <c r="F349" s="58" t="s">
        <v>3243</v>
      </c>
      <c r="G349" s="59" t="s">
        <v>3244</v>
      </c>
      <c r="H349" s="59" t="s">
        <v>222</v>
      </c>
      <c r="I349" s="59" t="s">
        <v>223</v>
      </c>
      <c r="J349" s="59" t="s">
        <v>3218</v>
      </c>
      <c r="K349" s="59" t="s">
        <v>3219</v>
      </c>
      <c r="L349" s="59" t="s">
        <v>3238</v>
      </c>
      <c r="M349" s="59" t="s">
        <v>3221</v>
      </c>
      <c r="N349" s="59" t="s">
        <v>3235</v>
      </c>
      <c r="O349" s="59" t="s">
        <v>2880</v>
      </c>
      <c r="P349" s="46" t="s">
        <v>180</v>
      </c>
      <c r="Q349" s="59" t="s">
        <v>2650</v>
      </c>
      <c r="R349" s="59" t="s">
        <v>230</v>
      </c>
      <c r="S349" s="75">
        <f t="shared" si="75"/>
        <v>1</v>
      </c>
      <c r="T349" s="75" t="s">
        <v>231</v>
      </c>
      <c r="U349" s="75">
        <f t="shared" si="76"/>
        <v>1</v>
      </c>
      <c r="V349" s="75" t="s">
        <v>231</v>
      </c>
      <c r="W349" s="75">
        <f t="shared" si="77"/>
        <v>1</v>
      </c>
      <c r="X349" s="75" t="s">
        <v>231</v>
      </c>
      <c r="Y349" s="76">
        <f t="shared" si="78"/>
        <v>1</v>
      </c>
      <c r="Z349" s="77" t="str">
        <f t="shared" si="79"/>
        <v>Insignificante</v>
      </c>
      <c r="AA349" s="78">
        <f t="shared" si="80"/>
        <v>1</v>
      </c>
      <c r="AB349" s="75" t="s">
        <v>231</v>
      </c>
      <c r="AC349" s="75">
        <f t="shared" si="81"/>
        <v>3</v>
      </c>
      <c r="AD349" s="75" t="s">
        <v>232</v>
      </c>
      <c r="AE349" s="75">
        <f t="shared" si="82"/>
        <v>2</v>
      </c>
      <c r="AF349" s="75" t="s">
        <v>233</v>
      </c>
      <c r="AG349" s="76">
        <f t="shared" si="83"/>
        <v>3</v>
      </c>
      <c r="AH349" s="77" t="str">
        <f t="shared" si="84"/>
        <v>Moderado</v>
      </c>
      <c r="AI349" s="78">
        <f t="shared" si="85"/>
        <v>1</v>
      </c>
      <c r="AJ349" s="75" t="s">
        <v>231</v>
      </c>
      <c r="AK349" s="75">
        <f t="shared" si="86"/>
        <v>2</v>
      </c>
      <c r="AL349" s="75" t="s">
        <v>233</v>
      </c>
      <c r="AM349" s="75">
        <f t="shared" si="87"/>
        <v>3</v>
      </c>
      <c r="AN349" s="75" t="s">
        <v>232</v>
      </c>
      <c r="AO349" s="76">
        <f t="shared" si="88"/>
        <v>3</v>
      </c>
      <c r="AP349" s="77" t="str">
        <f t="shared" si="89"/>
        <v>Moderado</v>
      </c>
      <c r="AQ349" s="79"/>
      <c r="AR349" s="79"/>
      <c r="AS349" s="79"/>
    </row>
    <row r="350" spans="3:45" ht="51">
      <c r="C350" s="56" t="s">
        <v>3242</v>
      </c>
      <c r="D350" s="57">
        <v>43251</v>
      </c>
      <c r="E350" s="58" t="s">
        <v>2652</v>
      </c>
      <c r="F350" s="58" t="s">
        <v>3243</v>
      </c>
      <c r="G350" s="59" t="s">
        <v>3244</v>
      </c>
      <c r="H350" s="59" t="s">
        <v>222</v>
      </c>
      <c r="I350" s="59" t="s">
        <v>223</v>
      </c>
      <c r="J350" s="59" t="s">
        <v>3218</v>
      </c>
      <c r="K350" s="59" t="s">
        <v>3219</v>
      </c>
      <c r="L350" s="59" t="s">
        <v>3238</v>
      </c>
      <c r="M350" s="59" t="s">
        <v>3221</v>
      </c>
      <c r="N350" s="59" t="s">
        <v>3235</v>
      </c>
      <c r="O350" s="59" t="s">
        <v>3225</v>
      </c>
      <c r="P350" s="46" t="s">
        <v>180</v>
      </c>
      <c r="Q350" s="59" t="s">
        <v>2650</v>
      </c>
      <c r="R350" s="59" t="s">
        <v>230</v>
      </c>
      <c r="S350" s="75">
        <f t="shared" si="75"/>
        <v>1</v>
      </c>
      <c r="T350" s="75" t="s">
        <v>231</v>
      </c>
      <c r="U350" s="75">
        <f t="shared" si="76"/>
        <v>1</v>
      </c>
      <c r="V350" s="75" t="s">
        <v>231</v>
      </c>
      <c r="W350" s="75">
        <f t="shared" si="77"/>
        <v>1</v>
      </c>
      <c r="X350" s="75" t="s">
        <v>231</v>
      </c>
      <c r="Y350" s="76">
        <f t="shared" si="78"/>
        <v>1</v>
      </c>
      <c r="Z350" s="77" t="str">
        <f t="shared" si="79"/>
        <v>Insignificante</v>
      </c>
      <c r="AA350" s="78">
        <f t="shared" si="80"/>
        <v>1</v>
      </c>
      <c r="AB350" s="75" t="s">
        <v>231</v>
      </c>
      <c r="AC350" s="75">
        <f t="shared" si="81"/>
        <v>3</v>
      </c>
      <c r="AD350" s="75" t="s">
        <v>232</v>
      </c>
      <c r="AE350" s="75">
        <f t="shared" si="82"/>
        <v>2</v>
      </c>
      <c r="AF350" s="75" t="s">
        <v>233</v>
      </c>
      <c r="AG350" s="76">
        <f t="shared" si="83"/>
        <v>3</v>
      </c>
      <c r="AH350" s="77" t="str">
        <f t="shared" si="84"/>
        <v>Moderado</v>
      </c>
      <c r="AI350" s="78">
        <f t="shared" si="85"/>
        <v>1</v>
      </c>
      <c r="AJ350" s="75" t="s">
        <v>231</v>
      </c>
      <c r="AK350" s="75">
        <f t="shared" si="86"/>
        <v>2</v>
      </c>
      <c r="AL350" s="75" t="s">
        <v>233</v>
      </c>
      <c r="AM350" s="75">
        <f t="shared" si="87"/>
        <v>3</v>
      </c>
      <c r="AN350" s="75" t="s">
        <v>232</v>
      </c>
      <c r="AO350" s="76">
        <f t="shared" si="88"/>
        <v>3</v>
      </c>
      <c r="AP350" s="77" t="str">
        <f t="shared" si="89"/>
        <v>Moderado</v>
      </c>
      <c r="AQ350" s="79"/>
      <c r="AR350" s="79"/>
      <c r="AS350" s="79"/>
    </row>
    <row r="351" spans="3:45" ht="51">
      <c r="C351" s="56" t="s">
        <v>3242</v>
      </c>
      <c r="D351" s="57">
        <v>43251</v>
      </c>
      <c r="E351" s="58" t="s">
        <v>2652</v>
      </c>
      <c r="F351" s="58" t="s">
        <v>3243</v>
      </c>
      <c r="G351" s="59" t="s">
        <v>3244</v>
      </c>
      <c r="H351" s="59" t="s">
        <v>222</v>
      </c>
      <c r="I351" s="59" t="s">
        <v>223</v>
      </c>
      <c r="J351" s="59" t="s">
        <v>3218</v>
      </c>
      <c r="K351" s="59" t="s">
        <v>3219</v>
      </c>
      <c r="L351" s="59" t="s">
        <v>3238</v>
      </c>
      <c r="M351" s="59" t="s">
        <v>3221</v>
      </c>
      <c r="N351" s="59" t="s">
        <v>3235</v>
      </c>
      <c r="O351" s="59" t="s">
        <v>3226</v>
      </c>
      <c r="P351" s="46" t="s">
        <v>180</v>
      </c>
      <c r="Q351" s="59" t="s">
        <v>2650</v>
      </c>
      <c r="R351" s="59" t="s">
        <v>230</v>
      </c>
      <c r="S351" s="75">
        <f t="shared" si="75"/>
        <v>1</v>
      </c>
      <c r="T351" s="75" t="s">
        <v>231</v>
      </c>
      <c r="U351" s="75">
        <f t="shared" si="76"/>
        <v>1</v>
      </c>
      <c r="V351" s="75" t="s">
        <v>231</v>
      </c>
      <c r="W351" s="75">
        <f t="shared" si="77"/>
        <v>1</v>
      </c>
      <c r="X351" s="75" t="s">
        <v>231</v>
      </c>
      <c r="Y351" s="76">
        <f t="shared" si="78"/>
        <v>1</v>
      </c>
      <c r="Z351" s="77" t="str">
        <f t="shared" si="79"/>
        <v>Insignificante</v>
      </c>
      <c r="AA351" s="78">
        <f t="shared" si="80"/>
        <v>1</v>
      </c>
      <c r="AB351" s="75" t="s">
        <v>231</v>
      </c>
      <c r="AC351" s="75">
        <f t="shared" si="81"/>
        <v>3</v>
      </c>
      <c r="AD351" s="75" t="s">
        <v>232</v>
      </c>
      <c r="AE351" s="75">
        <f t="shared" si="82"/>
        <v>2</v>
      </c>
      <c r="AF351" s="75" t="s">
        <v>233</v>
      </c>
      <c r="AG351" s="76">
        <f t="shared" si="83"/>
        <v>3</v>
      </c>
      <c r="AH351" s="77" t="str">
        <f t="shared" si="84"/>
        <v>Moderado</v>
      </c>
      <c r="AI351" s="78">
        <f t="shared" si="85"/>
        <v>1</v>
      </c>
      <c r="AJ351" s="75" t="s">
        <v>231</v>
      </c>
      <c r="AK351" s="75">
        <f t="shared" si="86"/>
        <v>2</v>
      </c>
      <c r="AL351" s="75" t="s">
        <v>233</v>
      </c>
      <c r="AM351" s="75">
        <f t="shared" si="87"/>
        <v>3</v>
      </c>
      <c r="AN351" s="75" t="s">
        <v>232</v>
      </c>
      <c r="AO351" s="76">
        <f t="shared" si="88"/>
        <v>3</v>
      </c>
      <c r="AP351" s="77" t="str">
        <f t="shared" si="89"/>
        <v>Moderado</v>
      </c>
      <c r="AQ351" s="79"/>
      <c r="AR351" s="79"/>
      <c r="AS351" s="79"/>
    </row>
    <row r="352" spans="3:45" ht="51">
      <c r="C352" s="56" t="s">
        <v>3242</v>
      </c>
      <c r="D352" s="57">
        <v>43251</v>
      </c>
      <c r="E352" s="58" t="s">
        <v>2652</v>
      </c>
      <c r="F352" s="58" t="s">
        <v>3243</v>
      </c>
      <c r="G352" s="59" t="s">
        <v>3244</v>
      </c>
      <c r="H352" s="59" t="s">
        <v>222</v>
      </c>
      <c r="I352" s="59" t="s">
        <v>223</v>
      </c>
      <c r="J352" s="59" t="s">
        <v>3218</v>
      </c>
      <c r="K352" s="59" t="s">
        <v>3219</v>
      </c>
      <c r="L352" s="59" t="s">
        <v>3238</v>
      </c>
      <c r="M352" s="59" t="s">
        <v>3221</v>
      </c>
      <c r="N352" s="59" t="s">
        <v>3235</v>
      </c>
      <c r="O352" s="59" t="s">
        <v>3227</v>
      </c>
      <c r="P352" s="46" t="s">
        <v>180</v>
      </c>
      <c r="Q352" s="59" t="s">
        <v>2650</v>
      </c>
      <c r="R352" s="59" t="s">
        <v>230</v>
      </c>
      <c r="S352" s="75">
        <f t="shared" si="75"/>
        <v>1</v>
      </c>
      <c r="T352" s="75" t="s">
        <v>231</v>
      </c>
      <c r="U352" s="75">
        <f t="shared" si="76"/>
        <v>1</v>
      </c>
      <c r="V352" s="75" t="s">
        <v>231</v>
      </c>
      <c r="W352" s="75">
        <f t="shared" si="77"/>
        <v>1</v>
      </c>
      <c r="X352" s="75" t="s">
        <v>231</v>
      </c>
      <c r="Y352" s="76">
        <f t="shared" si="78"/>
        <v>1</v>
      </c>
      <c r="Z352" s="77" t="str">
        <f t="shared" si="79"/>
        <v>Insignificante</v>
      </c>
      <c r="AA352" s="78">
        <f t="shared" si="80"/>
        <v>1</v>
      </c>
      <c r="AB352" s="75" t="s">
        <v>231</v>
      </c>
      <c r="AC352" s="75">
        <f t="shared" si="81"/>
        <v>3</v>
      </c>
      <c r="AD352" s="75" t="s">
        <v>232</v>
      </c>
      <c r="AE352" s="75">
        <f t="shared" si="82"/>
        <v>2</v>
      </c>
      <c r="AF352" s="75" t="s">
        <v>233</v>
      </c>
      <c r="AG352" s="76">
        <f t="shared" si="83"/>
        <v>3</v>
      </c>
      <c r="AH352" s="77" t="str">
        <f t="shared" si="84"/>
        <v>Moderado</v>
      </c>
      <c r="AI352" s="78">
        <f t="shared" si="85"/>
        <v>1</v>
      </c>
      <c r="AJ352" s="75" t="s">
        <v>231</v>
      </c>
      <c r="AK352" s="75">
        <f t="shared" si="86"/>
        <v>2</v>
      </c>
      <c r="AL352" s="75" t="s">
        <v>233</v>
      </c>
      <c r="AM352" s="75">
        <f t="shared" si="87"/>
        <v>3</v>
      </c>
      <c r="AN352" s="75" t="s">
        <v>232</v>
      </c>
      <c r="AO352" s="76">
        <f t="shared" si="88"/>
        <v>3</v>
      </c>
      <c r="AP352" s="77" t="str">
        <f t="shared" si="89"/>
        <v>Moderado</v>
      </c>
      <c r="AQ352" s="79"/>
      <c r="AR352" s="79"/>
      <c r="AS352" s="79"/>
    </row>
    <row r="353" spans="3:45" ht="51">
      <c r="C353" s="56" t="s">
        <v>3242</v>
      </c>
      <c r="D353" s="57">
        <v>43251</v>
      </c>
      <c r="E353" s="58" t="s">
        <v>2652</v>
      </c>
      <c r="F353" s="58" t="s">
        <v>3243</v>
      </c>
      <c r="G353" s="59" t="s">
        <v>3244</v>
      </c>
      <c r="H353" s="59" t="s">
        <v>222</v>
      </c>
      <c r="I353" s="59" t="s">
        <v>223</v>
      </c>
      <c r="J353" s="59" t="s">
        <v>3218</v>
      </c>
      <c r="K353" s="59" t="s">
        <v>3219</v>
      </c>
      <c r="L353" s="59" t="s">
        <v>3238</v>
      </c>
      <c r="M353" s="59" t="s">
        <v>3221</v>
      </c>
      <c r="N353" s="59" t="s">
        <v>3235</v>
      </c>
      <c r="O353" s="59" t="s">
        <v>3245</v>
      </c>
      <c r="P353" s="46" t="s">
        <v>180</v>
      </c>
      <c r="Q353" s="59" t="s">
        <v>2650</v>
      </c>
      <c r="R353" s="59" t="s">
        <v>230</v>
      </c>
      <c r="S353" s="75">
        <f t="shared" si="75"/>
        <v>1</v>
      </c>
      <c r="T353" s="75" t="s">
        <v>231</v>
      </c>
      <c r="U353" s="75">
        <f t="shared" si="76"/>
        <v>1</v>
      </c>
      <c r="V353" s="75" t="s">
        <v>231</v>
      </c>
      <c r="W353" s="75">
        <f t="shared" si="77"/>
        <v>1</v>
      </c>
      <c r="X353" s="75" t="s">
        <v>231</v>
      </c>
      <c r="Y353" s="76">
        <f t="shared" si="78"/>
        <v>1</v>
      </c>
      <c r="Z353" s="77" t="str">
        <f t="shared" si="79"/>
        <v>Insignificante</v>
      </c>
      <c r="AA353" s="78">
        <f t="shared" si="80"/>
        <v>1</v>
      </c>
      <c r="AB353" s="75" t="s">
        <v>231</v>
      </c>
      <c r="AC353" s="75">
        <f t="shared" si="81"/>
        <v>3</v>
      </c>
      <c r="AD353" s="75" t="s">
        <v>232</v>
      </c>
      <c r="AE353" s="75">
        <f t="shared" si="82"/>
        <v>2</v>
      </c>
      <c r="AF353" s="75" t="s">
        <v>233</v>
      </c>
      <c r="AG353" s="76">
        <f t="shared" si="83"/>
        <v>3</v>
      </c>
      <c r="AH353" s="77" t="str">
        <f t="shared" si="84"/>
        <v>Moderado</v>
      </c>
      <c r="AI353" s="78">
        <f t="shared" si="85"/>
        <v>1</v>
      </c>
      <c r="AJ353" s="75" t="s">
        <v>231</v>
      </c>
      <c r="AK353" s="75">
        <f t="shared" si="86"/>
        <v>2</v>
      </c>
      <c r="AL353" s="75" t="s">
        <v>233</v>
      </c>
      <c r="AM353" s="75">
        <f t="shared" si="87"/>
        <v>3</v>
      </c>
      <c r="AN353" s="75" t="s">
        <v>232</v>
      </c>
      <c r="AO353" s="76">
        <f t="shared" si="88"/>
        <v>3</v>
      </c>
      <c r="AP353" s="77" t="str">
        <f t="shared" si="89"/>
        <v>Moderado</v>
      </c>
      <c r="AQ353" s="79"/>
      <c r="AR353" s="79"/>
      <c r="AS353" s="79"/>
    </row>
    <row r="354" spans="3:45" ht="38.25">
      <c r="C354" s="56" t="s">
        <v>3246</v>
      </c>
      <c r="D354" s="57">
        <v>43251</v>
      </c>
      <c r="E354" s="58" t="s">
        <v>2652</v>
      </c>
      <c r="F354" s="58" t="s">
        <v>3247</v>
      </c>
      <c r="G354" s="59" t="s">
        <v>3248</v>
      </c>
      <c r="H354" s="59" t="s">
        <v>222</v>
      </c>
      <c r="I354" s="59" t="s">
        <v>223</v>
      </c>
      <c r="J354" s="59" t="s">
        <v>3218</v>
      </c>
      <c r="K354" s="59" t="s">
        <v>3219</v>
      </c>
      <c r="L354" s="59" t="s">
        <v>3238</v>
      </c>
      <c r="M354" s="59" t="s">
        <v>3221</v>
      </c>
      <c r="N354" s="59" t="s">
        <v>3235</v>
      </c>
      <c r="O354" s="59" t="s">
        <v>3223</v>
      </c>
      <c r="P354" s="46" t="s">
        <v>180</v>
      </c>
      <c r="Q354" s="59" t="s">
        <v>2650</v>
      </c>
      <c r="R354" s="59" t="s">
        <v>230</v>
      </c>
      <c r="S354" s="75">
        <f t="shared" si="75"/>
        <v>1</v>
      </c>
      <c r="T354" s="75" t="s">
        <v>231</v>
      </c>
      <c r="U354" s="75">
        <f t="shared" si="76"/>
        <v>1</v>
      </c>
      <c r="V354" s="75" t="s">
        <v>231</v>
      </c>
      <c r="W354" s="75">
        <f t="shared" si="77"/>
        <v>1</v>
      </c>
      <c r="X354" s="75" t="s">
        <v>231</v>
      </c>
      <c r="Y354" s="76">
        <f t="shared" si="78"/>
        <v>1</v>
      </c>
      <c r="Z354" s="77" t="str">
        <f t="shared" si="79"/>
        <v>Insignificante</v>
      </c>
      <c r="AA354" s="78">
        <f t="shared" si="80"/>
        <v>1</v>
      </c>
      <c r="AB354" s="75" t="s">
        <v>231</v>
      </c>
      <c r="AC354" s="75">
        <f t="shared" si="81"/>
        <v>3</v>
      </c>
      <c r="AD354" s="75" t="s">
        <v>232</v>
      </c>
      <c r="AE354" s="75">
        <f t="shared" si="82"/>
        <v>2</v>
      </c>
      <c r="AF354" s="75" t="s">
        <v>233</v>
      </c>
      <c r="AG354" s="76">
        <f t="shared" si="83"/>
        <v>3</v>
      </c>
      <c r="AH354" s="77" t="str">
        <f t="shared" si="84"/>
        <v>Moderado</v>
      </c>
      <c r="AI354" s="78">
        <f t="shared" si="85"/>
        <v>1</v>
      </c>
      <c r="AJ354" s="75" t="s">
        <v>231</v>
      </c>
      <c r="AK354" s="75">
        <f t="shared" si="86"/>
        <v>2</v>
      </c>
      <c r="AL354" s="75" t="s">
        <v>233</v>
      </c>
      <c r="AM354" s="75">
        <f t="shared" si="87"/>
        <v>3</v>
      </c>
      <c r="AN354" s="75" t="s">
        <v>232</v>
      </c>
      <c r="AO354" s="76">
        <f t="shared" si="88"/>
        <v>3</v>
      </c>
      <c r="AP354" s="77" t="str">
        <f t="shared" si="89"/>
        <v>Moderado</v>
      </c>
      <c r="AQ354" s="79"/>
      <c r="AR354" s="79"/>
      <c r="AS354" s="79"/>
    </row>
    <row r="355" spans="3:45" ht="38.25">
      <c r="C355" s="56" t="s">
        <v>3246</v>
      </c>
      <c r="D355" s="57">
        <v>43251</v>
      </c>
      <c r="E355" s="58" t="s">
        <v>2652</v>
      </c>
      <c r="F355" s="58" t="s">
        <v>3247</v>
      </c>
      <c r="G355" s="59" t="s">
        <v>3248</v>
      </c>
      <c r="H355" s="59" t="s">
        <v>222</v>
      </c>
      <c r="I355" s="59" t="s">
        <v>223</v>
      </c>
      <c r="J355" s="59" t="s">
        <v>3218</v>
      </c>
      <c r="K355" s="59" t="s">
        <v>3219</v>
      </c>
      <c r="L355" s="59" t="s">
        <v>3238</v>
      </c>
      <c r="M355" s="59" t="s">
        <v>3221</v>
      </c>
      <c r="N355" s="59" t="s">
        <v>3235</v>
      </c>
      <c r="O355" s="59" t="s">
        <v>3224</v>
      </c>
      <c r="P355" s="46" t="s">
        <v>180</v>
      </c>
      <c r="Q355" s="59" t="s">
        <v>2650</v>
      </c>
      <c r="R355" s="59" t="s">
        <v>230</v>
      </c>
      <c r="S355" s="75">
        <f t="shared" si="75"/>
        <v>1</v>
      </c>
      <c r="T355" s="75" t="s">
        <v>231</v>
      </c>
      <c r="U355" s="75">
        <f t="shared" si="76"/>
        <v>1</v>
      </c>
      <c r="V355" s="75" t="s">
        <v>231</v>
      </c>
      <c r="W355" s="75">
        <f t="shared" si="77"/>
        <v>1</v>
      </c>
      <c r="X355" s="75" t="s">
        <v>231</v>
      </c>
      <c r="Y355" s="76">
        <f t="shared" si="78"/>
        <v>1</v>
      </c>
      <c r="Z355" s="77" t="str">
        <f t="shared" si="79"/>
        <v>Insignificante</v>
      </c>
      <c r="AA355" s="78">
        <f t="shared" si="80"/>
        <v>1</v>
      </c>
      <c r="AB355" s="75" t="s">
        <v>231</v>
      </c>
      <c r="AC355" s="75">
        <f t="shared" si="81"/>
        <v>3</v>
      </c>
      <c r="AD355" s="75" t="s">
        <v>232</v>
      </c>
      <c r="AE355" s="75">
        <f t="shared" si="82"/>
        <v>2</v>
      </c>
      <c r="AF355" s="75" t="s">
        <v>233</v>
      </c>
      <c r="AG355" s="76">
        <f t="shared" si="83"/>
        <v>3</v>
      </c>
      <c r="AH355" s="77" t="str">
        <f t="shared" si="84"/>
        <v>Moderado</v>
      </c>
      <c r="AI355" s="78">
        <f t="shared" si="85"/>
        <v>1</v>
      </c>
      <c r="AJ355" s="75" t="s">
        <v>231</v>
      </c>
      <c r="AK355" s="75">
        <f t="shared" si="86"/>
        <v>2</v>
      </c>
      <c r="AL355" s="75" t="s">
        <v>233</v>
      </c>
      <c r="AM355" s="75">
        <f t="shared" si="87"/>
        <v>3</v>
      </c>
      <c r="AN355" s="75" t="s">
        <v>232</v>
      </c>
      <c r="AO355" s="76">
        <f t="shared" si="88"/>
        <v>3</v>
      </c>
      <c r="AP355" s="77" t="str">
        <f t="shared" si="89"/>
        <v>Moderado</v>
      </c>
      <c r="AQ355" s="79"/>
      <c r="AR355" s="79"/>
      <c r="AS355" s="79"/>
    </row>
    <row r="356" spans="3:45" ht="38.25">
      <c r="C356" s="56" t="s">
        <v>3246</v>
      </c>
      <c r="D356" s="57">
        <v>43251</v>
      </c>
      <c r="E356" s="58" t="s">
        <v>2652</v>
      </c>
      <c r="F356" s="58" t="s">
        <v>3247</v>
      </c>
      <c r="G356" s="59" t="s">
        <v>3248</v>
      </c>
      <c r="H356" s="59" t="s">
        <v>222</v>
      </c>
      <c r="I356" s="59" t="s">
        <v>223</v>
      </c>
      <c r="J356" s="59" t="s">
        <v>3218</v>
      </c>
      <c r="K356" s="59" t="s">
        <v>3219</v>
      </c>
      <c r="L356" s="59" t="s">
        <v>3238</v>
      </c>
      <c r="M356" s="59" t="s">
        <v>3221</v>
      </c>
      <c r="N356" s="59" t="s">
        <v>3235</v>
      </c>
      <c r="O356" s="59" t="s">
        <v>2880</v>
      </c>
      <c r="P356" s="46" t="s">
        <v>180</v>
      </c>
      <c r="Q356" s="59" t="s">
        <v>2650</v>
      </c>
      <c r="R356" s="59" t="s">
        <v>230</v>
      </c>
      <c r="S356" s="75">
        <f t="shared" si="75"/>
        <v>1</v>
      </c>
      <c r="T356" s="75" t="s">
        <v>231</v>
      </c>
      <c r="U356" s="75">
        <f t="shared" si="76"/>
        <v>1</v>
      </c>
      <c r="V356" s="75" t="s">
        <v>231</v>
      </c>
      <c r="W356" s="75">
        <f t="shared" si="77"/>
        <v>1</v>
      </c>
      <c r="X356" s="75" t="s">
        <v>231</v>
      </c>
      <c r="Y356" s="76">
        <f t="shared" si="78"/>
        <v>1</v>
      </c>
      <c r="Z356" s="77" t="str">
        <f t="shared" si="79"/>
        <v>Insignificante</v>
      </c>
      <c r="AA356" s="78">
        <f t="shared" si="80"/>
        <v>1</v>
      </c>
      <c r="AB356" s="75" t="s">
        <v>231</v>
      </c>
      <c r="AC356" s="75">
        <f t="shared" si="81"/>
        <v>3</v>
      </c>
      <c r="AD356" s="75" t="s">
        <v>232</v>
      </c>
      <c r="AE356" s="75">
        <f t="shared" si="82"/>
        <v>2</v>
      </c>
      <c r="AF356" s="75" t="s">
        <v>233</v>
      </c>
      <c r="AG356" s="76">
        <f t="shared" si="83"/>
        <v>3</v>
      </c>
      <c r="AH356" s="77" t="str">
        <f t="shared" si="84"/>
        <v>Moderado</v>
      </c>
      <c r="AI356" s="78">
        <f t="shared" si="85"/>
        <v>1</v>
      </c>
      <c r="AJ356" s="75" t="s">
        <v>231</v>
      </c>
      <c r="AK356" s="75">
        <f t="shared" si="86"/>
        <v>2</v>
      </c>
      <c r="AL356" s="75" t="s">
        <v>233</v>
      </c>
      <c r="AM356" s="75">
        <f t="shared" si="87"/>
        <v>3</v>
      </c>
      <c r="AN356" s="75" t="s">
        <v>232</v>
      </c>
      <c r="AO356" s="76">
        <f t="shared" si="88"/>
        <v>3</v>
      </c>
      <c r="AP356" s="77" t="str">
        <f t="shared" si="89"/>
        <v>Moderado</v>
      </c>
      <c r="AQ356" s="79"/>
      <c r="AR356" s="79"/>
      <c r="AS356" s="79"/>
    </row>
    <row r="357" spans="3:45" ht="38.25">
      <c r="C357" s="56" t="s">
        <v>3246</v>
      </c>
      <c r="D357" s="57">
        <v>43251</v>
      </c>
      <c r="E357" s="58" t="s">
        <v>2652</v>
      </c>
      <c r="F357" s="58" t="s">
        <v>3247</v>
      </c>
      <c r="G357" s="59" t="s">
        <v>3248</v>
      </c>
      <c r="H357" s="59" t="s">
        <v>222</v>
      </c>
      <c r="I357" s="59" t="s">
        <v>223</v>
      </c>
      <c r="J357" s="59" t="s">
        <v>3218</v>
      </c>
      <c r="K357" s="59" t="s">
        <v>3219</v>
      </c>
      <c r="L357" s="59" t="s">
        <v>3238</v>
      </c>
      <c r="M357" s="59" t="s">
        <v>3221</v>
      </c>
      <c r="N357" s="59" t="s">
        <v>3235</v>
      </c>
      <c r="O357" s="59" t="s">
        <v>3225</v>
      </c>
      <c r="P357" s="46" t="s">
        <v>180</v>
      </c>
      <c r="Q357" s="59" t="s">
        <v>2650</v>
      </c>
      <c r="R357" s="59" t="s">
        <v>230</v>
      </c>
      <c r="S357" s="75">
        <f t="shared" si="75"/>
        <v>1</v>
      </c>
      <c r="T357" s="75" t="s">
        <v>231</v>
      </c>
      <c r="U357" s="75">
        <f t="shared" si="76"/>
        <v>1</v>
      </c>
      <c r="V357" s="75" t="s">
        <v>231</v>
      </c>
      <c r="W357" s="75">
        <f t="shared" si="77"/>
        <v>1</v>
      </c>
      <c r="X357" s="75" t="s">
        <v>231</v>
      </c>
      <c r="Y357" s="76">
        <f t="shared" si="78"/>
        <v>1</v>
      </c>
      <c r="Z357" s="77" t="str">
        <f t="shared" si="79"/>
        <v>Insignificante</v>
      </c>
      <c r="AA357" s="78">
        <f t="shared" si="80"/>
        <v>1</v>
      </c>
      <c r="AB357" s="75" t="s">
        <v>231</v>
      </c>
      <c r="AC357" s="75">
        <f t="shared" si="81"/>
        <v>3</v>
      </c>
      <c r="AD357" s="75" t="s">
        <v>232</v>
      </c>
      <c r="AE357" s="75">
        <f t="shared" si="82"/>
        <v>2</v>
      </c>
      <c r="AF357" s="75" t="s">
        <v>233</v>
      </c>
      <c r="AG357" s="76">
        <f t="shared" si="83"/>
        <v>3</v>
      </c>
      <c r="AH357" s="77" t="str">
        <f t="shared" si="84"/>
        <v>Moderado</v>
      </c>
      <c r="AI357" s="78">
        <f t="shared" si="85"/>
        <v>1</v>
      </c>
      <c r="AJ357" s="75" t="s">
        <v>231</v>
      </c>
      <c r="AK357" s="75">
        <f t="shared" si="86"/>
        <v>2</v>
      </c>
      <c r="AL357" s="75" t="s">
        <v>233</v>
      </c>
      <c r="AM357" s="75">
        <f t="shared" si="87"/>
        <v>3</v>
      </c>
      <c r="AN357" s="75" t="s">
        <v>232</v>
      </c>
      <c r="AO357" s="76">
        <f t="shared" si="88"/>
        <v>3</v>
      </c>
      <c r="AP357" s="77" t="str">
        <f t="shared" si="89"/>
        <v>Moderado</v>
      </c>
      <c r="AQ357" s="79"/>
      <c r="AR357" s="79"/>
      <c r="AS357" s="79"/>
    </row>
    <row r="358" spans="3:45" ht="38.25">
      <c r="C358" s="56" t="s">
        <v>3246</v>
      </c>
      <c r="D358" s="57">
        <v>43251</v>
      </c>
      <c r="E358" s="58" t="s">
        <v>2652</v>
      </c>
      <c r="F358" s="58" t="s">
        <v>3247</v>
      </c>
      <c r="G358" s="59" t="s">
        <v>3248</v>
      </c>
      <c r="H358" s="59" t="s">
        <v>222</v>
      </c>
      <c r="I358" s="59" t="s">
        <v>223</v>
      </c>
      <c r="J358" s="59" t="s">
        <v>3218</v>
      </c>
      <c r="K358" s="59" t="s">
        <v>3219</v>
      </c>
      <c r="L358" s="59" t="s">
        <v>3238</v>
      </c>
      <c r="M358" s="59" t="s">
        <v>3221</v>
      </c>
      <c r="N358" s="59" t="s">
        <v>3235</v>
      </c>
      <c r="O358" s="59" t="s">
        <v>3226</v>
      </c>
      <c r="P358" s="46" t="s">
        <v>180</v>
      </c>
      <c r="Q358" s="59" t="s">
        <v>2650</v>
      </c>
      <c r="R358" s="59" t="s">
        <v>230</v>
      </c>
      <c r="S358" s="75">
        <f t="shared" si="75"/>
        <v>1</v>
      </c>
      <c r="T358" s="75" t="s">
        <v>231</v>
      </c>
      <c r="U358" s="75">
        <f t="shared" si="76"/>
        <v>1</v>
      </c>
      <c r="V358" s="75" t="s">
        <v>231</v>
      </c>
      <c r="W358" s="75">
        <f t="shared" si="77"/>
        <v>1</v>
      </c>
      <c r="X358" s="75" t="s">
        <v>231</v>
      </c>
      <c r="Y358" s="76">
        <f t="shared" si="78"/>
        <v>1</v>
      </c>
      <c r="Z358" s="77" t="str">
        <f t="shared" si="79"/>
        <v>Insignificante</v>
      </c>
      <c r="AA358" s="78">
        <f t="shared" si="80"/>
        <v>1</v>
      </c>
      <c r="AB358" s="75" t="s">
        <v>231</v>
      </c>
      <c r="AC358" s="75">
        <f t="shared" si="81"/>
        <v>3</v>
      </c>
      <c r="AD358" s="75" t="s">
        <v>232</v>
      </c>
      <c r="AE358" s="75">
        <f t="shared" si="82"/>
        <v>2</v>
      </c>
      <c r="AF358" s="75" t="s">
        <v>233</v>
      </c>
      <c r="AG358" s="76">
        <f t="shared" si="83"/>
        <v>3</v>
      </c>
      <c r="AH358" s="77" t="str">
        <f t="shared" si="84"/>
        <v>Moderado</v>
      </c>
      <c r="AI358" s="78">
        <f t="shared" si="85"/>
        <v>1</v>
      </c>
      <c r="AJ358" s="75" t="s">
        <v>231</v>
      </c>
      <c r="AK358" s="75">
        <f t="shared" si="86"/>
        <v>2</v>
      </c>
      <c r="AL358" s="75" t="s">
        <v>233</v>
      </c>
      <c r="AM358" s="75">
        <f t="shared" si="87"/>
        <v>3</v>
      </c>
      <c r="AN358" s="75" t="s">
        <v>232</v>
      </c>
      <c r="AO358" s="76">
        <f t="shared" si="88"/>
        <v>3</v>
      </c>
      <c r="AP358" s="77" t="str">
        <f t="shared" si="89"/>
        <v>Moderado</v>
      </c>
      <c r="AQ358" s="79"/>
      <c r="AR358" s="79"/>
      <c r="AS358" s="79"/>
    </row>
    <row r="359" spans="3:45" ht="38.25">
      <c r="C359" s="56" t="s">
        <v>3246</v>
      </c>
      <c r="D359" s="57">
        <v>43251</v>
      </c>
      <c r="E359" s="58" t="s">
        <v>2652</v>
      </c>
      <c r="F359" s="58" t="s">
        <v>3247</v>
      </c>
      <c r="G359" s="59" t="s">
        <v>3248</v>
      </c>
      <c r="H359" s="59" t="s">
        <v>222</v>
      </c>
      <c r="I359" s="59" t="s">
        <v>223</v>
      </c>
      <c r="J359" s="59" t="s">
        <v>3218</v>
      </c>
      <c r="K359" s="59" t="s">
        <v>3219</v>
      </c>
      <c r="L359" s="59" t="s">
        <v>3238</v>
      </c>
      <c r="M359" s="59" t="s">
        <v>3221</v>
      </c>
      <c r="N359" s="59" t="s">
        <v>3235</v>
      </c>
      <c r="O359" s="59" t="s">
        <v>3227</v>
      </c>
      <c r="P359" s="46" t="s">
        <v>180</v>
      </c>
      <c r="Q359" s="59" t="s">
        <v>2650</v>
      </c>
      <c r="R359" s="59" t="s">
        <v>230</v>
      </c>
      <c r="S359" s="75">
        <f t="shared" si="75"/>
        <v>1</v>
      </c>
      <c r="T359" s="75" t="s">
        <v>231</v>
      </c>
      <c r="U359" s="75">
        <f t="shared" si="76"/>
        <v>1</v>
      </c>
      <c r="V359" s="75" t="s">
        <v>231</v>
      </c>
      <c r="W359" s="75">
        <f t="shared" si="77"/>
        <v>1</v>
      </c>
      <c r="X359" s="75" t="s">
        <v>231</v>
      </c>
      <c r="Y359" s="76">
        <f t="shared" si="78"/>
        <v>1</v>
      </c>
      <c r="Z359" s="77" t="str">
        <f t="shared" si="79"/>
        <v>Insignificante</v>
      </c>
      <c r="AA359" s="78">
        <f t="shared" si="80"/>
        <v>1</v>
      </c>
      <c r="AB359" s="75" t="s">
        <v>231</v>
      </c>
      <c r="AC359" s="75">
        <f t="shared" si="81"/>
        <v>3</v>
      </c>
      <c r="AD359" s="75" t="s">
        <v>232</v>
      </c>
      <c r="AE359" s="75">
        <f t="shared" si="82"/>
        <v>2</v>
      </c>
      <c r="AF359" s="75" t="s">
        <v>233</v>
      </c>
      <c r="AG359" s="76">
        <f t="shared" si="83"/>
        <v>3</v>
      </c>
      <c r="AH359" s="77" t="str">
        <f t="shared" si="84"/>
        <v>Moderado</v>
      </c>
      <c r="AI359" s="78">
        <f t="shared" si="85"/>
        <v>1</v>
      </c>
      <c r="AJ359" s="75" t="s">
        <v>231</v>
      </c>
      <c r="AK359" s="75">
        <f t="shared" si="86"/>
        <v>2</v>
      </c>
      <c r="AL359" s="75" t="s">
        <v>233</v>
      </c>
      <c r="AM359" s="75">
        <f t="shared" si="87"/>
        <v>3</v>
      </c>
      <c r="AN359" s="75" t="s">
        <v>232</v>
      </c>
      <c r="AO359" s="76">
        <f t="shared" si="88"/>
        <v>3</v>
      </c>
      <c r="AP359" s="77" t="str">
        <f t="shared" si="89"/>
        <v>Moderado</v>
      </c>
      <c r="AQ359" s="79"/>
      <c r="AR359" s="79"/>
      <c r="AS359" s="79"/>
    </row>
    <row r="360" spans="3:45" ht="38.25">
      <c r="C360" s="56" t="s">
        <v>3246</v>
      </c>
      <c r="D360" s="57">
        <v>43251</v>
      </c>
      <c r="E360" s="58" t="s">
        <v>2652</v>
      </c>
      <c r="F360" s="58" t="s">
        <v>3247</v>
      </c>
      <c r="G360" s="59" t="s">
        <v>3248</v>
      </c>
      <c r="H360" s="59" t="s">
        <v>222</v>
      </c>
      <c r="I360" s="59" t="s">
        <v>223</v>
      </c>
      <c r="J360" s="59" t="s">
        <v>3218</v>
      </c>
      <c r="K360" s="59" t="s">
        <v>3219</v>
      </c>
      <c r="L360" s="59" t="s">
        <v>3238</v>
      </c>
      <c r="M360" s="59" t="s">
        <v>3221</v>
      </c>
      <c r="N360" s="59" t="s">
        <v>3235</v>
      </c>
      <c r="O360" s="59" t="s">
        <v>3245</v>
      </c>
      <c r="P360" s="46" t="s">
        <v>180</v>
      </c>
      <c r="Q360" s="59" t="s">
        <v>2650</v>
      </c>
      <c r="R360" s="59" t="s">
        <v>230</v>
      </c>
      <c r="S360" s="75">
        <f t="shared" si="75"/>
        <v>1</v>
      </c>
      <c r="T360" s="75" t="s">
        <v>231</v>
      </c>
      <c r="U360" s="75">
        <f t="shared" si="76"/>
        <v>1</v>
      </c>
      <c r="V360" s="75" t="s">
        <v>231</v>
      </c>
      <c r="W360" s="75">
        <f t="shared" si="77"/>
        <v>1</v>
      </c>
      <c r="X360" s="75" t="s">
        <v>231</v>
      </c>
      <c r="Y360" s="76">
        <f t="shared" si="78"/>
        <v>1</v>
      </c>
      <c r="Z360" s="77" t="str">
        <f t="shared" si="79"/>
        <v>Insignificante</v>
      </c>
      <c r="AA360" s="78">
        <f t="shared" si="80"/>
        <v>1</v>
      </c>
      <c r="AB360" s="75" t="s">
        <v>231</v>
      </c>
      <c r="AC360" s="75">
        <f t="shared" si="81"/>
        <v>3</v>
      </c>
      <c r="AD360" s="75" t="s">
        <v>232</v>
      </c>
      <c r="AE360" s="75">
        <f t="shared" si="82"/>
        <v>2</v>
      </c>
      <c r="AF360" s="75" t="s">
        <v>233</v>
      </c>
      <c r="AG360" s="76">
        <f t="shared" si="83"/>
        <v>3</v>
      </c>
      <c r="AH360" s="77" t="str">
        <f t="shared" si="84"/>
        <v>Moderado</v>
      </c>
      <c r="AI360" s="78">
        <f t="shared" si="85"/>
        <v>1</v>
      </c>
      <c r="AJ360" s="75" t="s">
        <v>231</v>
      </c>
      <c r="AK360" s="75">
        <f t="shared" si="86"/>
        <v>2</v>
      </c>
      <c r="AL360" s="75" t="s">
        <v>233</v>
      </c>
      <c r="AM360" s="75">
        <f t="shared" si="87"/>
        <v>3</v>
      </c>
      <c r="AN360" s="75" t="s">
        <v>232</v>
      </c>
      <c r="AO360" s="76">
        <f t="shared" si="88"/>
        <v>3</v>
      </c>
      <c r="AP360" s="77" t="str">
        <f t="shared" si="89"/>
        <v>Moderado</v>
      </c>
      <c r="AQ360" s="79"/>
      <c r="AR360" s="79"/>
      <c r="AS360" s="79"/>
    </row>
    <row r="361" spans="3:45" ht="63.75">
      <c r="C361" s="56" t="s">
        <v>3249</v>
      </c>
      <c r="D361" s="57">
        <v>43251</v>
      </c>
      <c r="E361" s="58" t="s">
        <v>2652</v>
      </c>
      <c r="F361" s="58" t="s">
        <v>3250</v>
      </c>
      <c r="G361" s="59" t="s">
        <v>3251</v>
      </c>
      <c r="H361" s="59" t="s">
        <v>222</v>
      </c>
      <c r="I361" s="59" t="s">
        <v>223</v>
      </c>
      <c r="J361" s="59" t="s">
        <v>3252</v>
      </c>
      <c r="K361" s="59" t="s">
        <v>3219</v>
      </c>
      <c r="L361" s="59" t="s">
        <v>3238</v>
      </c>
      <c r="M361" s="59" t="s">
        <v>3221</v>
      </c>
      <c r="N361" s="59" t="s">
        <v>3222</v>
      </c>
      <c r="O361" s="59" t="s">
        <v>3223</v>
      </c>
      <c r="P361" s="46" t="s">
        <v>180</v>
      </c>
      <c r="Q361" s="59" t="s">
        <v>2650</v>
      </c>
      <c r="R361" s="59" t="s">
        <v>230</v>
      </c>
      <c r="S361" s="75">
        <f t="shared" si="75"/>
        <v>1</v>
      </c>
      <c r="T361" s="75" t="s">
        <v>231</v>
      </c>
      <c r="U361" s="75">
        <f t="shared" si="76"/>
        <v>1</v>
      </c>
      <c r="V361" s="75" t="s">
        <v>231</v>
      </c>
      <c r="W361" s="75">
        <f t="shared" si="77"/>
        <v>1</v>
      </c>
      <c r="X361" s="75" t="s">
        <v>231</v>
      </c>
      <c r="Y361" s="76">
        <f t="shared" si="78"/>
        <v>1</v>
      </c>
      <c r="Z361" s="77" t="str">
        <f t="shared" si="79"/>
        <v>Insignificante</v>
      </c>
      <c r="AA361" s="78">
        <f t="shared" si="80"/>
        <v>1</v>
      </c>
      <c r="AB361" s="75" t="s">
        <v>231</v>
      </c>
      <c r="AC361" s="75">
        <f t="shared" si="81"/>
        <v>3</v>
      </c>
      <c r="AD361" s="75" t="s">
        <v>232</v>
      </c>
      <c r="AE361" s="75">
        <f t="shared" si="82"/>
        <v>4</v>
      </c>
      <c r="AF361" s="75" t="s">
        <v>242</v>
      </c>
      <c r="AG361" s="76">
        <f t="shared" si="83"/>
        <v>4</v>
      </c>
      <c r="AH361" s="77" t="str">
        <f t="shared" si="84"/>
        <v>Mayor</v>
      </c>
      <c r="AI361" s="78">
        <f t="shared" si="85"/>
        <v>1</v>
      </c>
      <c r="AJ361" s="75" t="s">
        <v>231</v>
      </c>
      <c r="AK361" s="75">
        <f t="shared" si="86"/>
        <v>2</v>
      </c>
      <c r="AL361" s="75" t="s">
        <v>233</v>
      </c>
      <c r="AM361" s="75">
        <f t="shared" si="87"/>
        <v>3</v>
      </c>
      <c r="AN361" s="75" t="s">
        <v>232</v>
      </c>
      <c r="AO361" s="76">
        <f t="shared" si="88"/>
        <v>3</v>
      </c>
      <c r="AP361" s="77" t="str">
        <f t="shared" si="89"/>
        <v>Moderado</v>
      </c>
      <c r="AQ361" s="79"/>
      <c r="AR361" s="79"/>
      <c r="AS361" s="79"/>
    </row>
    <row r="362" spans="3:45" ht="63.75">
      <c r="C362" s="56" t="s">
        <v>3249</v>
      </c>
      <c r="D362" s="57">
        <v>43251</v>
      </c>
      <c r="E362" s="58" t="s">
        <v>2652</v>
      </c>
      <c r="F362" s="58" t="s">
        <v>3250</v>
      </c>
      <c r="G362" s="59" t="s">
        <v>3251</v>
      </c>
      <c r="H362" s="59" t="s">
        <v>222</v>
      </c>
      <c r="I362" s="59" t="s">
        <v>223</v>
      </c>
      <c r="J362" s="59" t="s">
        <v>3252</v>
      </c>
      <c r="K362" s="59" t="s">
        <v>3219</v>
      </c>
      <c r="L362" s="59" t="s">
        <v>3238</v>
      </c>
      <c r="M362" s="59" t="s">
        <v>3221</v>
      </c>
      <c r="N362" s="59" t="s">
        <v>3222</v>
      </c>
      <c r="O362" s="59" t="s">
        <v>3224</v>
      </c>
      <c r="P362" s="46" t="s">
        <v>180</v>
      </c>
      <c r="Q362" s="59" t="s">
        <v>2650</v>
      </c>
      <c r="R362" s="59" t="s">
        <v>230</v>
      </c>
      <c r="S362" s="75">
        <f t="shared" si="75"/>
        <v>1</v>
      </c>
      <c r="T362" s="75" t="s">
        <v>231</v>
      </c>
      <c r="U362" s="75">
        <f t="shared" si="76"/>
        <v>1</v>
      </c>
      <c r="V362" s="75" t="s">
        <v>231</v>
      </c>
      <c r="W362" s="75">
        <f t="shared" si="77"/>
        <v>1</v>
      </c>
      <c r="X362" s="75" t="s">
        <v>231</v>
      </c>
      <c r="Y362" s="76">
        <f t="shared" si="78"/>
        <v>1</v>
      </c>
      <c r="Z362" s="77" t="str">
        <f t="shared" si="79"/>
        <v>Insignificante</v>
      </c>
      <c r="AA362" s="78">
        <f t="shared" si="80"/>
        <v>1</v>
      </c>
      <c r="AB362" s="75" t="s">
        <v>231</v>
      </c>
      <c r="AC362" s="75">
        <f t="shared" si="81"/>
        <v>3</v>
      </c>
      <c r="AD362" s="75" t="s">
        <v>232</v>
      </c>
      <c r="AE362" s="75">
        <f t="shared" si="82"/>
        <v>4</v>
      </c>
      <c r="AF362" s="75" t="s">
        <v>242</v>
      </c>
      <c r="AG362" s="76">
        <f t="shared" si="83"/>
        <v>4</v>
      </c>
      <c r="AH362" s="77" t="str">
        <f t="shared" si="84"/>
        <v>Mayor</v>
      </c>
      <c r="AI362" s="78">
        <f t="shared" si="85"/>
        <v>1</v>
      </c>
      <c r="AJ362" s="75" t="s">
        <v>231</v>
      </c>
      <c r="AK362" s="75">
        <f t="shared" si="86"/>
        <v>2</v>
      </c>
      <c r="AL362" s="75" t="s">
        <v>233</v>
      </c>
      <c r="AM362" s="75">
        <f t="shared" si="87"/>
        <v>3</v>
      </c>
      <c r="AN362" s="75" t="s">
        <v>232</v>
      </c>
      <c r="AO362" s="76">
        <f t="shared" si="88"/>
        <v>3</v>
      </c>
      <c r="AP362" s="77" t="str">
        <f t="shared" si="89"/>
        <v>Moderado</v>
      </c>
      <c r="AQ362" s="79"/>
      <c r="AR362" s="79"/>
      <c r="AS362" s="79"/>
    </row>
    <row r="363" spans="3:45" ht="63.75">
      <c r="C363" s="56" t="s">
        <v>3249</v>
      </c>
      <c r="D363" s="57">
        <v>43251</v>
      </c>
      <c r="E363" s="58" t="s">
        <v>2652</v>
      </c>
      <c r="F363" s="58" t="s">
        <v>3250</v>
      </c>
      <c r="G363" s="59" t="s">
        <v>3251</v>
      </c>
      <c r="H363" s="59" t="s">
        <v>222</v>
      </c>
      <c r="I363" s="59" t="s">
        <v>223</v>
      </c>
      <c r="J363" s="59" t="s">
        <v>3252</v>
      </c>
      <c r="K363" s="59" t="s">
        <v>3219</v>
      </c>
      <c r="L363" s="59" t="s">
        <v>3238</v>
      </c>
      <c r="M363" s="59" t="s">
        <v>3221</v>
      </c>
      <c r="N363" s="59" t="s">
        <v>3222</v>
      </c>
      <c r="O363" s="59" t="s">
        <v>2880</v>
      </c>
      <c r="P363" s="46" t="s">
        <v>180</v>
      </c>
      <c r="Q363" s="59" t="s">
        <v>2650</v>
      </c>
      <c r="R363" s="59" t="s">
        <v>230</v>
      </c>
      <c r="S363" s="75">
        <f t="shared" si="75"/>
        <v>1</v>
      </c>
      <c r="T363" s="75" t="s">
        <v>231</v>
      </c>
      <c r="U363" s="75">
        <f t="shared" si="76"/>
        <v>1</v>
      </c>
      <c r="V363" s="75" t="s">
        <v>231</v>
      </c>
      <c r="W363" s="75">
        <f t="shared" si="77"/>
        <v>1</v>
      </c>
      <c r="X363" s="75" t="s">
        <v>231</v>
      </c>
      <c r="Y363" s="76">
        <f t="shared" si="78"/>
        <v>1</v>
      </c>
      <c r="Z363" s="77" t="str">
        <f t="shared" si="79"/>
        <v>Insignificante</v>
      </c>
      <c r="AA363" s="78">
        <f t="shared" si="80"/>
        <v>1</v>
      </c>
      <c r="AB363" s="75" t="s">
        <v>231</v>
      </c>
      <c r="AC363" s="75">
        <f t="shared" si="81"/>
        <v>3</v>
      </c>
      <c r="AD363" s="75" t="s">
        <v>232</v>
      </c>
      <c r="AE363" s="75">
        <f t="shared" si="82"/>
        <v>4</v>
      </c>
      <c r="AF363" s="75" t="s">
        <v>242</v>
      </c>
      <c r="AG363" s="76">
        <f t="shared" si="83"/>
        <v>4</v>
      </c>
      <c r="AH363" s="77" t="str">
        <f t="shared" si="84"/>
        <v>Mayor</v>
      </c>
      <c r="AI363" s="78">
        <f t="shared" si="85"/>
        <v>1</v>
      </c>
      <c r="AJ363" s="75" t="s">
        <v>231</v>
      </c>
      <c r="AK363" s="75">
        <f t="shared" si="86"/>
        <v>2</v>
      </c>
      <c r="AL363" s="75" t="s">
        <v>233</v>
      </c>
      <c r="AM363" s="75">
        <f t="shared" si="87"/>
        <v>3</v>
      </c>
      <c r="AN363" s="75" t="s">
        <v>232</v>
      </c>
      <c r="AO363" s="76">
        <f t="shared" si="88"/>
        <v>3</v>
      </c>
      <c r="AP363" s="77" t="str">
        <f t="shared" si="89"/>
        <v>Moderado</v>
      </c>
      <c r="AQ363" s="79"/>
      <c r="AR363" s="79"/>
      <c r="AS363" s="79"/>
    </row>
    <row r="364" spans="3:45" ht="63.75">
      <c r="C364" s="56" t="s">
        <v>3249</v>
      </c>
      <c r="D364" s="57">
        <v>43251</v>
      </c>
      <c r="E364" s="58" t="s">
        <v>2652</v>
      </c>
      <c r="F364" s="58" t="s">
        <v>3250</v>
      </c>
      <c r="G364" s="59" t="s">
        <v>3251</v>
      </c>
      <c r="H364" s="59" t="s">
        <v>222</v>
      </c>
      <c r="I364" s="59" t="s">
        <v>223</v>
      </c>
      <c r="J364" s="59" t="s">
        <v>3252</v>
      </c>
      <c r="K364" s="59" t="s">
        <v>3219</v>
      </c>
      <c r="L364" s="59" t="s">
        <v>3238</v>
      </c>
      <c r="M364" s="59" t="s">
        <v>3221</v>
      </c>
      <c r="N364" s="59" t="s">
        <v>3222</v>
      </c>
      <c r="O364" s="59" t="s">
        <v>3225</v>
      </c>
      <c r="P364" s="46" t="s">
        <v>180</v>
      </c>
      <c r="Q364" s="59" t="s">
        <v>2650</v>
      </c>
      <c r="R364" s="59" t="s">
        <v>230</v>
      </c>
      <c r="S364" s="75">
        <f t="shared" si="75"/>
        <v>1</v>
      </c>
      <c r="T364" s="75" t="s">
        <v>231</v>
      </c>
      <c r="U364" s="75">
        <f t="shared" si="76"/>
        <v>1</v>
      </c>
      <c r="V364" s="75" t="s">
        <v>231</v>
      </c>
      <c r="W364" s="75">
        <f t="shared" si="77"/>
        <v>1</v>
      </c>
      <c r="X364" s="75" t="s">
        <v>231</v>
      </c>
      <c r="Y364" s="76">
        <f t="shared" si="78"/>
        <v>1</v>
      </c>
      <c r="Z364" s="77" t="str">
        <f t="shared" si="79"/>
        <v>Insignificante</v>
      </c>
      <c r="AA364" s="78">
        <f t="shared" si="80"/>
        <v>1</v>
      </c>
      <c r="AB364" s="75" t="s">
        <v>231</v>
      </c>
      <c r="AC364" s="75">
        <f t="shared" si="81"/>
        <v>3</v>
      </c>
      <c r="AD364" s="75" t="s">
        <v>232</v>
      </c>
      <c r="AE364" s="75">
        <f t="shared" si="82"/>
        <v>4</v>
      </c>
      <c r="AF364" s="75" t="s">
        <v>242</v>
      </c>
      <c r="AG364" s="76">
        <f t="shared" si="83"/>
        <v>4</v>
      </c>
      <c r="AH364" s="77" t="str">
        <f t="shared" si="84"/>
        <v>Mayor</v>
      </c>
      <c r="AI364" s="78">
        <f t="shared" si="85"/>
        <v>1</v>
      </c>
      <c r="AJ364" s="75" t="s">
        <v>231</v>
      </c>
      <c r="AK364" s="75">
        <f t="shared" si="86"/>
        <v>2</v>
      </c>
      <c r="AL364" s="75" t="s">
        <v>233</v>
      </c>
      <c r="AM364" s="75">
        <f t="shared" si="87"/>
        <v>3</v>
      </c>
      <c r="AN364" s="75" t="s">
        <v>232</v>
      </c>
      <c r="AO364" s="76">
        <f t="shared" si="88"/>
        <v>3</v>
      </c>
      <c r="AP364" s="77" t="str">
        <f t="shared" si="89"/>
        <v>Moderado</v>
      </c>
      <c r="AQ364" s="79"/>
      <c r="AR364" s="79"/>
      <c r="AS364" s="79"/>
    </row>
    <row r="365" spans="3:45" ht="63.75">
      <c r="C365" s="56" t="s">
        <v>3249</v>
      </c>
      <c r="D365" s="57">
        <v>43251</v>
      </c>
      <c r="E365" s="58" t="s">
        <v>2652</v>
      </c>
      <c r="F365" s="58" t="s">
        <v>3250</v>
      </c>
      <c r="G365" s="59" t="s">
        <v>3251</v>
      </c>
      <c r="H365" s="59" t="s">
        <v>222</v>
      </c>
      <c r="I365" s="59" t="s">
        <v>223</v>
      </c>
      <c r="J365" s="59" t="s">
        <v>3252</v>
      </c>
      <c r="K365" s="59" t="s">
        <v>3219</v>
      </c>
      <c r="L365" s="59" t="s">
        <v>3238</v>
      </c>
      <c r="M365" s="59" t="s">
        <v>3221</v>
      </c>
      <c r="N365" s="59" t="s">
        <v>3222</v>
      </c>
      <c r="O365" s="59" t="s">
        <v>3226</v>
      </c>
      <c r="P365" s="46" t="s">
        <v>180</v>
      </c>
      <c r="Q365" s="59" t="s">
        <v>2650</v>
      </c>
      <c r="R365" s="59" t="s">
        <v>230</v>
      </c>
      <c r="S365" s="75">
        <f t="shared" si="75"/>
        <v>1</v>
      </c>
      <c r="T365" s="75" t="s">
        <v>231</v>
      </c>
      <c r="U365" s="75">
        <f t="shared" si="76"/>
        <v>1</v>
      </c>
      <c r="V365" s="75" t="s">
        <v>231</v>
      </c>
      <c r="W365" s="75">
        <f t="shared" si="77"/>
        <v>1</v>
      </c>
      <c r="X365" s="75" t="s">
        <v>231</v>
      </c>
      <c r="Y365" s="76">
        <f t="shared" si="78"/>
        <v>1</v>
      </c>
      <c r="Z365" s="77" t="str">
        <f t="shared" si="79"/>
        <v>Insignificante</v>
      </c>
      <c r="AA365" s="78">
        <f t="shared" si="80"/>
        <v>1</v>
      </c>
      <c r="AB365" s="75" t="s">
        <v>231</v>
      </c>
      <c r="AC365" s="75">
        <f t="shared" si="81"/>
        <v>3</v>
      </c>
      <c r="AD365" s="75" t="s">
        <v>232</v>
      </c>
      <c r="AE365" s="75">
        <f t="shared" si="82"/>
        <v>4</v>
      </c>
      <c r="AF365" s="75" t="s">
        <v>242</v>
      </c>
      <c r="AG365" s="76">
        <f t="shared" si="83"/>
        <v>4</v>
      </c>
      <c r="AH365" s="77" t="str">
        <f t="shared" si="84"/>
        <v>Mayor</v>
      </c>
      <c r="AI365" s="78">
        <f t="shared" si="85"/>
        <v>1</v>
      </c>
      <c r="AJ365" s="75" t="s">
        <v>231</v>
      </c>
      <c r="AK365" s="75">
        <f t="shared" si="86"/>
        <v>2</v>
      </c>
      <c r="AL365" s="75" t="s">
        <v>233</v>
      </c>
      <c r="AM365" s="75">
        <f t="shared" si="87"/>
        <v>3</v>
      </c>
      <c r="AN365" s="75" t="s">
        <v>232</v>
      </c>
      <c r="AO365" s="76">
        <f t="shared" si="88"/>
        <v>3</v>
      </c>
      <c r="AP365" s="77" t="str">
        <f t="shared" si="89"/>
        <v>Moderado</v>
      </c>
      <c r="AQ365" s="79"/>
      <c r="AR365" s="79"/>
      <c r="AS365" s="79"/>
    </row>
    <row r="366" spans="3:45" ht="63.75">
      <c r="C366" s="56" t="s">
        <v>3249</v>
      </c>
      <c r="D366" s="57">
        <v>43251</v>
      </c>
      <c r="E366" s="58" t="s">
        <v>2652</v>
      </c>
      <c r="F366" s="58" t="s">
        <v>3250</v>
      </c>
      <c r="G366" s="59" t="s">
        <v>3251</v>
      </c>
      <c r="H366" s="59" t="s">
        <v>222</v>
      </c>
      <c r="I366" s="59" t="s">
        <v>223</v>
      </c>
      <c r="J366" s="59" t="s">
        <v>3252</v>
      </c>
      <c r="K366" s="59" t="s">
        <v>3219</v>
      </c>
      <c r="L366" s="59" t="s">
        <v>3238</v>
      </c>
      <c r="M366" s="59" t="s">
        <v>3221</v>
      </c>
      <c r="N366" s="59" t="s">
        <v>3222</v>
      </c>
      <c r="O366" s="59" t="s">
        <v>3227</v>
      </c>
      <c r="P366" s="46" t="s">
        <v>180</v>
      </c>
      <c r="Q366" s="59" t="s">
        <v>2650</v>
      </c>
      <c r="R366" s="59" t="s">
        <v>230</v>
      </c>
      <c r="S366" s="75">
        <f t="shared" si="75"/>
        <v>1</v>
      </c>
      <c r="T366" s="75" t="s">
        <v>231</v>
      </c>
      <c r="U366" s="75">
        <f t="shared" si="76"/>
        <v>1</v>
      </c>
      <c r="V366" s="75" t="s">
        <v>231</v>
      </c>
      <c r="W366" s="75">
        <f t="shared" si="77"/>
        <v>1</v>
      </c>
      <c r="X366" s="75" t="s">
        <v>231</v>
      </c>
      <c r="Y366" s="76">
        <f t="shared" si="78"/>
        <v>1</v>
      </c>
      <c r="Z366" s="77" t="str">
        <f t="shared" si="79"/>
        <v>Insignificante</v>
      </c>
      <c r="AA366" s="78">
        <f t="shared" si="80"/>
        <v>1</v>
      </c>
      <c r="AB366" s="75" t="s">
        <v>231</v>
      </c>
      <c r="AC366" s="75">
        <f t="shared" si="81"/>
        <v>3</v>
      </c>
      <c r="AD366" s="75" t="s">
        <v>232</v>
      </c>
      <c r="AE366" s="75">
        <f t="shared" si="82"/>
        <v>4</v>
      </c>
      <c r="AF366" s="75" t="s">
        <v>242</v>
      </c>
      <c r="AG366" s="76">
        <f t="shared" si="83"/>
        <v>4</v>
      </c>
      <c r="AH366" s="77" t="str">
        <f t="shared" si="84"/>
        <v>Mayor</v>
      </c>
      <c r="AI366" s="78">
        <f t="shared" si="85"/>
        <v>1</v>
      </c>
      <c r="AJ366" s="75" t="s">
        <v>231</v>
      </c>
      <c r="AK366" s="75">
        <f t="shared" si="86"/>
        <v>2</v>
      </c>
      <c r="AL366" s="75" t="s">
        <v>233</v>
      </c>
      <c r="AM366" s="75">
        <f t="shared" si="87"/>
        <v>3</v>
      </c>
      <c r="AN366" s="75" t="s">
        <v>232</v>
      </c>
      <c r="AO366" s="76">
        <f t="shared" si="88"/>
        <v>3</v>
      </c>
      <c r="AP366" s="77" t="str">
        <f t="shared" si="89"/>
        <v>Moderado</v>
      </c>
      <c r="AQ366" s="79"/>
      <c r="AR366" s="79"/>
      <c r="AS366" s="79"/>
    </row>
    <row r="367" spans="3:45" ht="63.75">
      <c r="C367" s="56" t="s">
        <v>3249</v>
      </c>
      <c r="D367" s="57">
        <v>43251</v>
      </c>
      <c r="E367" s="58" t="s">
        <v>2652</v>
      </c>
      <c r="F367" s="58" t="s">
        <v>3250</v>
      </c>
      <c r="G367" s="59" t="s">
        <v>3251</v>
      </c>
      <c r="H367" s="59" t="s">
        <v>222</v>
      </c>
      <c r="I367" s="59" t="s">
        <v>223</v>
      </c>
      <c r="J367" s="59" t="s">
        <v>3252</v>
      </c>
      <c r="K367" s="59" t="s">
        <v>3219</v>
      </c>
      <c r="L367" s="59" t="s">
        <v>3238</v>
      </c>
      <c r="M367" s="59" t="s">
        <v>3221</v>
      </c>
      <c r="N367" s="59" t="s">
        <v>3222</v>
      </c>
      <c r="O367" s="59" t="s">
        <v>3228</v>
      </c>
      <c r="P367" s="46" t="s">
        <v>180</v>
      </c>
      <c r="Q367" s="59" t="s">
        <v>2650</v>
      </c>
      <c r="R367" s="59" t="s">
        <v>230</v>
      </c>
      <c r="S367" s="75">
        <f t="shared" si="75"/>
        <v>1</v>
      </c>
      <c r="T367" s="75" t="s">
        <v>231</v>
      </c>
      <c r="U367" s="75">
        <f t="shared" si="76"/>
        <v>1</v>
      </c>
      <c r="V367" s="75" t="s">
        <v>231</v>
      </c>
      <c r="W367" s="75">
        <f t="shared" si="77"/>
        <v>1</v>
      </c>
      <c r="X367" s="75" t="s">
        <v>231</v>
      </c>
      <c r="Y367" s="76">
        <f t="shared" si="78"/>
        <v>1</v>
      </c>
      <c r="Z367" s="77" t="str">
        <f t="shared" si="79"/>
        <v>Insignificante</v>
      </c>
      <c r="AA367" s="78">
        <f t="shared" si="80"/>
        <v>1</v>
      </c>
      <c r="AB367" s="75" t="s">
        <v>231</v>
      </c>
      <c r="AC367" s="75">
        <f t="shared" si="81"/>
        <v>3</v>
      </c>
      <c r="AD367" s="75" t="s">
        <v>232</v>
      </c>
      <c r="AE367" s="75">
        <f t="shared" si="82"/>
        <v>4</v>
      </c>
      <c r="AF367" s="75" t="s">
        <v>242</v>
      </c>
      <c r="AG367" s="76">
        <f t="shared" si="83"/>
        <v>4</v>
      </c>
      <c r="AH367" s="77" t="str">
        <f t="shared" si="84"/>
        <v>Mayor</v>
      </c>
      <c r="AI367" s="78">
        <f t="shared" si="85"/>
        <v>1</v>
      </c>
      <c r="AJ367" s="75" t="s">
        <v>231</v>
      </c>
      <c r="AK367" s="75">
        <f t="shared" si="86"/>
        <v>2</v>
      </c>
      <c r="AL367" s="75" t="s">
        <v>233</v>
      </c>
      <c r="AM367" s="75">
        <f t="shared" si="87"/>
        <v>3</v>
      </c>
      <c r="AN367" s="75" t="s">
        <v>232</v>
      </c>
      <c r="AO367" s="76">
        <f t="shared" si="88"/>
        <v>3</v>
      </c>
      <c r="AP367" s="77" t="str">
        <f t="shared" si="89"/>
        <v>Moderado</v>
      </c>
      <c r="AQ367" s="79"/>
      <c r="AR367" s="79"/>
      <c r="AS367" s="79"/>
    </row>
    <row r="368" spans="3:45" ht="63.75">
      <c r="C368" s="56" t="s">
        <v>3249</v>
      </c>
      <c r="D368" s="57">
        <v>43251</v>
      </c>
      <c r="E368" s="58" t="s">
        <v>2652</v>
      </c>
      <c r="F368" s="58" t="s">
        <v>3250</v>
      </c>
      <c r="G368" s="59" t="s">
        <v>3251</v>
      </c>
      <c r="H368" s="59" t="s">
        <v>222</v>
      </c>
      <c r="I368" s="59" t="s">
        <v>223</v>
      </c>
      <c r="J368" s="59" t="s">
        <v>3252</v>
      </c>
      <c r="K368" s="59" t="s">
        <v>3219</v>
      </c>
      <c r="L368" s="59" t="s">
        <v>3238</v>
      </c>
      <c r="M368" s="59" t="s">
        <v>3221</v>
      </c>
      <c r="N368" s="59" t="s">
        <v>3222</v>
      </c>
      <c r="O368" s="59" t="s">
        <v>2790</v>
      </c>
      <c r="P368" s="46" t="s">
        <v>180</v>
      </c>
      <c r="Q368" s="59" t="s">
        <v>2650</v>
      </c>
      <c r="R368" s="59" t="s">
        <v>230</v>
      </c>
      <c r="S368" s="75">
        <f t="shared" si="75"/>
        <v>1</v>
      </c>
      <c r="T368" s="75" t="s">
        <v>231</v>
      </c>
      <c r="U368" s="75">
        <f t="shared" si="76"/>
        <v>1</v>
      </c>
      <c r="V368" s="75" t="s">
        <v>231</v>
      </c>
      <c r="W368" s="75">
        <f t="shared" si="77"/>
        <v>1</v>
      </c>
      <c r="X368" s="75" t="s">
        <v>231</v>
      </c>
      <c r="Y368" s="76">
        <f t="shared" si="78"/>
        <v>1</v>
      </c>
      <c r="Z368" s="77" t="str">
        <f t="shared" si="79"/>
        <v>Insignificante</v>
      </c>
      <c r="AA368" s="78">
        <f t="shared" si="80"/>
        <v>1</v>
      </c>
      <c r="AB368" s="75" t="s">
        <v>231</v>
      </c>
      <c r="AC368" s="75">
        <f t="shared" si="81"/>
        <v>3</v>
      </c>
      <c r="AD368" s="75" t="s">
        <v>232</v>
      </c>
      <c r="AE368" s="75">
        <f t="shared" si="82"/>
        <v>4</v>
      </c>
      <c r="AF368" s="75" t="s">
        <v>242</v>
      </c>
      <c r="AG368" s="76">
        <f t="shared" si="83"/>
        <v>4</v>
      </c>
      <c r="AH368" s="77" t="str">
        <f t="shared" si="84"/>
        <v>Mayor</v>
      </c>
      <c r="AI368" s="78">
        <f t="shared" si="85"/>
        <v>1</v>
      </c>
      <c r="AJ368" s="75" t="s">
        <v>231</v>
      </c>
      <c r="AK368" s="75">
        <f t="shared" si="86"/>
        <v>2</v>
      </c>
      <c r="AL368" s="75" t="s">
        <v>233</v>
      </c>
      <c r="AM368" s="75">
        <f t="shared" si="87"/>
        <v>3</v>
      </c>
      <c r="AN368" s="75" t="s">
        <v>232</v>
      </c>
      <c r="AO368" s="76">
        <f t="shared" si="88"/>
        <v>3</v>
      </c>
      <c r="AP368" s="77" t="str">
        <f t="shared" si="89"/>
        <v>Moderado</v>
      </c>
      <c r="AQ368" s="79"/>
      <c r="AR368" s="79"/>
      <c r="AS368" s="79"/>
    </row>
    <row r="369" spans="3:45" ht="63.75">
      <c r="C369" s="56" t="s">
        <v>3249</v>
      </c>
      <c r="D369" s="57">
        <v>43251</v>
      </c>
      <c r="E369" s="58" t="s">
        <v>2652</v>
      </c>
      <c r="F369" s="58" t="s">
        <v>3250</v>
      </c>
      <c r="G369" s="59" t="s">
        <v>3251</v>
      </c>
      <c r="H369" s="59" t="s">
        <v>222</v>
      </c>
      <c r="I369" s="59" t="s">
        <v>223</v>
      </c>
      <c r="J369" s="59" t="s">
        <v>3252</v>
      </c>
      <c r="K369" s="59" t="s">
        <v>3219</v>
      </c>
      <c r="L369" s="59" t="s">
        <v>3238</v>
      </c>
      <c r="M369" s="59" t="s">
        <v>3221</v>
      </c>
      <c r="N369" s="59" t="s">
        <v>3222</v>
      </c>
      <c r="O369" s="59" t="s">
        <v>3230</v>
      </c>
      <c r="P369" s="46" t="s">
        <v>180</v>
      </c>
      <c r="Q369" s="59" t="s">
        <v>2650</v>
      </c>
      <c r="R369" s="59" t="s">
        <v>230</v>
      </c>
      <c r="S369" s="75">
        <f t="shared" si="75"/>
        <v>1</v>
      </c>
      <c r="T369" s="75" t="s">
        <v>231</v>
      </c>
      <c r="U369" s="75">
        <f t="shared" si="76"/>
        <v>1</v>
      </c>
      <c r="V369" s="75" t="s">
        <v>231</v>
      </c>
      <c r="W369" s="75">
        <f t="shared" si="77"/>
        <v>1</v>
      </c>
      <c r="X369" s="75" t="s">
        <v>231</v>
      </c>
      <c r="Y369" s="76">
        <f t="shared" si="78"/>
        <v>1</v>
      </c>
      <c r="Z369" s="77" t="str">
        <f t="shared" si="79"/>
        <v>Insignificante</v>
      </c>
      <c r="AA369" s="78">
        <f t="shared" si="80"/>
        <v>1</v>
      </c>
      <c r="AB369" s="75" t="s">
        <v>231</v>
      </c>
      <c r="AC369" s="75">
        <f t="shared" si="81"/>
        <v>3</v>
      </c>
      <c r="AD369" s="75" t="s">
        <v>232</v>
      </c>
      <c r="AE369" s="75">
        <f t="shared" si="82"/>
        <v>4</v>
      </c>
      <c r="AF369" s="75" t="s">
        <v>242</v>
      </c>
      <c r="AG369" s="76">
        <f t="shared" si="83"/>
        <v>4</v>
      </c>
      <c r="AH369" s="77" t="str">
        <f t="shared" si="84"/>
        <v>Mayor</v>
      </c>
      <c r="AI369" s="78">
        <f t="shared" si="85"/>
        <v>1</v>
      </c>
      <c r="AJ369" s="75" t="s">
        <v>231</v>
      </c>
      <c r="AK369" s="75">
        <f t="shared" si="86"/>
        <v>2</v>
      </c>
      <c r="AL369" s="75" t="s">
        <v>233</v>
      </c>
      <c r="AM369" s="75">
        <f t="shared" si="87"/>
        <v>3</v>
      </c>
      <c r="AN369" s="75" t="s">
        <v>232</v>
      </c>
      <c r="AO369" s="76">
        <f t="shared" si="88"/>
        <v>3</v>
      </c>
      <c r="AP369" s="77" t="str">
        <f t="shared" si="89"/>
        <v>Moderado</v>
      </c>
      <c r="AQ369" s="79"/>
      <c r="AR369" s="79"/>
      <c r="AS369" s="79"/>
    </row>
    <row r="370" spans="3:45" ht="76.5">
      <c r="C370" s="56" t="s">
        <v>3253</v>
      </c>
      <c r="D370" s="57">
        <v>43251</v>
      </c>
      <c r="E370" s="58" t="s">
        <v>2652</v>
      </c>
      <c r="F370" s="58" t="s">
        <v>3254</v>
      </c>
      <c r="G370" s="59" t="s">
        <v>3255</v>
      </c>
      <c r="H370" s="59" t="s">
        <v>222</v>
      </c>
      <c r="I370" s="59" t="s">
        <v>223</v>
      </c>
      <c r="J370" s="59" t="s">
        <v>3218</v>
      </c>
      <c r="K370" s="59" t="s">
        <v>3219</v>
      </c>
      <c r="L370" s="59" t="s">
        <v>3238</v>
      </c>
      <c r="M370" s="59" t="s">
        <v>3221</v>
      </c>
      <c r="N370" s="59" t="s">
        <v>3235</v>
      </c>
      <c r="O370" s="59" t="s">
        <v>3223</v>
      </c>
      <c r="P370" s="46" t="s">
        <v>180</v>
      </c>
      <c r="Q370" s="59" t="s">
        <v>2650</v>
      </c>
      <c r="R370" s="59" t="s">
        <v>230</v>
      </c>
      <c r="S370" s="75">
        <f t="shared" si="75"/>
        <v>1</v>
      </c>
      <c r="T370" s="75" t="s">
        <v>231</v>
      </c>
      <c r="U370" s="75">
        <f t="shared" si="76"/>
        <v>1</v>
      </c>
      <c r="V370" s="75" t="s">
        <v>231</v>
      </c>
      <c r="W370" s="75">
        <f t="shared" si="77"/>
        <v>1</v>
      </c>
      <c r="X370" s="75" t="s">
        <v>231</v>
      </c>
      <c r="Y370" s="76">
        <f t="shared" si="78"/>
        <v>1</v>
      </c>
      <c r="Z370" s="77" t="str">
        <f t="shared" si="79"/>
        <v>Insignificante</v>
      </c>
      <c r="AA370" s="78">
        <f t="shared" si="80"/>
        <v>1</v>
      </c>
      <c r="AB370" s="75" t="s">
        <v>231</v>
      </c>
      <c r="AC370" s="75">
        <f t="shared" si="81"/>
        <v>3</v>
      </c>
      <c r="AD370" s="75" t="s">
        <v>232</v>
      </c>
      <c r="AE370" s="75">
        <f t="shared" si="82"/>
        <v>2</v>
      </c>
      <c r="AF370" s="75" t="s">
        <v>233</v>
      </c>
      <c r="AG370" s="76">
        <f t="shared" si="83"/>
        <v>3</v>
      </c>
      <c r="AH370" s="77" t="str">
        <f t="shared" si="84"/>
        <v>Moderado</v>
      </c>
      <c r="AI370" s="78">
        <f t="shared" si="85"/>
        <v>1</v>
      </c>
      <c r="AJ370" s="75" t="s">
        <v>231</v>
      </c>
      <c r="AK370" s="75">
        <f t="shared" si="86"/>
        <v>2</v>
      </c>
      <c r="AL370" s="75" t="s">
        <v>233</v>
      </c>
      <c r="AM370" s="75">
        <f t="shared" si="87"/>
        <v>3</v>
      </c>
      <c r="AN370" s="75" t="s">
        <v>232</v>
      </c>
      <c r="AO370" s="76">
        <f t="shared" si="88"/>
        <v>3</v>
      </c>
      <c r="AP370" s="77" t="str">
        <f t="shared" si="89"/>
        <v>Moderado</v>
      </c>
      <c r="AQ370" s="79"/>
      <c r="AR370" s="79"/>
      <c r="AS370" s="79"/>
    </row>
    <row r="371" spans="3:45" ht="76.5">
      <c r="C371" s="56" t="s">
        <v>3253</v>
      </c>
      <c r="D371" s="57">
        <v>43251</v>
      </c>
      <c r="E371" s="58" t="s">
        <v>2652</v>
      </c>
      <c r="F371" s="58" t="s">
        <v>3254</v>
      </c>
      <c r="G371" s="59" t="s">
        <v>3255</v>
      </c>
      <c r="H371" s="59" t="s">
        <v>222</v>
      </c>
      <c r="I371" s="59" t="s">
        <v>223</v>
      </c>
      <c r="J371" s="59" t="s">
        <v>3218</v>
      </c>
      <c r="K371" s="59" t="s">
        <v>3219</v>
      </c>
      <c r="L371" s="59" t="s">
        <v>3238</v>
      </c>
      <c r="M371" s="59" t="s">
        <v>3221</v>
      </c>
      <c r="N371" s="59" t="s">
        <v>3235</v>
      </c>
      <c r="O371" s="59" t="s">
        <v>3224</v>
      </c>
      <c r="P371" s="46" t="s">
        <v>180</v>
      </c>
      <c r="Q371" s="59" t="s">
        <v>2650</v>
      </c>
      <c r="R371" s="59" t="s">
        <v>230</v>
      </c>
      <c r="S371" s="75">
        <f t="shared" si="75"/>
        <v>1</v>
      </c>
      <c r="T371" s="75" t="s">
        <v>231</v>
      </c>
      <c r="U371" s="75">
        <f t="shared" si="76"/>
        <v>1</v>
      </c>
      <c r="V371" s="75" t="s">
        <v>231</v>
      </c>
      <c r="W371" s="75">
        <f t="shared" si="77"/>
        <v>1</v>
      </c>
      <c r="X371" s="75" t="s">
        <v>231</v>
      </c>
      <c r="Y371" s="76">
        <f t="shared" si="78"/>
        <v>1</v>
      </c>
      <c r="Z371" s="77" t="str">
        <f t="shared" si="79"/>
        <v>Insignificante</v>
      </c>
      <c r="AA371" s="78">
        <f t="shared" si="80"/>
        <v>1</v>
      </c>
      <c r="AB371" s="75" t="s">
        <v>231</v>
      </c>
      <c r="AC371" s="75">
        <f t="shared" si="81"/>
        <v>3</v>
      </c>
      <c r="AD371" s="75" t="s">
        <v>232</v>
      </c>
      <c r="AE371" s="75">
        <f t="shared" si="82"/>
        <v>2</v>
      </c>
      <c r="AF371" s="75" t="s">
        <v>233</v>
      </c>
      <c r="AG371" s="76">
        <f t="shared" si="83"/>
        <v>3</v>
      </c>
      <c r="AH371" s="77" t="str">
        <f t="shared" si="84"/>
        <v>Moderado</v>
      </c>
      <c r="AI371" s="78">
        <f t="shared" si="85"/>
        <v>1</v>
      </c>
      <c r="AJ371" s="75" t="s">
        <v>231</v>
      </c>
      <c r="AK371" s="75">
        <f t="shared" si="86"/>
        <v>2</v>
      </c>
      <c r="AL371" s="75" t="s">
        <v>233</v>
      </c>
      <c r="AM371" s="75">
        <f t="shared" si="87"/>
        <v>3</v>
      </c>
      <c r="AN371" s="75" t="s">
        <v>232</v>
      </c>
      <c r="AO371" s="76">
        <f t="shared" si="88"/>
        <v>3</v>
      </c>
      <c r="AP371" s="77" t="str">
        <f t="shared" si="89"/>
        <v>Moderado</v>
      </c>
      <c r="AQ371" s="79"/>
      <c r="AR371" s="79"/>
      <c r="AS371" s="79"/>
    </row>
    <row r="372" spans="3:45" ht="76.5">
      <c r="C372" s="56" t="s">
        <v>3253</v>
      </c>
      <c r="D372" s="57">
        <v>43251</v>
      </c>
      <c r="E372" s="58" t="s">
        <v>2652</v>
      </c>
      <c r="F372" s="58" t="s">
        <v>3254</v>
      </c>
      <c r="G372" s="59" t="s">
        <v>3255</v>
      </c>
      <c r="H372" s="59" t="s">
        <v>222</v>
      </c>
      <c r="I372" s="59" t="s">
        <v>223</v>
      </c>
      <c r="J372" s="59" t="s">
        <v>3218</v>
      </c>
      <c r="K372" s="59" t="s">
        <v>3219</v>
      </c>
      <c r="L372" s="59" t="s">
        <v>3238</v>
      </c>
      <c r="M372" s="59" t="s">
        <v>3221</v>
      </c>
      <c r="N372" s="59" t="s">
        <v>3235</v>
      </c>
      <c r="O372" s="59" t="s">
        <v>2880</v>
      </c>
      <c r="P372" s="46" t="s">
        <v>180</v>
      </c>
      <c r="Q372" s="59" t="s">
        <v>2650</v>
      </c>
      <c r="R372" s="59" t="s">
        <v>230</v>
      </c>
      <c r="S372" s="75">
        <f t="shared" si="75"/>
        <v>1</v>
      </c>
      <c r="T372" s="75" t="s">
        <v>231</v>
      </c>
      <c r="U372" s="75">
        <f t="shared" si="76"/>
        <v>1</v>
      </c>
      <c r="V372" s="75" t="s">
        <v>231</v>
      </c>
      <c r="W372" s="75">
        <f t="shared" si="77"/>
        <v>1</v>
      </c>
      <c r="X372" s="75" t="s">
        <v>231</v>
      </c>
      <c r="Y372" s="76">
        <f t="shared" si="78"/>
        <v>1</v>
      </c>
      <c r="Z372" s="77" t="str">
        <f t="shared" si="79"/>
        <v>Insignificante</v>
      </c>
      <c r="AA372" s="78">
        <f t="shared" si="80"/>
        <v>1</v>
      </c>
      <c r="AB372" s="75" t="s">
        <v>231</v>
      </c>
      <c r="AC372" s="75">
        <f t="shared" si="81"/>
        <v>3</v>
      </c>
      <c r="AD372" s="75" t="s">
        <v>232</v>
      </c>
      <c r="AE372" s="75">
        <f t="shared" si="82"/>
        <v>2</v>
      </c>
      <c r="AF372" s="75" t="s">
        <v>233</v>
      </c>
      <c r="AG372" s="76">
        <f t="shared" si="83"/>
        <v>3</v>
      </c>
      <c r="AH372" s="77" t="str">
        <f t="shared" si="84"/>
        <v>Moderado</v>
      </c>
      <c r="AI372" s="78">
        <f t="shared" si="85"/>
        <v>1</v>
      </c>
      <c r="AJ372" s="75" t="s">
        <v>231</v>
      </c>
      <c r="AK372" s="75">
        <f t="shared" si="86"/>
        <v>2</v>
      </c>
      <c r="AL372" s="75" t="s">
        <v>233</v>
      </c>
      <c r="AM372" s="75">
        <f t="shared" si="87"/>
        <v>3</v>
      </c>
      <c r="AN372" s="75" t="s">
        <v>232</v>
      </c>
      <c r="AO372" s="76">
        <f t="shared" si="88"/>
        <v>3</v>
      </c>
      <c r="AP372" s="77" t="str">
        <f t="shared" si="89"/>
        <v>Moderado</v>
      </c>
      <c r="AQ372" s="79"/>
      <c r="AR372" s="79"/>
      <c r="AS372" s="79"/>
    </row>
    <row r="373" spans="3:45" ht="76.5">
      <c r="C373" s="56" t="s">
        <v>3253</v>
      </c>
      <c r="D373" s="57">
        <v>43251</v>
      </c>
      <c r="E373" s="58" t="s">
        <v>2652</v>
      </c>
      <c r="F373" s="58" t="s">
        <v>3254</v>
      </c>
      <c r="G373" s="59" t="s">
        <v>3255</v>
      </c>
      <c r="H373" s="59" t="s">
        <v>222</v>
      </c>
      <c r="I373" s="59" t="s">
        <v>223</v>
      </c>
      <c r="J373" s="59" t="s">
        <v>3218</v>
      </c>
      <c r="K373" s="59" t="s">
        <v>3219</v>
      </c>
      <c r="L373" s="59" t="s">
        <v>3238</v>
      </c>
      <c r="M373" s="59" t="s">
        <v>3221</v>
      </c>
      <c r="N373" s="59" t="s">
        <v>3235</v>
      </c>
      <c r="O373" s="59" t="s">
        <v>3225</v>
      </c>
      <c r="P373" s="46" t="s">
        <v>180</v>
      </c>
      <c r="Q373" s="59" t="s">
        <v>2650</v>
      </c>
      <c r="R373" s="59" t="s">
        <v>230</v>
      </c>
      <c r="S373" s="75">
        <f t="shared" si="75"/>
        <v>1</v>
      </c>
      <c r="T373" s="75" t="s">
        <v>231</v>
      </c>
      <c r="U373" s="75">
        <f t="shared" si="76"/>
        <v>1</v>
      </c>
      <c r="V373" s="75" t="s">
        <v>231</v>
      </c>
      <c r="W373" s="75">
        <f t="shared" si="77"/>
        <v>1</v>
      </c>
      <c r="X373" s="75" t="s">
        <v>231</v>
      </c>
      <c r="Y373" s="76">
        <f t="shared" si="78"/>
        <v>1</v>
      </c>
      <c r="Z373" s="77" t="str">
        <f t="shared" si="79"/>
        <v>Insignificante</v>
      </c>
      <c r="AA373" s="78">
        <f t="shared" si="80"/>
        <v>1</v>
      </c>
      <c r="AB373" s="75" t="s">
        <v>231</v>
      </c>
      <c r="AC373" s="75">
        <f t="shared" si="81"/>
        <v>3</v>
      </c>
      <c r="AD373" s="75" t="s">
        <v>232</v>
      </c>
      <c r="AE373" s="75">
        <f t="shared" si="82"/>
        <v>2</v>
      </c>
      <c r="AF373" s="75" t="s">
        <v>233</v>
      </c>
      <c r="AG373" s="76">
        <f t="shared" si="83"/>
        <v>3</v>
      </c>
      <c r="AH373" s="77" t="str">
        <f t="shared" si="84"/>
        <v>Moderado</v>
      </c>
      <c r="AI373" s="78">
        <f t="shared" si="85"/>
        <v>1</v>
      </c>
      <c r="AJ373" s="75" t="s">
        <v>231</v>
      </c>
      <c r="AK373" s="75">
        <f t="shared" si="86"/>
        <v>2</v>
      </c>
      <c r="AL373" s="75" t="s">
        <v>233</v>
      </c>
      <c r="AM373" s="75">
        <f t="shared" si="87"/>
        <v>3</v>
      </c>
      <c r="AN373" s="75" t="s">
        <v>232</v>
      </c>
      <c r="AO373" s="76">
        <f t="shared" si="88"/>
        <v>3</v>
      </c>
      <c r="AP373" s="77" t="str">
        <f t="shared" si="89"/>
        <v>Moderado</v>
      </c>
      <c r="AQ373" s="79"/>
      <c r="AR373" s="79"/>
      <c r="AS373" s="79"/>
    </row>
    <row r="374" spans="3:45" ht="76.5">
      <c r="C374" s="56" t="s">
        <v>3253</v>
      </c>
      <c r="D374" s="57">
        <v>43251</v>
      </c>
      <c r="E374" s="58" t="s">
        <v>2652</v>
      </c>
      <c r="F374" s="58" t="s">
        <v>3254</v>
      </c>
      <c r="G374" s="59" t="s">
        <v>3255</v>
      </c>
      <c r="H374" s="59" t="s">
        <v>222</v>
      </c>
      <c r="I374" s="59" t="s">
        <v>223</v>
      </c>
      <c r="J374" s="59" t="s">
        <v>3218</v>
      </c>
      <c r="K374" s="59" t="s">
        <v>3219</v>
      </c>
      <c r="L374" s="59" t="s">
        <v>3238</v>
      </c>
      <c r="M374" s="59" t="s">
        <v>3221</v>
      </c>
      <c r="N374" s="59" t="s">
        <v>3235</v>
      </c>
      <c r="O374" s="59" t="s">
        <v>3226</v>
      </c>
      <c r="P374" s="46" t="s">
        <v>180</v>
      </c>
      <c r="Q374" s="59" t="s">
        <v>2650</v>
      </c>
      <c r="R374" s="59" t="s">
        <v>230</v>
      </c>
      <c r="S374" s="75">
        <f t="shared" si="75"/>
        <v>1</v>
      </c>
      <c r="T374" s="75" t="s">
        <v>231</v>
      </c>
      <c r="U374" s="75">
        <f t="shared" si="76"/>
        <v>1</v>
      </c>
      <c r="V374" s="75" t="s">
        <v>231</v>
      </c>
      <c r="W374" s="75">
        <f t="shared" si="77"/>
        <v>1</v>
      </c>
      <c r="X374" s="75" t="s">
        <v>231</v>
      </c>
      <c r="Y374" s="76">
        <f t="shared" si="78"/>
        <v>1</v>
      </c>
      <c r="Z374" s="77" t="str">
        <f t="shared" si="79"/>
        <v>Insignificante</v>
      </c>
      <c r="AA374" s="78">
        <f t="shared" si="80"/>
        <v>1</v>
      </c>
      <c r="AB374" s="75" t="s">
        <v>231</v>
      </c>
      <c r="AC374" s="75">
        <f t="shared" si="81"/>
        <v>3</v>
      </c>
      <c r="AD374" s="75" t="s">
        <v>232</v>
      </c>
      <c r="AE374" s="75">
        <f t="shared" si="82"/>
        <v>2</v>
      </c>
      <c r="AF374" s="75" t="s">
        <v>233</v>
      </c>
      <c r="AG374" s="76">
        <f t="shared" si="83"/>
        <v>3</v>
      </c>
      <c r="AH374" s="77" t="str">
        <f t="shared" si="84"/>
        <v>Moderado</v>
      </c>
      <c r="AI374" s="78">
        <f t="shared" si="85"/>
        <v>1</v>
      </c>
      <c r="AJ374" s="75" t="s">
        <v>231</v>
      </c>
      <c r="AK374" s="75">
        <f t="shared" si="86"/>
        <v>2</v>
      </c>
      <c r="AL374" s="75" t="s">
        <v>233</v>
      </c>
      <c r="AM374" s="75">
        <f t="shared" si="87"/>
        <v>3</v>
      </c>
      <c r="AN374" s="75" t="s">
        <v>232</v>
      </c>
      <c r="AO374" s="76">
        <f t="shared" si="88"/>
        <v>3</v>
      </c>
      <c r="AP374" s="77" t="str">
        <f t="shared" si="89"/>
        <v>Moderado</v>
      </c>
      <c r="AQ374" s="79"/>
      <c r="AR374" s="79"/>
      <c r="AS374" s="79"/>
    </row>
    <row r="375" spans="3:45" ht="76.5">
      <c r="C375" s="56" t="s">
        <v>3253</v>
      </c>
      <c r="D375" s="57">
        <v>43251</v>
      </c>
      <c r="E375" s="58" t="s">
        <v>2652</v>
      </c>
      <c r="F375" s="58" t="s">
        <v>3254</v>
      </c>
      <c r="G375" s="59" t="s">
        <v>3255</v>
      </c>
      <c r="H375" s="59" t="s">
        <v>222</v>
      </c>
      <c r="I375" s="59" t="s">
        <v>223</v>
      </c>
      <c r="J375" s="59" t="s">
        <v>3218</v>
      </c>
      <c r="K375" s="59" t="s">
        <v>3219</v>
      </c>
      <c r="L375" s="59" t="s">
        <v>3238</v>
      </c>
      <c r="M375" s="59" t="s">
        <v>3221</v>
      </c>
      <c r="N375" s="59" t="s">
        <v>3235</v>
      </c>
      <c r="O375" s="59" t="s">
        <v>3227</v>
      </c>
      <c r="P375" s="46" t="s">
        <v>180</v>
      </c>
      <c r="Q375" s="59" t="s">
        <v>2650</v>
      </c>
      <c r="R375" s="59" t="s">
        <v>230</v>
      </c>
      <c r="S375" s="75">
        <f t="shared" si="75"/>
        <v>1</v>
      </c>
      <c r="T375" s="75" t="s">
        <v>231</v>
      </c>
      <c r="U375" s="75">
        <f t="shared" si="76"/>
        <v>1</v>
      </c>
      <c r="V375" s="75" t="s">
        <v>231</v>
      </c>
      <c r="W375" s="75">
        <f t="shared" si="77"/>
        <v>1</v>
      </c>
      <c r="X375" s="75" t="s">
        <v>231</v>
      </c>
      <c r="Y375" s="76">
        <f t="shared" si="78"/>
        <v>1</v>
      </c>
      <c r="Z375" s="77" t="str">
        <f t="shared" si="79"/>
        <v>Insignificante</v>
      </c>
      <c r="AA375" s="78">
        <f t="shared" si="80"/>
        <v>1</v>
      </c>
      <c r="AB375" s="75" t="s">
        <v>231</v>
      </c>
      <c r="AC375" s="75">
        <f t="shared" si="81"/>
        <v>3</v>
      </c>
      <c r="AD375" s="75" t="s">
        <v>232</v>
      </c>
      <c r="AE375" s="75">
        <f t="shared" si="82"/>
        <v>2</v>
      </c>
      <c r="AF375" s="75" t="s">
        <v>233</v>
      </c>
      <c r="AG375" s="76">
        <f t="shared" si="83"/>
        <v>3</v>
      </c>
      <c r="AH375" s="77" t="str">
        <f t="shared" si="84"/>
        <v>Moderado</v>
      </c>
      <c r="AI375" s="78">
        <f t="shared" si="85"/>
        <v>1</v>
      </c>
      <c r="AJ375" s="75" t="s">
        <v>231</v>
      </c>
      <c r="AK375" s="75">
        <f t="shared" si="86"/>
        <v>2</v>
      </c>
      <c r="AL375" s="75" t="s">
        <v>233</v>
      </c>
      <c r="AM375" s="75">
        <f t="shared" si="87"/>
        <v>3</v>
      </c>
      <c r="AN375" s="75" t="s">
        <v>232</v>
      </c>
      <c r="AO375" s="76">
        <f t="shared" si="88"/>
        <v>3</v>
      </c>
      <c r="AP375" s="77" t="str">
        <f t="shared" si="89"/>
        <v>Moderado</v>
      </c>
      <c r="AQ375" s="79"/>
      <c r="AR375" s="79"/>
      <c r="AS375" s="79"/>
    </row>
    <row r="376" spans="3:45" ht="76.5">
      <c r="C376" s="56" t="s">
        <v>3253</v>
      </c>
      <c r="D376" s="57">
        <v>43251</v>
      </c>
      <c r="E376" s="58" t="s">
        <v>2652</v>
      </c>
      <c r="F376" s="58" t="s">
        <v>3254</v>
      </c>
      <c r="G376" s="59" t="s">
        <v>3255</v>
      </c>
      <c r="H376" s="59" t="s">
        <v>222</v>
      </c>
      <c r="I376" s="59" t="s">
        <v>223</v>
      </c>
      <c r="J376" s="59" t="s">
        <v>3218</v>
      </c>
      <c r="K376" s="59" t="s">
        <v>3219</v>
      </c>
      <c r="L376" s="59" t="s">
        <v>3238</v>
      </c>
      <c r="M376" s="59" t="s">
        <v>3221</v>
      </c>
      <c r="N376" s="59" t="s">
        <v>3235</v>
      </c>
      <c r="O376" s="59" t="s">
        <v>3245</v>
      </c>
      <c r="P376" s="46" t="s">
        <v>180</v>
      </c>
      <c r="Q376" s="59" t="s">
        <v>2650</v>
      </c>
      <c r="R376" s="59" t="s">
        <v>230</v>
      </c>
      <c r="S376" s="75">
        <f t="shared" si="75"/>
        <v>1</v>
      </c>
      <c r="T376" s="75" t="s">
        <v>231</v>
      </c>
      <c r="U376" s="75">
        <f t="shared" si="76"/>
        <v>1</v>
      </c>
      <c r="V376" s="75" t="s">
        <v>231</v>
      </c>
      <c r="W376" s="75">
        <f t="shared" si="77"/>
        <v>1</v>
      </c>
      <c r="X376" s="75" t="s">
        <v>231</v>
      </c>
      <c r="Y376" s="76">
        <f t="shared" si="78"/>
        <v>1</v>
      </c>
      <c r="Z376" s="77" t="str">
        <f t="shared" si="79"/>
        <v>Insignificante</v>
      </c>
      <c r="AA376" s="78">
        <f t="shared" si="80"/>
        <v>1</v>
      </c>
      <c r="AB376" s="75" t="s">
        <v>231</v>
      </c>
      <c r="AC376" s="75">
        <f t="shared" si="81"/>
        <v>3</v>
      </c>
      <c r="AD376" s="75" t="s">
        <v>232</v>
      </c>
      <c r="AE376" s="75">
        <f t="shared" si="82"/>
        <v>2</v>
      </c>
      <c r="AF376" s="75" t="s">
        <v>233</v>
      </c>
      <c r="AG376" s="76">
        <f t="shared" si="83"/>
        <v>3</v>
      </c>
      <c r="AH376" s="77" t="str">
        <f t="shared" si="84"/>
        <v>Moderado</v>
      </c>
      <c r="AI376" s="78">
        <f t="shared" si="85"/>
        <v>1</v>
      </c>
      <c r="AJ376" s="75" t="s">
        <v>231</v>
      </c>
      <c r="AK376" s="75">
        <f t="shared" si="86"/>
        <v>2</v>
      </c>
      <c r="AL376" s="75" t="s">
        <v>233</v>
      </c>
      <c r="AM376" s="75">
        <f t="shared" si="87"/>
        <v>3</v>
      </c>
      <c r="AN376" s="75" t="s">
        <v>232</v>
      </c>
      <c r="AO376" s="76">
        <f t="shared" si="88"/>
        <v>3</v>
      </c>
      <c r="AP376" s="77" t="str">
        <f t="shared" si="89"/>
        <v>Moderado</v>
      </c>
      <c r="AQ376" s="79"/>
      <c r="AR376" s="79"/>
      <c r="AS376" s="79"/>
    </row>
    <row r="377" spans="3:45" ht="76.5">
      <c r="C377" s="56" t="s">
        <v>3253</v>
      </c>
      <c r="D377" s="57">
        <v>43251</v>
      </c>
      <c r="E377" s="58" t="s">
        <v>2652</v>
      </c>
      <c r="F377" s="58" t="s">
        <v>3254</v>
      </c>
      <c r="G377" s="59" t="s">
        <v>3255</v>
      </c>
      <c r="H377" s="59" t="s">
        <v>222</v>
      </c>
      <c r="I377" s="59" t="s">
        <v>223</v>
      </c>
      <c r="J377" s="59" t="s">
        <v>3218</v>
      </c>
      <c r="K377" s="59" t="s">
        <v>3219</v>
      </c>
      <c r="L377" s="59" t="s">
        <v>3238</v>
      </c>
      <c r="M377" s="59" t="s">
        <v>3221</v>
      </c>
      <c r="N377" s="59" t="s">
        <v>3235</v>
      </c>
      <c r="O377" s="59" t="s">
        <v>2790</v>
      </c>
      <c r="P377" s="46" t="s">
        <v>180</v>
      </c>
      <c r="Q377" s="59" t="s">
        <v>2650</v>
      </c>
      <c r="R377" s="59" t="s">
        <v>230</v>
      </c>
      <c r="S377" s="75">
        <f t="shared" si="75"/>
        <v>1</v>
      </c>
      <c r="T377" s="75" t="s">
        <v>231</v>
      </c>
      <c r="U377" s="75">
        <f t="shared" si="76"/>
        <v>1</v>
      </c>
      <c r="V377" s="75" t="s">
        <v>231</v>
      </c>
      <c r="W377" s="75">
        <f t="shared" si="77"/>
        <v>1</v>
      </c>
      <c r="X377" s="75" t="s">
        <v>231</v>
      </c>
      <c r="Y377" s="76">
        <f t="shared" si="78"/>
        <v>1</v>
      </c>
      <c r="Z377" s="77" t="str">
        <f t="shared" si="79"/>
        <v>Insignificante</v>
      </c>
      <c r="AA377" s="78">
        <f t="shared" si="80"/>
        <v>1</v>
      </c>
      <c r="AB377" s="75" t="s">
        <v>231</v>
      </c>
      <c r="AC377" s="75">
        <f t="shared" si="81"/>
        <v>3</v>
      </c>
      <c r="AD377" s="75" t="s">
        <v>232</v>
      </c>
      <c r="AE377" s="75">
        <f t="shared" si="82"/>
        <v>2</v>
      </c>
      <c r="AF377" s="75" t="s">
        <v>233</v>
      </c>
      <c r="AG377" s="76">
        <f t="shared" si="83"/>
        <v>3</v>
      </c>
      <c r="AH377" s="77" t="str">
        <f t="shared" si="84"/>
        <v>Moderado</v>
      </c>
      <c r="AI377" s="78">
        <f t="shared" si="85"/>
        <v>1</v>
      </c>
      <c r="AJ377" s="75" t="s">
        <v>231</v>
      </c>
      <c r="AK377" s="75">
        <f t="shared" si="86"/>
        <v>2</v>
      </c>
      <c r="AL377" s="75" t="s">
        <v>233</v>
      </c>
      <c r="AM377" s="75">
        <f t="shared" si="87"/>
        <v>3</v>
      </c>
      <c r="AN377" s="75" t="s">
        <v>232</v>
      </c>
      <c r="AO377" s="76">
        <f t="shared" si="88"/>
        <v>3</v>
      </c>
      <c r="AP377" s="77" t="str">
        <f t="shared" si="89"/>
        <v>Moderado</v>
      </c>
      <c r="AQ377" s="79"/>
      <c r="AR377" s="79"/>
      <c r="AS377" s="79"/>
    </row>
    <row r="378" spans="3:45" ht="76.5">
      <c r="C378" s="56" t="s">
        <v>3253</v>
      </c>
      <c r="D378" s="57">
        <v>43251</v>
      </c>
      <c r="E378" s="58" t="s">
        <v>2652</v>
      </c>
      <c r="F378" s="58" t="s">
        <v>3254</v>
      </c>
      <c r="G378" s="59" t="s">
        <v>3255</v>
      </c>
      <c r="H378" s="59" t="s">
        <v>222</v>
      </c>
      <c r="I378" s="59" t="s">
        <v>223</v>
      </c>
      <c r="J378" s="59" t="s">
        <v>3218</v>
      </c>
      <c r="K378" s="59" t="s">
        <v>3219</v>
      </c>
      <c r="L378" s="59" t="s">
        <v>3238</v>
      </c>
      <c r="M378" s="59" t="s">
        <v>3221</v>
      </c>
      <c r="N378" s="59" t="s">
        <v>3235</v>
      </c>
      <c r="O378" s="59" t="s">
        <v>3230</v>
      </c>
      <c r="P378" s="46" t="s">
        <v>180</v>
      </c>
      <c r="Q378" s="59" t="s">
        <v>2650</v>
      </c>
      <c r="R378" s="59" t="s">
        <v>230</v>
      </c>
      <c r="S378" s="75">
        <f t="shared" si="75"/>
        <v>1</v>
      </c>
      <c r="T378" s="75" t="s">
        <v>231</v>
      </c>
      <c r="U378" s="75">
        <f t="shared" si="76"/>
        <v>1</v>
      </c>
      <c r="V378" s="75" t="s">
        <v>231</v>
      </c>
      <c r="W378" s="75">
        <f t="shared" si="77"/>
        <v>1</v>
      </c>
      <c r="X378" s="75" t="s">
        <v>231</v>
      </c>
      <c r="Y378" s="76">
        <f t="shared" si="78"/>
        <v>1</v>
      </c>
      <c r="Z378" s="77" t="str">
        <f t="shared" si="79"/>
        <v>Insignificante</v>
      </c>
      <c r="AA378" s="78">
        <f t="shared" si="80"/>
        <v>1</v>
      </c>
      <c r="AB378" s="75" t="s">
        <v>231</v>
      </c>
      <c r="AC378" s="75">
        <f t="shared" si="81"/>
        <v>3</v>
      </c>
      <c r="AD378" s="75" t="s">
        <v>232</v>
      </c>
      <c r="AE378" s="75">
        <f t="shared" si="82"/>
        <v>2</v>
      </c>
      <c r="AF378" s="75" t="s">
        <v>233</v>
      </c>
      <c r="AG378" s="76">
        <f t="shared" si="83"/>
        <v>3</v>
      </c>
      <c r="AH378" s="77" t="str">
        <f t="shared" si="84"/>
        <v>Moderado</v>
      </c>
      <c r="AI378" s="78">
        <f t="shared" si="85"/>
        <v>1</v>
      </c>
      <c r="AJ378" s="75" t="s">
        <v>231</v>
      </c>
      <c r="AK378" s="75">
        <f t="shared" si="86"/>
        <v>2</v>
      </c>
      <c r="AL378" s="75" t="s">
        <v>233</v>
      </c>
      <c r="AM378" s="75">
        <f t="shared" si="87"/>
        <v>3</v>
      </c>
      <c r="AN378" s="75" t="s">
        <v>232</v>
      </c>
      <c r="AO378" s="76">
        <f t="shared" si="88"/>
        <v>3</v>
      </c>
      <c r="AP378" s="77" t="str">
        <f t="shared" si="89"/>
        <v>Moderado</v>
      </c>
      <c r="AQ378" s="79"/>
      <c r="AR378" s="79"/>
      <c r="AS378" s="79"/>
    </row>
    <row r="379" spans="3:45" ht="76.5">
      <c r="C379" s="56" t="s">
        <v>3253</v>
      </c>
      <c r="D379" s="57">
        <v>43251</v>
      </c>
      <c r="E379" s="58" t="s">
        <v>2652</v>
      </c>
      <c r="F379" s="58" t="s">
        <v>3254</v>
      </c>
      <c r="G379" s="59" t="s">
        <v>3255</v>
      </c>
      <c r="H379" s="59" t="s">
        <v>222</v>
      </c>
      <c r="I379" s="59" t="s">
        <v>223</v>
      </c>
      <c r="J379" s="59" t="s">
        <v>3218</v>
      </c>
      <c r="K379" s="59" t="s">
        <v>3219</v>
      </c>
      <c r="L379" s="59" t="s">
        <v>3238</v>
      </c>
      <c r="M379" s="59" t="s">
        <v>3221</v>
      </c>
      <c r="N379" s="59" t="s">
        <v>3235</v>
      </c>
      <c r="O379" s="59" t="s">
        <v>3231</v>
      </c>
      <c r="P379" s="46" t="s">
        <v>180</v>
      </c>
      <c r="Q379" s="59" t="s">
        <v>2650</v>
      </c>
      <c r="R379" s="59" t="s">
        <v>230</v>
      </c>
      <c r="S379" s="75">
        <f t="shared" si="75"/>
        <v>1</v>
      </c>
      <c r="T379" s="75" t="s">
        <v>231</v>
      </c>
      <c r="U379" s="75">
        <f t="shared" si="76"/>
        <v>1</v>
      </c>
      <c r="V379" s="75" t="s">
        <v>231</v>
      </c>
      <c r="W379" s="75">
        <f t="shared" si="77"/>
        <v>1</v>
      </c>
      <c r="X379" s="75" t="s">
        <v>231</v>
      </c>
      <c r="Y379" s="76">
        <f t="shared" si="78"/>
        <v>1</v>
      </c>
      <c r="Z379" s="77" t="str">
        <f t="shared" si="79"/>
        <v>Insignificante</v>
      </c>
      <c r="AA379" s="78">
        <f t="shared" si="80"/>
        <v>1</v>
      </c>
      <c r="AB379" s="75" t="s">
        <v>231</v>
      </c>
      <c r="AC379" s="75">
        <f t="shared" si="81"/>
        <v>3</v>
      </c>
      <c r="AD379" s="75" t="s">
        <v>232</v>
      </c>
      <c r="AE379" s="75">
        <f t="shared" si="82"/>
        <v>2</v>
      </c>
      <c r="AF379" s="75" t="s">
        <v>233</v>
      </c>
      <c r="AG379" s="76">
        <f t="shared" si="83"/>
        <v>3</v>
      </c>
      <c r="AH379" s="77" t="str">
        <f t="shared" si="84"/>
        <v>Moderado</v>
      </c>
      <c r="AI379" s="78">
        <f t="shared" si="85"/>
        <v>1</v>
      </c>
      <c r="AJ379" s="75" t="s">
        <v>231</v>
      </c>
      <c r="AK379" s="75">
        <f t="shared" si="86"/>
        <v>2</v>
      </c>
      <c r="AL379" s="75" t="s">
        <v>233</v>
      </c>
      <c r="AM379" s="75">
        <f t="shared" si="87"/>
        <v>3</v>
      </c>
      <c r="AN379" s="75" t="s">
        <v>232</v>
      </c>
      <c r="AO379" s="76">
        <f t="shared" si="88"/>
        <v>3</v>
      </c>
      <c r="AP379" s="77" t="str">
        <f t="shared" si="89"/>
        <v>Moderado</v>
      </c>
      <c r="AQ379" s="79"/>
      <c r="AR379" s="79"/>
      <c r="AS379" s="79"/>
    </row>
    <row r="380" spans="3:45" ht="63.75">
      <c r="C380" s="56" t="s">
        <v>3256</v>
      </c>
      <c r="D380" s="57">
        <v>43251</v>
      </c>
      <c r="E380" s="58" t="s">
        <v>2652</v>
      </c>
      <c r="F380" s="58" t="s">
        <v>3257</v>
      </c>
      <c r="G380" s="59" t="s">
        <v>3258</v>
      </c>
      <c r="H380" s="59" t="s">
        <v>222</v>
      </c>
      <c r="I380" s="59" t="s">
        <v>223</v>
      </c>
      <c r="J380" s="59" t="s">
        <v>3252</v>
      </c>
      <c r="K380" s="59" t="s">
        <v>3219</v>
      </c>
      <c r="L380" s="59" t="s">
        <v>3238</v>
      </c>
      <c r="M380" s="59" t="s">
        <v>3221</v>
      </c>
      <c r="N380" s="59" t="s">
        <v>3222</v>
      </c>
      <c r="O380" s="59" t="s">
        <v>3223</v>
      </c>
      <c r="P380" s="46" t="s">
        <v>180</v>
      </c>
      <c r="Q380" s="59" t="s">
        <v>2650</v>
      </c>
      <c r="R380" s="59" t="s">
        <v>230</v>
      </c>
      <c r="S380" s="75">
        <f t="shared" si="75"/>
        <v>1</v>
      </c>
      <c r="T380" s="75" t="s">
        <v>231</v>
      </c>
      <c r="U380" s="75">
        <f t="shared" si="76"/>
        <v>1</v>
      </c>
      <c r="V380" s="75" t="s">
        <v>231</v>
      </c>
      <c r="W380" s="75">
        <f t="shared" si="77"/>
        <v>1</v>
      </c>
      <c r="X380" s="75" t="s">
        <v>231</v>
      </c>
      <c r="Y380" s="76">
        <f t="shared" si="78"/>
        <v>1</v>
      </c>
      <c r="Z380" s="77" t="str">
        <f t="shared" si="79"/>
        <v>Insignificante</v>
      </c>
      <c r="AA380" s="78">
        <f t="shared" si="80"/>
        <v>1</v>
      </c>
      <c r="AB380" s="75" t="s">
        <v>231</v>
      </c>
      <c r="AC380" s="75">
        <f t="shared" si="81"/>
        <v>3</v>
      </c>
      <c r="AD380" s="75" t="s">
        <v>232</v>
      </c>
      <c r="AE380" s="75">
        <f t="shared" si="82"/>
        <v>4</v>
      </c>
      <c r="AF380" s="75" t="s">
        <v>242</v>
      </c>
      <c r="AG380" s="76">
        <f t="shared" si="83"/>
        <v>4</v>
      </c>
      <c r="AH380" s="77" t="str">
        <f t="shared" si="84"/>
        <v>Mayor</v>
      </c>
      <c r="AI380" s="78">
        <f t="shared" si="85"/>
        <v>1</v>
      </c>
      <c r="AJ380" s="75" t="s">
        <v>231</v>
      </c>
      <c r="AK380" s="75">
        <f t="shared" si="86"/>
        <v>2</v>
      </c>
      <c r="AL380" s="75" t="s">
        <v>233</v>
      </c>
      <c r="AM380" s="75">
        <f t="shared" si="87"/>
        <v>3</v>
      </c>
      <c r="AN380" s="75" t="s">
        <v>232</v>
      </c>
      <c r="AO380" s="76">
        <f t="shared" si="88"/>
        <v>3</v>
      </c>
      <c r="AP380" s="77" t="str">
        <f t="shared" si="89"/>
        <v>Moderado</v>
      </c>
      <c r="AQ380" s="79"/>
      <c r="AR380" s="79"/>
      <c r="AS380" s="79"/>
    </row>
    <row r="381" spans="3:45" ht="63.75">
      <c r="C381" s="56" t="s">
        <v>3256</v>
      </c>
      <c r="D381" s="57">
        <v>43251</v>
      </c>
      <c r="E381" s="58" t="s">
        <v>2652</v>
      </c>
      <c r="F381" s="58" t="s">
        <v>3257</v>
      </c>
      <c r="G381" s="59" t="s">
        <v>3258</v>
      </c>
      <c r="H381" s="59" t="s">
        <v>222</v>
      </c>
      <c r="I381" s="59" t="s">
        <v>223</v>
      </c>
      <c r="J381" s="59" t="s">
        <v>3252</v>
      </c>
      <c r="K381" s="59" t="s">
        <v>3219</v>
      </c>
      <c r="L381" s="59" t="s">
        <v>3238</v>
      </c>
      <c r="M381" s="59" t="s">
        <v>3221</v>
      </c>
      <c r="N381" s="59" t="s">
        <v>3222</v>
      </c>
      <c r="O381" s="59" t="s">
        <v>3224</v>
      </c>
      <c r="P381" s="46" t="s">
        <v>180</v>
      </c>
      <c r="Q381" s="59" t="s">
        <v>2650</v>
      </c>
      <c r="R381" s="59" t="s">
        <v>230</v>
      </c>
      <c r="S381" s="75">
        <f t="shared" si="75"/>
        <v>1</v>
      </c>
      <c r="T381" s="75" t="s">
        <v>231</v>
      </c>
      <c r="U381" s="75">
        <f t="shared" si="76"/>
        <v>1</v>
      </c>
      <c r="V381" s="75" t="s">
        <v>231</v>
      </c>
      <c r="W381" s="75">
        <f t="shared" si="77"/>
        <v>1</v>
      </c>
      <c r="X381" s="75" t="s">
        <v>231</v>
      </c>
      <c r="Y381" s="76">
        <f t="shared" si="78"/>
        <v>1</v>
      </c>
      <c r="Z381" s="77" t="str">
        <f t="shared" si="79"/>
        <v>Insignificante</v>
      </c>
      <c r="AA381" s="78">
        <f t="shared" si="80"/>
        <v>1</v>
      </c>
      <c r="AB381" s="75" t="s">
        <v>231</v>
      </c>
      <c r="AC381" s="75">
        <f t="shared" si="81"/>
        <v>3</v>
      </c>
      <c r="AD381" s="75" t="s">
        <v>232</v>
      </c>
      <c r="AE381" s="75">
        <f t="shared" si="82"/>
        <v>4</v>
      </c>
      <c r="AF381" s="75" t="s">
        <v>242</v>
      </c>
      <c r="AG381" s="76">
        <f t="shared" si="83"/>
        <v>4</v>
      </c>
      <c r="AH381" s="77" t="str">
        <f t="shared" si="84"/>
        <v>Mayor</v>
      </c>
      <c r="AI381" s="78">
        <f t="shared" si="85"/>
        <v>1</v>
      </c>
      <c r="AJ381" s="75" t="s">
        <v>231</v>
      </c>
      <c r="AK381" s="75">
        <f t="shared" si="86"/>
        <v>2</v>
      </c>
      <c r="AL381" s="75" t="s">
        <v>233</v>
      </c>
      <c r="AM381" s="75">
        <f t="shared" si="87"/>
        <v>3</v>
      </c>
      <c r="AN381" s="75" t="s">
        <v>232</v>
      </c>
      <c r="AO381" s="76">
        <f t="shared" si="88"/>
        <v>3</v>
      </c>
      <c r="AP381" s="77" t="str">
        <f t="shared" si="89"/>
        <v>Moderado</v>
      </c>
      <c r="AQ381" s="79"/>
      <c r="AR381" s="79"/>
      <c r="AS381" s="79"/>
    </row>
    <row r="382" spans="3:45" ht="63.75">
      <c r="C382" s="56" t="s">
        <v>3256</v>
      </c>
      <c r="D382" s="57">
        <v>43251</v>
      </c>
      <c r="E382" s="58" t="s">
        <v>2652</v>
      </c>
      <c r="F382" s="58" t="s">
        <v>3257</v>
      </c>
      <c r="G382" s="59" t="s">
        <v>3258</v>
      </c>
      <c r="H382" s="59" t="s">
        <v>222</v>
      </c>
      <c r="I382" s="59" t="s">
        <v>223</v>
      </c>
      <c r="J382" s="59" t="s">
        <v>3252</v>
      </c>
      <c r="K382" s="59" t="s">
        <v>3219</v>
      </c>
      <c r="L382" s="59" t="s">
        <v>3238</v>
      </c>
      <c r="M382" s="59" t="s">
        <v>3221</v>
      </c>
      <c r="N382" s="59" t="s">
        <v>3222</v>
      </c>
      <c r="O382" s="59" t="s">
        <v>2880</v>
      </c>
      <c r="P382" s="46" t="s">
        <v>180</v>
      </c>
      <c r="Q382" s="59" t="s">
        <v>2650</v>
      </c>
      <c r="R382" s="59" t="s">
        <v>230</v>
      </c>
      <c r="S382" s="75">
        <f t="shared" si="75"/>
        <v>1</v>
      </c>
      <c r="T382" s="75" t="s">
        <v>231</v>
      </c>
      <c r="U382" s="75">
        <f t="shared" si="76"/>
        <v>1</v>
      </c>
      <c r="V382" s="75" t="s">
        <v>231</v>
      </c>
      <c r="W382" s="75">
        <f t="shared" si="77"/>
        <v>1</v>
      </c>
      <c r="X382" s="75" t="s">
        <v>231</v>
      </c>
      <c r="Y382" s="76">
        <f t="shared" si="78"/>
        <v>1</v>
      </c>
      <c r="Z382" s="77" t="str">
        <f t="shared" si="79"/>
        <v>Insignificante</v>
      </c>
      <c r="AA382" s="78">
        <f t="shared" si="80"/>
        <v>1</v>
      </c>
      <c r="AB382" s="75" t="s">
        <v>231</v>
      </c>
      <c r="AC382" s="75">
        <f t="shared" si="81"/>
        <v>3</v>
      </c>
      <c r="AD382" s="75" t="s">
        <v>232</v>
      </c>
      <c r="AE382" s="75">
        <f t="shared" si="82"/>
        <v>4</v>
      </c>
      <c r="AF382" s="75" t="s">
        <v>242</v>
      </c>
      <c r="AG382" s="76">
        <f t="shared" si="83"/>
        <v>4</v>
      </c>
      <c r="AH382" s="77" t="str">
        <f t="shared" si="84"/>
        <v>Mayor</v>
      </c>
      <c r="AI382" s="78">
        <f t="shared" si="85"/>
        <v>1</v>
      </c>
      <c r="AJ382" s="75" t="s">
        <v>231</v>
      </c>
      <c r="AK382" s="75">
        <f t="shared" si="86"/>
        <v>2</v>
      </c>
      <c r="AL382" s="75" t="s">
        <v>233</v>
      </c>
      <c r="AM382" s="75">
        <f t="shared" si="87"/>
        <v>3</v>
      </c>
      <c r="AN382" s="75" t="s">
        <v>232</v>
      </c>
      <c r="AO382" s="76">
        <f t="shared" si="88"/>
        <v>3</v>
      </c>
      <c r="AP382" s="77" t="str">
        <f t="shared" si="89"/>
        <v>Moderado</v>
      </c>
      <c r="AQ382" s="79"/>
      <c r="AR382" s="79"/>
      <c r="AS382" s="79"/>
    </row>
    <row r="383" spans="3:45" ht="63.75">
      <c r="C383" s="56" t="s">
        <v>3256</v>
      </c>
      <c r="D383" s="57">
        <v>43251</v>
      </c>
      <c r="E383" s="58" t="s">
        <v>2652</v>
      </c>
      <c r="F383" s="58" t="s">
        <v>3257</v>
      </c>
      <c r="G383" s="59" t="s">
        <v>3258</v>
      </c>
      <c r="H383" s="59" t="s">
        <v>222</v>
      </c>
      <c r="I383" s="59" t="s">
        <v>223</v>
      </c>
      <c r="J383" s="59" t="s">
        <v>3252</v>
      </c>
      <c r="K383" s="59" t="s">
        <v>3219</v>
      </c>
      <c r="L383" s="59" t="s">
        <v>3238</v>
      </c>
      <c r="M383" s="59" t="s">
        <v>3221</v>
      </c>
      <c r="N383" s="59" t="s">
        <v>3222</v>
      </c>
      <c r="O383" s="59" t="s">
        <v>3225</v>
      </c>
      <c r="P383" s="46" t="s">
        <v>180</v>
      </c>
      <c r="Q383" s="59" t="s">
        <v>2650</v>
      </c>
      <c r="R383" s="59" t="s">
        <v>230</v>
      </c>
      <c r="S383" s="75">
        <f t="shared" si="75"/>
        <v>1</v>
      </c>
      <c r="T383" s="75" t="s">
        <v>231</v>
      </c>
      <c r="U383" s="75">
        <f t="shared" si="76"/>
        <v>1</v>
      </c>
      <c r="V383" s="75" t="s">
        <v>231</v>
      </c>
      <c r="W383" s="75">
        <f t="shared" si="77"/>
        <v>1</v>
      </c>
      <c r="X383" s="75" t="s">
        <v>231</v>
      </c>
      <c r="Y383" s="76">
        <f t="shared" si="78"/>
        <v>1</v>
      </c>
      <c r="Z383" s="77" t="str">
        <f t="shared" si="79"/>
        <v>Insignificante</v>
      </c>
      <c r="AA383" s="78">
        <f t="shared" si="80"/>
        <v>1</v>
      </c>
      <c r="AB383" s="75" t="s">
        <v>231</v>
      </c>
      <c r="AC383" s="75">
        <f t="shared" si="81"/>
        <v>3</v>
      </c>
      <c r="AD383" s="75" t="s">
        <v>232</v>
      </c>
      <c r="AE383" s="75">
        <f t="shared" si="82"/>
        <v>4</v>
      </c>
      <c r="AF383" s="75" t="s">
        <v>242</v>
      </c>
      <c r="AG383" s="76">
        <f t="shared" si="83"/>
        <v>4</v>
      </c>
      <c r="AH383" s="77" t="str">
        <f t="shared" si="84"/>
        <v>Mayor</v>
      </c>
      <c r="AI383" s="78">
        <f t="shared" si="85"/>
        <v>1</v>
      </c>
      <c r="AJ383" s="75" t="s">
        <v>231</v>
      </c>
      <c r="AK383" s="75">
        <f t="shared" si="86"/>
        <v>2</v>
      </c>
      <c r="AL383" s="75" t="s">
        <v>233</v>
      </c>
      <c r="AM383" s="75">
        <f t="shared" si="87"/>
        <v>3</v>
      </c>
      <c r="AN383" s="75" t="s">
        <v>232</v>
      </c>
      <c r="AO383" s="76">
        <f t="shared" si="88"/>
        <v>3</v>
      </c>
      <c r="AP383" s="77" t="str">
        <f t="shared" si="89"/>
        <v>Moderado</v>
      </c>
      <c r="AQ383" s="79"/>
      <c r="AR383" s="79"/>
      <c r="AS383" s="79"/>
    </row>
    <row r="384" spans="3:45" ht="63.75">
      <c r="C384" s="56" t="s">
        <v>3256</v>
      </c>
      <c r="D384" s="57">
        <v>43251</v>
      </c>
      <c r="E384" s="58" t="s">
        <v>2652</v>
      </c>
      <c r="F384" s="58" t="s">
        <v>3257</v>
      </c>
      <c r="G384" s="59" t="s">
        <v>3258</v>
      </c>
      <c r="H384" s="59" t="s">
        <v>222</v>
      </c>
      <c r="I384" s="59" t="s">
        <v>223</v>
      </c>
      <c r="J384" s="59" t="s">
        <v>3252</v>
      </c>
      <c r="K384" s="59" t="s">
        <v>3219</v>
      </c>
      <c r="L384" s="59" t="s">
        <v>3238</v>
      </c>
      <c r="M384" s="59" t="s">
        <v>3221</v>
      </c>
      <c r="N384" s="59" t="s">
        <v>3222</v>
      </c>
      <c r="O384" s="59" t="s">
        <v>3226</v>
      </c>
      <c r="P384" s="46" t="s">
        <v>180</v>
      </c>
      <c r="Q384" s="59" t="s">
        <v>2650</v>
      </c>
      <c r="R384" s="59" t="s">
        <v>230</v>
      </c>
      <c r="S384" s="75">
        <f t="shared" si="75"/>
        <v>1</v>
      </c>
      <c r="T384" s="75" t="s">
        <v>231</v>
      </c>
      <c r="U384" s="75">
        <f t="shared" si="76"/>
        <v>1</v>
      </c>
      <c r="V384" s="75" t="s">
        <v>231</v>
      </c>
      <c r="W384" s="75">
        <f t="shared" si="77"/>
        <v>1</v>
      </c>
      <c r="X384" s="75" t="s">
        <v>231</v>
      </c>
      <c r="Y384" s="76">
        <f t="shared" si="78"/>
        <v>1</v>
      </c>
      <c r="Z384" s="77" t="str">
        <f t="shared" si="79"/>
        <v>Insignificante</v>
      </c>
      <c r="AA384" s="78">
        <f t="shared" si="80"/>
        <v>1</v>
      </c>
      <c r="AB384" s="75" t="s">
        <v>231</v>
      </c>
      <c r="AC384" s="75">
        <f t="shared" si="81"/>
        <v>3</v>
      </c>
      <c r="AD384" s="75" t="s">
        <v>232</v>
      </c>
      <c r="AE384" s="75">
        <f t="shared" si="82"/>
        <v>4</v>
      </c>
      <c r="AF384" s="75" t="s">
        <v>242</v>
      </c>
      <c r="AG384" s="76">
        <f t="shared" si="83"/>
        <v>4</v>
      </c>
      <c r="AH384" s="77" t="str">
        <f t="shared" si="84"/>
        <v>Mayor</v>
      </c>
      <c r="AI384" s="78">
        <f t="shared" si="85"/>
        <v>1</v>
      </c>
      <c r="AJ384" s="75" t="s">
        <v>231</v>
      </c>
      <c r="AK384" s="75">
        <f t="shared" si="86"/>
        <v>2</v>
      </c>
      <c r="AL384" s="75" t="s">
        <v>233</v>
      </c>
      <c r="AM384" s="75">
        <f t="shared" si="87"/>
        <v>3</v>
      </c>
      <c r="AN384" s="75" t="s">
        <v>232</v>
      </c>
      <c r="AO384" s="76">
        <f t="shared" si="88"/>
        <v>3</v>
      </c>
      <c r="AP384" s="77" t="str">
        <f t="shared" si="89"/>
        <v>Moderado</v>
      </c>
      <c r="AQ384" s="79"/>
      <c r="AR384" s="79"/>
      <c r="AS384" s="79"/>
    </row>
    <row r="385" spans="3:45" ht="63.75">
      <c r="C385" s="56" t="s">
        <v>3256</v>
      </c>
      <c r="D385" s="57">
        <v>43251</v>
      </c>
      <c r="E385" s="58" t="s">
        <v>2652</v>
      </c>
      <c r="F385" s="58" t="s">
        <v>3257</v>
      </c>
      <c r="G385" s="59" t="s">
        <v>3258</v>
      </c>
      <c r="H385" s="59" t="s">
        <v>222</v>
      </c>
      <c r="I385" s="59" t="s">
        <v>223</v>
      </c>
      <c r="J385" s="59" t="s">
        <v>3252</v>
      </c>
      <c r="K385" s="59" t="s">
        <v>3219</v>
      </c>
      <c r="L385" s="59" t="s">
        <v>3238</v>
      </c>
      <c r="M385" s="59" t="s">
        <v>3221</v>
      </c>
      <c r="N385" s="59" t="s">
        <v>3222</v>
      </c>
      <c r="O385" s="59" t="s">
        <v>3227</v>
      </c>
      <c r="P385" s="46" t="s">
        <v>180</v>
      </c>
      <c r="Q385" s="59" t="s">
        <v>2650</v>
      </c>
      <c r="R385" s="59" t="s">
        <v>230</v>
      </c>
      <c r="S385" s="75">
        <f t="shared" si="75"/>
        <v>1</v>
      </c>
      <c r="T385" s="75" t="s">
        <v>231</v>
      </c>
      <c r="U385" s="75">
        <f t="shared" si="76"/>
        <v>1</v>
      </c>
      <c r="V385" s="75" t="s">
        <v>231</v>
      </c>
      <c r="W385" s="75">
        <f t="shared" si="77"/>
        <v>1</v>
      </c>
      <c r="X385" s="75" t="s">
        <v>231</v>
      </c>
      <c r="Y385" s="76">
        <f t="shared" si="78"/>
        <v>1</v>
      </c>
      <c r="Z385" s="77" t="str">
        <f t="shared" si="79"/>
        <v>Insignificante</v>
      </c>
      <c r="AA385" s="78">
        <f t="shared" si="80"/>
        <v>1</v>
      </c>
      <c r="AB385" s="75" t="s">
        <v>231</v>
      </c>
      <c r="AC385" s="75">
        <f t="shared" si="81"/>
        <v>3</v>
      </c>
      <c r="AD385" s="75" t="s">
        <v>232</v>
      </c>
      <c r="AE385" s="75">
        <f t="shared" si="82"/>
        <v>4</v>
      </c>
      <c r="AF385" s="75" t="s">
        <v>242</v>
      </c>
      <c r="AG385" s="76">
        <f t="shared" si="83"/>
        <v>4</v>
      </c>
      <c r="AH385" s="77" t="str">
        <f t="shared" si="84"/>
        <v>Mayor</v>
      </c>
      <c r="AI385" s="78">
        <f t="shared" si="85"/>
        <v>1</v>
      </c>
      <c r="AJ385" s="75" t="s">
        <v>231</v>
      </c>
      <c r="AK385" s="75">
        <f t="shared" si="86"/>
        <v>2</v>
      </c>
      <c r="AL385" s="75" t="s">
        <v>233</v>
      </c>
      <c r="AM385" s="75">
        <f t="shared" si="87"/>
        <v>3</v>
      </c>
      <c r="AN385" s="75" t="s">
        <v>232</v>
      </c>
      <c r="AO385" s="76">
        <f t="shared" si="88"/>
        <v>3</v>
      </c>
      <c r="AP385" s="77" t="str">
        <f t="shared" si="89"/>
        <v>Moderado</v>
      </c>
      <c r="AQ385" s="79"/>
      <c r="AR385" s="79"/>
      <c r="AS385" s="79"/>
    </row>
    <row r="386" spans="3:45" ht="63.75">
      <c r="C386" s="56" t="s">
        <v>3256</v>
      </c>
      <c r="D386" s="57">
        <v>43251</v>
      </c>
      <c r="E386" s="58" t="s">
        <v>2652</v>
      </c>
      <c r="F386" s="58" t="s">
        <v>3257</v>
      </c>
      <c r="G386" s="59" t="s">
        <v>3258</v>
      </c>
      <c r="H386" s="59" t="s">
        <v>222</v>
      </c>
      <c r="I386" s="59" t="s">
        <v>223</v>
      </c>
      <c r="J386" s="59" t="s">
        <v>3252</v>
      </c>
      <c r="K386" s="59" t="s">
        <v>3219</v>
      </c>
      <c r="L386" s="59" t="s">
        <v>3238</v>
      </c>
      <c r="M386" s="59" t="s">
        <v>3221</v>
      </c>
      <c r="N386" s="59" t="s">
        <v>3222</v>
      </c>
      <c r="O386" s="59" t="s">
        <v>3228</v>
      </c>
      <c r="P386" s="46" t="s">
        <v>180</v>
      </c>
      <c r="Q386" s="59" t="s">
        <v>2650</v>
      </c>
      <c r="R386" s="59" t="s">
        <v>230</v>
      </c>
      <c r="S386" s="75">
        <f t="shared" si="75"/>
        <v>1</v>
      </c>
      <c r="T386" s="75" t="s">
        <v>231</v>
      </c>
      <c r="U386" s="75">
        <f t="shared" si="76"/>
        <v>1</v>
      </c>
      <c r="V386" s="75" t="s">
        <v>231</v>
      </c>
      <c r="W386" s="75">
        <f t="shared" si="77"/>
        <v>1</v>
      </c>
      <c r="X386" s="75" t="s">
        <v>231</v>
      </c>
      <c r="Y386" s="76">
        <f t="shared" si="78"/>
        <v>1</v>
      </c>
      <c r="Z386" s="77" t="str">
        <f t="shared" si="79"/>
        <v>Insignificante</v>
      </c>
      <c r="AA386" s="78">
        <f t="shared" si="80"/>
        <v>1</v>
      </c>
      <c r="AB386" s="75" t="s">
        <v>231</v>
      </c>
      <c r="AC386" s="75">
        <f t="shared" si="81"/>
        <v>3</v>
      </c>
      <c r="AD386" s="75" t="s">
        <v>232</v>
      </c>
      <c r="AE386" s="75">
        <f t="shared" si="82"/>
        <v>4</v>
      </c>
      <c r="AF386" s="75" t="s">
        <v>242</v>
      </c>
      <c r="AG386" s="76">
        <f t="shared" si="83"/>
        <v>4</v>
      </c>
      <c r="AH386" s="77" t="str">
        <f t="shared" si="84"/>
        <v>Mayor</v>
      </c>
      <c r="AI386" s="78">
        <f t="shared" si="85"/>
        <v>1</v>
      </c>
      <c r="AJ386" s="75" t="s">
        <v>231</v>
      </c>
      <c r="AK386" s="75">
        <f t="shared" si="86"/>
        <v>2</v>
      </c>
      <c r="AL386" s="75" t="s">
        <v>233</v>
      </c>
      <c r="AM386" s="75">
        <f t="shared" si="87"/>
        <v>3</v>
      </c>
      <c r="AN386" s="75" t="s">
        <v>232</v>
      </c>
      <c r="AO386" s="76">
        <f t="shared" si="88"/>
        <v>3</v>
      </c>
      <c r="AP386" s="77" t="str">
        <f t="shared" si="89"/>
        <v>Moderado</v>
      </c>
      <c r="AQ386" s="79"/>
      <c r="AR386" s="79"/>
      <c r="AS386" s="79"/>
    </row>
    <row r="387" spans="3:45" ht="63.75">
      <c r="C387" s="56" t="s">
        <v>3256</v>
      </c>
      <c r="D387" s="57">
        <v>43251</v>
      </c>
      <c r="E387" s="58" t="s">
        <v>2652</v>
      </c>
      <c r="F387" s="58" t="s">
        <v>3257</v>
      </c>
      <c r="G387" s="59" t="s">
        <v>3258</v>
      </c>
      <c r="H387" s="59" t="s">
        <v>222</v>
      </c>
      <c r="I387" s="59" t="s">
        <v>223</v>
      </c>
      <c r="J387" s="59" t="s">
        <v>3252</v>
      </c>
      <c r="K387" s="59" t="s">
        <v>3219</v>
      </c>
      <c r="L387" s="59" t="s">
        <v>3238</v>
      </c>
      <c r="M387" s="59" t="s">
        <v>3221</v>
      </c>
      <c r="N387" s="59" t="s">
        <v>3222</v>
      </c>
      <c r="O387" s="59" t="s">
        <v>2790</v>
      </c>
      <c r="P387" s="46" t="s">
        <v>180</v>
      </c>
      <c r="Q387" s="59" t="s">
        <v>2650</v>
      </c>
      <c r="R387" s="59" t="s">
        <v>230</v>
      </c>
      <c r="S387" s="75">
        <f t="shared" si="75"/>
        <v>1</v>
      </c>
      <c r="T387" s="75" t="s">
        <v>231</v>
      </c>
      <c r="U387" s="75">
        <f t="shared" si="76"/>
        <v>1</v>
      </c>
      <c r="V387" s="75" t="s">
        <v>231</v>
      </c>
      <c r="W387" s="75">
        <f t="shared" si="77"/>
        <v>1</v>
      </c>
      <c r="X387" s="75" t="s">
        <v>231</v>
      </c>
      <c r="Y387" s="76">
        <f t="shared" si="78"/>
        <v>1</v>
      </c>
      <c r="Z387" s="77" t="str">
        <f t="shared" si="79"/>
        <v>Insignificante</v>
      </c>
      <c r="AA387" s="78">
        <f t="shared" si="80"/>
        <v>1</v>
      </c>
      <c r="AB387" s="75" t="s">
        <v>231</v>
      </c>
      <c r="AC387" s="75">
        <f t="shared" si="81"/>
        <v>3</v>
      </c>
      <c r="AD387" s="75" t="s">
        <v>232</v>
      </c>
      <c r="AE387" s="75">
        <f t="shared" si="82"/>
        <v>4</v>
      </c>
      <c r="AF387" s="75" t="s">
        <v>242</v>
      </c>
      <c r="AG387" s="76">
        <f t="shared" si="83"/>
        <v>4</v>
      </c>
      <c r="AH387" s="77" t="str">
        <f t="shared" si="84"/>
        <v>Mayor</v>
      </c>
      <c r="AI387" s="78">
        <f t="shared" si="85"/>
        <v>1</v>
      </c>
      <c r="AJ387" s="75" t="s">
        <v>231</v>
      </c>
      <c r="AK387" s="75">
        <f t="shared" si="86"/>
        <v>2</v>
      </c>
      <c r="AL387" s="75" t="s">
        <v>233</v>
      </c>
      <c r="AM387" s="75">
        <f t="shared" si="87"/>
        <v>3</v>
      </c>
      <c r="AN387" s="75" t="s">
        <v>232</v>
      </c>
      <c r="AO387" s="76">
        <f t="shared" si="88"/>
        <v>3</v>
      </c>
      <c r="AP387" s="77" t="str">
        <f t="shared" si="89"/>
        <v>Moderado</v>
      </c>
      <c r="AQ387" s="79"/>
      <c r="AR387" s="79"/>
      <c r="AS387" s="79"/>
    </row>
    <row r="388" spans="3:45" ht="63.75">
      <c r="C388" s="56" t="s">
        <v>3256</v>
      </c>
      <c r="D388" s="57">
        <v>43251</v>
      </c>
      <c r="E388" s="58" t="s">
        <v>2652</v>
      </c>
      <c r="F388" s="58" t="s">
        <v>3257</v>
      </c>
      <c r="G388" s="59" t="s">
        <v>3258</v>
      </c>
      <c r="H388" s="59" t="s">
        <v>222</v>
      </c>
      <c r="I388" s="59" t="s">
        <v>223</v>
      </c>
      <c r="J388" s="59" t="s">
        <v>3252</v>
      </c>
      <c r="K388" s="59" t="s">
        <v>3219</v>
      </c>
      <c r="L388" s="59" t="s">
        <v>3238</v>
      </c>
      <c r="M388" s="59" t="s">
        <v>3221</v>
      </c>
      <c r="N388" s="59" t="s">
        <v>3222</v>
      </c>
      <c r="O388" s="59" t="s">
        <v>3230</v>
      </c>
      <c r="P388" s="46" t="s">
        <v>180</v>
      </c>
      <c r="Q388" s="59" t="s">
        <v>2650</v>
      </c>
      <c r="R388" s="59" t="s">
        <v>230</v>
      </c>
      <c r="S388" s="75">
        <f t="shared" si="75"/>
        <v>1</v>
      </c>
      <c r="T388" s="75" t="s">
        <v>231</v>
      </c>
      <c r="U388" s="75">
        <f t="shared" si="76"/>
        <v>1</v>
      </c>
      <c r="V388" s="75" t="s">
        <v>231</v>
      </c>
      <c r="W388" s="75">
        <f t="shared" si="77"/>
        <v>1</v>
      </c>
      <c r="X388" s="75" t="s">
        <v>231</v>
      </c>
      <c r="Y388" s="76">
        <f t="shared" si="78"/>
        <v>1</v>
      </c>
      <c r="Z388" s="77" t="str">
        <f t="shared" si="79"/>
        <v>Insignificante</v>
      </c>
      <c r="AA388" s="78">
        <f t="shared" si="80"/>
        <v>1</v>
      </c>
      <c r="AB388" s="75" t="s">
        <v>231</v>
      </c>
      <c r="AC388" s="75">
        <f t="shared" si="81"/>
        <v>3</v>
      </c>
      <c r="AD388" s="75" t="s">
        <v>232</v>
      </c>
      <c r="AE388" s="75">
        <f t="shared" si="82"/>
        <v>4</v>
      </c>
      <c r="AF388" s="75" t="s">
        <v>242</v>
      </c>
      <c r="AG388" s="76">
        <f t="shared" si="83"/>
        <v>4</v>
      </c>
      <c r="AH388" s="77" t="str">
        <f t="shared" si="84"/>
        <v>Mayor</v>
      </c>
      <c r="AI388" s="78">
        <f t="shared" si="85"/>
        <v>1</v>
      </c>
      <c r="AJ388" s="75" t="s">
        <v>231</v>
      </c>
      <c r="AK388" s="75">
        <f t="shared" si="86"/>
        <v>2</v>
      </c>
      <c r="AL388" s="75" t="s">
        <v>233</v>
      </c>
      <c r="AM388" s="75">
        <f t="shared" si="87"/>
        <v>3</v>
      </c>
      <c r="AN388" s="75" t="s">
        <v>232</v>
      </c>
      <c r="AO388" s="76">
        <f t="shared" si="88"/>
        <v>3</v>
      </c>
      <c r="AP388" s="77" t="str">
        <f t="shared" si="89"/>
        <v>Moderado</v>
      </c>
      <c r="AQ388" s="79"/>
      <c r="AR388" s="79"/>
      <c r="AS388" s="79"/>
    </row>
    <row r="389" spans="3:45" ht="63.75">
      <c r="C389" s="56" t="s">
        <v>3259</v>
      </c>
      <c r="D389" s="57">
        <v>43251</v>
      </c>
      <c r="E389" s="58" t="s">
        <v>2652</v>
      </c>
      <c r="F389" s="58" t="s">
        <v>3260</v>
      </c>
      <c r="G389" s="59" t="s">
        <v>3261</v>
      </c>
      <c r="H389" s="59" t="s">
        <v>222</v>
      </c>
      <c r="I389" s="59" t="s">
        <v>223</v>
      </c>
      <c r="J389" s="59" t="s">
        <v>3252</v>
      </c>
      <c r="K389" s="59" t="s">
        <v>3219</v>
      </c>
      <c r="L389" s="59" t="s">
        <v>3238</v>
      </c>
      <c r="M389" s="59" t="s">
        <v>3221</v>
      </c>
      <c r="N389" s="59" t="s">
        <v>3222</v>
      </c>
      <c r="O389" s="59" t="s">
        <v>3223</v>
      </c>
      <c r="P389" s="46" t="s">
        <v>180</v>
      </c>
      <c r="Q389" s="59" t="s">
        <v>2650</v>
      </c>
      <c r="R389" s="59" t="s">
        <v>230</v>
      </c>
      <c r="S389" s="75">
        <f t="shared" si="75"/>
        <v>1</v>
      </c>
      <c r="T389" s="75" t="s">
        <v>231</v>
      </c>
      <c r="U389" s="75">
        <f t="shared" si="76"/>
        <v>1</v>
      </c>
      <c r="V389" s="75" t="s">
        <v>231</v>
      </c>
      <c r="W389" s="75">
        <f t="shared" si="77"/>
        <v>1</v>
      </c>
      <c r="X389" s="75" t="s">
        <v>231</v>
      </c>
      <c r="Y389" s="76">
        <f t="shared" si="78"/>
        <v>1</v>
      </c>
      <c r="Z389" s="77" t="str">
        <f t="shared" si="79"/>
        <v>Insignificante</v>
      </c>
      <c r="AA389" s="78">
        <f t="shared" si="80"/>
        <v>1</v>
      </c>
      <c r="AB389" s="75" t="s">
        <v>231</v>
      </c>
      <c r="AC389" s="75">
        <f t="shared" si="81"/>
        <v>3</v>
      </c>
      <c r="AD389" s="75" t="s">
        <v>232</v>
      </c>
      <c r="AE389" s="75">
        <f t="shared" si="82"/>
        <v>4</v>
      </c>
      <c r="AF389" s="75" t="s">
        <v>242</v>
      </c>
      <c r="AG389" s="76">
        <f t="shared" si="83"/>
        <v>4</v>
      </c>
      <c r="AH389" s="77" t="str">
        <f t="shared" si="84"/>
        <v>Mayor</v>
      </c>
      <c r="AI389" s="78">
        <f t="shared" si="85"/>
        <v>1</v>
      </c>
      <c r="AJ389" s="75" t="s">
        <v>231</v>
      </c>
      <c r="AK389" s="75">
        <f t="shared" si="86"/>
        <v>2</v>
      </c>
      <c r="AL389" s="75" t="s">
        <v>233</v>
      </c>
      <c r="AM389" s="75">
        <f t="shared" si="87"/>
        <v>3</v>
      </c>
      <c r="AN389" s="75" t="s">
        <v>232</v>
      </c>
      <c r="AO389" s="76">
        <f t="shared" si="88"/>
        <v>3</v>
      </c>
      <c r="AP389" s="77" t="str">
        <f t="shared" si="89"/>
        <v>Moderado</v>
      </c>
      <c r="AQ389" s="79"/>
      <c r="AR389" s="79"/>
      <c r="AS389" s="79"/>
    </row>
    <row r="390" spans="3:45" ht="63.75">
      <c r="C390" s="56" t="s">
        <v>3259</v>
      </c>
      <c r="D390" s="57">
        <v>43251</v>
      </c>
      <c r="E390" s="58" t="s">
        <v>2652</v>
      </c>
      <c r="F390" s="58" t="s">
        <v>3260</v>
      </c>
      <c r="G390" s="59" t="s">
        <v>3261</v>
      </c>
      <c r="H390" s="59" t="s">
        <v>222</v>
      </c>
      <c r="I390" s="59" t="s">
        <v>223</v>
      </c>
      <c r="J390" s="59" t="s">
        <v>3252</v>
      </c>
      <c r="K390" s="59" t="s">
        <v>3219</v>
      </c>
      <c r="L390" s="59" t="s">
        <v>3238</v>
      </c>
      <c r="M390" s="59" t="s">
        <v>3221</v>
      </c>
      <c r="N390" s="59" t="s">
        <v>3222</v>
      </c>
      <c r="O390" s="59" t="s">
        <v>3224</v>
      </c>
      <c r="P390" s="46" t="s">
        <v>180</v>
      </c>
      <c r="Q390" s="59" t="s">
        <v>2650</v>
      </c>
      <c r="R390" s="59" t="s">
        <v>230</v>
      </c>
      <c r="S390" s="75">
        <f t="shared" si="75"/>
        <v>1</v>
      </c>
      <c r="T390" s="75" t="s">
        <v>231</v>
      </c>
      <c r="U390" s="75">
        <f t="shared" si="76"/>
        <v>1</v>
      </c>
      <c r="V390" s="75" t="s">
        <v>231</v>
      </c>
      <c r="W390" s="75">
        <f t="shared" si="77"/>
        <v>1</v>
      </c>
      <c r="X390" s="75" t="s">
        <v>231</v>
      </c>
      <c r="Y390" s="76">
        <f t="shared" si="78"/>
        <v>1</v>
      </c>
      <c r="Z390" s="77" t="str">
        <f t="shared" si="79"/>
        <v>Insignificante</v>
      </c>
      <c r="AA390" s="78">
        <f t="shared" si="80"/>
        <v>1</v>
      </c>
      <c r="AB390" s="75" t="s">
        <v>231</v>
      </c>
      <c r="AC390" s="75">
        <f t="shared" si="81"/>
        <v>3</v>
      </c>
      <c r="AD390" s="75" t="s">
        <v>232</v>
      </c>
      <c r="AE390" s="75">
        <f t="shared" si="82"/>
        <v>4</v>
      </c>
      <c r="AF390" s="75" t="s">
        <v>242</v>
      </c>
      <c r="AG390" s="76">
        <f t="shared" si="83"/>
        <v>4</v>
      </c>
      <c r="AH390" s="77" t="str">
        <f t="shared" si="84"/>
        <v>Mayor</v>
      </c>
      <c r="AI390" s="78">
        <f t="shared" si="85"/>
        <v>1</v>
      </c>
      <c r="AJ390" s="75" t="s">
        <v>231</v>
      </c>
      <c r="AK390" s="75">
        <f t="shared" si="86"/>
        <v>2</v>
      </c>
      <c r="AL390" s="75" t="s">
        <v>233</v>
      </c>
      <c r="AM390" s="75">
        <f t="shared" si="87"/>
        <v>3</v>
      </c>
      <c r="AN390" s="75" t="s">
        <v>232</v>
      </c>
      <c r="AO390" s="76">
        <f t="shared" si="88"/>
        <v>3</v>
      </c>
      <c r="AP390" s="77" t="str">
        <f t="shared" si="89"/>
        <v>Moderado</v>
      </c>
      <c r="AQ390" s="79"/>
      <c r="AR390" s="79"/>
      <c r="AS390" s="79"/>
    </row>
    <row r="391" spans="3:45" ht="63.75">
      <c r="C391" s="56" t="s">
        <v>3259</v>
      </c>
      <c r="D391" s="57">
        <v>43251</v>
      </c>
      <c r="E391" s="58" t="s">
        <v>2652</v>
      </c>
      <c r="F391" s="58" t="s">
        <v>3260</v>
      </c>
      <c r="G391" s="59" t="s">
        <v>3261</v>
      </c>
      <c r="H391" s="59" t="s">
        <v>222</v>
      </c>
      <c r="I391" s="59" t="s">
        <v>223</v>
      </c>
      <c r="J391" s="59" t="s">
        <v>3252</v>
      </c>
      <c r="K391" s="59" t="s">
        <v>3219</v>
      </c>
      <c r="L391" s="59" t="s">
        <v>3238</v>
      </c>
      <c r="M391" s="59" t="s">
        <v>3221</v>
      </c>
      <c r="N391" s="59" t="s">
        <v>3222</v>
      </c>
      <c r="O391" s="59" t="s">
        <v>2880</v>
      </c>
      <c r="P391" s="46" t="s">
        <v>180</v>
      </c>
      <c r="Q391" s="59" t="s">
        <v>2650</v>
      </c>
      <c r="R391" s="59" t="s">
        <v>230</v>
      </c>
      <c r="S391" s="75">
        <f t="shared" si="75"/>
        <v>1</v>
      </c>
      <c r="T391" s="75" t="s">
        <v>231</v>
      </c>
      <c r="U391" s="75">
        <f t="shared" si="76"/>
        <v>1</v>
      </c>
      <c r="V391" s="75" t="s">
        <v>231</v>
      </c>
      <c r="W391" s="75">
        <f t="shared" si="77"/>
        <v>1</v>
      </c>
      <c r="X391" s="75" t="s">
        <v>231</v>
      </c>
      <c r="Y391" s="76">
        <f t="shared" si="78"/>
        <v>1</v>
      </c>
      <c r="Z391" s="77" t="str">
        <f t="shared" si="79"/>
        <v>Insignificante</v>
      </c>
      <c r="AA391" s="78">
        <f t="shared" si="80"/>
        <v>1</v>
      </c>
      <c r="AB391" s="75" t="s">
        <v>231</v>
      </c>
      <c r="AC391" s="75">
        <f t="shared" si="81"/>
        <v>3</v>
      </c>
      <c r="AD391" s="75" t="s">
        <v>232</v>
      </c>
      <c r="AE391" s="75">
        <f t="shared" si="82"/>
        <v>4</v>
      </c>
      <c r="AF391" s="75" t="s">
        <v>242</v>
      </c>
      <c r="AG391" s="76">
        <f t="shared" si="83"/>
        <v>4</v>
      </c>
      <c r="AH391" s="77" t="str">
        <f t="shared" si="84"/>
        <v>Mayor</v>
      </c>
      <c r="AI391" s="78">
        <f t="shared" si="85"/>
        <v>1</v>
      </c>
      <c r="AJ391" s="75" t="s">
        <v>231</v>
      </c>
      <c r="AK391" s="75">
        <f t="shared" si="86"/>
        <v>2</v>
      </c>
      <c r="AL391" s="75" t="s">
        <v>233</v>
      </c>
      <c r="AM391" s="75">
        <f t="shared" si="87"/>
        <v>3</v>
      </c>
      <c r="AN391" s="75" t="s">
        <v>232</v>
      </c>
      <c r="AO391" s="76">
        <f t="shared" si="88"/>
        <v>3</v>
      </c>
      <c r="AP391" s="77" t="str">
        <f t="shared" si="89"/>
        <v>Moderado</v>
      </c>
      <c r="AQ391" s="79"/>
      <c r="AR391" s="79"/>
      <c r="AS391" s="79"/>
    </row>
    <row r="392" spans="3:45" ht="63.75">
      <c r="C392" s="56" t="s">
        <v>3259</v>
      </c>
      <c r="D392" s="57">
        <v>43251</v>
      </c>
      <c r="E392" s="58" t="s">
        <v>2652</v>
      </c>
      <c r="F392" s="58" t="s">
        <v>3260</v>
      </c>
      <c r="G392" s="59" t="s">
        <v>3261</v>
      </c>
      <c r="H392" s="59" t="s">
        <v>222</v>
      </c>
      <c r="I392" s="59" t="s">
        <v>223</v>
      </c>
      <c r="J392" s="59" t="s">
        <v>3252</v>
      </c>
      <c r="K392" s="59" t="s">
        <v>3219</v>
      </c>
      <c r="L392" s="59" t="s">
        <v>3238</v>
      </c>
      <c r="M392" s="59" t="s">
        <v>3221</v>
      </c>
      <c r="N392" s="59" t="s">
        <v>3222</v>
      </c>
      <c r="O392" s="59" t="s">
        <v>3225</v>
      </c>
      <c r="P392" s="46" t="s">
        <v>180</v>
      </c>
      <c r="Q392" s="59" t="s">
        <v>2650</v>
      </c>
      <c r="R392" s="59" t="s">
        <v>230</v>
      </c>
      <c r="S392" s="75">
        <f t="shared" si="75"/>
        <v>1</v>
      </c>
      <c r="T392" s="75" t="s">
        <v>231</v>
      </c>
      <c r="U392" s="75">
        <f t="shared" si="76"/>
        <v>1</v>
      </c>
      <c r="V392" s="75" t="s">
        <v>231</v>
      </c>
      <c r="W392" s="75">
        <f t="shared" si="77"/>
        <v>1</v>
      </c>
      <c r="X392" s="75" t="s">
        <v>231</v>
      </c>
      <c r="Y392" s="76">
        <f t="shared" si="78"/>
        <v>1</v>
      </c>
      <c r="Z392" s="77" t="str">
        <f t="shared" si="79"/>
        <v>Insignificante</v>
      </c>
      <c r="AA392" s="78">
        <f t="shared" si="80"/>
        <v>1</v>
      </c>
      <c r="AB392" s="75" t="s">
        <v>231</v>
      </c>
      <c r="AC392" s="75">
        <f t="shared" si="81"/>
        <v>3</v>
      </c>
      <c r="AD392" s="75" t="s">
        <v>232</v>
      </c>
      <c r="AE392" s="75">
        <f t="shared" si="82"/>
        <v>4</v>
      </c>
      <c r="AF392" s="75" t="s">
        <v>242</v>
      </c>
      <c r="AG392" s="76">
        <f t="shared" si="83"/>
        <v>4</v>
      </c>
      <c r="AH392" s="77" t="str">
        <f t="shared" si="84"/>
        <v>Mayor</v>
      </c>
      <c r="AI392" s="78">
        <f t="shared" si="85"/>
        <v>1</v>
      </c>
      <c r="AJ392" s="75" t="s">
        <v>231</v>
      </c>
      <c r="AK392" s="75">
        <f t="shared" si="86"/>
        <v>2</v>
      </c>
      <c r="AL392" s="75" t="s">
        <v>233</v>
      </c>
      <c r="AM392" s="75">
        <f t="shared" si="87"/>
        <v>3</v>
      </c>
      <c r="AN392" s="75" t="s">
        <v>232</v>
      </c>
      <c r="AO392" s="76">
        <f t="shared" si="88"/>
        <v>3</v>
      </c>
      <c r="AP392" s="77" t="str">
        <f t="shared" si="89"/>
        <v>Moderado</v>
      </c>
      <c r="AQ392" s="79"/>
      <c r="AR392" s="79"/>
      <c r="AS392" s="79"/>
    </row>
    <row r="393" spans="3:45" ht="63.75">
      <c r="C393" s="56" t="s">
        <v>3259</v>
      </c>
      <c r="D393" s="57">
        <v>43251</v>
      </c>
      <c r="E393" s="58" t="s">
        <v>2652</v>
      </c>
      <c r="F393" s="58" t="s">
        <v>3260</v>
      </c>
      <c r="G393" s="59" t="s">
        <v>3261</v>
      </c>
      <c r="H393" s="59" t="s">
        <v>222</v>
      </c>
      <c r="I393" s="59" t="s">
        <v>223</v>
      </c>
      <c r="J393" s="59" t="s">
        <v>3252</v>
      </c>
      <c r="K393" s="59" t="s">
        <v>3219</v>
      </c>
      <c r="L393" s="59" t="s">
        <v>3238</v>
      </c>
      <c r="M393" s="59" t="s">
        <v>3221</v>
      </c>
      <c r="N393" s="59" t="s">
        <v>3222</v>
      </c>
      <c r="O393" s="59" t="s">
        <v>3226</v>
      </c>
      <c r="P393" s="46" t="s">
        <v>180</v>
      </c>
      <c r="Q393" s="59" t="s">
        <v>2650</v>
      </c>
      <c r="R393" s="59" t="s">
        <v>230</v>
      </c>
      <c r="S393" s="75">
        <f t="shared" si="75"/>
        <v>1</v>
      </c>
      <c r="T393" s="75" t="s">
        <v>231</v>
      </c>
      <c r="U393" s="75">
        <f t="shared" si="76"/>
        <v>1</v>
      </c>
      <c r="V393" s="75" t="s">
        <v>231</v>
      </c>
      <c r="W393" s="75">
        <f t="shared" si="77"/>
        <v>1</v>
      </c>
      <c r="X393" s="75" t="s">
        <v>231</v>
      </c>
      <c r="Y393" s="76">
        <f t="shared" si="78"/>
        <v>1</v>
      </c>
      <c r="Z393" s="77" t="str">
        <f t="shared" si="79"/>
        <v>Insignificante</v>
      </c>
      <c r="AA393" s="78">
        <f t="shared" si="80"/>
        <v>1</v>
      </c>
      <c r="AB393" s="75" t="s">
        <v>231</v>
      </c>
      <c r="AC393" s="75">
        <f t="shared" si="81"/>
        <v>3</v>
      </c>
      <c r="AD393" s="75" t="s">
        <v>232</v>
      </c>
      <c r="AE393" s="75">
        <f t="shared" si="82"/>
        <v>4</v>
      </c>
      <c r="AF393" s="75" t="s">
        <v>242</v>
      </c>
      <c r="AG393" s="76">
        <f t="shared" si="83"/>
        <v>4</v>
      </c>
      <c r="AH393" s="77" t="str">
        <f t="shared" si="84"/>
        <v>Mayor</v>
      </c>
      <c r="AI393" s="78">
        <f t="shared" si="85"/>
        <v>1</v>
      </c>
      <c r="AJ393" s="75" t="s">
        <v>231</v>
      </c>
      <c r="AK393" s="75">
        <f t="shared" si="86"/>
        <v>2</v>
      </c>
      <c r="AL393" s="75" t="s">
        <v>233</v>
      </c>
      <c r="AM393" s="75">
        <f t="shared" si="87"/>
        <v>3</v>
      </c>
      <c r="AN393" s="75" t="s">
        <v>232</v>
      </c>
      <c r="AO393" s="76">
        <f t="shared" si="88"/>
        <v>3</v>
      </c>
      <c r="AP393" s="77" t="str">
        <f t="shared" si="89"/>
        <v>Moderado</v>
      </c>
      <c r="AQ393" s="79"/>
      <c r="AR393" s="79"/>
      <c r="AS393" s="79"/>
    </row>
    <row r="394" spans="3:45" ht="63.75">
      <c r="C394" s="56" t="s">
        <v>3259</v>
      </c>
      <c r="D394" s="57">
        <v>43251</v>
      </c>
      <c r="E394" s="58" t="s">
        <v>2652</v>
      </c>
      <c r="F394" s="58" t="s">
        <v>3260</v>
      </c>
      <c r="G394" s="59" t="s">
        <v>3261</v>
      </c>
      <c r="H394" s="59" t="s">
        <v>222</v>
      </c>
      <c r="I394" s="59" t="s">
        <v>223</v>
      </c>
      <c r="J394" s="59" t="s">
        <v>3252</v>
      </c>
      <c r="K394" s="59" t="s">
        <v>3219</v>
      </c>
      <c r="L394" s="59" t="s">
        <v>3238</v>
      </c>
      <c r="M394" s="59" t="s">
        <v>3221</v>
      </c>
      <c r="N394" s="59" t="s">
        <v>3222</v>
      </c>
      <c r="O394" s="59" t="s">
        <v>3227</v>
      </c>
      <c r="P394" s="46" t="s">
        <v>180</v>
      </c>
      <c r="Q394" s="59" t="s">
        <v>2650</v>
      </c>
      <c r="R394" s="59" t="s">
        <v>230</v>
      </c>
      <c r="S394" s="75">
        <f t="shared" si="75"/>
        <v>1</v>
      </c>
      <c r="T394" s="75" t="s">
        <v>231</v>
      </c>
      <c r="U394" s="75">
        <f t="shared" si="76"/>
        <v>1</v>
      </c>
      <c r="V394" s="75" t="s">
        <v>231</v>
      </c>
      <c r="W394" s="75">
        <f t="shared" si="77"/>
        <v>1</v>
      </c>
      <c r="X394" s="75" t="s">
        <v>231</v>
      </c>
      <c r="Y394" s="76">
        <f t="shared" si="78"/>
        <v>1</v>
      </c>
      <c r="Z394" s="77" t="str">
        <f t="shared" si="79"/>
        <v>Insignificante</v>
      </c>
      <c r="AA394" s="78">
        <f t="shared" si="80"/>
        <v>1</v>
      </c>
      <c r="AB394" s="75" t="s">
        <v>231</v>
      </c>
      <c r="AC394" s="75">
        <f t="shared" si="81"/>
        <v>3</v>
      </c>
      <c r="AD394" s="75" t="s">
        <v>232</v>
      </c>
      <c r="AE394" s="75">
        <f t="shared" si="82"/>
        <v>4</v>
      </c>
      <c r="AF394" s="75" t="s">
        <v>242</v>
      </c>
      <c r="AG394" s="76">
        <f t="shared" si="83"/>
        <v>4</v>
      </c>
      <c r="AH394" s="77" t="str">
        <f t="shared" si="84"/>
        <v>Mayor</v>
      </c>
      <c r="AI394" s="78">
        <f t="shared" si="85"/>
        <v>1</v>
      </c>
      <c r="AJ394" s="75" t="s">
        <v>231</v>
      </c>
      <c r="AK394" s="75">
        <f t="shared" si="86"/>
        <v>2</v>
      </c>
      <c r="AL394" s="75" t="s">
        <v>233</v>
      </c>
      <c r="AM394" s="75">
        <f t="shared" si="87"/>
        <v>3</v>
      </c>
      <c r="AN394" s="75" t="s">
        <v>232</v>
      </c>
      <c r="AO394" s="76">
        <f t="shared" si="88"/>
        <v>3</v>
      </c>
      <c r="AP394" s="77" t="str">
        <f t="shared" si="89"/>
        <v>Moderado</v>
      </c>
      <c r="AQ394" s="79"/>
      <c r="AR394" s="79"/>
      <c r="AS394" s="79"/>
    </row>
    <row r="395" spans="3:45" ht="63.75">
      <c r="C395" s="56" t="s">
        <v>3259</v>
      </c>
      <c r="D395" s="57">
        <v>43251</v>
      </c>
      <c r="E395" s="58" t="s">
        <v>2652</v>
      </c>
      <c r="F395" s="58" t="s">
        <v>3260</v>
      </c>
      <c r="G395" s="59" t="s">
        <v>3261</v>
      </c>
      <c r="H395" s="59" t="s">
        <v>222</v>
      </c>
      <c r="I395" s="59" t="s">
        <v>223</v>
      </c>
      <c r="J395" s="59" t="s">
        <v>3252</v>
      </c>
      <c r="K395" s="59" t="s">
        <v>3219</v>
      </c>
      <c r="L395" s="59" t="s">
        <v>3238</v>
      </c>
      <c r="M395" s="59" t="s">
        <v>3221</v>
      </c>
      <c r="N395" s="59" t="s">
        <v>3222</v>
      </c>
      <c r="O395" s="59" t="s">
        <v>3245</v>
      </c>
      <c r="P395" s="46" t="s">
        <v>180</v>
      </c>
      <c r="Q395" s="59" t="s">
        <v>2650</v>
      </c>
      <c r="R395" s="59" t="s">
        <v>230</v>
      </c>
      <c r="S395" s="75">
        <f t="shared" si="75"/>
        <v>1</v>
      </c>
      <c r="T395" s="75" t="s">
        <v>231</v>
      </c>
      <c r="U395" s="75">
        <f t="shared" si="76"/>
        <v>1</v>
      </c>
      <c r="V395" s="75" t="s">
        <v>231</v>
      </c>
      <c r="W395" s="75">
        <f t="shared" si="77"/>
        <v>1</v>
      </c>
      <c r="X395" s="75" t="s">
        <v>231</v>
      </c>
      <c r="Y395" s="76">
        <f t="shared" si="78"/>
        <v>1</v>
      </c>
      <c r="Z395" s="77" t="str">
        <f t="shared" si="79"/>
        <v>Insignificante</v>
      </c>
      <c r="AA395" s="78">
        <f t="shared" si="80"/>
        <v>1</v>
      </c>
      <c r="AB395" s="75" t="s">
        <v>231</v>
      </c>
      <c r="AC395" s="75">
        <f t="shared" si="81"/>
        <v>3</v>
      </c>
      <c r="AD395" s="75" t="s">
        <v>232</v>
      </c>
      <c r="AE395" s="75">
        <f t="shared" si="82"/>
        <v>4</v>
      </c>
      <c r="AF395" s="75" t="s">
        <v>242</v>
      </c>
      <c r="AG395" s="76">
        <f t="shared" si="83"/>
        <v>4</v>
      </c>
      <c r="AH395" s="77" t="str">
        <f t="shared" si="84"/>
        <v>Mayor</v>
      </c>
      <c r="AI395" s="78">
        <f t="shared" si="85"/>
        <v>1</v>
      </c>
      <c r="AJ395" s="75" t="s">
        <v>231</v>
      </c>
      <c r="AK395" s="75">
        <f t="shared" si="86"/>
        <v>2</v>
      </c>
      <c r="AL395" s="75" t="s">
        <v>233</v>
      </c>
      <c r="AM395" s="75">
        <f t="shared" si="87"/>
        <v>3</v>
      </c>
      <c r="AN395" s="75" t="s">
        <v>232</v>
      </c>
      <c r="AO395" s="76">
        <f t="shared" si="88"/>
        <v>3</v>
      </c>
      <c r="AP395" s="77" t="str">
        <f t="shared" si="89"/>
        <v>Moderado</v>
      </c>
      <c r="AQ395" s="79"/>
      <c r="AR395" s="79"/>
      <c r="AS395" s="79"/>
    </row>
    <row r="396" spans="3:45" ht="63.75">
      <c r="C396" s="56" t="s">
        <v>3259</v>
      </c>
      <c r="D396" s="57">
        <v>43251</v>
      </c>
      <c r="E396" s="58" t="s">
        <v>2652</v>
      </c>
      <c r="F396" s="58" t="s">
        <v>3260</v>
      </c>
      <c r="G396" s="59" t="s">
        <v>3261</v>
      </c>
      <c r="H396" s="59" t="s">
        <v>222</v>
      </c>
      <c r="I396" s="59" t="s">
        <v>223</v>
      </c>
      <c r="J396" s="59" t="s">
        <v>3252</v>
      </c>
      <c r="K396" s="59" t="s">
        <v>3219</v>
      </c>
      <c r="L396" s="59" t="s">
        <v>3238</v>
      </c>
      <c r="M396" s="59" t="s">
        <v>3221</v>
      </c>
      <c r="N396" s="59" t="s">
        <v>3222</v>
      </c>
      <c r="O396" s="59" t="s">
        <v>2790</v>
      </c>
      <c r="P396" s="46" t="s">
        <v>180</v>
      </c>
      <c r="Q396" s="59" t="s">
        <v>2650</v>
      </c>
      <c r="R396" s="59" t="s">
        <v>230</v>
      </c>
      <c r="S396" s="75">
        <f t="shared" si="75"/>
        <v>1</v>
      </c>
      <c r="T396" s="75" t="s">
        <v>231</v>
      </c>
      <c r="U396" s="75">
        <f t="shared" si="76"/>
        <v>1</v>
      </c>
      <c r="V396" s="75" t="s">
        <v>231</v>
      </c>
      <c r="W396" s="75">
        <f t="shared" si="77"/>
        <v>1</v>
      </c>
      <c r="X396" s="75" t="s">
        <v>231</v>
      </c>
      <c r="Y396" s="76">
        <f t="shared" si="78"/>
        <v>1</v>
      </c>
      <c r="Z396" s="77" t="str">
        <f t="shared" si="79"/>
        <v>Insignificante</v>
      </c>
      <c r="AA396" s="78">
        <f t="shared" si="80"/>
        <v>1</v>
      </c>
      <c r="AB396" s="75" t="s">
        <v>231</v>
      </c>
      <c r="AC396" s="75">
        <f t="shared" si="81"/>
        <v>3</v>
      </c>
      <c r="AD396" s="75" t="s">
        <v>232</v>
      </c>
      <c r="AE396" s="75">
        <f t="shared" si="82"/>
        <v>4</v>
      </c>
      <c r="AF396" s="75" t="s">
        <v>242</v>
      </c>
      <c r="AG396" s="76">
        <f t="shared" si="83"/>
        <v>4</v>
      </c>
      <c r="AH396" s="77" t="str">
        <f t="shared" si="84"/>
        <v>Mayor</v>
      </c>
      <c r="AI396" s="78">
        <f t="shared" si="85"/>
        <v>1</v>
      </c>
      <c r="AJ396" s="75" t="s">
        <v>231</v>
      </c>
      <c r="AK396" s="75">
        <f t="shared" si="86"/>
        <v>2</v>
      </c>
      <c r="AL396" s="75" t="s">
        <v>233</v>
      </c>
      <c r="AM396" s="75">
        <f t="shared" si="87"/>
        <v>3</v>
      </c>
      <c r="AN396" s="75" t="s">
        <v>232</v>
      </c>
      <c r="AO396" s="76">
        <f t="shared" si="88"/>
        <v>3</v>
      </c>
      <c r="AP396" s="77" t="str">
        <f t="shared" si="89"/>
        <v>Moderado</v>
      </c>
      <c r="AQ396" s="79"/>
      <c r="AR396" s="79"/>
      <c r="AS396" s="79"/>
    </row>
    <row r="397" spans="3:45" ht="63.75">
      <c r="C397" s="56" t="s">
        <v>3259</v>
      </c>
      <c r="D397" s="57">
        <v>43251</v>
      </c>
      <c r="E397" s="58" t="s">
        <v>2652</v>
      </c>
      <c r="F397" s="58" t="s">
        <v>3260</v>
      </c>
      <c r="G397" s="59" t="s">
        <v>3261</v>
      </c>
      <c r="H397" s="59" t="s">
        <v>222</v>
      </c>
      <c r="I397" s="59" t="s">
        <v>223</v>
      </c>
      <c r="J397" s="59" t="s">
        <v>3252</v>
      </c>
      <c r="K397" s="59" t="s">
        <v>3219</v>
      </c>
      <c r="L397" s="59" t="s">
        <v>3238</v>
      </c>
      <c r="M397" s="59" t="s">
        <v>3221</v>
      </c>
      <c r="N397" s="59" t="s">
        <v>3222</v>
      </c>
      <c r="O397" s="59" t="s">
        <v>3230</v>
      </c>
      <c r="P397" s="46" t="s">
        <v>180</v>
      </c>
      <c r="Q397" s="59" t="s">
        <v>2650</v>
      </c>
      <c r="R397" s="59" t="s">
        <v>230</v>
      </c>
      <c r="S397" s="75">
        <f t="shared" si="75"/>
        <v>1</v>
      </c>
      <c r="T397" s="75" t="s">
        <v>231</v>
      </c>
      <c r="U397" s="75">
        <f t="shared" si="76"/>
        <v>1</v>
      </c>
      <c r="V397" s="75" t="s">
        <v>231</v>
      </c>
      <c r="W397" s="75">
        <f t="shared" si="77"/>
        <v>1</v>
      </c>
      <c r="X397" s="75" t="s">
        <v>231</v>
      </c>
      <c r="Y397" s="76">
        <f t="shared" si="78"/>
        <v>1</v>
      </c>
      <c r="Z397" s="77" t="str">
        <f t="shared" si="79"/>
        <v>Insignificante</v>
      </c>
      <c r="AA397" s="78">
        <f t="shared" si="80"/>
        <v>1</v>
      </c>
      <c r="AB397" s="75" t="s">
        <v>231</v>
      </c>
      <c r="AC397" s="75">
        <f t="shared" si="81"/>
        <v>3</v>
      </c>
      <c r="AD397" s="75" t="s">
        <v>232</v>
      </c>
      <c r="AE397" s="75">
        <f t="shared" si="82"/>
        <v>4</v>
      </c>
      <c r="AF397" s="75" t="s">
        <v>242</v>
      </c>
      <c r="AG397" s="76">
        <f t="shared" si="83"/>
        <v>4</v>
      </c>
      <c r="AH397" s="77" t="str">
        <f t="shared" si="84"/>
        <v>Mayor</v>
      </c>
      <c r="AI397" s="78">
        <f t="shared" si="85"/>
        <v>1</v>
      </c>
      <c r="AJ397" s="75" t="s">
        <v>231</v>
      </c>
      <c r="AK397" s="75">
        <f t="shared" si="86"/>
        <v>2</v>
      </c>
      <c r="AL397" s="75" t="s">
        <v>233</v>
      </c>
      <c r="AM397" s="75">
        <f t="shared" si="87"/>
        <v>3</v>
      </c>
      <c r="AN397" s="75" t="s">
        <v>232</v>
      </c>
      <c r="AO397" s="76">
        <f t="shared" si="88"/>
        <v>3</v>
      </c>
      <c r="AP397" s="77" t="str">
        <f t="shared" si="89"/>
        <v>Moderado</v>
      </c>
      <c r="AQ397" s="79"/>
      <c r="AR397" s="79"/>
      <c r="AS397" s="79"/>
    </row>
    <row r="398" spans="3:45" ht="63.75">
      <c r="C398" s="56" t="s">
        <v>3259</v>
      </c>
      <c r="D398" s="57">
        <v>43251</v>
      </c>
      <c r="E398" s="58" t="s">
        <v>2652</v>
      </c>
      <c r="F398" s="58" t="s">
        <v>3260</v>
      </c>
      <c r="G398" s="59" t="s">
        <v>3261</v>
      </c>
      <c r="H398" s="59" t="s">
        <v>222</v>
      </c>
      <c r="I398" s="59" t="s">
        <v>223</v>
      </c>
      <c r="J398" s="59" t="s">
        <v>3252</v>
      </c>
      <c r="K398" s="59" t="s">
        <v>3219</v>
      </c>
      <c r="L398" s="59" t="s">
        <v>3238</v>
      </c>
      <c r="M398" s="59" t="s">
        <v>3221</v>
      </c>
      <c r="N398" s="59" t="s">
        <v>3222</v>
      </c>
      <c r="O398" s="59" t="s">
        <v>3231</v>
      </c>
      <c r="P398" s="46" t="s">
        <v>180</v>
      </c>
      <c r="Q398" s="59" t="s">
        <v>2650</v>
      </c>
      <c r="R398" s="59" t="s">
        <v>230</v>
      </c>
      <c r="S398" s="75">
        <f t="shared" ref="S398:S461" si="90">IF(T398="Insignificante",1,IF(T398="Menor",2,IF(T398="Moderado",3,IF(T398="Mayor",4,IF(T398="Catastrófico",5,"NA")))))</f>
        <v>1</v>
      </c>
      <c r="T398" s="75" t="s">
        <v>231</v>
      </c>
      <c r="U398" s="75">
        <f t="shared" ref="U398:U461" si="91">IF(V398="Insignificante",1,IF(V398="Menor",2,IF(V398="Moderado",3,IF(V398="Mayor",4,IF(V398="Catastrófico",5,"NA")))))</f>
        <v>1</v>
      </c>
      <c r="V398" s="75" t="s">
        <v>231</v>
      </c>
      <c r="W398" s="75">
        <f t="shared" ref="W398:W461" si="92">IF(X398="Insignificante",1,IF(X398="Menor",2,IF(X398="Moderado",3,IF(X398="Mayor",4,IF(X398="Catastrófico",5,"NA")))))</f>
        <v>1</v>
      </c>
      <c r="X398" s="75" t="s">
        <v>231</v>
      </c>
      <c r="Y398" s="76">
        <f t="shared" ref="Y398:Y461" si="93">MAXA(S398,U398,W398)</f>
        <v>1</v>
      </c>
      <c r="Z398" s="77" t="str">
        <f t="shared" ref="Z398:Z461" si="94">IF(Y398=1,"Insignificante",IF(Y398=2,"Menor",IF(Y398=3,"Moderado",IF(Y398=4,"Mayor",IF(Y398=5,"Catastrófico","NA")))))</f>
        <v>Insignificante</v>
      </c>
      <c r="AA398" s="78">
        <f t="shared" ref="AA398:AA461" si="95">IF(AB398="Insignificante",1,IF(AB398="Menor",2,IF(AB398="Moderado",3,IF(AB398="Mayor",4,IF(AB398="Catastrófico",5,"NA")))))</f>
        <v>1</v>
      </c>
      <c r="AB398" s="75" t="s">
        <v>231</v>
      </c>
      <c r="AC398" s="75">
        <f t="shared" ref="AC398:AC461" si="96">IF(AD398="Insignificante",1,IF(AD398="Menor",2,IF(AD398="Moderado",3,IF(AD398="Mayor",4,IF(AD398="Catastrófico",5,"NA")))))</f>
        <v>3</v>
      </c>
      <c r="AD398" s="75" t="s">
        <v>232</v>
      </c>
      <c r="AE398" s="75">
        <f t="shared" ref="AE398:AE461" si="97">IF(AF398="Insignificante",1,IF(AF398="Menor",2,IF(AF398="Moderado",3,IF(AF398="Mayor",4,IF(AF398="Catastrófico",5,"NA")))))</f>
        <v>4</v>
      </c>
      <c r="AF398" s="75" t="s">
        <v>242</v>
      </c>
      <c r="AG398" s="76">
        <f t="shared" ref="AG398:AG461" si="98">MAXA(AA398,AC398,AE398)</f>
        <v>4</v>
      </c>
      <c r="AH398" s="77" t="str">
        <f t="shared" ref="AH398:AH461" si="99">IF(AG398=1,"Insignificante",IF(AG398=2,"Menor",IF(AG398=3,"Moderado",IF(AG398=4,"Mayor",IF(AG398=5,"Catastrófico","NA")))))</f>
        <v>Mayor</v>
      </c>
      <c r="AI398" s="78">
        <f t="shared" ref="AI398:AI461" si="100">IF(AJ398="Insignificante",1,IF(AJ398="Menor",2,IF(AJ398="Moderado",3,IF(AJ398="Mayor",4,IF(AJ398="Catastrófico",5,"NA")))))</f>
        <v>1</v>
      </c>
      <c r="AJ398" s="75" t="s">
        <v>231</v>
      </c>
      <c r="AK398" s="75">
        <f t="shared" ref="AK398:AK461" si="101">IF(AL398="Insignificante",1,IF(AL398="Menor",2,IF(AL398="Moderado",3,IF(AL398="Mayor",4,IF(AL398="Catastrófico",5,"NA")))))</f>
        <v>2</v>
      </c>
      <c r="AL398" s="75" t="s">
        <v>233</v>
      </c>
      <c r="AM398" s="75">
        <f t="shared" ref="AM398:AM461" si="102">IF(AN398="Insignificante",1,IF(AN398="Menor",2,IF(AN398="Moderado",3,IF(AN398="Mayor",4,IF(AN398="Catastrófico",5,"NA")))))</f>
        <v>3</v>
      </c>
      <c r="AN398" s="75" t="s">
        <v>232</v>
      </c>
      <c r="AO398" s="76">
        <f t="shared" ref="AO398:AO461" si="103">MAXA(AI398,AK398,AM398)</f>
        <v>3</v>
      </c>
      <c r="AP398" s="77" t="str">
        <f t="shared" ref="AP398:AP461" si="104">IF(AO398=1,"Insignificante",IF(AO398=2,"Menor",IF(AO398=3,"Moderado",IF(AO398=4,"Mayor",IF(AO398=5,"Catastrófico","NA")))))</f>
        <v>Moderado</v>
      </c>
      <c r="AQ398" s="79"/>
      <c r="AR398" s="79"/>
      <c r="AS398" s="79"/>
    </row>
    <row r="399" spans="3:45" ht="76.5">
      <c r="C399" s="56" t="s">
        <v>3262</v>
      </c>
      <c r="D399" s="57">
        <v>43399</v>
      </c>
      <c r="E399" s="58" t="s">
        <v>2757</v>
      </c>
      <c r="F399" s="58" t="s">
        <v>3263</v>
      </c>
      <c r="G399" s="59" t="s">
        <v>3264</v>
      </c>
      <c r="H399" s="59" t="s">
        <v>222</v>
      </c>
      <c r="I399" s="59" t="s">
        <v>223</v>
      </c>
      <c r="J399" s="59" t="s">
        <v>2747</v>
      </c>
      <c r="K399" s="59" t="s">
        <v>566</v>
      </c>
      <c r="L399" s="59" t="s">
        <v>3265</v>
      </c>
      <c r="M399" s="59" t="s">
        <v>3131</v>
      </c>
      <c r="N399" s="59" t="s">
        <v>3266</v>
      </c>
      <c r="O399" s="59" t="s">
        <v>3267</v>
      </c>
      <c r="P399" s="46" t="s">
        <v>179</v>
      </c>
      <c r="Q399" s="59" t="s">
        <v>2753</v>
      </c>
      <c r="R399" s="59" t="s">
        <v>230</v>
      </c>
      <c r="S399" s="75">
        <f t="shared" si="90"/>
        <v>1</v>
      </c>
      <c r="T399" s="75" t="s">
        <v>231</v>
      </c>
      <c r="U399" s="75">
        <f t="shared" si="91"/>
        <v>3</v>
      </c>
      <c r="V399" s="75" t="s">
        <v>232</v>
      </c>
      <c r="W399" s="75">
        <f t="shared" si="92"/>
        <v>2</v>
      </c>
      <c r="X399" s="75" t="s">
        <v>233</v>
      </c>
      <c r="Y399" s="76">
        <f t="shared" si="93"/>
        <v>3</v>
      </c>
      <c r="Z399" s="77" t="str">
        <f t="shared" si="94"/>
        <v>Moderado</v>
      </c>
      <c r="AA399" s="78">
        <f t="shared" si="95"/>
        <v>1</v>
      </c>
      <c r="AB399" s="75" t="s">
        <v>231</v>
      </c>
      <c r="AC399" s="75">
        <f t="shared" si="96"/>
        <v>3</v>
      </c>
      <c r="AD399" s="75" t="s">
        <v>232</v>
      </c>
      <c r="AE399" s="75">
        <f t="shared" si="97"/>
        <v>3</v>
      </c>
      <c r="AF399" s="75" t="s">
        <v>232</v>
      </c>
      <c r="AG399" s="76">
        <f t="shared" si="98"/>
        <v>3</v>
      </c>
      <c r="AH399" s="77" t="str">
        <f t="shared" si="99"/>
        <v>Moderado</v>
      </c>
      <c r="AI399" s="78">
        <f t="shared" si="100"/>
        <v>1</v>
      </c>
      <c r="AJ399" s="75" t="s">
        <v>231</v>
      </c>
      <c r="AK399" s="75">
        <f t="shared" si="101"/>
        <v>3</v>
      </c>
      <c r="AL399" s="75" t="s">
        <v>232</v>
      </c>
      <c r="AM399" s="75">
        <f t="shared" si="102"/>
        <v>3</v>
      </c>
      <c r="AN399" s="75" t="s">
        <v>232</v>
      </c>
      <c r="AO399" s="76">
        <f t="shared" si="103"/>
        <v>3</v>
      </c>
      <c r="AP399" s="77" t="str">
        <f t="shared" si="104"/>
        <v>Moderado</v>
      </c>
      <c r="AQ399" s="79"/>
      <c r="AR399" s="79"/>
      <c r="AS399" s="79"/>
    </row>
    <row r="400" spans="3:45" ht="76.5">
      <c r="C400" s="56" t="s">
        <v>3262</v>
      </c>
      <c r="D400" s="57">
        <v>43399</v>
      </c>
      <c r="E400" s="58" t="s">
        <v>2757</v>
      </c>
      <c r="F400" s="58" t="s">
        <v>3263</v>
      </c>
      <c r="G400" s="59" t="s">
        <v>3264</v>
      </c>
      <c r="H400" s="59" t="s">
        <v>222</v>
      </c>
      <c r="I400" s="59" t="s">
        <v>223</v>
      </c>
      <c r="J400" s="59" t="s">
        <v>2747</v>
      </c>
      <c r="K400" s="59" t="s">
        <v>566</v>
      </c>
      <c r="L400" s="59" t="s">
        <v>3265</v>
      </c>
      <c r="M400" s="59" t="s">
        <v>3131</v>
      </c>
      <c r="N400" s="59" t="s">
        <v>3266</v>
      </c>
      <c r="O400" s="59" t="s">
        <v>3268</v>
      </c>
      <c r="P400" s="46" t="s">
        <v>179</v>
      </c>
      <c r="Q400" s="59" t="s">
        <v>2753</v>
      </c>
      <c r="R400" s="59" t="s">
        <v>230</v>
      </c>
      <c r="S400" s="75">
        <f t="shared" si="90"/>
        <v>1</v>
      </c>
      <c r="T400" s="75" t="s">
        <v>231</v>
      </c>
      <c r="U400" s="75">
        <f t="shared" si="91"/>
        <v>3</v>
      </c>
      <c r="V400" s="75" t="s">
        <v>232</v>
      </c>
      <c r="W400" s="75">
        <f t="shared" si="92"/>
        <v>2</v>
      </c>
      <c r="X400" s="75" t="s">
        <v>233</v>
      </c>
      <c r="Y400" s="76">
        <f t="shared" si="93"/>
        <v>3</v>
      </c>
      <c r="Z400" s="77" t="str">
        <f t="shared" si="94"/>
        <v>Moderado</v>
      </c>
      <c r="AA400" s="78">
        <f t="shared" si="95"/>
        <v>1</v>
      </c>
      <c r="AB400" s="75" t="s">
        <v>231</v>
      </c>
      <c r="AC400" s="75">
        <f t="shared" si="96"/>
        <v>3</v>
      </c>
      <c r="AD400" s="75" t="s">
        <v>232</v>
      </c>
      <c r="AE400" s="75">
        <f t="shared" si="97"/>
        <v>3</v>
      </c>
      <c r="AF400" s="75" t="s">
        <v>232</v>
      </c>
      <c r="AG400" s="76">
        <f t="shared" si="98"/>
        <v>3</v>
      </c>
      <c r="AH400" s="77" t="str">
        <f t="shared" si="99"/>
        <v>Moderado</v>
      </c>
      <c r="AI400" s="78">
        <f t="shared" si="100"/>
        <v>1</v>
      </c>
      <c r="AJ400" s="75" t="s">
        <v>231</v>
      </c>
      <c r="AK400" s="75">
        <f t="shared" si="101"/>
        <v>3</v>
      </c>
      <c r="AL400" s="75" t="s">
        <v>232</v>
      </c>
      <c r="AM400" s="75">
        <f t="shared" si="102"/>
        <v>3</v>
      </c>
      <c r="AN400" s="75" t="s">
        <v>232</v>
      </c>
      <c r="AO400" s="76">
        <f t="shared" si="103"/>
        <v>3</v>
      </c>
      <c r="AP400" s="77" t="str">
        <f t="shared" si="104"/>
        <v>Moderado</v>
      </c>
      <c r="AQ400" s="79"/>
      <c r="AR400" s="79"/>
      <c r="AS400" s="79"/>
    </row>
    <row r="401" spans="3:45" ht="76.5">
      <c r="C401" s="56" t="s">
        <v>3262</v>
      </c>
      <c r="D401" s="57">
        <v>43399</v>
      </c>
      <c r="E401" s="58" t="s">
        <v>2757</v>
      </c>
      <c r="F401" s="58" t="s">
        <v>3263</v>
      </c>
      <c r="G401" s="59" t="s">
        <v>3264</v>
      </c>
      <c r="H401" s="59" t="s">
        <v>222</v>
      </c>
      <c r="I401" s="59" t="s">
        <v>223</v>
      </c>
      <c r="J401" s="59" t="s">
        <v>2747</v>
      </c>
      <c r="K401" s="59" t="s">
        <v>566</v>
      </c>
      <c r="L401" s="59" t="s">
        <v>3265</v>
      </c>
      <c r="M401" s="59" t="s">
        <v>3131</v>
      </c>
      <c r="N401" s="59" t="s">
        <v>3266</v>
      </c>
      <c r="O401" s="59" t="s">
        <v>3269</v>
      </c>
      <c r="P401" s="46" t="s">
        <v>179</v>
      </c>
      <c r="Q401" s="59" t="s">
        <v>2753</v>
      </c>
      <c r="R401" s="59" t="s">
        <v>230</v>
      </c>
      <c r="S401" s="75">
        <f t="shared" si="90"/>
        <v>1</v>
      </c>
      <c r="T401" s="75" t="s">
        <v>231</v>
      </c>
      <c r="U401" s="75">
        <f t="shared" si="91"/>
        <v>3</v>
      </c>
      <c r="V401" s="75" t="s">
        <v>232</v>
      </c>
      <c r="W401" s="75">
        <f t="shared" si="92"/>
        <v>2</v>
      </c>
      <c r="X401" s="75" t="s">
        <v>233</v>
      </c>
      <c r="Y401" s="76">
        <f t="shared" si="93"/>
        <v>3</v>
      </c>
      <c r="Z401" s="77" t="str">
        <f t="shared" si="94"/>
        <v>Moderado</v>
      </c>
      <c r="AA401" s="78">
        <f t="shared" si="95"/>
        <v>1</v>
      </c>
      <c r="AB401" s="75" t="s">
        <v>231</v>
      </c>
      <c r="AC401" s="75">
        <f t="shared" si="96"/>
        <v>3</v>
      </c>
      <c r="AD401" s="75" t="s">
        <v>232</v>
      </c>
      <c r="AE401" s="75">
        <f t="shared" si="97"/>
        <v>3</v>
      </c>
      <c r="AF401" s="75" t="s">
        <v>232</v>
      </c>
      <c r="AG401" s="76">
        <f t="shared" si="98"/>
        <v>3</v>
      </c>
      <c r="AH401" s="77" t="str">
        <f t="shared" si="99"/>
        <v>Moderado</v>
      </c>
      <c r="AI401" s="78">
        <f t="shared" si="100"/>
        <v>1</v>
      </c>
      <c r="AJ401" s="75" t="s">
        <v>231</v>
      </c>
      <c r="AK401" s="75">
        <f t="shared" si="101"/>
        <v>3</v>
      </c>
      <c r="AL401" s="75" t="s">
        <v>232</v>
      </c>
      <c r="AM401" s="75">
        <f t="shared" si="102"/>
        <v>3</v>
      </c>
      <c r="AN401" s="75" t="s">
        <v>232</v>
      </c>
      <c r="AO401" s="76">
        <f t="shared" si="103"/>
        <v>3</v>
      </c>
      <c r="AP401" s="77" t="str">
        <f t="shared" si="104"/>
        <v>Moderado</v>
      </c>
      <c r="AQ401" s="79"/>
      <c r="AR401" s="79"/>
      <c r="AS401" s="79"/>
    </row>
    <row r="402" spans="3:45" ht="76.5">
      <c r="C402" s="56" t="s">
        <v>3262</v>
      </c>
      <c r="D402" s="57">
        <v>43399</v>
      </c>
      <c r="E402" s="58" t="s">
        <v>2757</v>
      </c>
      <c r="F402" s="58" t="s">
        <v>3263</v>
      </c>
      <c r="G402" s="59" t="s">
        <v>3264</v>
      </c>
      <c r="H402" s="59" t="s">
        <v>222</v>
      </c>
      <c r="I402" s="59" t="s">
        <v>223</v>
      </c>
      <c r="J402" s="59" t="s">
        <v>2747</v>
      </c>
      <c r="K402" s="59" t="s">
        <v>566</v>
      </c>
      <c r="L402" s="59" t="s">
        <v>3265</v>
      </c>
      <c r="M402" s="59" t="s">
        <v>3131</v>
      </c>
      <c r="N402" s="59" t="s">
        <v>3266</v>
      </c>
      <c r="O402" s="59" t="s">
        <v>2755</v>
      </c>
      <c r="P402" s="46" t="s">
        <v>179</v>
      </c>
      <c r="Q402" s="59" t="s">
        <v>2753</v>
      </c>
      <c r="R402" s="59" t="s">
        <v>230</v>
      </c>
      <c r="S402" s="75">
        <f t="shared" si="90"/>
        <v>1</v>
      </c>
      <c r="T402" s="75" t="s">
        <v>231</v>
      </c>
      <c r="U402" s="75">
        <f t="shared" si="91"/>
        <v>3</v>
      </c>
      <c r="V402" s="75" t="s">
        <v>232</v>
      </c>
      <c r="W402" s="75">
        <f t="shared" si="92"/>
        <v>2</v>
      </c>
      <c r="X402" s="75" t="s">
        <v>233</v>
      </c>
      <c r="Y402" s="76">
        <f t="shared" si="93"/>
        <v>3</v>
      </c>
      <c r="Z402" s="77" t="str">
        <f t="shared" si="94"/>
        <v>Moderado</v>
      </c>
      <c r="AA402" s="78">
        <f t="shared" si="95"/>
        <v>1</v>
      </c>
      <c r="AB402" s="75" t="s">
        <v>231</v>
      </c>
      <c r="AC402" s="75">
        <f t="shared" si="96"/>
        <v>3</v>
      </c>
      <c r="AD402" s="75" t="s">
        <v>232</v>
      </c>
      <c r="AE402" s="75">
        <f t="shared" si="97"/>
        <v>3</v>
      </c>
      <c r="AF402" s="75" t="s">
        <v>232</v>
      </c>
      <c r="AG402" s="76">
        <f t="shared" si="98"/>
        <v>3</v>
      </c>
      <c r="AH402" s="77" t="str">
        <f t="shared" si="99"/>
        <v>Moderado</v>
      </c>
      <c r="AI402" s="78">
        <f t="shared" si="100"/>
        <v>1</v>
      </c>
      <c r="AJ402" s="75" t="s">
        <v>231</v>
      </c>
      <c r="AK402" s="75">
        <f t="shared" si="101"/>
        <v>3</v>
      </c>
      <c r="AL402" s="75" t="s">
        <v>232</v>
      </c>
      <c r="AM402" s="75">
        <f t="shared" si="102"/>
        <v>3</v>
      </c>
      <c r="AN402" s="75" t="s">
        <v>232</v>
      </c>
      <c r="AO402" s="76">
        <f t="shared" si="103"/>
        <v>3</v>
      </c>
      <c r="AP402" s="77" t="str">
        <f t="shared" si="104"/>
        <v>Moderado</v>
      </c>
      <c r="AQ402" s="79"/>
      <c r="AR402" s="79"/>
      <c r="AS402" s="79"/>
    </row>
    <row r="403" spans="3:45" ht="25.5">
      <c r="C403" s="56" t="s">
        <v>3270</v>
      </c>
      <c r="D403" s="57">
        <v>43399</v>
      </c>
      <c r="E403" s="58" t="s">
        <v>2757</v>
      </c>
      <c r="F403" s="58" t="s">
        <v>3271</v>
      </c>
      <c r="G403" s="59" t="s">
        <v>3272</v>
      </c>
      <c r="H403" s="59" t="s">
        <v>222</v>
      </c>
      <c r="I403" s="59" t="s">
        <v>223</v>
      </c>
      <c r="J403" s="59" t="s">
        <v>2747</v>
      </c>
      <c r="K403" s="59" t="s">
        <v>566</v>
      </c>
      <c r="L403" s="59" t="s">
        <v>3265</v>
      </c>
      <c r="M403" s="59" t="s">
        <v>3131</v>
      </c>
      <c r="N403" s="59" t="s">
        <v>3273</v>
      </c>
      <c r="O403" s="59" t="s">
        <v>3267</v>
      </c>
      <c r="P403" s="46" t="s">
        <v>180</v>
      </c>
      <c r="Q403" s="59" t="s">
        <v>2650</v>
      </c>
      <c r="R403" s="59" t="s">
        <v>230</v>
      </c>
      <c r="S403" s="75">
        <f t="shared" si="90"/>
        <v>1</v>
      </c>
      <c r="T403" s="75" t="s">
        <v>231</v>
      </c>
      <c r="U403" s="75">
        <f t="shared" si="91"/>
        <v>1</v>
      </c>
      <c r="V403" s="75" t="s">
        <v>231</v>
      </c>
      <c r="W403" s="75">
        <f t="shared" si="92"/>
        <v>1</v>
      </c>
      <c r="X403" s="75" t="s">
        <v>231</v>
      </c>
      <c r="Y403" s="76">
        <f t="shared" si="93"/>
        <v>1</v>
      </c>
      <c r="Z403" s="77" t="str">
        <f t="shared" si="94"/>
        <v>Insignificante</v>
      </c>
      <c r="AA403" s="78">
        <f t="shared" si="95"/>
        <v>1</v>
      </c>
      <c r="AB403" s="75" t="s">
        <v>231</v>
      </c>
      <c r="AC403" s="75">
        <f t="shared" si="96"/>
        <v>3</v>
      </c>
      <c r="AD403" s="75" t="s">
        <v>232</v>
      </c>
      <c r="AE403" s="75">
        <f t="shared" si="97"/>
        <v>3</v>
      </c>
      <c r="AF403" s="75" t="s">
        <v>232</v>
      </c>
      <c r="AG403" s="76">
        <f t="shared" si="98"/>
        <v>3</v>
      </c>
      <c r="AH403" s="77" t="str">
        <f t="shared" si="99"/>
        <v>Moderado</v>
      </c>
      <c r="AI403" s="78">
        <f t="shared" si="100"/>
        <v>1</v>
      </c>
      <c r="AJ403" s="75" t="s">
        <v>231</v>
      </c>
      <c r="AK403" s="75">
        <f t="shared" si="101"/>
        <v>3</v>
      </c>
      <c r="AL403" s="75" t="s">
        <v>232</v>
      </c>
      <c r="AM403" s="75">
        <f t="shared" si="102"/>
        <v>3</v>
      </c>
      <c r="AN403" s="75" t="s">
        <v>232</v>
      </c>
      <c r="AO403" s="76">
        <f t="shared" si="103"/>
        <v>3</v>
      </c>
      <c r="AP403" s="77" t="str">
        <f t="shared" si="104"/>
        <v>Moderado</v>
      </c>
      <c r="AQ403" s="79"/>
      <c r="AR403" s="79"/>
      <c r="AS403" s="79"/>
    </row>
    <row r="404" spans="3:45" ht="25.5">
      <c r="C404" s="56" t="s">
        <v>3270</v>
      </c>
      <c r="D404" s="57">
        <v>43399</v>
      </c>
      <c r="E404" s="58" t="s">
        <v>2757</v>
      </c>
      <c r="F404" s="58" t="s">
        <v>3271</v>
      </c>
      <c r="G404" s="59" t="s">
        <v>3272</v>
      </c>
      <c r="H404" s="59" t="s">
        <v>222</v>
      </c>
      <c r="I404" s="59" t="s">
        <v>223</v>
      </c>
      <c r="J404" s="59" t="s">
        <v>2747</v>
      </c>
      <c r="K404" s="59" t="s">
        <v>566</v>
      </c>
      <c r="L404" s="59" t="s">
        <v>3265</v>
      </c>
      <c r="M404" s="59" t="s">
        <v>3131</v>
      </c>
      <c r="N404" s="59" t="s">
        <v>3273</v>
      </c>
      <c r="O404" s="59" t="s">
        <v>3274</v>
      </c>
      <c r="P404" s="46" t="s">
        <v>180</v>
      </c>
      <c r="Q404" s="59" t="s">
        <v>2650</v>
      </c>
      <c r="R404" s="59" t="s">
        <v>230</v>
      </c>
      <c r="S404" s="75">
        <f t="shared" si="90"/>
        <v>1</v>
      </c>
      <c r="T404" s="75" t="s">
        <v>231</v>
      </c>
      <c r="U404" s="75">
        <f t="shared" si="91"/>
        <v>1</v>
      </c>
      <c r="V404" s="75" t="s">
        <v>231</v>
      </c>
      <c r="W404" s="75">
        <f t="shared" si="92"/>
        <v>1</v>
      </c>
      <c r="X404" s="75" t="s">
        <v>231</v>
      </c>
      <c r="Y404" s="76">
        <f t="shared" si="93"/>
        <v>1</v>
      </c>
      <c r="Z404" s="77" t="str">
        <f t="shared" si="94"/>
        <v>Insignificante</v>
      </c>
      <c r="AA404" s="78">
        <f t="shared" si="95"/>
        <v>1</v>
      </c>
      <c r="AB404" s="75" t="s">
        <v>231</v>
      </c>
      <c r="AC404" s="75">
        <f t="shared" si="96"/>
        <v>3</v>
      </c>
      <c r="AD404" s="75" t="s">
        <v>232</v>
      </c>
      <c r="AE404" s="75">
        <f t="shared" si="97"/>
        <v>3</v>
      </c>
      <c r="AF404" s="75" t="s">
        <v>232</v>
      </c>
      <c r="AG404" s="76">
        <f t="shared" si="98"/>
        <v>3</v>
      </c>
      <c r="AH404" s="77" t="str">
        <f t="shared" si="99"/>
        <v>Moderado</v>
      </c>
      <c r="AI404" s="78">
        <f t="shared" si="100"/>
        <v>1</v>
      </c>
      <c r="AJ404" s="75" t="s">
        <v>231</v>
      </c>
      <c r="AK404" s="75">
        <f t="shared" si="101"/>
        <v>3</v>
      </c>
      <c r="AL404" s="75" t="s">
        <v>232</v>
      </c>
      <c r="AM404" s="75">
        <f t="shared" si="102"/>
        <v>3</v>
      </c>
      <c r="AN404" s="75" t="s">
        <v>232</v>
      </c>
      <c r="AO404" s="76">
        <f t="shared" si="103"/>
        <v>3</v>
      </c>
      <c r="AP404" s="77" t="str">
        <f t="shared" si="104"/>
        <v>Moderado</v>
      </c>
      <c r="AQ404" s="79"/>
      <c r="AR404" s="79"/>
      <c r="AS404" s="79"/>
    </row>
    <row r="405" spans="3:45" ht="25.5">
      <c r="C405" s="56" t="s">
        <v>3270</v>
      </c>
      <c r="D405" s="57">
        <v>43399</v>
      </c>
      <c r="E405" s="58" t="s">
        <v>2757</v>
      </c>
      <c r="F405" s="58" t="s">
        <v>3271</v>
      </c>
      <c r="G405" s="59" t="s">
        <v>3272</v>
      </c>
      <c r="H405" s="59" t="s">
        <v>222</v>
      </c>
      <c r="I405" s="59" t="s">
        <v>223</v>
      </c>
      <c r="J405" s="59" t="s">
        <v>2747</v>
      </c>
      <c r="K405" s="59" t="s">
        <v>566</v>
      </c>
      <c r="L405" s="59" t="s">
        <v>3265</v>
      </c>
      <c r="M405" s="59" t="s">
        <v>3131</v>
      </c>
      <c r="N405" s="59" t="s">
        <v>3273</v>
      </c>
      <c r="O405" s="59" t="s">
        <v>2755</v>
      </c>
      <c r="P405" s="46" t="s">
        <v>180</v>
      </c>
      <c r="Q405" s="59" t="s">
        <v>2650</v>
      </c>
      <c r="R405" s="59" t="s">
        <v>230</v>
      </c>
      <c r="S405" s="75">
        <f t="shared" si="90"/>
        <v>1</v>
      </c>
      <c r="T405" s="75" t="s">
        <v>231</v>
      </c>
      <c r="U405" s="75">
        <f t="shared" si="91"/>
        <v>1</v>
      </c>
      <c r="V405" s="75" t="s">
        <v>231</v>
      </c>
      <c r="W405" s="75">
        <f t="shared" si="92"/>
        <v>1</v>
      </c>
      <c r="X405" s="75" t="s">
        <v>231</v>
      </c>
      <c r="Y405" s="76">
        <f t="shared" si="93"/>
        <v>1</v>
      </c>
      <c r="Z405" s="77" t="str">
        <f t="shared" si="94"/>
        <v>Insignificante</v>
      </c>
      <c r="AA405" s="78">
        <f t="shared" si="95"/>
        <v>1</v>
      </c>
      <c r="AB405" s="75" t="s">
        <v>231</v>
      </c>
      <c r="AC405" s="75">
        <f t="shared" si="96"/>
        <v>3</v>
      </c>
      <c r="AD405" s="75" t="s">
        <v>232</v>
      </c>
      <c r="AE405" s="75">
        <f t="shared" si="97"/>
        <v>3</v>
      </c>
      <c r="AF405" s="75" t="s">
        <v>232</v>
      </c>
      <c r="AG405" s="76">
        <f t="shared" si="98"/>
        <v>3</v>
      </c>
      <c r="AH405" s="77" t="str">
        <f t="shared" si="99"/>
        <v>Moderado</v>
      </c>
      <c r="AI405" s="78">
        <f t="shared" si="100"/>
        <v>1</v>
      </c>
      <c r="AJ405" s="75" t="s">
        <v>231</v>
      </c>
      <c r="AK405" s="75">
        <f t="shared" si="101"/>
        <v>3</v>
      </c>
      <c r="AL405" s="75" t="s">
        <v>232</v>
      </c>
      <c r="AM405" s="75">
        <f t="shared" si="102"/>
        <v>3</v>
      </c>
      <c r="AN405" s="75" t="s">
        <v>232</v>
      </c>
      <c r="AO405" s="76">
        <f t="shared" si="103"/>
        <v>3</v>
      </c>
      <c r="AP405" s="77" t="str">
        <f t="shared" si="104"/>
        <v>Moderado</v>
      </c>
      <c r="AQ405" s="79"/>
      <c r="AR405" s="79"/>
      <c r="AS405" s="79"/>
    </row>
    <row r="406" spans="3:45" ht="38.25">
      <c r="C406" s="56" t="s">
        <v>3275</v>
      </c>
      <c r="D406" s="57">
        <v>43399</v>
      </c>
      <c r="E406" s="58" t="s">
        <v>3276</v>
      </c>
      <c r="F406" s="58" t="s">
        <v>3277</v>
      </c>
      <c r="G406" s="59" t="s">
        <v>3278</v>
      </c>
      <c r="H406" s="59" t="s">
        <v>222</v>
      </c>
      <c r="I406" s="59" t="s">
        <v>223</v>
      </c>
      <c r="J406" s="59" t="s">
        <v>2747</v>
      </c>
      <c r="K406" s="59" t="s">
        <v>566</v>
      </c>
      <c r="L406" s="59" t="s">
        <v>3265</v>
      </c>
      <c r="M406" s="59" t="s">
        <v>3131</v>
      </c>
      <c r="N406" s="59" t="s">
        <v>2773</v>
      </c>
      <c r="O406" s="59" t="s">
        <v>3267</v>
      </c>
      <c r="P406" s="46" t="s">
        <v>180</v>
      </c>
      <c r="Q406" s="59" t="s">
        <v>2650</v>
      </c>
      <c r="R406" s="59" t="s">
        <v>230</v>
      </c>
      <c r="S406" s="75">
        <f t="shared" si="90"/>
        <v>1</v>
      </c>
      <c r="T406" s="75" t="s">
        <v>231</v>
      </c>
      <c r="U406" s="75">
        <f t="shared" si="91"/>
        <v>1</v>
      </c>
      <c r="V406" s="75" t="s">
        <v>231</v>
      </c>
      <c r="W406" s="75">
        <f t="shared" si="92"/>
        <v>1</v>
      </c>
      <c r="X406" s="75" t="s">
        <v>231</v>
      </c>
      <c r="Y406" s="76">
        <f t="shared" si="93"/>
        <v>1</v>
      </c>
      <c r="Z406" s="77" t="str">
        <f t="shared" si="94"/>
        <v>Insignificante</v>
      </c>
      <c r="AA406" s="78">
        <f t="shared" si="95"/>
        <v>5</v>
      </c>
      <c r="AB406" s="75" t="s">
        <v>243</v>
      </c>
      <c r="AC406" s="75">
        <f t="shared" si="96"/>
        <v>5</v>
      </c>
      <c r="AD406" s="75" t="s">
        <v>243</v>
      </c>
      <c r="AE406" s="75">
        <f t="shared" si="97"/>
        <v>5</v>
      </c>
      <c r="AF406" s="75" t="s">
        <v>243</v>
      </c>
      <c r="AG406" s="76">
        <f t="shared" si="98"/>
        <v>5</v>
      </c>
      <c r="AH406" s="77" t="str">
        <f t="shared" si="99"/>
        <v>Catastrófico</v>
      </c>
      <c r="AI406" s="78">
        <f t="shared" si="100"/>
        <v>1</v>
      </c>
      <c r="AJ406" s="75" t="s">
        <v>231</v>
      </c>
      <c r="AK406" s="75">
        <f t="shared" si="101"/>
        <v>3</v>
      </c>
      <c r="AL406" s="75" t="s">
        <v>232</v>
      </c>
      <c r="AM406" s="75">
        <f t="shared" si="102"/>
        <v>3</v>
      </c>
      <c r="AN406" s="75" t="s">
        <v>232</v>
      </c>
      <c r="AO406" s="76">
        <f t="shared" si="103"/>
        <v>3</v>
      </c>
      <c r="AP406" s="77" t="str">
        <f t="shared" si="104"/>
        <v>Moderado</v>
      </c>
      <c r="AQ406" s="79"/>
      <c r="AR406" s="79"/>
      <c r="AS406" s="79"/>
    </row>
    <row r="407" spans="3:45" ht="38.25">
      <c r="C407" s="56" t="s">
        <v>3275</v>
      </c>
      <c r="D407" s="57">
        <v>43399</v>
      </c>
      <c r="E407" s="58" t="s">
        <v>3276</v>
      </c>
      <c r="F407" s="58" t="s">
        <v>3277</v>
      </c>
      <c r="G407" s="59" t="s">
        <v>3278</v>
      </c>
      <c r="H407" s="59" t="s">
        <v>222</v>
      </c>
      <c r="I407" s="59" t="s">
        <v>223</v>
      </c>
      <c r="J407" s="59" t="s">
        <v>2747</v>
      </c>
      <c r="K407" s="59" t="s">
        <v>566</v>
      </c>
      <c r="L407" s="59" t="s">
        <v>3265</v>
      </c>
      <c r="M407" s="59" t="s">
        <v>3131</v>
      </c>
      <c r="N407" s="59" t="s">
        <v>2773</v>
      </c>
      <c r="O407" s="59" t="s">
        <v>3279</v>
      </c>
      <c r="P407" s="46" t="s">
        <v>180</v>
      </c>
      <c r="Q407" s="59" t="s">
        <v>2650</v>
      </c>
      <c r="R407" s="59" t="s">
        <v>230</v>
      </c>
      <c r="S407" s="75">
        <f t="shared" si="90"/>
        <v>1</v>
      </c>
      <c r="T407" s="75" t="s">
        <v>231</v>
      </c>
      <c r="U407" s="75">
        <f t="shared" si="91"/>
        <v>1</v>
      </c>
      <c r="V407" s="75" t="s">
        <v>231</v>
      </c>
      <c r="W407" s="75">
        <f t="shared" si="92"/>
        <v>1</v>
      </c>
      <c r="X407" s="75" t="s">
        <v>231</v>
      </c>
      <c r="Y407" s="76">
        <f t="shared" si="93"/>
        <v>1</v>
      </c>
      <c r="Z407" s="77" t="str">
        <f t="shared" si="94"/>
        <v>Insignificante</v>
      </c>
      <c r="AA407" s="78">
        <f t="shared" si="95"/>
        <v>5</v>
      </c>
      <c r="AB407" s="75" t="s">
        <v>243</v>
      </c>
      <c r="AC407" s="75">
        <f t="shared" si="96"/>
        <v>5</v>
      </c>
      <c r="AD407" s="75" t="s">
        <v>243</v>
      </c>
      <c r="AE407" s="75">
        <f t="shared" si="97"/>
        <v>5</v>
      </c>
      <c r="AF407" s="75" t="s">
        <v>243</v>
      </c>
      <c r="AG407" s="76">
        <f t="shared" si="98"/>
        <v>5</v>
      </c>
      <c r="AH407" s="77" t="str">
        <f t="shared" si="99"/>
        <v>Catastrófico</v>
      </c>
      <c r="AI407" s="78">
        <f t="shared" si="100"/>
        <v>1</v>
      </c>
      <c r="AJ407" s="75" t="s">
        <v>231</v>
      </c>
      <c r="AK407" s="75">
        <f t="shared" si="101"/>
        <v>3</v>
      </c>
      <c r="AL407" s="75" t="s">
        <v>232</v>
      </c>
      <c r="AM407" s="75">
        <f t="shared" si="102"/>
        <v>3</v>
      </c>
      <c r="AN407" s="75" t="s">
        <v>232</v>
      </c>
      <c r="AO407" s="76">
        <f t="shared" si="103"/>
        <v>3</v>
      </c>
      <c r="AP407" s="77" t="str">
        <f t="shared" si="104"/>
        <v>Moderado</v>
      </c>
      <c r="AQ407" s="79"/>
      <c r="AR407" s="79"/>
      <c r="AS407" s="79"/>
    </row>
    <row r="408" spans="3:45" ht="38.25">
      <c r="C408" s="56" t="s">
        <v>3275</v>
      </c>
      <c r="D408" s="57">
        <v>43399</v>
      </c>
      <c r="E408" s="58" t="s">
        <v>3276</v>
      </c>
      <c r="F408" s="58" t="s">
        <v>3277</v>
      </c>
      <c r="G408" s="59" t="s">
        <v>3278</v>
      </c>
      <c r="H408" s="59" t="s">
        <v>222</v>
      </c>
      <c r="I408" s="59" t="s">
        <v>223</v>
      </c>
      <c r="J408" s="59" t="s">
        <v>2747</v>
      </c>
      <c r="K408" s="59" t="s">
        <v>566</v>
      </c>
      <c r="L408" s="59" t="s">
        <v>3265</v>
      </c>
      <c r="M408" s="59" t="s">
        <v>3131</v>
      </c>
      <c r="N408" s="59" t="s">
        <v>2773</v>
      </c>
      <c r="O408" s="59" t="s">
        <v>2880</v>
      </c>
      <c r="P408" s="46" t="s">
        <v>180</v>
      </c>
      <c r="Q408" s="59" t="s">
        <v>2650</v>
      </c>
      <c r="R408" s="59" t="s">
        <v>230</v>
      </c>
      <c r="S408" s="75">
        <f t="shared" si="90"/>
        <v>1</v>
      </c>
      <c r="T408" s="75" t="s">
        <v>231</v>
      </c>
      <c r="U408" s="75">
        <f t="shared" si="91"/>
        <v>1</v>
      </c>
      <c r="V408" s="75" t="s">
        <v>231</v>
      </c>
      <c r="W408" s="75">
        <f t="shared" si="92"/>
        <v>1</v>
      </c>
      <c r="X408" s="75" t="s">
        <v>231</v>
      </c>
      <c r="Y408" s="76">
        <f t="shared" si="93"/>
        <v>1</v>
      </c>
      <c r="Z408" s="77" t="str">
        <f t="shared" si="94"/>
        <v>Insignificante</v>
      </c>
      <c r="AA408" s="78">
        <f t="shared" si="95"/>
        <v>5</v>
      </c>
      <c r="AB408" s="75" t="s">
        <v>243</v>
      </c>
      <c r="AC408" s="75">
        <f t="shared" si="96"/>
        <v>5</v>
      </c>
      <c r="AD408" s="75" t="s">
        <v>243</v>
      </c>
      <c r="AE408" s="75">
        <f t="shared" si="97"/>
        <v>5</v>
      </c>
      <c r="AF408" s="75" t="s">
        <v>243</v>
      </c>
      <c r="AG408" s="76">
        <f t="shared" si="98"/>
        <v>5</v>
      </c>
      <c r="AH408" s="77" t="str">
        <f t="shared" si="99"/>
        <v>Catastrófico</v>
      </c>
      <c r="AI408" s="78">
        <f t="shared" si="100"/>
        <v>1</v>
      </c>
      <c r="AJ408" s="75" t="s">
        <v>231</v>
      </c>
      <c r="AK408" s="75">
        <f t="shared" si="101"/>
        <v>3</v>
      </c>
      <c r="AL408" s="75" t="s">
        <v>232</v>
      </c>
      <c r="AM408" s="75">
        <f t="shared" si="102"/>
        <v>3</v>
      </c>
      <c r="AN408" s="75" t="s">
        <v>232</v>
      </c>
      <c r="AO408" s="76">
        <f t="shared" si="103"/>
        <v>3</v>
      </c>
      <c r="AP408" s="77" t="str">
        <f t="shared" si="104"/>
        <v>Moderado</v>
      </c>
      <c r="AQ408" s="79"/>
      <c r="AR408" s="79"/>
      <c r="AS408" s="79"/>
    </row>
    <row r="409" spans="3:45" ht="38.25">
      <c r="C409" s="56" t="s">
        <v>3275</v>
      </c>
      <c r="D409" s="57">
        <v>43399</v>
      </c>
      <c r="E409" s="58" t="s">
        <v>3276</v>
      </c>
      <c r="F409" s="58" t="s">
        <v>3277</v>
      </c>
      <c r="G409" s="59" t="s">
        <v>3278</v>
      </c>
      <c r="H409" s="59" t="s">
        <v>222</v>
      </c>
      <c r="I409" s="59" t="s">
        <v>223</v>
      </c>
      <c r="J409" s="59" t="s">
        <v>2747</v>
      </c>
      <c r="K409" s="59" t="s">
        <v>566</v>
      </c>
      <c r="L409" s="59" t="s">
        <v>3265</v>
      </c>
      <c r="M409" s="59" t="s">
        <v>3131</v>
      </c>
      <c r="N409" s="59" t="s">
        <v>2773</v>
      </c>
      <c r="O409" s="59" t="s">
        <v>3280</v>
      </c>
      <c r="P409" s="46" t="s">
        <v>180</v>
      </c>
      <c r="Q409" s="59" t="s">
        <v>2650</v>
      </c>
      <c r="R409" s="59" t="s">
        <v>230</v>
      </c>
      <c r="S409" s="75">
        <f t="shared" si="90"/>
        <v>1</v>
      </c>
      <c r="T409" s="75" t="s">
        <v>231</v>
      </c>
      <c r="U409" s="75">
        <f t="shared" si="91"/>
        <v>1</v>
      </c>
      <c r="V409" s="75" t="s">
        <v>231</v>
      </c>
      <c r="W409" s="75">
        <f t="shared" si="92"/>
        <v>1</v>
      </c>
      <c r="X409" s="75" t="s">
        <v>231</v>
      </c>
      <c r="Y409" s="76">
        <f t="shared" si="93"/>
        <v>1</v>
      </c>
      <c r="Z409" s="77" t="str">
        <f t="shared" si="94"/>
        <v>Insignificante</v>
      </c>
      <c r="AA409" s="78">
        <f t="shared" si="95"/>
        <v>5</v>
      </c>
      <c r="AB409" s="75" t="s">
        <v>243</v>
      </c>
      <c r="AC409" s="75">
        <f t="shared" si="96"/>
        <v>5</v>
      </c>
      <c r="AD409" s="75" t="s">
        <v>243</v>
      </c>
      <c r="AE409" s="75">
        <f t="shared" si="97"/>
        <v>5</v>
      </c>
      <c r="AF409" s="75" t="s">
        <v>243</v>
      </c>
      <c r="AG409" s="76">
        <f t="shared" si="98"/>
        <v>5</v>
      </c>
      <c r="AH409" s="77" t="str">
        <f t="shared" si="99"/>
        <v>Catastrófico</v>
      </c>
      <c r="AI409" s="78">
        <f t="shared" si="100"/>
        <v>1</v>
      </c>
      <c r="AJ409" s="75" t="s">
        <v>231</v>
      </c>
      <c r="AK409" s="75">
        <f t="shared" si="101"/>
        <v>3</v>
      </c>
      <c r="AL409" s="75" t="s">
        <v>232</v>
      </c>
      <c r="AM409" s="75">
        <f t="shared" si="102"/>
        <v>3</v>
      </c>
      <c r="AN409" s="75" t="s">
        <v>232</v>
      </c>
      <c r="AO409" s="76">
        <f t="shared" si="103"/>
        <v>3</v>
      </c>
      <c r="AP409" s="77" t="str">
        <f t="shared" si="104"/>
        <v>Moderado</v>
      </c>
      <c r="AQ409" s="79"/>
      <c r="AR409" s="79"/>
      <c r="AS409" s="79"/>
    </row>
    <row r="410" spans="3:45" ht="38.25">
      <c r="C410" s="56" t="s">
        <v>3275</v>
      </c>
      <c r="D410" s="57">
        <v>43399</v>
      </c>
      <c r="E410" s="58" t="s">
        <v>3276</v>
      </c>
      <c r="F410" s="58" t="s">
        <v>3277</v>
      </c>
      <c r="G410" s="59" t="s">
        <v>3278</v>
      </c>
      <c r="H410" s="59" t="s">
        <v>222</v>
      </c>
      <c r="I410" s="59" t="s">
        <v>223</v>
      </c>
      <c r="J410" s="59" t="s">
        <v>2747</v>
      </c>
      <c r="K410" s="59" t="s">
        <v>566</v>
      </c>
      <c r="L410" s="59" t="s">
        <v>3265</v>
      </c>
      <c r="M410" s="59" t="s">
        <v>3131</v>
      </c>
      <c r="N410" s="59" t="s">
        <v>2773</v>
      </c>
      <c r="O410" s="59" t="s">
        <v>3281</v>
      </c>
      <c r="P410" s="46" t="s">
        <v>180</v>
      </c>
      <c r="Q410" s="59" t="s">
        <v>2650</v>
      </c>
      <c r="R410" s="59" t="s">
        <v>230</v>
      </c>
      <c r="S410" s="75">
        <f t="shared" si="90"/>
        <v>1</v>
      </c>
      <c r="T410" s="75" t="s">
        <v>231</v>
      </c>
      <c r="U410" s="75">
        <f t="shared" si="91"/>
        <v>1</v>
      </c>
      <c r="V410" s="75" t="s">
        <v>231</v>
      </c>
      <c r="W410" s="75">
        <f t="shared" si="92"/>
        <v>1</v>
      </c>
      <c r="X410" s="75" t="s">
        <v>231</v>
      </c>
      <c r="Y410" s="76">
        <f t="shared" si="93"/>
        <v>1</v>
      </c>
      <c r="Z410" s="77" t="str">
        <f t="shared" si="94"/>
        <v>Insignificante</v>
      </c>
      <c r="AA410" s="78">
        <f t="shared" si="95"/>
        <v>5</v>
      </c>
      <c r="AB410" s="75" t="s">
        <v>243</v>
      </c>
      <c r="AC410" s="75">
        <f t="shared" si="96"/>
        <v>5</v>
      </c>
      <c r="AD410" s="75" t="s">
        <v>243</v>
      </c>
      <c r="AE410" s="75">
        <f t="shared" si="97"/>
        <v>5</v>
      </c>
      <c r="AF410" s="75" t="s">
        <v>243</v>
      </c>
      <c r="AG410" s="76">
        <f t="shared" si="98"/>
        <v>5</v>
      </c>
      <c r="AH410" s="77" t="str">
        <f t="shared" si="99"/>
        <v>Catastrófico</v>
      </c>
      <c r="AI410" s="78">
        <f t="shared" si="100"/>
        <v>1</v>
      </c>
      <c r="AJ410" s="75" t="s">
        <v>231</v>
      </c>
      <c r="AK410" s="75">
        <f t="shared" si="101"/>
        <v>3</v>
      </c>
      <c r="AL410" s="75" t="s">
        <v>232</v>
      </c>
      <c r="AM410" s="75">
        <f t="shared" si="102"/>
        <v>3</v>
      </c>
      <c r="AN410" s="75" t="s">
        <v>232</v>
      </c>
      <c r="AO410" s="76">
        <f t="shared" si="103"/>
        <v>3</v>
      </c>
      <c r="AP410" s="77" t="str">
        <f t="shared" si="104"/>
        <v>Moderado</v>
      </c>
      <c r="AQ410" s="79"/>
      <c r="AR410" s="79"/>
      <c r="AS410" s="79"/>
    </row>
    <row r="411" spans="3:45" ht="38.25">
      <c r="C411" s="56" t="s">
        <v>3275</v>
      </c>
      <c r="D411" s="57">
        <v>43399</v>
      </c>
      <c r="E411" s="58" t="s">
        <v>3276</v>
      </c>
      <c r="F411" s="58" t="s">
        <v>3277</v>
      </c>
      <c r="G411" s="59" t="s">
        <v>3278</v>
      </c>
      <c r="H411" s="59" t="s">
        <v>222</v>
      </c>
      <c r="I411" s="59" t="s">
        <v>223</v>
      </c>
      <c r="J411" s="59" t="s">
        <v>2747</v>
      </c>
      <c r="K411" s="59" t="s">
        <v>566</v>
      </c>
      <c r="L411" s="59" t="s">
        <v>3265</v>
      </c>
      <c r="M411" s="59" t="s">
        <v>3131</v>
      </c>
      <c r="N411" s="59" t="s">
        <v>2773</v>
      </c>
      <c r="O411" s="59" t="s">
        <v>3282</v>
      </c>
      <c r="P411" s="46" t="s">
        <v>180</v>
      </c>
      <c r="Q411" s="59" t="s">
        <v>2650</v>
      </c>
      <c r="R411" s="59" t="s">
        <v>230</v>
      </c>
      <c r="S411" s="75">
        <f t="shared" si="90"/>
        <v>1</v>
      </c>
      <c r="T411" s="75" t="s">
        <v>231</v>
      </c>
      <c r="U411" s="75">
        <f t="shared" si="91"/>
        <v>1</v>
      </c>
      <c r="V411" s="75" t="s">
        <v>231</v>
      </c>
      <c r="W411" s="75">
        <f t="shared" si="92"/>
        <v>1</v>
      </c>
      <c r="X411" s="75" t="s">
        <v>231</v>
      </c>
      <c r="Y411" s="76">
        <f t="shared" si="93"/>
        <v>1</v>
      </c>
      <c r="Z411" s="77" t="str">
        <f t="shared" si="94"/>
        <v>Insignificante</v>
      </c>
      <c r="AA411" s="78">
        <f t="shared" si="95"/>
        <v>5</v>
      </c>
      <c r="AB411" s="75" t="s">
        <v>243</v>
      </c>
      <c r="AC411" s="75">
        <f t="shared" si="96"/>
        <v>5</v>
      </c>
      <c r="AD411" s="75" t="s">
        <v>243</v>
      </c>
      <c r="AE411" s="75">
        <f t="shared" si="97"/>
        <v>5</v>
      </c>
      <c r="AF411" s="75" t="s">
        <v>243</v>
      </c>
      <c r="AG411" s="76">
        <f t="shared" si="98"/>
        <v>5</v>
      </c>
      <c r="AH411" s="77" t="str">
        <f t="shared" si="99"/>
        <v>Catastrófico</v>
      </c>
      <c r="AI411" s="78">
        <f t="shared" si="100"/>
        <v>1</v>
      </c>
      <c r="AJ411" s="75" t="s">
        <v>231</v>
      </c>
      <c r="AK411" s="75">
        <f t="shared" si="101"/>
        <v>3</v>
      </c>
      <c r="AL411" s="75" t="s">
        <v>232</v>
      </c>
      <c r="AM411" s="75">
        <f t="shared" si="102"/>
        <v>3</v>
      </c>
      <c r="AN411" s="75" t="s">
        <v>232</v>
      </c>
      <c r="AO411" s="76">
        <f t="shared" si="103"/>
        <v>3</v>
      </c>
      <c r="AP411" s="77" t="str">
        <f t="shared" si="104"/>
        <v>Moderado</v>
      </c>
      <c r="AQ411" s="79"/>
      <c r="AR411" s="79"/>
      <c r="AS411" s="79"/>
    </row>
    <row r="412" spans="3:45" ht="38.25">
      <c r="C412" s="56" t="s">
        <v>3275</v>
      </c>
      <c r="D412" s="57">
        <v>43399</v>
      </c>
      <c r="E412" s="58" t="s">
        <v>3276</v>
      </c>
      <c r="F412" s="58" t="s">
        <v>3277</v>
      </c>
      <c r="G412" s="59" t="s">
        <v>3278</v>
      </c>
      <c r="H412" s="59" t="s">
        <v>222</v>
      </c>
      <c r="I412" s="59" t="s">
        <v>223</v>
      </c>
      <c r="J412" s="59" t="s">
        <v>2747</v>
      </c>
      <c r="K412" s="59" t="s">
        <v>566</v>
      </c>
      <c r="L412" s="59" t="s">
        <v>3265</v>
      </c>
      <c r="M412" s="59" t="s">
        <v>3131</v>
      </c>
      <c r="N412" s="59" t="s">
        <v>2773</v>
      </c>
      <c r="O412" s="59" t="s">
        <v>3283</v>
      </c>
      <c r="P412" s="46" t="s">
        <v>180</v>
      </c>
      <c r="Q412" s="59" t="s">
        <v>2650</v>
      </c>
      <c r="R412" s="59" t="s">
        <v>230</v>
      </c>
      <c r="S412" s="75">
        <f t="shared" si="90"/>
        <v>1</v>
      </c>
      <c r="T412" s="75" t="s">
        <v>231</v>
      </c>
      <c r="U412" s="75">
        <f t="shared" si="91"/>
        <v>1</v>
      </c>
      <c r="V412" s="75" t="s">
        <v>231</v>
      </c>
      <c r="W412" s="75">
        <f t="shared" si="92"/>
        <v>1</v>
      </c>
      <c r="X412" s="75" t="s">
        <v>231</v>
      </c>
      <c r="Y412" s="76">
        <f t="shared" si="93"/>
        <v>1</v>
      </c>
      <c r="Z412" s="77" t="str">
        <f t="shared" si="94"/>
        <v>Insignificante</v>
      </c>
      <c r="AA412" s="78">
        <f t="shared" si="95"/>
        <v>5</v>
      </c>
      <c r="AB412" s="75" t="s">
        <v>243</v>
      </c>
      <c r="AC412" s="75">
        <f t="shared" si="96"/>
        <v>5</v>
      </c>
      <c r="AD412" s="75" t="s">
        <v>243</v>
      </c>
      <c r="AE412" s="75">
        <f t="shared" si="97"/>
        <v>5</v>
      </c>
      <c r="AF412" s="75" t="s">
        <v>243</v>
      </c>
      <c r="AG412" s="76">
        <f t="shared" si="98"/>
        <v>5</v>
      </c>
      <c r="AH412" s="77" t="str">
        <f t="shared" si="99"/>
        <v>Catastrófico</v>
      </c>
      <c r="AI412" s="78">
        <f t="shared" si="100"/>
        <v>1</v>
      </c>
      <c r="AJ412" s="75" t="s">
        <v>231</v>
      </c>
      <c r="AK412" s="75">
        <f t="shared" si="101"/>
        <v>3</v>
      </c>
      <c r="AL412" s="75" t="s">
        <v>232</v>
      </c>
      <c r="AM412" s="75">
        <f t="shared" si="102"/>
        <v>3</v>
      </c>
      <c r="AN412" s="75" t="s">
        <v>232</v>
      </c>
      <c r="AO412" s="76">
        <f t="shared" si="103"/>
        <v>3</v>
      </c>
      <c r="AP412" s="77" t="str">
        <f t="shared" si="104"/>
        <v>Moderado</v>
      </c>
      <c r="AQ412" s="79"/>
      <c r="AR412" s="79"/>
      <c r="AS412" s="79"/>
    </row>
    <row r="413" spans="3:45" ht="76.5">
      <c r="C413" s="56" t="s">
        <v>3284</v>
      </c>
      <c r="D413" s="57">
        <v>43251</v>
      </c>
      <c r="E413" s="58" t="s">
        <v>219</v>
      </c>
      <c r="F413" s="58" t="s">
        <v>3285</v>
      </c>
      <c r="G413" s="59" t="s">
        <v>3286</v>
      </c>
      <c r="H413" s="59" t="s">
        <v>222</v>
      </c>
      <c r="I413" s="59" t="s">
        <v>223</v>
      </c>
      <c r="J413" s="59" t="s">
        <v>3287</v>
      </c>
      <c r="K413" s="59" t="s">
        <v>566</v>
      </c>
      <c r="L413" s="59" t="s">
        <v>3288</v>
      </c>
      <c r="M413" s="59" t="s">
        <v>3289</v>
      </c>
      <c r="N413" s="59" t="s">
        <v>3290</v>
      </c>
      <c r="O413" s="59" t="s">
        <v>3291</v>
      </c>
      <c r="P413" s="58" t="s">
        <v>3292</v>
      </c>
      <c r="Q413" s="59" t="s">
        <v>2753</v>
      </c>
      <c r="R413" s="59" t="s">
        <v>2774</v>
      </c>
      <c r="S413" s="75">
        <f t="shared" si="90"/>
        <v>5</v>
      </c>
      <c r="T413" s="75" t="s">
        <v>243</v>
      </c>
      <c r="U413" s="75">
        <f t="shared" si="91"/>
        <v>5</v>
      </c>
      <c r="V413" s="75" t="s">
        <v>243</v>
      </c>
      <c r="W413" s="75">
        <f t="shared" si="92"/>
        <v>5</v>
      </c>
      <c r="X413" s="75" t="s">
        <v>243</v>
      </c>
      <c r="Y413" s="76">
        <f t="shared" si="93"/>
        <v>5</v>
      </c>
      <c r="Z413" s="77" t="str">
        <f t="shared" si="94"/>
        <v>Catastrófico</v>
      </c>
      <c r="AA413" s="78">
        <f t="shared" si="95"/>
        <v>5</v>
      </c>
      <c r="AB413" s="75" t="s">
        <v>243</v>
      </c>
      <c r="AC413" s="75">
        <f t="shared" si="96"/>
        <v>5</v>
      </c>
      <c r="AD413" s="75" t="s">
        <v>243</v>
      </c>
      <c r="AE413" s="75">
        <f t="shared" si="97"/>
        <v>5</v>
      </c>
      <c r="AF413" s="75" t="s">
        <v>243</v>
      </c>
      <c r="AG413" s="76">
        <f t="shared" si="98"/>
        <v>5</v>
      </c>
      <c r="AH413" s="77" t="str">
        <f t="shared" si="99"/>
        <v>Catastrófico</v>
      </c>
      <c r="AI413" s="78">
        <f t="shared" si="100"/>
        <v>5</v>
      </c>
      <c r="AJ413" s="75" t="s">
        <v>243</v>
      </c>
      <c r="AK413" s="75">
        <f t="shared" si="101"/>
        <v>5</v>
      </c>
      <c r="AL413" s="75" t="s">
        <v>243</v>
      </c>
      <c r="AM413" s="75">
        <f t="shared" si="102"/>
        <v>5</v>
      </c>
      <c r="AN413" s="75" t="s">
        <v>243</v>
      </c>
      <c r="AO413" s="76">
        <f t="shared" si="103"/>
        <v>5</v>
      </c>
      <c r="AP413" s="77" t="str">
        <f t="shared" si="104"/>
        <v>Catastrófico</v>
      </c>
      <c r="AQ413" s="79"/>
      <c r="AR413" s="79"/>
      <c r="AS413" s="79"/>
    </row>
    <row r="414" spans="3:45" ht="76.5">
      <c r="C414" s="56" t="s">
        <v>3284</v>
      </c>
      <c r="D414" s="57">
        <v>43251</v>
      </c>
      <c r="E414" s="58" t="s">
        <v>219</v>
      </c>
      <c r="F414" s="58" t="s">
        <v>3285</v>
      </c>
      <c r="G414" s="59" t="s">
        <v>3286</v>
      </c>
      <c r="H414" s="59" t="s">
        <v>222</v>
      </c>
      <c r="I414" s="59" t="s">
        <v>223</v>
      </c>
      <c r="J414" s="59" t="s">
        <v>3287</v>
      </c>
      <c r="K414" s="59" t="s">
        <v>566</v>
      </c>
      <c r="L414" s="59" t="s">
        <v>3288</v>
      </c>
      <c r="M414" s="59" t="s">
        <v>3289</v>
      </c>
      <c r="N414" s="59" t="s">
        <v>3290</v>
      </c>
      <c r="O414" s="59" t="s">
        <v>3293</v>
      </c>
      <c r="P414" s="58" t="s">
        <v>3292</v>
      </c>
      <c r="Q414" s="59" t="s">
        <v>2753</v>
      </c>
      <c r="R414" s="59" t="s">
        <v>2774</v>
      </c>
      <c r="S414" s="75">
        <f t="shared" si="90"/>
        <v>5</v>
      </c>
      <c r="T414" s="75" t="s">
        <v>243</v>
      </c>
      <c r="U414" s="75">
        <f t="shared" si="91"/>
        <v>5</v>
      </c>
      <c r="V414" s="75" t="s">
        <v>243</v>
      </c>
      <c r="W414" s="75">
        <f t="shared" si="92"/>
        <v>5</v>
      </c>
      <c r="X414" s="75" t="s">
        <v>243</v>
      </c>
      <c r="Y414" s="76">
        <f t="shared" si="93"/>
        <v>5</v>
      </c>
      <c r="Z414" s="77" t="str">
        <f t="shared" si="94"/>
        <v>Catastrófico</v>
      </c>
      <c r="AA414" s="78">
        <f t="shared" si="95"/>
        <v>5</v>
      </c>
      <c r="AB414" s="75" t="s">
        <v>243</v>
      </c>
      <c r="AC414" s="75">
        <f t="shared" si="96"/>
        <v>5</v>
      </c>
      <c r="AD414" s="75" t="s">
        <v>243</v>
      </c>
      <c r="AE414" s="75">
        <f t="shared" si="97"/>
        <v>5</v>
      </c>
      <c r="AF414" s="75" t="s">
        <v>243</v>
      </c>
      <c r="AG414" s="76">
        <f t="shared" si="98"/>
        <v>5</v>
      </c>
      <c r="AH414" s="77" t="str">
        <f t="shared" si="99"/>
        <v>Catastrófico</v>
      </c>
      <c r="AI414" s="78">
        <f t="shared" si="100"/>
        <v>5</v>
      </c>
      <c r="AJ414" s="75" t="s">
        <v>243</v>
      </c>
      <c r="AK414" s="75">
        <f t="shared" si="101"/>
        <v>5</v>
      </c>
      <c r="AL414" s="75" t="s">
        <v>243</v>
      </c>
      <c r="AM414" s="75">
        <f t="shared" si="102"/>
        <v>5</v>
      </c>
      <c r="AN414" s="75" t="s">
        <v>243</v>
      </c>
      <c r="AO414" s="76">
        <f t="shared" si="103"/>
        <v>5</v>
      </c>
      <c r="AP414" s="77" t="str">
        <f t="shared" si="104"/>
        <v>Catastrófico</v>
      </c>
      <c r="AQ414" s="79"/>
      <c r="AR414" s="79"/>
      <c r="AS414" s="79"/>
    </row>
    <row r="415" spans="3:45" ht="76.5">
      <c r="C415" s="56" t="s">
        <v>3284</v>
      </c>
      <c r="D415" s="57">
        <v>43251</v>
      </c>
      <c r="E415" s="58" t="s">
        <v>219</v>
      </c>
      <c r="F415" s="58" t="s">
        <v>3285</v>
      </c>
      <c r="G415" s="59" t="s">
        <v>3286</v>
      </c>
      <c r="H415" s="59" t="s">
        <v>222</v>
      </c>
      <c r="I415" s="59" t="s">
        <v>223</v>
      </c>
      <c r="J415" s="59" t="s">
        <v>3287</v>
      </c>
      <c r="K415" s="59" t="s">
        <v>566</v>
      </c>
      <c r="L415" s="59" t="s">
        <v>3288</v>
      </c>
      <c r="M415" s="59" t="s">
        <v>3289</v>
      </c>
      <c r="N415" s="59" t="s">
        <v>3290</v>
      </c>
      <c r="O415" s="59" t="s">
        <v>2755</v>
      </c>
      <c r="P415" s="58" t="s">
        <v>3292</v>
      </c>
      <c r="Q415" s="59" t="s">
        <v>2753</v>
      </c>
      <c r="R415" s="59" t="s">
        <v>2774</v>
      </c>
      <c r="S415" s="75">
        <f t="shared" si="90"/>
        <v>5</v>
      </c>
      <c r="T415" s="75" t="s">
        <v>243</v>
      </c>
      <c r="U415" s="75">
        <f t="shared" si="91"/>
        <v>5</v>
      </c>
      <c r="V415" s="75" t="s">
        <v>243</v>
      </c>
      <c r="W415" s="75">
        <f t="shared" si="92"/>
        <v>5</v>
      </c>
      <c r="X415" s="75" t="s">
        <v>243</v>
      </c>
      <c r="Y415" s="76">
        <f t="shared" si="93"/>
        <v>5</v>
      </c>
      <c r="Z415" s="77" t="str">
        <f t="shared" si="94"/>
        <v>Catastrófico</v>
      </c>
      <c r="AA415" s="78">
        <f t="shared" si="95"/>
        <v>5</v>
      </c>
      <c r="AB415" s="75" t="s">
        <v>243</v>
      </c>
      <c r="AC415" s="75">
        <f t="shared" si="96"/>
        <v>5</v>
      </c>
      <c r="AD415" s="75" t="s">
        <v>243</v>
      </c>
      <c r="AE415" s="75">
        <f t="shared" si="97"/>
        <v>5</v>
      </c>
      <c r="AF415" s="75" t="s">
        <v>243</v>
      </c>
      <c r="AG415" s="76">
        <f t="shared" si="98"/>
        <v>5</v>
      </c>
      <c r="AH415" s="77" t="str">
        <f t="shared" si="99"/>
        <v>Catastrófico</v>
      </c>
      <c r="AI415" s="78">
        <f t="shared" si="100"/>
        <v>5</v>
      </c>
      <c r="AJ415" s="75" t="s">
        <v>243</v>
      </c>
      <c r="AK415" s="75">
        <f t="shared" si="101"/>
        <v>5</v>
      </c>
      <c r="AL415" s="75" t="s">
        <v>243</v>
      </c>
      <c r="AM415" s="75">
        <f t="shared" si="102"/>
        <v>5</v>
      </c>
      <c r="AN415" s="75" t="s">
        <v>243</v>
      </c>
      <c r="AO415" s="76">
        <f t="shared" si="103"/>
        <v>5</v>
      </c>
      <c r="AP415" s="77" t="str">
        <f t="shared" si="104"/>
        <v>Catastrófico</v>
      </c>
      <c r="AQ415" s="79"/>
      <c r="AR415" s="79"/>
      <c r="AS415" s="79"/>
    </row>
    <row r="416" spans="3:45" ht="76.5">
      <c r="C416" s="56" t="s">
        <v>3284</v>
      </c>
      <c r="D416" s="57">
        <v>43251</v>
      </c>
      <c r="E416" s="58" t="s">
        <v>219</v>
      </c>
      <c r="F416" s="58" t="s">
        <v>3285</v>
      </c>
      <c r="G416" s="59" t="s">
        <v>3286</v>
      </c>
      <c r="H416" s="59" t="s">
        <v>222</v>
      </c>
      <c r="I416" s="59" t="s">
        <v>223</v>
      </c>
      <c r="J416" s="59" t="s">
        <v>3287</v>
      </c>
      <c r="K416" s="59" t="s">
        <v>566</v>
      </c>
      <c r="L416" s="59" t="s">
        <v>3288</v>
      </c>
      <c r="M416" s="59" t="s">
        <v>3289</v>
      </c>
      <c r="N416" s="59" t="s">
        <v>3290</v>
      </c>
      <c r="O416" s="59" t="s">
        <v>3294</v>
      </c>
      <c r="P416" s="58" t="s">
        <v>3292</v>
      </c>
      <c r="Q416" s="59" t="s">
        <v>2753</v>
      </c>
      <c r="R416" s="59" t="s">
        <v>2774</v>
      </c>
      <c r="S416" s="75">
        <f t="shared" si="90"/>
        <v>5</v>
      </c>
      <c r="T416" s="75" t="s">
        <v>243</v>
      </c>
      <c r="U416" s="75">
        <f t="shared" si="91"/>
        <v>5</v>
      </c>
      <c r="V416" s="75" t="s">
        <v>243</v>
      </c>
      <c r="W416" s="75">
        <f t="shared" si="92"/>
        <v>5</v>
      </c>
      <c r="X416" s="75" t="s">
        <v>243</v>
      </c>
      <c r="Y416" s="76">
        <f t="shared" si="93"/>
        <v>5</v>
      </c>
      <c r="Z416" s="77" t="str">
        <f t="shared" si="94"/>
        <v>Catastrófico</v>
      </c>
      <c r="AA416" s="78">
        <f t="shared" si="95"/>
        <v>5</v>
      </c>
      <c r="AB416" s="75" t="s">
        <v>243</v>
      </c>
      <c r="AC416" s="75">
        <f t="shared" si="96"/>
        <v>5</v>
      </c>
      <c r="AD416" s="75" t="s">
        <v>243</v>
      </c>
      <c r="AE416" s="75">
        <f t="shared" si="97"/>
        <v>5</v>
      </c>
      <c r="AF416" s="75" t="s">
        <v>243</v>
      </c>
      <c r="AG416" s="76">
        <f t="shared" si="98"/>
        <v>5</v>
      </c>
      <c r="AH416" s="77" t="str">
        <f t="shared" si="99"/>
        <v>Catastrófico</v>
      </c>
      <c r="AI416" s="78">
        <f t="shared" si="100"/>
        <v>5</v>
      </c>
      <c r="AJ416" s="75" t="s">
        <v>243</v>
      </c>
      <c r="AK416" s="75">
        <f t="shared" si="101"/>
        <v>5</v>
      </c>
      <c r="AL416" s="75" t="s">
        <v>243</v>
      </c>
      <c r="AM416" s="75">
        <f t="shared" si="102"/>
        <v>5</v>
      </c>
      <c r="AN416" s="75" t="s">
        <v>243</v>
      </c>
      <c r="AO416" s="76">
        <f t="shared" si="103"/>
        <v>5</v>
      </c>
      <c r="AP416" s="77" t="str">
        <f t="shared" si="104"/>
        <v>Catastrófico</v>
      </c>
      <c r="AQ416" s="79"/>
      <c r="AR416" s="79"/>
      <c r="AS416" s="79"/>
    </row>
    <row r="417" spans="3:45" ht="76.5">
      <c r="C417" s="56" t="s">
        <v>3284</v>
      </c>
      <c r="D417" s="57">
        <v>43251</v>
      </c>
      <c r="E417" s="58" t="s">
        <v>219</v>
      </c>
      <c r="F417" s="58" t="s">
        <v>3285</v>
      </c>
      <c r="G417" s="59" t="s">
        <v>3286</v>
      </c>
      <c r="H417" s="59" t="s">
        <v>222</v>
      </c>
      <c r="I417" s="59" t="s">
        <v>223</v>
      </c>
      <c r="J417" s="59" t="s">
        <v>3287</v>
      </c>
      <c r="K417" s="59" t="s">
        <v>566</v>
      </c>
      <c r="L417" s="59" t="s">
        <v>3288</v>
      </c>
      <c r="M417" s="59" t="s">
        <v>3289</v>
      </c>
      <c r="N417" s="59" t="s">
        <v>3290</v>
      </c>
      <c r="O417" s="59" t="s">
        <v>3295</v>
      </c>
      <c r="P417" s="58" t="s">
        <v>3292</v>
      </c>
      <c r="Q417" s="59" t="s">
        <v>2753</v>
      </c>
      <c r="R417" s="59" t="s">
        <v>2774</v>
      </c>
      <c r="S417" s="75">
        <f t="shared" si="90"/>
        <v>5</v>
      </c>
      <c r="T417" s="75" t="s">
        <v>243</v>
      </c>
      <c r="U417" s="75">
        <f t="shared" si="91"/>
        <v>5</v>
      </c>
      <c r="V417" s="75" t="s">
        <v>243</v>
      </c>
      <c r="W417" s="75">
        <f t="shared" si="92"/>
        <v>5</v>
      </c>
      <c r="X417" s="75" t="s">
        <v>243</v>
      </c>
      <c r="Y417" s="76">
        <f t="shared" si="93"/>
        <v>5</v>
      </c>
      <c r="Z417" s="77" t="str">
        <f t="shared" si="94"/>
        <v>Catastrófico</v>
      </c>
      <c r="AA417" s="78">
        <f t="shared" si="95"/>
        <v>5</v>
      </c>
      <c r="AB417" s="75" t="s">
        <v>243</v>
      </c>
      <c r="AC417" s="75">
        <f t="shared" si="96"/>
        <v>5</v>
      </c>
      <c r="AD417" s="75" t="s">
        <v>243</v>
      </c>
      <c r="AE417" s="75">
        <f t="shared" si="97"/>
        <v>5</v>
      </c>
      <c r="AF417" s="75" t="s">
        <v>243</v>
      </c>
      <c r="AG417" s="76">
        <f t="shared" si="98"/>
        <v>5</v>
      </c>
      <c r="AH417" s="77" t="str">
        <f t="shared" si="99"/>
        <v>Catastrófico</v>
      </c>
      <c r="AI417" s="78">
        <f t="shared" si="100"/>
        <v>5</v>
      </c>
      <c r="AJ417" s="75" t="s">
        <v>243</v>
      </c>
      <c r="AK417" s="75">
        <f t="shared" si="101"/>
        <v>5</v>
      </c>
      <c r="AL417" s="75" t="s">
        <v>243</v>
      </c>
      <c r="AM417" s="75">
        <f t="shared" si="102"/>
        <v>5</v>
      </c>
      <c r="AN417" s="75" t="s">
        <v>243</v>
      </c>
      <c r="AO417" s="76">
        <f t="shared" si="103"/>
        <v>5</v>
      </c>
      <c r="AP417" s="77" t="str">
        <f t="shared" si="104"/>
        <v>Catastrófico</v>
      </c>
      <c r="AQ417" s="79"/>
      <c r="AR417" s="79"/>
      <c r="AS417" s="79"/>
    </row>
    <row r="418" spans="3:45" ht="76.5">
      <c r="C418" s="56" t="s">
        <v>3296</v>
      </c>
      <c r="D418" s="57">
        <v>43251</v>
      </c>
      <c r="E418" s="58" t="s">
        <v>219</v>
      </c>
      <c r="F418" s="58" t="s">
        <v>3297</v>
      </c>
      <c r="G418" s="59" t="s">
        <v>3298</v>
      </c>
      <c r="H418" s="59" t="s">
        <v>222</v>
      </c>
      <c r="I418" s="59" t="s">
        <v>223</v>
      </c>
      <c r="J418" s="59" t="s">
        <v>2747</v>
      </c>
      <c r="K418" s="59" t="s">
        <v>566</v>
      </c>
      <c r="L418" s="59" t="s">
        <v>3288</v>
      </c>
      <c r="M418" s="59" t="s">
        <v>3289</v>
      </c>
      <c r="N418" s="59" t="s">
        <v>3299</v>
      </c>
      <c r="O418" s="59" t="s">
        <v>3291</v>
      </c>
      <c r="P418" s="46" t="s">
        <v>179</v>
      </c>
      <c r="Q418" s="59" t="s">
        <v>2697</v>
      </c>
      <c r="R418" s="59" t="s">
        <v>2774</v>
      </c>
      <c r="S418" s="75" t="str">
        <f t="shared" si="90"/>
        <v>NA</v>
      </c>
      <c r="T418" s="58" t="s">
        <v>3300</v>
      </c>
      <c r="U418" s="75" t="str">
        <f t="shared" si="91"/>
        <v>NA</v>
      </c>
      <c r="V418" s="58" t="s">
        <v>3300</v>
      </c>
      <c r="W418" s="75" t="str">
        <f t="shared" si="92"/>
        <v>NA</v>
      </c>
      <c r="X418" s="58" t="s">
        <v>3300</v>
      </c>
      <c r="Y418" s="76">
        <f t="shared" si="93"/>
        <v>0</v>
      </c>
      <c r="Z418" s="77" t="str">
        <f t="shared" si="94"/>
        <v>NA</v>
      </c>
      <c r="AA418" s="78" t="str">
        <f t="shared" si="95"/>
        <v>NA</v>
      </c>
      <c r="AB418" s="58" t="s">
        <v>3300</v>
      </c>
      <c r="AC418" s="75" t="str">
        <f t="shared" si="96"/>
        <v>NA</v>
      </c>
      <c r="AD418" s="58" t="s">
        <v>3300</v>
      </c>
      <c r="AE418" s="75" t="str">
        <f t="shared" si="97"/>
        <v>NA</v>
      </c>
      <c r="AF418" s="58" t="s">
        <v>3300</v>
      </c>
      <c r="AG418" s="76">
        <f t="shared" si="98"/>
        <v>0</v>
      </c>
      <c r="AH418" s="77" t="str">
        <f t="shared" si="99"/>
        <v>NA</v>
      </c>
      <c r="AI418" s="78" t="str">
        <f t="shared" si="100"/>
        <v>NA</v>
      </c>
      <c r="AJ418" s="58" t="s">
        <v>3300</v>
      </c>
      <c r="AK418" s="75" t="str">
        <f t="shared" si="101"/>
        <v>NA</v>
      </c>
      <c r="AL418" s="58" t="s">
        <v>3300</v>
      </c>
      <c r="AM418" s="75" t="str">
        <f t="shared" si="102"/>
        <v>NA</v>
      </c>
      <c r="AN418" s="58" t="s">
        <v>3300</v>
      </c>
      <c r="AO418" s="76">
        <f t="shared" si="103"/>
        <v>0</v>
      </c>
      <c r="AP418" s="77" t="str">
        <f t="shared" si="104"/>
        <v>NA</v>
      </c>
      <c r="AQ418" s="79"/>
      <c r="AR418" s="79"/>
      <c r="AS418" s="79"/>
    </row>
    <row r="419" spans="3:45" ht="76.5">
      <c r="C419" s="56" t="s">
        <v>3296</v>
      </c>
      <c r="D419" s="57">
        <v>43251</v>
      </c>
      <c r="E419" s="58" t="s">
        <v>219</v>
      </c>
      <c r="F419" s="58" t="s">
        <v>3297</v>
      </c>
      <c r="G419" s="59" t="s">
        <v>3298</v>
      </c>
      <c r="H419" s="59" t="s">
        <v>222</v>
      </c>
      <c r="I419" s="59" t="s">
        <v>223</v>
      </c>
      <c r="J419" s="59" t="s">
        <v>2747</v>
      </c>
      <c r="K419" s="59" t="s">
        <v>566</v>
      </c>
      <c r="L419" s="59" t="s">
        <v>3288</v>
      </c>
      <c r="M419" s="59" t="s">
        <v>3289</v>
      </c>
      <c r="N419" s="59" t="s">
        <v>3299</v>
      </c>
      <c r="O419" s="59" t="s">
        <v>3293</v>
      </c>
      <c r="P419" s="46" t="s">
        <v>179</v>
      </c>
      <c r="Q419" s="59" t="s">
        <v>2697</v>
      </c>
      <c r="R419" s="59" t="s">
        <v>2774</v>
      </c>
      <c r="S419" s="75" t="str">
        <f t="shared" si="90"/>
        <v>NA</v>
      </c>
      <c r="T419" s="58" t="s">
        <v>3300</v>
      </c>
      <c r="U419" s="75" t="str">
        <f t="shared" si="91"/>
        <v>NA</v>
      </c>
      <c r="V419" s="58" t="s">
        <v>3300</v>
      </c>
      <c r="W419" s="75" t="str">
        <f t="shared" si="92"/>
        <v>NA</v>
      </c>
      <c r="X419" s="58" t="s">
        <v>3300</v>
      </c>
      <c r="Y419" s="76">
        <f t="shared" si="93"/>
        <v>0</v>
      </c>
      <c r="Z419" s="77" t="str">
        <f t="shared" si="94"/>
        <v>NA</v>
      </c>
      <c r="AA419" s="78" t="str">
        <f t="shared" si="95"/>
        <v>NA</v>
      </c>
      <c r="AB419" s="58" t="s">
        <v>3300</v>
      </c>
      <c r="AC419" s="75" t="str">
        <f t="shared" si="96"/>
        <v>NA</v>
      </c>
      <c r="AD419" s="58" t="s">
        <v>3300</v>
      </c>
      <c r="AE419" s="75" t="str">
        <f t="shared" si="97"/>
        <v>NA</v>
      </c>
      <c r="AF419" s="58" t="s">
        <v>3300</v>
      </c>
      <c r="AG419" s="76">
        <f t="shared" si="98"/>
        <v>0</v>
      </c>
      <c r="AH419" s="77" t="str">
        <f t="shared" si="99"/>
        <v>NA</v>
      </c>
      <c r="AI419" s="78" t="str">
        <f t="shared" si="100"/>
        <v>NA</v>
      </c>
      <c r="AJ419" s="58" t="s">
        <v>3300</v>
      </c>
      <c r="AK419" s="75" t="str">
        <f t="shared" si="101"/>
        <v>NA</v>
      </c>
      <c r="AL419" s="58" t="s">
        <v>3300</v>
      </c>
      <c r="AM419" s="75" t="str">
        <f t="shared" si="102"/>
        <v>NA</v>
      </c>
      <c r="AN419" s="58" t="s">
        <v>3300</v>
      </c>
      <c r="AO419" s="76">
        <f t="shared" si="103"/>
        <v>0</v>
      </c>
      <c r="AP419" s="77" t="str">
        <f t="shared" si="104"/>
        <v>NA</v>
      </c>
      <c r="AQ419" s="79"/>
      <c r="AR419" s="79"/>
      <c r="AS419" s="79"/>
    </row>
    <row r="420" spans="3:45" ht="76.5">
      <c r="C420" s="56" t="s">
        <v>3296</v>
      </c>
      <c r="D420" s="57">
        <v>43251</v>
      </c>
      <c r="E420" s="58" t="s">
        <v>219</v>
      </c>
      <c r="F420" s="58" t="s">
        <v>3297</v>
      </c>
      <c r="G420" s="59" t="s">
        <v>3298</v>
      </c>
      <c r="H420" s="59" t="s">
        <v>222</v>
      </c>
      <c r="I420" s="59" t="s">
        <v>223</v>
      </c>
      <c r="J420" s="59" t="s">
        <v>2747</v>
      </c>
      <c r="K420" s="59" t="s">
        <v>566</v>
      </c>
      <c r="L420" s="59" t="s">
        <v>3288</v>
      </c>
      <c r="M420" s="59" t="s">
        <v>3289</v>
      </c>
      <c r="N420" s="59" t="s">
        <v>3299</v>
      </c>
      <c r="O420" s="59" t="s">
        <v>2755</v>
      </c>
      <c r="P420" s="46" t="s">
        <v>179</v>
      </c>
      <c r="Q420" s="59" t="s">
        <v>2697</v>
      </c>
      <c r="R420" s="59" t="s">
        <v>2774</v>
      </c>
      <c r="S420" s="75" t="str">
        <f t="shared" si="90"/>
        <v>NA</v>
      </c>
      <c r="T420" s="58" t="s">
        <v>3300</v>
      </c>
      <c r="U420" s="75" t="str">
        <f t="shared" si="91"/>
        <v>NA</v>
      </c>
      <c r="V420" s="58" t="s">
        <v>3300</v>
      </c>
      <c r="W420" s="75" t="str">
        <f t="shared" si="92"/>
        <v>NA</v>
      </c>
      <c r="X420" s="58" t="s">
        <v>3300</v>
      </c>
      <c r="Y420" s="76">
        <f t="shared" si="93"/>
        <v>0</v>
      </c>
      <c r="Z420" s="77" t="str">
        <f t="shared" si="94"/>
        <v>NA</v>
      </c>
      <c r="AA420" s="78" t="str">
        <f t="shared" si="95"/>
        <v>NA</v>
      </c>
      <c r="AB420" s="58" t="s">
        <v>3300</v>
      </c>
      <c r="AC420" s="75" t="str">
        <f t="shared" si="96"/>
        <v>NA</v>
      </c>
      <c r="AD420" s="58" t="s">
        <v>3300</v>
      </c>
      <c r="AE420" s="75" t="str">
        <f t="shared" si="97"/>
        <v>NA</v>
      </c>
      <c r="AF420" s="58" t="s">
        <v>3300</v>
      </c>
      <c r="AG420" s="76">
        <f t="shared" si="98"/>
        <v>0</v>
      </c>
      <c r="AH420" s="77" t="str">
        <f t="shared" si="99"/>
        <v>NA</v>
      </c>
      <c r="AI420" s="78" t="str">
        <f t="shared" si="100"/>
        <v>NA</v>
      </c>
      <c r="AJ420" s="58" t="s">
        <v>3300</v>
      </c>
      <c r="AK420" s="75" t="str">
        <f t="shared" si="101"/>
        <v>NA</v>
      </c>
      <c r="AL420" s="58" t="s">
        <v>3300</v>
      </c>
      <c r="AM420" s="75" t="str">
        <f t="shared" si="102"/>
        <v>NA</v>
      </c>
      <c r="AN420" s="58" t="s">
        <v>3300</v>
      </c>
      <c r="AO420" s="76">
        <f t="shared" si="103"/>
        <v>0</v>
      </c>
      <c r="AP420" s="77" t="str">
        <f t="shared" si="104"/>
        <v>NA</v>
      </c>
      <c r="AQ420" s="79"/>
      <c r="AR420" s="79"/>
      <c r="AS420" s="79"/>
    </row>
    <row r="421" spans="3:45" ht="76.5">
      <c r="C421" s="56" t="s">
        <v>3296</v>
      </c>
      <c r="D421" s="57">
        <v>43251</v>
      </c>
      <c r="E421" s="58" t="s">
        <v>219</v>
      </c>
      <c r="F421" s="58" t="s">
        <v>3297</v>
      </c>
      <c r="G421" s="59" t="s">
        <v>3298</v>
      </c>
      <c r="H421" s="59" t="s">
        <v>222</v>
      </c>
      <c r="I421" s="59" t="s">
        <v>223</v>
      </c>
      <c r="J421" s="59" t="s">
        <v>2747</v>
      </c>
      <c r="K421" s="59" t="s">
        <v>566</v>
      </c>
      <c r="L421" s="59" t="s">
        <v>3288</v>
      </c>
      <c r="M421" s="59" t="s">
        <v>3289</v>
      </c>
      <c r="N421" s="59" t="s">
        <v>3299</v>
      </c>
      <c r="O421" s="59" t="s">
        <v>3301</v>
      </c>
      <c r="P421" s="46" t="s">
        <v>179</v>
      </c>
      <c r="Q421" s="59" t="s">
        <v>2697</v>
      </c>
      <c r="R421" s="59" t="s">
        <v>2774</v>
      </c>
      <c r="S421" s="75" t="str">
        <f t="shared" si="90"/>
        <v>NA</v>
      </c>
      <c r="T421" s="58" t="s">
        <v>3300</v>
      </c>
      <c r="U421" s="75" t="str">
        <f t="shared" si="91"/>
        <v>NA</v>
      </c>
      <c r="V421" s="58" t="s">
        <v>3300</v>
      </c>
      <c r="W421" s="75" t="str">
        <f t="shared" si="92"/>
        <v>NA</v>
      </c>
      <c r="X421" s="58" t="s">
        <v>3300</v>
      </c>
      <c r="Y421" s="76">
        <f t="shared" si="93"/>
        <v>0</v>
      </c>
      <c r="Z421" s="77" t="str">
        <f t="shared" si="94"/>
        <v>NA</v>
      </c>
      <c r="AA421" s="78" t="str">
        <f t="shared" si="95"/>
        <v>NA</v>
      </c>
      <c r="AB421" s="58" t="s">
        <v>3300</v>
      </c>
      <c r="AC421" s="75" t="str">
        <f t="shared" si="96"/>
        <v>NA</v>
      </c>
      <c r="AD421" s="58" t="s">
        <v>3300</v>
      </c>
      <c r="AE421" s="75" t="str">
        <f t="shared" si="97"/>
        <v>NA</v>
      </c>
      <c r="AF421" s="58" t="s">
        <v>3300</v>
      </c>
      <c r="AG421" s="76">
        <f t="shared" si="98"/>
        <v>0</v>
      </c>
      <c r="AH421" s="77" t="str">
        <f t="shared" si="99"/>
        <v>NA</v>
      </c>
      <c r="AI421" s="78" t="str">
        <f t="shared" si="100"/>
        <v>NA</v>
      </c>
      <c r="AJ421" s="58" t="s">
        <v>3300</v>
      </c>
      <c r="AK421" s="75" t="str">
        <f t="shared" si="101"/>
        <v>NA</v>
      </c>
      <c r="AL421" s="58" t="s">
        <v>3300</v>
      </c>
      <c r="AM421" s="75" t="str">
        <f t="shared" si="102"/>
        <v>NA</v>
      </c>
      <c r="AN421" s="58" t="s">
        <v>3300</v>
      </c>
      <c r="AO421" s="76">
        <f t="shared" si="103"/>
        <v>0</v>
      </c>
      <c r="AP421" s="77" t="str">
        <f t="shared" si="104"/>
        <v>NA</v>
      </c>
      <c r="AQ421" s="79"/>
      <c r="AR421" s="79"/>
      <c r="AS421" s="79"/>
    </row>
    <row r="422" spans="3:45" ht="25.5">
      <c r="C422" s="56" t="s">
        <v>3302</v>
      </c>
      <c r="D422" s="57">
        <v>43251</v>
      </c>
      <c r="E422" s="58" t="s">
        <v>219</v>
      </c>
      <c r="F422" s="58" t="s">
        <v>3303</v>
      </c>
      <c r="G422" s="59" t="s">
        <v>3304</v>
      </c>
      <c r="H422" s="59" t="s">
        <v>222</v>
      </c>
      <c r="I422" s="59" t="s">
        <v>223</v>
      </c>
      <c r="J422" s="59" t="s">
        <v>2747</v>
      </c>
      <c r="K422" s="59" t="s">
        <v>566</v>
      </c>
      <c r="L422" s="59" t="s">
        <v>3305</v>
      </c>
      <c r="M422" s="59" t="s">
        <v>3289</v>
      </c>
      <c r="N422" s="59" t="s">
        <v>3273</v>
      </c>
      <c r="O422" s="59" t="s">
        <v>3291</v>
      </c>
      <c r="P422" s="58" t="s">
        <v>3292</v>
      </c>
      <c r="Q422" s="58" t="s">
        <v>3300</v>
      </c>
      <c r="R422" s="59" t="s">
        <v>230</v>
      </c>
      <c r="S422" s="75" t="str">
        <f t="shared" si="90"/>
        <v>NA</v>
      </c>
      <c r="T422" s="58" t="s">
        <v>3300</v>
      </c>
      <c r="U422" s="75" t="str">
        <f t="shared" si="91"/>
        <v>NA</v>
      </c>
      <c r="V422" s="58" t="s">
        <v>3300</v>
      </c>
      <c r="W422" s="75" t="str">
        <f t="shared" si="92"/>
        <v>NA</v>
      </c>
      <c r="X422" s="58" t="s">
        <v>3300</v>
      </c>
      <c r="Y422" s="76">
        <f t="shared" si="93"/>
        <v>0</v>
      </c>
      <c r="Z422" s="77" t="str">
        <f t="shared" si="94"/>
        <v>NA</v>
      </c>
      <c r="AA422" s="78" t="str">
        <f t="shared" si="95"/>
        <v>NA</v>
      </c>
      <c r="AB422" s="58" t="s">
        <v>3300</v>
      </c>
      <c r="AC422" s="75" t="str">
        <f t="shared" si="96"/>
        <v>NA</v>
      </c>
      <c r="AD422" s="58" t="s">
        <v>3300</v>
      </c>
      <c r="AE422" s="75" t="str">
        <f t="shared" si="97"/>
        <v>NA</v>
      </c>
      <c r="AF422" s="58" t="s">
        <v>3300</v>
      </c>
      <c r="AG422" s="76">
        <f t="shared" si="98"/>
        <v>0</v>
      </c>
      <c r="AH422" s="77" t="str">
        <f t="shared" si="99"/>
        <v>NA</v>
      </c>
      <c r="AI422" s="78" t="str">
        <f t="shared" si="100"/>
        <v>NA</v>
      </c>
      <c r="AJ422" s="58" t="s">
        <v>3300</v>
      </c>
      <c r="AK422" s="75" t="str">
        <f t="shared" si="101"/>
        <v>NA</v>
      </c>
      <c r="AL422" s="58" t="s">
        <v>3300</v>
      </c>
      <c r="AM422" s="75" t="str">
        <f t="shared" si="102"/>
        <v>NA</v>
      </c>
      <c r="AN422" s="58" t="s">
        <v>3300</v>
      </c>
      <c r="AO422" s="76">
        <f t="shared" si="103"/>
        <v>0</v>
      </c>
      <c r="AP422" s="77" t="str">
        <f t="shared" si="104"/>
        <v>NA</v>
      </c>
      <c r="AQ422" s="79"/>
      <c r="AR422" s="79"/>
      <c r="AS422" s="79"/>
    </row>
    <row r="423" spans="3:45" ht="25.5">
      <c r="C423" s="56" t="s">
        <v>3302</v>
      </c>
      <c r="D423" s="57">
        <v>43251</v>
      </c>
      <c r="E423" s="58" t="s">
        <v>219</v>
      </c>
      <c r="F423" s="58" t="s">
        <v>3303</v>
      </c>
      <c r="G423" s="59" t="s">
        <v>3304</v>
      </c>
      <c r="H423" s="59" t="s">
        <v>222</v>
      </c>
      <c r="I423" s="59" t="s">
        <v>223</v>
      </c>
      <c r="J423" s="59" t="s">
        <v>2747</v>
      </c>
      <c r="K423" s="59" t="s">
        <v>566</v>
      </c>
      <c r="L423" s="59" t="s">
        <v>3305</v>
      </c>
      <c r="M423" s="59" t="s">
        <v>3289</v>
      </c>
      <c r="N423" s="59" t="s">
        <v>3273</v>
      </c>
      <c r="O423" s="59" t="s">
        <v>3293</v>
      </c>
      <c r="P423" s="58" t="s">
        <v>3292</v>
      </c>
      <c r="Q423" s="58" t="s">
        <v>3300</v>
      </c>
      <c r="R423" s="59" t="s">
        <v>230</v>
      </c>
      <c r="S423" s="75" t="str">
        <f t="shared" si="90"/>
        <v>NA</v>
      </c>
      <c r="T423" s="58" t="s">
        <v>3300</v>
      </c>
      <c r="U423" s="75" t="str">
        <f t="shared" si="91"/>
        <v>NA</v>
      </c>
      <c r="V423" s="58" t="s">
        <v>3300</v>
      </c>
      <c r="W423" s="75" t="str">
        <f t="shared" si="92"/>
        <v>NA</v>
      </c>
      <c r="X423" s="58" t="s">
        <v>3300</v>
      </c>
      <c r="Y423" s="76">
        <f t="shared" si="93"/>
        <v>0</v>
      </c>
      <c r="Z423" s="77" t="str">
        <f t="shared" si="94"/>
        <v>NA</v>
      </c>
      <c r="AA423" s="78" t="str">
        <f t="shared" si="95"/>
        <v>NA</v>
      </c>
      <c r="AB423" s="58" t="s">
        <v>3300</v>
      </c>
      <c r="AC423" s="75" t="str">
        <f t="shared" si="96"/>
        <v>NA</v>
      </c>
      <c r="AD423" s="58" t="s">
        <v>3300</v>
      </c>
      <c r="AE423" s="75" t="str">
        <f t="shared" si="97"/>
        <v>NA</v>
      </c>
      <c r="AF423" s="58" t="s">
        <v>3300</v>
      </c>
      <c r="AG423" s="76">
        <f t="shared" si="98"/>
        <v>0</v>
      </c>
      <c r="AH423" s="77" t="str">
        <f t="shared" si="99"/>
        <v>NA</v>
      </c>
      <c r="AI423" s="78" t="str">
        <f t="shared" si="100"/>
        <v>NA</v>
      </c>
      <c r="AJ423" s="58" t="s">
        <v>3300</v>
      </c>
      <c r="AK423" s="75" t="str">
        <f t="shared" si="101"/>
        <v>NA</v>
      </c>
      <c r="AL423" s="58" t="s">
        <v>3300</v>
      </c>
      <c r="AM423" s="75" t="str">
        <f t="shared" si="102"/>
        <v>NA</v>
      </c>
      <c r="AN423" s="58" t="s">
        <v>3300</v>
      </c>
      <c r="AO423" s="76">
        <f t="shared" si="103"/>
        <v>0</v>
      </c>
      <c r="AP423" s="77" t="str">
        <f t="shared" si="104"/>
        <v>NA</v>
      </c>
      <c r="AQ423" s="79"/>
      <c r="AR423" s="79"/>
      <c r="AS423" s="79"/>
    </row>
    <row r="424" spans="3:45" ht="25.5">
      <c r="C424" s="56" t="s">
        <v>3302</v>
      </c>
      <c r="D424" s="57">
        <v>43251</v>
      </c>
      <c r="E424" s="58" t="s">
        <v>219</v>
      </c>
      <c r="F424" s="58" t="s">
        <v>3303</v>
      </c>
      <c r="G424" s="59" t="s">
        <v>3304</v>
      </c>
      <c r="H424" s="59" t="s">
        <v>222</v>
      </c>
      <c r="I424" s="59" t="s">
        <v>223</v>
      </c>
      <c r="J424" s="59" t="s">
        <v>2747</v>
      </c>
      <c r="K424" s="59" t="s">
        <v>566</v>
      </c>
      <c r="L424" s="59" t="s">
        <v>3305</v>
      </c>
      <c r="M424" s="59" t="s">
        <v>3289</v>
      </c>
      <c r="N424" s="59" t="s">
        <v>3273</v>
      </c>
      <c r="O424" s="59" t="s">
        <v>2755</v>
      </c>
      <c r="P424" s="58" t="s">
        <v>3292</v>
      </c>
      <c r="Q424" s="58" t="s">
        <v>3300</v>
      </c>
      <c r="R424" s="59" t="s">
        <v>230</v>
      </c>
      <c r="S424" s="75" t="str">
        <f t="shared" si="90"/>
        <v>NA</v>
      </c>
      <c r="T424" s="58" t="s">
        <v>3300</v>
      </c>
      <c r="U424" s="75" t="str">
        <f t="shared" si="91"/>
        <v>NA</v>
      </c>
      <c r="V424" s="58" t="s">
        <v>3300</v>
      </c>
      <c r="W424" s="75" t="str">
        <f t="shared" si="92"/>
        <v>NA</v>
      </c>
      <c r="X424" s="58" t="s">
        <v>3300</v>
      </c>
      <c r="Y424" s="76">
        <f t="shared" si="93"/>
        <v>0</v>
      </c>
      <c r="Z424" s="77" t="str">
        <f t="shared" si="94"/>
        <v>NA</v>
      </c>
      <c r="AA424" s="78" t="str">
        <f t="shared" si="95"/>
        <v>NA</v>
      </c>
      <c r="AB424" s="58" t="s">
        <v>3300</v>
      </c>
      <c r="AC424" s="75" t="str">
        <f t="shared" si="96"/>
        <v>NA</v>
      </c>
      <c r="AD424" s="58" t="s">
        <v>3300</v>
      </c>
      <c r="AE424" s="75" t="str">
        <f t="shared" si="97"/>
        <v>NA</v>
      </c>
      <c r="AF424" s="58" t="s">
        <v>3300</v>
      </c>
      <c r="AG424" s="76">
        <f t="shared" si="98"/>
        <v>0</v>
      </c>
      <c r="AH424" s="77" t="str">
        <f t="shared" si="99"/>
        <v>NA</v>
      </c>
      <c r="AI424" s="78" t="str">
        <f t="shared" si="100"/>
        <v>NA</v>
      </c>
      <c r="AJ424" s="58" t="s">
        <v>3300</v>
      </c>
      <c r="AK424" s="75" t="str">
        <f t="shared" si="101"/>
        <v>NA</v>
      </c>
      <c r="AL424" s="58" t="s">
        <v>3300</v>
      </c>
      <c r="AM424" s="75" t="str">
        <f t="shared" si="102"/>
        <v>NA</v>
      </c>
      <c r="AN424" s="58" t="s">
        <v>3300</v>
      </c>
      <c r="AO424" s="76">
        <f t="shared" si="103"/>
        <v>0</v>
      </c>
      <c r="AP424" s="77" t="str">
        <f t="shared" si="104"/>
        <v>NA</v>
      </c>
      <c r="AQ424" s="79"/>
      <c r="AR424" s="79"/>
      <c r="AS424" s="79"/>
    </row>
    <row r="425" spans="3:45" ht="25.5">
      <c r="C425" s="56" t="s">
        <v>3302</v>
      </c>
      <c r="D425" s="57">
        <v>43251</v>
      </c>
      <c r="E425" s="58" t="s">
        <v>219</v>
      </c>
      <c r="F425" s="58" t="s">
        <v>3303</v>
      </c>
      <c r="G425" s="59" t="s">
        <v>3304</v>
      </c>
      <c r="H425" s="59" t="s">
        <v>222</v>
      </c>
      <c r="I425" s="59" t="s">
        <v>223</v>
      </c>
      <c r="J425" s="59" t="s">
        <v>2747</v>
      </c>
      <c r="K425" s="59" t="s">
        <v>566</v>
      </c>
      <c r="L425" s="59" t="s">
        <v>3305</v>
      </c>
      <c r="M425" s="59" t="s">
        <v>3289</v>
      </c>
      <c r="N425" s="59" t="s">
        <v>3273</v>
      </c>
      <c r="O425" s="59" t="s">
        <v>3301</v>
      </c>
      <c r="P425" s="58" t="s">
        <v>3292</v>
      </c>
      <c r="Q425" s="58" t="s">
        <v>3300</v>
      </c>
      <c r="R425" s="59" t="s">
        <v>230</v>
      </c>
      <c r="S425" s="75" t="str">
        <f t="shared" si="90"/>
        <v>NA</v>
      </c>
      <c r="T425" s="58" t="s">
        <v>3300</v>
      </c>
      <c r="U425" s="75" t="str">
        <f t="shared" si="91"/>
        <v>NA</v>
      </c>
      <c r="V425" s="58" t="s">
        <v>3300</v>
      </c>
      <c r="W425" s="75" t="str">
        <f t="shared" si="92"/>
        <v>NA</v>
      </c>
      <c r="X425" s="58" t="s">
        <v>3300</v>
      </c>
      <c r="Y425" s="76">
        <f t="shared" si="93"/>
        <v>0</v>
      </c>
      <c r="Z425" s="77" t="str">
        <f t="shared" si="94"/>
        <v>NA</v>
      </c>
      <c r="AA425" s="78" t="str">
        <f t="shared" si="95"/>
        <v>NA</v>
      </c>
      <c r="AB425" s="58" t="s">
        <v>3300</v>
      </c>
      <c r="AC425" s="75" t="str">
        <f t="shared" si="96"/>
        <v>NA</v>
      </c>
      <c r="AD425" s="58" t="s">
        <v>3300</v>
      </c>
      <c r="AE425" s="75" t="str">
        <f t="shared" si="97"/>
        <v>NA</v>
      </c>
      <c r="AF425" s="58" t="s">
        <v>3300</v>
      </c>
      <c r="AG425" s="76">
        <f t="shared" si="98"/>
        <v>0</v>
      </c>
      <c r="AH425" s="77" t="str">
        <f t="shared" si="99"/>
        <v>NA</v>
      </c>
      <c r="AI425" s="78" t="str">
        <f t="shared" si="100"/>
        <v>NA</v>
      </c>
      <c r="AJ425" s="58" t="s">
        <v>3300</v>
      </c>
      <c r="AK425" s="75" t="str">
        <f t="shared" si="101"/>
        <v>NA</v>
      </c>
      <c r="AL425" s="58" t="s">
        <v>3300</v>
      </c>
      <c r="AM425" s="75" t="str">
        <f t="shared" si="102"/>
        <v>NA</v>
      </c>
      <c r="AN425" s="58" t="s">
        <v>3300</v>
      </c>
      <c r="AO425" s="76">
        <f t="shared" si="103"/>
        <v>0</v>
      </c>
      <c r="AP425" s="77" t="str">
        <f t="shared" si="104"/>
        <v>NA</v>
      </c>
      <c r="AQ425" s="79"/>
      <c r="AR425" s="79"/>
      <c r="AS425" s="79"/>
    </row>
    <row r="426" spans="3:45" ht="76.5">
      <c r="C426" s="56" t="s">
        <v>3306</v>
      </c>
      <c r="D426" s="57">
        <v>43251</v>
      </c>
      <c r="E426" s="58" t="s">
        <v>3307</v>
      </c>
      <c r="F426" s="58" t="s">
        <v>3308</v>
      </c>
      <c r="G426" s="59" t="s">
        <v>3309</v>
      </c>
      <c r="H426" s="59" t="s">
        <v>3310</v>
      </c>
      <c r="I426" s="59" t="s">
        <v>223</v>
      </c>
      <c r="J426" s="59" t="s">
        <v>3311</v>
      </c>
      <c r="K426" s="59" t="s">
        <v>566</v>
      </c>
      <c r="L426" s="59" t="s">
        <v>3288</v>
      </c>
      <c r="M426" s="59" t="s">
        <v>3289</v>
      </c>
      <c r="N426" s="59" t="s">
        <v>3312</v>
      </c>
      <c r="O426" s="59" t="s">
        <v>3291</v>
      </c>
      <c r="P426" s="46" t="s">
        <v>179</v>
      </c>
      <c r="Q426" s="59" t="s">
        <v>2753</v>
      </c>
      <c r="R426" s="59" t="s">
        <v>2774</v>
      </c>
      <c r="S426" s="75">
        <f t="shared" si="90"/>
        <v>5</v>
      </c>
      <c r="T426" s="75" t="s">
        <v>243</v>
      </c>
      <c r="U426" s="75">
        <f t="shared" si="91"/>
        <v>5</v>
      </c>
      <c r="V426" s="75" t="s">
        <v>243</v>
      </c>
      <c r="W426" s="75">
        <f t="shared" si="92"/>
        <v>5</v>
      </c>
      <c r="X426" s="75" t="s">
        <v>243</v>
      </c>
      <c r="Y426" s="76">
        <f t="shared" si="93"/>
        <v>5</v>
      </c>
      <c r="Z426" s="77" t="str">
        <f t="shared" si="94"/>
        <v>Catastrófico</v>
      </c>
      <c r="AA426" s="78">
        <f t="shared" si="95"/>
        <v>5</v>
      </c>
      <c r="AB426" s="75" t="s">
        <v>243</v>
      </c>
      <c r="AC426" s="75">
        <f t="shared" si="96"/>
        <v>5</v>
      </c>
      <c r="AD426" s="75" t="s">
        <v>243</v>
      </c>
      <c r="AE426" s="75">
        <f t="shared" si="97"/>
        <v>5</v>
      </c>
      <c r="AF426" s="75" t="s">
        <v>243</v>
      </c>
      <c r="AG426" s="76">
        <f t="shared" si="98"/>
        <v>5</v>
      </c>
      <c r="AH426" s="77" t="str">
        <f t="shared" si="99"/>
        <v>Catastrófico</v>
      </c>
      <c r="AI426" s="78">
        <f t="shared" si="100"/>
        <v>5</v>
      </c>
      <c r="AJ426" s="75" t="s">
        <v>243</v>
      </c>
      <c r="AK426" s="75">
        <f t="shared" si="101"/>
        <v>5</v>
      </c>
      <c r="AL426" s="75" t="s">
        <v>243</v>
      </c>
      <c r="AM426" s="75">
        <f t="shared" si="102"/>
        <v>5</v>
      </c>
      <c r="AN426" s="75" t="s">
        <v>243</v>
      </c>
      <c r="AO426" s="76">
        <f t="shared" si="103"/>
        <v>5</v>
      </c>
      <c r="AP426" s="77" t="str">
        <f t="shared" si="104"/>
        <v>Catastrófico</v>
      </c>
      <c r="AQ426" s="79"/>
      <c r="AR426" s="79"/>
      <c r="AS426" s="79"/>
    </row>
    <row r="427" spans="3:45" ht="76.5">
      <c r="C427" s="56" t="s">
        <v>3306</v>
      </c>
      <c r="D427" s="57">
        <v>43251</v>
      </c>
      <c r="E427" s="58" t="s">
        <v>3307</v>
      </c>
      <c r="F427" s="58" t="s">
        <v>3308</v>
      </c>
      <c r="G427" s="59" t="s">
        <v>3309</v>
      </c>
      <c r="H427" s="59" t="s">
        <v>3310</v>
      </c>
      <c r="I427" s="59" t="s">
        <v>223</v>
      </c>
      <c r="J427" s="59" t="s">
        <v>3311</v>
      </c>
      <c r="K427" s="59" t="s">
        <v>566</v>
      </c>
      <c r="L427" s="59" t="s">
        <v>3288</v>
      </c>
      <c r="M427" s="59" t="s">
        <v>3289</v>
      </c>
      <c r="N427" s="59" t="s">
        <v>3312</v>
      </c>
      <c r="O427" s="59" t="s">
        <v>3293</v>
      </c>
      <c r="P427" s="46" t="s">
        <v>179</v>
      </c>
      <c r="Q427" s="59" t="s">
        <v>2753</v>
      </c>
      <c r="R427" s="59" t="s">
        <v>2774</v>
      </c>
      <c r="S427" s="75">
        <f t="shared" si="90"/>
        <v>5</v>
      </c>
      <c r="T427" s="75" t="s">
        <v>243</v>
      </c>
      <c r="U427" s="75">
        <f t="shared" si="91"/>
        <v>5</v>
      </c>
      <c r="V427" s="75" t="s">
        <v>243</v>
      </c>
      <c r="W427" s="75">
        <f t="shared" si="92"/>
        <v>5</v>
      </c>
      <c r="X427" s="75" t="s">
        <v>243</v>
      </c>
      <c r="Y427" s="76">
        <f t="shared" si="93"/>
        <v>5</v>
      </c>
      <c r="Z427" s="77" t="str">
        <f t="shared" si="94"/>
        <v>Catastrófico</v>
      </c>
      <c r="AA427" s="78">
        <f t="shared" si="95"/>
        <v>5</v>
      </c>
      <c r="AB427" s="75" t="s">
        <v>243</v>
      </c>
      <c r="AC427" s="75">
        <f t="shared" si="96"/>
        <v>5</v>
      </c>
      <c r="AD427" s="75" t="s">
        <v>243</v>
      </c>
      <c r="AE427" s="75">
        <f t="shared" si="97"/>
        <v>5</v>
      </c>
      <c r="AF427" s="75" t="s">
        <v>243</v>
      </c>
      <c r="AG427" s="76">
        <f t="shared" si="98"/>
        <v>5</v>
      </c>
      <c r="AH427" s="77" t="str">
        <f t="shared" si="99"/>
        <v>Catastrófico</v>
      </c>
      <c r="AI427" s="78">
        <f t="shared" si="100"/>
        <v>5</v>
      </c>
      <c r="AJ427" s="75" t="s">
        <v>243</v>
      </c>
      <c r="AK427" s="75">
        <f t="shared" si="101"/>
        <v>5</v>
      </c>
      <c r="AL427" s="75" t="s">
        <v>243</v>
      </c>
      <c r="AM427" s="75">
        <f t="shared" si="102"/>
        <v>5</v>
      </c>
      <c r="AN427" s="75" t="s">
        <v>243</v>
      </c>
      <c r="AO427" s="76">
        <f t="shared" si="103"/>
        <v>5</v>
      </c>
      <c r="AP427" s="77" t="str">
        <f t="shared" si="104"/>
        <v>Catastrófico</v>
      </c>
      <c r="AQ427" s="79"/>
      <c r="AR427" s="79"/>
      <c r="AS427" s="79"/>
    </row>
    <row r="428" spans="3:45" ht="76.5">
      <c r="C428" s="56" t="s">
        <v>3306</v>
      </c>
      <c r="D428" s="57">
        <v>43251</v>
      </c>
      <c r="E428" s="58" t="s">
        <v>3307</v>
      </c>
      <c r="F428" s="58" t="s">
        <v>3308</v>
      </c>
      <c r="G428" s="59" t="s">
        <v>3309</v>
      </c>
      <c r="H428" s="59" t="s">
        <v>3310</v>
      </c>
      <c r="I428" s="59" t="s">
        <v>223</v>
      </c>
      <c r="J428" s="59" t="s">
        <v>3311</v>
      </c>
      <c r="K428" s="59" t="s">
        <v>566</v>
      </c>
      <c r="L428" s="59" t="s">
        <v>3288</v>
      </c>
      <c r="M428" s="59" t="s">
        <v>3289</v>
      </c>
      <c r="N428" s="59" t="s">
        <v>3312</v>
      </c>
      <c r="O428" s="59" t="s">
        <v>2755</v>
      </c>
      <c r="P428" s="46" t="s">
        <v>179</v>
      </c>
      <c r="Q428" s="59" t="s">
        <v>2753</v>
      </c>
      <c r="R428" s="59" t="s">
        <v>2774</v>
      </c>
      <c r="S428" s="75">
        <f t="shared" si="90"/>
        <v>5</v>
      </c>
      <c r="T428" s="75" t="s">
        <v>243</v>
      </c>
      <c r="U428" s="75">
        <f t="shared" si="91"/>
        <v>5</v>
      </c>
      <c r="V428" s="75" t="s">
        <v>243</v>
      </c>
      <c r="W428" s="75">
        <f t="shared" si="92"/>
        <v>5</v>
      </c>
      <c r="X428" s="75" t="s">
        <v>243</v>
      </c>
      <c r="Y428" s="76">
        <f t="shared" si="93"/>
        <v>5</v>
      </c>
      <c r="Z428" s="77" t="str">
        <f t="shared" si="94"/>
        <v>Catastrófico</v>
      </c>
      <c r="AA428" s="78">
        <f t="shared" si="95"/>
        <v>5</v>
      </c>
      <c r="AB428" s="75" t="s">
        <v>243</v>
      </c>
      <c r="AC428" s="75">
        <f t="shared" si="96"/>
        <v>5</v>
      </c>
      <c r="AD428" s="75" t="s">
        <v>243</v>
      </c>
      <c r="AE428" s="75">
        <f t="shared" si="97"/>
        <v>5</v>
      </c>
      <c r="AF428" s="75" t="s">
        <v>243</v>
      </c>
      <c r="AG428" s="76">
        <f t="shared" si="98"/>
        <v>5</v>
      </c>
      <c r="AH428" s="77" t="str">
        <f t="shared" si="99"/>
        <v>Catastrófico</v>
      </c>
      <c r="AI428" s="78">
        <f t="shared" si="100"/>
        <v>5</v>
      </c>
      <c r="AJ428" s="75" t="s">
        <v>243</v>
      </c>
      <c r="AK428" s="75">
        <f t="shared" si="101"/>
        <v>5</v>
      </c>
      <c r="AL428" s="75" t="s">
        <v>243</v>
      </c>
      <c r="AM428" s="75">
        <f t="shared" si="102"/>
        <v>5</v>
      </c>
      <c r="AN428" s="75" t="s">
        <v>243</v>
      </c>
      <c r="AO428" s="76">
        <f t="shared" si="103"/>
        <v>5</v>
      </c>
      <c r="AP428" s="77" t="str">
        <f t="shared" si="104"/>
        <v>Catastrófico</v>
      </c>
      <c r="AQ428" s="79"/>
      <c r="AR428" s="79"/>
      <c r="AS428" s="79"/>
    </row>
    <row r="429" spans="3:45" ht="76.5">
      <c r="C429" s="56" t="s">
        <v>3306</v>
      </c>
      <c r="D429" s="57">
        <v>43251</v>
      </c>
      <c r="E429" s="58" t="s">
        <v>3307</v>
      </c>
      <c r="F429" s="58" t="s">
        <v>3308</v>
      </c>
      <c r="G429" s="59" t="s">
        <v>3309</v>
      </c>
      <c r="H429" s="59" t="s">
        <v>3310</v>
      </c>
      <c r="I429" s="59" t="s">
        <v>223</v>
      </c>
      <c r="J429" s="59" t="s">
        <v>3311</v>
      </c>
      <c r="K429" s="59" t="s">
        <v>566</v>
      </c>
      <c r="L429" s="59" t="s">
        <v>3288</v>
      </c>
      <c r="M429" s="59" t="s">
        <v>3289</v>
      </c>
      <c r="N429" s="59" t="s">
        <v>3312</v>
      </c>
      <c r="O429" s="59" t="s">
        <v>3301</v>
      </c>
      <c r="P429" s="46" t="s">
        <v>179</v>
      </c>
      <c r="Q429" s="59" t="s">
        <v>2753</v>
      </c>
      <c r="R429" s="59" t="s">
        <v>2774</v>
      </c>
      <c r="S429" s="75">
        <f t="shared" si="90"/>
        <v>5</v>
      </c>
      <c r="T429" s="75" t="s">
        <v>243</v>
      </c>
      <c r="U429" s="75">
        <f t="shared" si="91"/>
        <v>5</v>
      </c>
      <c r="V429" s="75" t="s">
        <v>243</v>
      </c>
      <c r="W429" s="75">
        <f t="shared" si="92"/>
        <v>5</v>
      </c>
      <c r="X429" s="75" t="s">
        <v>243</v>
      </c>
      <c r="Y429" s="76">
        <f t="shared" si="93"/>
        <v>5</v>
      </c>
      <c r="Z429" s="77" t="str">
        <f t="shared" si="94"/>
        <v>Catastrófico</v>
      </c>
      <c r="AA429" s="78">
        <f t="shared" si="95"/>
        <v>5</v>
      </c>
      <c r="AB429" s="75" t="s">
        <v>243</v>
      </c>
      <c r="AC429" s="75">
        <f t="shared" si="96"/>
        <v>5</v>
      </c>
      <c r="AD429" s="75" t="s">
        <v>243</v>
      </c>
      <c r="AE429" s="75">
        <f t="shared" si="97"/>
        <v>5</v>
      </c>
      <c r="AF429" s="75" t="s">
        <v>243</v>
      </c>
      <c r="AG429" s="76">
        <f t="shared" si="98"/>
        <v>5</v>
      </c>
      <c r="AH429" s="77" t="str">
        <f t="shared" si="99"/>
        <v>Catastrófico</v>
      </c>
      <c r="AI429" s="78">
        <f t="shared" si="100"/>
        <v>5</v>
      </c>
      <c r="AJ429" s="75" t="s">
        <v>243</v>
      </c>
      <c r="AK429" s="75">
        <f t="shared" si="101"/>
        <v>5</v>
      </c>
      <c r="AL429" s="75" t="s">
        <v>243</v>
      </c>
      <c r="AM429" s="75">
        <f t="shared" si="102"/>
        <v>5</v>
      </c>
      <c r="AN429" s="75" t="s">
        <v>243</v>
      </c>
      <c r="AO429" s="76">
        <f t="shared" si="103"/>
        <v>5</v>
      </c>
      <c r="AP429" s="77" t="str">
        <f t="shared" si="104"/>
        <v>Catastrófico</v>
      </c>
      <c r="AQ429" s="79"/>
      <c r="AR429" s="79"/>
      <c r="AS429" s="79"/>
    </row>
    <row r="430" spans="3:45" ht="25.5">
      <c r="C430" s="56" t="s">
        <v>3313</v>
      </c>
      <c r="D430" s="57">
        <v>43251</v>
      </c>
      <c r="E430" s="58" t="s">
        <v>3314</v>
      </c>
      <c r="F430" s="58" t="s">
        <v>3315</v>
      </c>
      <c r="G430" s="59" t="s">
        <v>3316</v>
      </c>
      <c r="H430" s="59" t="s">
        <v>222</v>
      </c>
      <c r="I430" s="59" t="s">
        <v>2655</v>
      </c>
      <c r="J430" s="59" t="s">
        <v>3317</v>
      </c>
      <c r="K430" s="59" t="s">
        <v>566</v>
      </c>
      <c r="L430" s="59" t="s">
        <v>3288</v>
      </c>
      <c r="M430" s="59" t="s">
        <v>3289</v>
      </c>
      <c r="N430" s="59" t="s">
        <v>3111</v>
      </c>
      <c r="O430" s="59" t="s">
        <v>2898</v>
      </c>
      <c r="P430" s="46" t="s">
        <v>180</v>
      </c>
      <c r="Q430" s="59" t="s">
        <v>2650</v>
      </c>
      <c r="R430" s="59" t="s">
        <v>230</v>
      </c>
      <c r="S430" s="75">
        <f t="shared" si="90"/>
        <v>1</v>
      </c>
      <c r="T430" s="75" t="s">
        <v>231</v>
      </c>
      <c r="U430" s="75">
        <f t="shared" si="91"/>
        <v>1</v>
      </c>
      <c r="V430" s="75" t="s">
        <v>231</v>
      </c>
      <c r="W430" s="75">
        <f t="shared" si="92"/>
        <v>1</v>
      </c>
      <c r="X430" s="75" t="s">
        <v>231</v>
      </c>
      <c r="Y430" s="76">
        <f t="shared" si="93"/>
        <v>1</v>
      </c>
      <c r="Z430" s="77" t="str">
        <f t="shared" si="94"/>
        <v>Insignificante</v>
      </c>
      <c r="AA430" s="78">
        <f t="shared" si="95"/>
        <v>5</v>
      </c>
      <c r="AB430" s="75" t="s">
        <v>243</v>
      </c>
      <c r="AC430" s="75">
        <f t="shared" si="96"/>
        <v>5</v>
      </c>
      <c r="AD430" s="75" t="s">
        <v>243</v>
      </c>
      <c r="AE430" s="75">
        <f t="shared" si="97"/>
        <v>5</v>
      </c>
      <c r="AF430" s="75" t="s">
        <v>243</v>
      </c>
      <c r="AG430" s="76">
        <f t="shared" si="98"/>
        <v>5</v>
      </c>
      <c r="AH430" s="77" t="str">
        <f t="shared" si="99"/>
        <v>Catastrófico</v>
      </c>
      <c r="AI430" s="78">
        <f t="shared" si="100"/>
        <v>1</v>
      </c>
      <c r="AJ430" s="75" t="s">
        <v>231</v>
      </c>
      <c r="AK430" s="75">
        <f t="shared" si="101"/>
        <v>4</v>
      </c>
      <c r="AL430" s="75" t="s">
        <v>242</v>
      </c>
      <c r="AM430" s="75">
        <f t="shared" si="102"/>
        <v>5</v>
      </c>
      <c r="AN430" s="75" t="s">
        <v>243</v>
      </c>
      <c r="AO430" s="76">
        <f t="shared" si="103"/>
        <v>5</v>
      </c>
      <c r="AP430" s="77" t="str">
        <f t="shared" si="104"/>
        <v>Catastrófico</v>
      </c>
      <c r="AQ430" s="79"/>
      <c r="AR430" s="79"/>
      <c r="AS430" s="79"/>
    </row>
    <row r="431" spans="3:45" ht="25.5">
      <c r="C431" s="56" t="s">
        <v>3313</v>
      </c>
      <c r="D431" s="57">
        <v>43251</v>
      </c>
      <c r="E431" s="58" t="s">
        <v>3314</v>
      </c>
      <c r="F431" s="58" t="s">
        <v>3315</v>
      </c>
      <c r="G431" s="59" t="s">
        <v>3316</v>
      </c>
      <c r="H431" s="59" t="s">
        <v>222</v>
      </c>
      <c r="I431" s="59" t="s">
        <v>2655</v>
      </c>
      <c r="J431" s="59" t="s">
        <v>3317</v>
      </c>
      <c r="K431" s="59" t="s">
        <v>566</v>
      </c>
      <c r="L431" s="59" t="s">
        <v>3288</v>
      </c>
      <c r="M431" s="59" t="s">
        <v>3289</v>
      </c>
      <c r="N431" s="59" t="s">
        <v>3111</v>
      </c>
      <c r="O431" s="59" t="s">
        <v>3318</v>
      </c>
      <c r="P431" s="46" t="s">
        <v>180</v>
      </c>
      <c r="Q431" s="59" t="s">
        <v>2650</v>
      </c>
      <c r="R431" s="59" t="s">
        <v>230</v>
      </c>
      <c r="S431" s="75">
        <f t="shared" si="90"/>
        <v>1</v>
      </c>
      <c r="T431" s="75" t="s">
        <v>231</v>
      </c>
      <c r="U431" s="75">
        <f t="shared" si="91"/>
        <v>1</v>
      </c>
      <c r="V431" s="75" t="s">
        <v>231</v>
      </c>
      <c r="W431" s="75">
        <f t="shared" si="92"/>
        <v>1</v>
      </c>
      <c r="X431" s="75" t="s">
        <v>231</v>
      </c>
      <c r="Y431" s="76">
        <f t="shared" si="93"/>
        <v>1</v>
      </c>
      <c r="Z431" s="77" t="str">
        <f t="shared" si="94"/>
        <v>Insignificante</v>
      </c>
      <c r="AA431" s="78">
        <f t="shared" si="95"/>
        <v>5</v>
      </c>
      <c r="AB431" s="75" t="s">
        <v>243</v>
      </c>
      <c r="AC431" s="75">
        <f t="shared" si="96"/>
        <v>5</v>
      </c>
      <c r="AD431" s="75" t="s">
        <v>243</v>
      </c>
      <c r="AE431" s="75">
        <f t="shared" si="97"/>
        <v>5</v>
      </c>
      <c r="AF431" s="75" t="s">
        <v>243</v>
      </c>
      <c r="AG431" s="76">
        <f t="shared" si="98"/>
        <v>5</v>
      </c>
      <c r="AH431" s="77" t="str">
        <f t="shared" si="99"/>
        <v>Catastrófico</v>
      </c>
      <c r="AI431" s="78">
        <f t="shared" si="100"/>
        <v>1</v>
      </c>
      <c r="AJ431" s="75" t="s">
        <v>231</v>
      </c>
      <c r="AK431" s="75">
        <f t="shared" si="101"/>
        <v>4</v>
      </c>
      <c r="AL431" s="75" t="s">
        <v>242</v>
      </c>
      <c r="AM431" s="75">
        <f t="shared" si="102"/>
        <v>5</v>
      </c>
      <c r="AN431" s="75" t="s">
        <v>243</v>
      </c>
      <c r="AO431" s="76">
        <f t="shared" si="103"/>
        <v>5</v>
      </c>
      <c r="AP431" s="77" t="str">
        <f t="shared" si="104"/>
        <v>Catastrófico</v>
      </c>
      <c r="AQ431" s="79"/>
      <c r="AR431" s="79"/>
      <c r="AS431" s="79"/>
    </row>
    <row r="432" spans="3:45" ht="25.5">
      <c r="C432" s="56" t="s">
        <v>3319</v>
      </c>
      <c r="D432" s="57">
        <v>43251</v>
      </c>
      <c r="E432" s="58" t="s">
        <v>219</v>
      </c>
      <c r="F432" s="58" t="s">
        <v>3320</v>
      </c>
      <c r="G432" s="59" t="s">
        <v>3321</v>
      </c>
      <c r="H432" s="59" t="s">
        <v>222</v>
      </c>
      <c r="I432" s="59" t="s">
        <v>223</v>
      </c>
      <c r="J432" s="59" t="s">
        <v>2747</v>
      </c>
      <c r="K432" s="59" t="s">
        <v>566</v>
      </c>
      <c r="L432" s="59" t="s">
        <v>3322</v>
      </c>
      <c r="M432" s="59" t="s">
        <v>3323</v>
      </c>
      <c r="N432" s="59" t="s">
        <v>3324</v>
      </c>
      <c r="O432" s="59" t="s">
        <v>3325</v>
      </c>
      <c r="P432" s="46" t="s">
        <v>180</v>
      </c>
      <c r="Q432" s="59" t="s">
        <v>2650</v>
      </c>
      <c r="R432" s="60" t="s">
        <v>2999</v>
      </c>
      <c r="S432" s="75">
        <f t="shared" si="90"/>
        <v>1</v>
      </c>
      <c r="T432" s="75" t="s">
        <v>231</v>
      </c>
      <c r="U432" s="75">
        <f t="shared" si="91"/>
        <v>1</v>
      </c>
      <c r="V432" s="75" t="s">
        <v>231</v>
      </c>
      <c r="W432" s="75">
        <f t="shared" si="92"/>
        <v>1</v>
      </c>
      <c r="X432" s="75" t="s">
        <v>231</v>
      </c>
      <c r="Y432" s="76">
        <f t="shared" si="93"/>
        <v>1</v>
      </c>
      <c r="Z432" s="77" t="str">
        <f t="shared" si="94"/>
        <v>Insignificante</v>
      </c>
      <c r="AA432" s="78">
        <f t="shared" si="95"/>
        <v>1</v>
      </c>
      <c r="AB432" s="75" t="s">
        <v>231</v>
      </c>
      <c r="AC432" s="75">
        <f t="shared" si="96"/>
        <v>2</v>
      </c>
      <c r="AD432" s="75" t="s">
        <v>233</v>
      </c>
      <c r="AE432" s="75">
        <f t="shared" si="97"/>
        <v>2</v>
      </c>
      <c r="AF432" s="75" t="s">
        <v>233</v>
      </c>
      <c r="AG432" s="76">
        <f t="shared" si="98"/>
        <v>2</v>
      </c>
      <c r="AH432" s="77" t="str">
        <f t="shared" si="99"/>
        <v>Menor</v>
      </c>
      <c r="AI432" s="78">
        <f t="shared" si="100"/>
        <v>1</v>
      </c>
      <c r="AJ432" s="75" t="s">
        <v>231</v>
      </c>
      <c r="AK432" s="75">
        <f t="shared" si="101"/>
        <v>1</v>
      </c>
      <c r="AL432" s="75" t="s">
        <v>231</v>
      </c>
      <c r="AM432" s="75">
        <f t="shared" si="102"/>
        <v>3</v>
      </c>
      <c r="AN432" s="75" t="s">
        <v>232</v>
      </c>
      <c r="AO432" s="76">
        <f t="shared" si="103"/>
        <v>3</v>
      </c>
      <c r="AP432" s="77" t="str">
        <f t="shared" si="104"/>
        <v>Moderado</v>
      </c>
      <c r="AQ432" s="79"/>
      <c r="AR432" s="79"/>
      <c r="AS432" s="79"/>
    </row>
    <row r="433" spans="3:45" ht="25.5">
      <c r="C433" s="56" t="s">
        <v>3319</v>
      </c>
      <c r="D433" s="57">
        <v>43251</v>
      </c>
      <c r="E433" s="58" t="s">
        <v>219</v>
      </c>
      <c r="F433" s="58" t="s">
        <v>3320</v>
      </c>
      <c r="G433" s="59" t="s">
        <v>3321</v>
      </c>
      <c r="H433" s="59" t="s">
        <v>222</v>
      </c>
      <c r="I433" s="59" t="s">
        <v>223</v>
      </c>
      <c r="J433" s="59" t="s">
        <v>2747</v>
      </c>
      <c r="K433" s="59" t="s">
        <v>566</v>
      </c>
      <c r="L433" s="59" t="s">
        <v>3322</v>
      </c>
      <c r="M433" s="59" t="s">
        <v>3323</v>
      </c>
      <c r="N433" s="59" t="s">
        <v>3324</v>
      </c>
      <c r="O433" s="59" t="s">
        <v>3326</v>
      </c>
      <c r="P433" s="46" t="s">
        <v>180</v>
      </c>
      <c r="Q433" s="59" t="s">
        <v>2650</v>
      </c>
      <c r="R433" s="60" t="s">
        <v>2999</v>
      </c>
      <c r="S433" s="75">
        <f t="shared" si="90"/>
        <v>1</v>
      </c>
      <c r="T433" s="75" t="s">
        <v>231</v>
      </c>
      <c r="U433" s="75">
        <f t="shared" si="91"/>
        <v>1</v>
      </c>
      <c r="V433" s="75" t="s">
        <v>231</v>
      </c>
      <c r="W433" s="75">
        <f t="shared" si="92"/>
        <v>1</v>
      </c>
      <c r="X433" s="75" t="s">
        <v>231</v>
      </c>
      <c r="Y433" s="76">
        <f t="shared" si="93"/>
        <v>1</v>
      </c>
      <c r="Z433" s="77" t="str">
        <f t="shared" si="94"/>
        <v>Insignificante</v>
      </c>
      <c r="AA433" s="78">
        <f t="shared" si="95"/>
        <v>1</v>
      </c>
      <c r="AB433" s="75" t="s">
        <v>231</v>
      </c>
      <c r="AC433" s="75">
        <f t="shared" si="96"/>
        <v>2</v>
      </c>
      <c r="AD433" s="75" t="s">
        <v>233</v>
      </c>
      <c r="AE433" s="75">
        <f t="shared" si="97"/>
        <v>2</v>
      </c>
      <c r="AF433" s="75" t="s">
        <v>233</v>
      </c>
      <c r="AG433" s="76">
        <f t="shared" si="98"/>
        <v>2</v>
      </c>
      <c r="AH433" s="77" t="str">
        <f t="shared" si="99"/>
        <v>Menor</v>
      </c>
      <c r="AI433" s="78">
        <f t="shared" si="100"/>
        <v>1</v>
      </c>
      <c r="AJ433" s="75" t="s">
        <v>231</v>
      </c>
      <c r="AK433" s="75">
        <f t="shared" si="101"/>
        <v>1</v>
      </c>
      <c r="AL433" s="75" t="s">
        <v>231</v>
      </c>
      <c r="AM433" s="75">
        <f t="shared" si="102"/>
        <v>3</v>
      </c>
      <c r="AN433" s="75" t="s">
        <v>232</v>
      </c>
      <c r="AO433" s="76">
        <f t="shared" si="103"/>
        <v>3</v>
      </c>
      <c r="AP433" s="77" t="str">
        <f t="shared" si="104"/>
        <v>Moderado</v>
      </c>
      <c r="AQ433" s="79"/>
      <c r="AR433" s="79"/>
      <c r="AS433" s="79"/>
    </row>
    <row r="434" spans="3:45" ht="25.5">
      <c r="C434" s="56" t="s">
        <v>3319</v>
      </c>
      <c r="D434" s="57">
        <v>43251</v>
      </c>
      <c r="E434" s="58" t="s">
        <v>219</v>
      </c>
      <c r="F434" s="58" t="s">
        <v>3320</v>
      </c>
      <c r="G434" s="59" t="s">
        <v>3321</v>
      </c>
      <c r="H434" s="59" t="s">
        <v>222</v>
      </c>
      <c r="I434" s="59" t="s">
        <v>223</v>
      </c>
      <c r="J434" s="59" t="s">
        <v>2747</v>
      </c>
      <c r="K434" s="59" t="s">
        <v>566</v>
      </c>
      <c r="L434" s="59" t="s">
        <v>3322</v>
      </c>
      <c r="M434" s="59" t="s">
        <v>3323</v>
      </c>
      <c r="N434" s="59" t="s">
        <v>3324</v>
      </c>
      <c r="O434" s="59" t="s">
        <v>3327</v>
      </c>
      <c r="P434" s="46" t="s">
        <v>180</v>
      </c>
      <c r="Q434" s="59" t="s">
        <v>2650</v>
      </c>
      <c r="R434" s="60" t="s">
        <v>2999</v>
      </c>
      <c r="S434" s="75">
        <f t="shared" si="90"/>
        <v>1</v>
      </c>
      <c r="T434" s="75" t="s">
        <v>231</v>
      </c>
      <c r="U434" s="75">
        <f t="shared" si="91"/>
        <v>1</v>
      </c>
      <c r="V434" s="75" t="s">
        <v>231</v>
      </c>
      <c r="W434" s="75">
        <f t="shared" si="92"/>
        <v>1</v>
      </c>
      <c r="X434" s="75" t="s">
        <v>231</v>
      </c>
      <c r="Y434" s="76">
        <f t="shared" si="93"/>
        <v>1</v>
      </c>
      <c r="Z434" s="77" t="str">
        <f t="shared" si="94"/>
        <v>Insignificante</v>
      </c>
      <c r="AA434" s="78">
        <f t="shared" si="95"/>
        <v>1</v>
      </c>
      <c r="AB434" s="75" t="s">
        <v>231</v>
      </c>
      <c r="AC434" s="75">
        <f t="shared" si="96"/>
        <v>2</v>
      </c>
      <c r="AD434" s="75" t="s">
        <v>233</v>
      </c>
      <c r="AE434" s="75">
        <f t="shared" si="97"/>
        <v>2</v>
      </c>
      <c r="AF434" s="75" t="s">
        <v>233</v>
      </c>
      <c r="AG434" s="76">
        <f t="shared" si="98"/>
        <v>2</v>
      </c>
      <c r="AH434" s="77" t="str">
        <f t="shared" si="99"/>
        <v>Menor</v>
      </c>
      <c r="AI434" s="78">
        <f t="shared" si="100"/>
        <v>1</v>
      </c>
      <c r="AJ434" s="75" t="s">
        <v>231</v>
      </c>
      <c r="AK434" s="75">
        <f t="shared" si="101"/>
        <v>1</v>
      </c>
      <c r="AL434" s="75" t="s">
        <v>231</v>
      </c>
      <c r="AM434" s="75">
        <f t="shared" si="102"/>
        <v>3</v>
      </c>
      <c r="AN434" s="75" t="s">
        <v>232</v>
      </c>
      <c r="AO434" s="76">
        <f t="shared" si="103"/>
        <v>3</v>
      </c>
      <c r="AP434" s="77" t="str">
        <f t="shared" si="104"/>
        <v>Moderado</v>
      </c>
      <c r="AQ434" s="79"/>
      <c r="AR434" s="79"/>
      <c r="AS434" s="79"/>
    </row>
    <row r="435" spans="3:45" ht="25.5">
      <c r="C435" s="56" t="s">
        <v>3319</v>
      </c>
      <c r="D435" s="57">
        <v>43251</v>
      </c>
      <c r="E435" s="58" t="s">
        <v>219</v>
      </c>
      <c r="F435" s="58" t="s">
        <v>3320</v>
      </c>
      <c r="G435" s="59" t="s">
        <v>3321</v>
      </c>
      <c r="H435" s="59" t="s">
        <v>222</v>
      </c>
      <c r="I435" s="59" t="s">
        <v>223</v>
      </c>
      <c r="J435" s="59" t="s">
        <v>2747</v>
      </c>
      <c r="K435" s="59" t="s">
        <v>566</v>
      </c>
      <c r="L435" s="59" t="s">
        <v>3322</v>
      </c>
      <c r="M435" s="59" t="s">
        <v>3323</v>
      </c>
      <c r="N435" s="59" t="s">
        <v>3324</v>
      </c>
      <c r="O435" s="59" t="s">
        <v>2880</v>
      </c>
      <c r="P435" s="46" t="s">
        <v>180</v>
      </c>
      <c r="Q435" s="59" t="s">
        <v>2650</v>
      </c>
      <c r="R435" s="60" t="s">
        <v>2999</v>
      </c>
      <c r="S435" s="75">
        <f t="shared" si="90"/>
        <v>1</v>
      </c>
      <c r="T435" s="75" t="s">
        <v>231</v>
      </c>
      <c r="U435" s="75">
        <f t="shared" si="91"/>
        <v>1</v>
      </c>
      <c r="V435" s="75" t="s">
        <v>231</v>
      </c>
      <c r="W435" s="75">
        <f t="shared" si="92"/>
        <v>1</v>
      </c>
      <c r="X435" s="75" t="s">
        <v>231</v>
      </c>
      <c r="Y435" s="76">
        <f t="shared" si="93"/>
        <v>1</v>
      </c>
      <c r="Z435" s="77" t="str">
        <f t="shared" si="94"/>
        <v>Insignificante</v>
      </c>
      <c r="AA435" s="78">
        <f t="shared" si="95"/>
        <v>1</v>
      </c>
      <c r="AB435" s="75" t="s">
        <v>231</v>
      </c>
      <c r="AC435" s="75">
        <f t="shared" si="96"/>
        <v>2</v>
      </c>
      <c r="AD435" s="75" t="s">
        <v>233</v>
      </c>
      <c r="AE435" s="75">
        <f t="shared" si="97"/>
        <v>2</v>
      </c>
      <c r="AF435" s="75" t="s">
        <v>233</v>
      </c>
      <c r="AG435" s="76">
        <f t="shared" si="98"/>
        <v>2</v>
      </c>
      <c r="AH435" s="77" t="str">
        <f t="shared" si="99"/>
        <v>Menor</v>
      </c>
      <c r="AI435" s="78">
        <f t="shared" si="100"/>
        <v>1</v>
      </c>
      <c r="AJ435" s="75" t="s">
        <v>231</v>
      </c>
      <c r="AK435" s="75">
        <f t="shared" si="101"/>
        <v>1</v>
      </c>
      <c r="AL435" s="75" t="s">
        <v>231</v>
      </c>
      <c r="AM435" s="75">
        <f t="shared" si="102"/>
        <v>3</v>
      </c>
      <c r="AN435" s="75" t="s">
        <v>232</v>
      </c>
      <c r="AO435" s="76">
        <f t="shared" si="103"/>
        <v>3</v>
      </c>
      <c r="AP435" s="77" t="str">
        <f t="shared" si="104"/>
        <v>Moderado</v>
      </c>
      <c r="AQ435" s="79"/>
      <c r="AR435" s="79"/>
      <c r="AS435" s="79"/>
    </row>
    <row r="436" spans="3:45" ht="25.5">
      <c r="C436" s="56" t="s">
        <v>3328</v>
      </c>
      <c r="D436" s="57">
        <v>43251</v>
      </c>
      <c r="E436" s="58" t="s">
        <v>219</v>
      </c>
      <c r="F436" s="58" t="s">
        <v>3329</v>
      </c>
      <c r="G436" s="59" t="s">
        <v>3330</v>
      </c>
      <c r="H436" s="59" t="s">
        <v>3310</v>
      </c>
      <c r="I436" s="59" t="s">
        <v>223</v>
      </c>
      <c r="J436" s="59" t="s">
        <v>2747</v>
      </c>
      <c r="K436" s="59" t="s">
        <v>566</v>
      </c>
      <c r="L436" s="59" t="s">
        <v>3331</v>
      </c>
      <c r="M436" s="59" t="s">
        <v>3332</v>
      </c>
      <c r="N436" s="59" t="s">
        <v>3333</v>
      </c>
      <c r="O436" s="59" t="s">
        <v>3325</v>
      </c>
      <c r="P436" s="46" t="s">
        <v>180</v>
      </c>
      <c r="Q436" s="59" t="s">
        <v>2650</v>
      </c>
      <c r="R436" s="59" t="s">
        <v>230</v>
      </c>
      <c r="S436" s="75">
        <f t="shared" si="90"/>
        <v>1</v>
      </c>
      <c r="T436" s="75" t="s">
        <v>231</v>
      </c>
      <c r="U436" s="75">
        <f t="shared" si="91"/>
        <v>1</v>
      </c>
      <c r="V436" s="75" t="s">
        <v>231</v>
      </c>
      <c r="W436" s="75">
        <f t="shared" si="92"/>
        <v>1</v>
      </c>
      <c r="X436" s="75" t="s">
        <v>231</v>
      </c>
      <c r="Y436" s="76">
        <f t="shared" si="93"/>
        <v>1</v>
      </c>
      <c r="Z436" s="77" t="str">
        <f t="shared" si="94"/>
        <v>Insignificante</v>
      </c>
      <c r="AA436" s="78">
        <f t="shared" si="95"/>
        <v>3</v>
      </c>
      <c r="AB436" s="75" t="s">
        <v>232</v>
      </c>
      <c r="AC436" s="75">
        <f t="shared" si="96"/>
        <v>2</v>
      </c>
      <c r="AD436" s="75" t="s">
        <v>233</v>
      </c>
      <c r="AE436" s="75">
        <f t="shared" si="97"/>
        <v>2</v>
      </c>
      <c r="AF436" s="75" t="s">
        <v>233</v>
      </c>
      <c r="AG436" s="76">
        <f t="shared" si="98"/>
        <v>3</v>
      </c>
      <c r="AH436" s="77" t="str">
        <f t="shared" si="99"/>
        <v>Moderado</v>
      </c>
      <c r="AI436" s="78">
        <f t="shared" si="100"/>
        <v>2</v>
      </c>
      <c r="AJ436" s="75" t="s">
        <v>233</v>
      </c>
      <c r="AK436" s="75">
        <f t="shared" si="101"/>
        <v>2</v>
      </c>
      <c r="AL436" s="75" t="s">
        <v>233</v>
      </c>
      <c r="AM436" s="75">
        <f t="shared" si="102"/>
        <v>3</v>
      </c>
      <c r="AN436" s="75" t="s">
        <v>232</v>
      </c>
      <c r="AO436" s="76">
        <f t="shared" si="103"/>
        <v>3</v>
      </c>
      <c r="AP436" s="77" t="str">
        <f t="shared" si="104"/>
        <v>Moderado</v>
      </c>
      <c r="AQ436" s="79"/>
      <c r="AR436" s="79"/>
      <c r="AS436" s="79"/>
    </row>
    <row r="437" spans="3:45" ht="25.5">
      <c r="C437" s="56" t="s">
        <v>3328</v>
      </c>
      <c r="D437" s="57">
        <v>43251</v>
      </c>
      <c r="E437" s="58" t="s">
        <v>219</v>
      </c>
      <c r="F437" s="58" t="s">
        <v>3329</v>
      </c>
      <c r="G437" s="59" t="s">
        <v>3330</v>
      </c>
      <c r="H437" s="59" t="s">
        <v>3310</v>
      </c>
      <c r="I437" s="59" t="s">
        <v>223</v>
      </c>
      <c r="J437" s="59" t="s">
        <v>2747</v>
      </c>
      <c r="K437" s="59" t="s">
        <v>566</v>
      </c>
      <c r="L437" s="59" t="s">
        <v>3331</v>
      </c>
      <c r="M437" s="59" t="s">
        <v>3332</v>
      </c>
      <c r="N437" s="59" t="s">
        <v>3333</v>
      </c>
      <c r="O437" s="59" t="s">
        <v>3334</v>
      </c>
      <c r="P437" s="46" t="s">
        <v>180</v>
      </c>
      <c r="Q437" s="59" t="s">
        <v>2650</v>
      </c>
      <c r="R437" s="59" t="s">
        <v>230</v>
      </c>
      <c r="S437" s="75">
        <f t="shared" si="90"/>
        <v>1</v>
      </c>
      <c r="T437" s="75" t="s">
        <v>231</v>
      </c>
      <c r="U437" s="75">
        <f t="shared" si="91"/>
        <v>1</v>
      </c>
      <c r="V437" s="75" t="s">
        <v>231</v>
      </c>
      <c r="W437" s="75">
        <f t="shared" si="92"/>
        <v>1</v>
      </c>
      <c r="X437" s="75" t="s">
        <v>231</v>
      </c>
      <c r="Y437" s="76">
        <f t="shared" si="93"/>
        <v>1</v>
      </c>
      <c r="Z437" s="77" t="str">
        <f t="shared" si="94"/>
        <v>Insignificante</v>
      </c>
      <c r="AA437" s="78">
        <f t="shared" si="95"/>
        <v>3</v>
      </c>
      <c r="AB437" s="75" t="s">
        <v>232</v>
      </c>
      <c r="AC437" s="75">
        <f t="shared" si="96"/>
        <v>2</v>
      </c>
      <c r="AD437" s="75" t="s">
        <v>233</v>
      </c>
      <c r="AE437" s="75">
        <f t="shared" si="97"/>
        <v>2</v>
      </c>
      <c r="AF437" s="75" t="s">
        <v>233</v>
      </c>
      <c r="AG437" s="76">
        <f t="shared" si="98"/>
        <v>3</v>
      </c>
      <c r="AH437" s="77" t="str">
        <f t="shared" si="99"/>
        <v>Moderado</v>
      </c>
      <c r="AI437" s="78">
        <f t="shared" si="100"/>
        <v>2</v>
      </c>
      <c r="AJ437" s="75" t="s">
        <v>233</v>
      </c>
      <c r="AK437" s="75">
        <f t="shared" si="101"/>
        <v>2</v>
      </c>
      <c r="AL437" s="75" t="s">
        <v>233</v>
      </c>
      <c r="AM437" s="75">
        <f t="shared" si="102"/>
        <v>3</v>
      </c>
      <c r="AN437" s="75" t="s">
        <v>232</v>
      </c>
      <c r="AO437" s="76">
        <f t="shared" si="103"/>
        <v>3</v>
      </c>
      <c r="AP437" s="77" t="str">
        <f t="shared" si="104"/>
        <v>Moderado</v>
      </c>
      <c r="AQ437" s="79"/>
      <c r="AR437" s="79"/>
      <c r="AS437" s="79"/>
    </row>
    <row r="438" spans="3:45" ht="25.5">
      <c r="C438" s="56" t="s">
        <v>3328</v>
      </c>
      <c r="D438" s="57">
        <v>43251</v>
      </c>
      <c r="E438" s="58" t="s">
        <v>219</v>
      </c>
      <c r="F438" s="58" t="s">
        <v>3329</v>
      </c>
      <c r="G438" s="59" t="s">
        <v>3330</v>
      </c>
      <c r="H438" s="59" t="s">
        <v>3310</v>
      </c>
      <c r="I438" s="59" t="s">
        <v>223</v>
      </c>
      <c r="J438" s="59" t="s">
        <v>2747</v>
      </c>
      <c r="K438" s="59" t="s">
        <v>566</v>
      </c>
      <c r="L438" s="59" t="s">
        <v>3331</v>
      </c>
      <c r="M438" s="59" t="s">
        <v>3332</v>
      </c>
      <c r="N438" s="59" t="s">
        <v>3333</v>
      </c>
      <c r="O438" s="59" t="s">
        <v>3335</v>
      </c>
      <c r="P438" s="46" t="s">
        <v>180</v>
      </c>
      <c r="Q438" s="59" t="s">
        <v>2650</v>
      </c>
      <c r="R438" s="59" t="s">
        <v>230</v>
      </c>
      <c r="S438" s="75">
        <f t="shared" si="90"/>
        <v>1</v>
      </c>
      <c r="T438" s="75" t="s">
        <v>231</v>
      </c>
      <c r="U438" s="75">
        <f t="shared" si="91"/>
        <v>1</v>
      </c>
      <c r="V438" s="75" t="s">
        <v>231</v>
      </c>
      <c r="W438" s="75">
        <f t="shared" si="92"/>
        <v>1</v>
      </c>
      <c r="X438" s="75" t="s">
        <v>231</v>
      </c>
      <c r="Y438" s="76">
        <f t="shared" si="93"/>
        <v>1</v>
      </c>
      <c r="Z438" s="77" t="str">
        <f t="shared" si="94"/>
        <v>Insignificante</v>
      </c>
      <c r="AA438" s="78">
        <f t="shared" si="95"/>
        <v>3</v>
      </c>
      <c r="AB438" s="75" t="s">
        <v>232</v>
      </c>
      <c r="AC438" s="75">
        <f t="shared" si="96"/>
        <v>2</v>
      </c>
      <c r="AD438" s="75" t="s">
        <v>233</v>
      </c>
      <c r="AE438" s="75">
        <f t="shared" si="97"/>
        <v>2</v>
      </c>
      <c r="AF438" s="75" t="s">
        <v>233</v>
      </c>
      <c r="AG438" s="76">
        <f t="shared" si="98"/>
        <v>3</v>
      </c>
      <c r="AH438" s="77" t="str">
        <f t="shared" si="99"/>
        <v>Moderado</v>
      </c>
      <c r="AI438" s="78">
        <f t="shared" si="100"/>
        <v>2</v>
      </c>
      <c r="AJ438" s="75" t="s">
        <v>233</v>
      </c>
      <c r="AK438" s="75">
        <f t="shared" si="101"/>
        <v>2</v>
      </c>
      <c r="AL438" s="75" t="s">
        <v>233</v>
      </c>
      <c r="AM438" s="75">
        <f t="shared" si="102"/>
        <v>3</v>
      </c>
      <c r="AN438" s="75" t="s">
        <v>232</v>
      </c>
      <c r="AO438" s="76">
        <f t="shared" si="103"/>
        <v>3</v>
      </c>
      <c r="AP438" s="77" t="str">
        <f t="shared" si="104"/>
        <v>Moderado</v>
      </c>
      <c r="AQ438" s="79"/>
      <c r="AR438" s="79"/>
      <c r="AS438" s="79"/>
    </row>
    <row r="439" spans="3:45" ht="25.5">
      <c r="C439" s="56" t="s">
        <v>3328</v>
      </c>
      <c r="D439" s="57">
        <v>43251</v>
      </c>
      <c r="E439" s="58" t="s">
        <v>219</v>
      </c>
      <c r="F439" s="58" t="s">
        <v>3329</v>
      </c>
      <c r="G439" s="59" t="s">
        <v>3330</v>
      </c>
      <c r="H439" s="59" t="s">
        <v>3310</v>
      </c>
      <c r="I439" s="59" t="s">
        <v>223</v>
      </c>
      <c r="J439" s="59" t="s">
        <v>2747</v>
      </c>
      <c r="K439" s="59" t="s">
        <v>566</v>
      </c>
      <c r="L439" s="59" t="s">
        <v>3331</v>
      </c>
      <c r="M439" s="59" t="s">
        <v>3332</v>
      </c>
      <c r="N439" s="59" t="s">
        <v>3333</v>
      </c>
      <c r="O439" s="59" t="s">
        <v>2755</v>
      </c>
      <c r="P439" s="46" t="s">
        <v>180</v>
      </c>
      <c r="Q439" s="59" t="s">
        <v>2650</v>
      </c>
      <c r="R439" s="59" t="s">
        <v>230</v>
      </c>
      <c r="S439" s="75">
        <f t="shared" si="90"/>
        <v>1</v>
      </c>
      <c r="T439" s="75" t="s">
        <v>231</v>
      </c>
      <c r="U439" s="75">
        <f t="shared" si="91"/>
        <v>1</v>
      </c>
      <c r="V439" s="75" t="s">
        <v>231</v>
      </c>
      <c r="W439" s="75">
        <f t="shared" si="92"/>
        <v>1</v>
      </c>
      <c r="X439" s="75" t="s">
        <v>231</v>
      </c>
      <c r="Y439" s="76">
        <f t="shared" si="93"/>
        <v>1</v>
      </c>
      <c r="Z439" s="77" t="str">
        <f t="shared" si="94"/>
        <v>Insignificante</v>
      </c>
      <c r="AA439" s="78">
        <f t="shared" si="95"/>
        <v>3</v>
      </c>
      <c r="AB439" s="75" t="s">
        <v>232</v>
      </c>
      <c r="AC439" s="75">
        <f t="shared" si="96"/>
        <v>2</v>
      </c>
      <c r="AD439" s="75" t="s">
        <v>233</v>
      </c>
      <c r="AE439" s="75">
        <f t="shared" si="97"/>
        <v>2</v>
      </c>
      <c r="AF439" s="75" t="s">
        <v>233</v>
      </c>
      <c r="AG439" s="76">
        <f t="shared" si="98"/>
        <v>3</v>
      </c>
      <c r="AH439" s="77" t="str">
        <f t="shared" si="99"/>
        <v>Moderado</v>
      </c>
      <c r="AI439" s="78">
        <f t="shared" si="100"/>
        <v>2</v>
      </c>
      <c r="AJ439" s="75" t="s">
        <v>233</v>
      </c>
      <c r="AK439" s="75">
        <f t="shared" si="101"/>
        <v>2</v>
      </c>
      <c r="AL439" s="75" t="s">
        <v>233</v>
      </c>
      <c r="AM439" s="75">
        <f t="shared" si="102"/>
        <v>3</v>
      </c>
      <c r="AN439" s="75" t="s">
        <v>232</v>
      </c>
      <c r="AO439" s="76">
        <f t="shared" si="103"/>
        <v>3</v>
      </c>
      <c r="AP439" s="77" t="str">
        <f t="shared" si="104"/>
        <v>Moderado</v>
      </c>
      <c r="AQ439" s="79"/>
      <c r="AR439" s="79"/>
      <c r="AS439" s="79"/>
    </row>
    <row r="440" spans="3:45" ht="25.5">
      <c r="C440" s="56" t="s">
        <v>3336</v>
      </c>
      <c r="D440" s="57">
        <v>43251</v>
      </c>
      <c r="E440" s="58" t="s">
        <v>219</v>
      </c>
      <c r="F440" s="58" t="s">
        <v>3337</v>
      </c>
      <c r="G440" s="59" t="s">
        <v>3338</v>
      </c>
      <c r="H440" s="59" t="s">
        <v>222</v>
      </c>
      <c r="I440" s="59" t="s">
        <v>223</v>
      </c>
      <c r="J440" s="59" t="s">
        <v>2747</v>
      </c>
      <c r="K440" s="59" t="s">
        <v>566</v>
      </c>
      <c r="L440" s="59" t="s">
        <v>3331</v>
      </c>
      <c r="M440" s="59" t="s">
        <v>3131</v>
      </c>
      <c r="N440" s="59" t="s">
        <v>3339</v>
      </c>
      <c r="O440" s="59" t="s">
        <v>3325</v>
      </c>
      <c r="P440" s="46" t="s">
        <v>180</v>
      </c>
      <c r="Q440" s="59" t="s">
        <v>2650</v>
      </c>
      <c r="R440" s="59" t="s">
        <v>230</v>
      </c>
      <c r="S440" s="75">
        <f t="shared" si="90"/>
        <v>1</v>
      </c>
      <c r="T440" s="75" t="s">
        <v>231</v>
      </c>
      <c r="U440" s="75">
        <f t="shared" si="91"/>
        <v>1</v>
      </c>
      <c r="V440" s="75" t="s">
        <v>231</v>
      </c>
      <c r="W440" s="75">
        <f t="shared" si="92"/>
        <v>1</v>
      </c>
      <c r="X440" s="75" t="s">
        <v>231</v>
      </c>
      <c r="Y440" s="76">
        <f t="shared" si="93"/>
        <v>1</v>
      </c>
      <c r="Z440" s="77" t="str">
        <f t="shared" si="94"/>
        <v>Insignificante</v>
      </c>
      <c r="AA440" s="78">
        <f t="shared" si="95"/>
        <v>1</v>
      </c>
      <c r="AB440" s="75" t="s">
        <v>231</v>
      </c>
      <c r="AC440" s="75">
        <f t="shared" si="96"/>
        <v>2</v>
      </c>
      <c r="AD440" s="75" t="s">
        <v>233</v>
      </c>
      <c r="AE440" s="75">
        <f t="shared" si="97"/>
        <v>2</v>
      </c>
      <c r="AF440" s="75" t="s">
        <v>233</v>
      </c>
      <c r="AG440" s="76">
        <f t="shared" si="98"/>
        <v>2</v>
      </c>
      <c r="AH440" s="77" t="str">
        <f t="shared" si="99"/>
        <v>Menor</v>
      </c>
      <c r="AI440" s="78">
        <f t="shared" si="100"/>
        <v>1</v>
      </c>
      <c r="AJ440" s="75" t="s">
        <v>231</v>
      </c>
      <c r="AK440" s="75">
        <f t="shared" si="101"/>
        <v>1</v>
      </c>
      <c r="AL440" s="75" t="s">
        <v>231</v>
      </c>
      <c r="AM440" s="75">
        <f t="shared" si="102"/>
        <v>2</v>
      </c>
      <c r="AN440" s="75" t="s">
        <v>233</v>
      </c>
      <c r="AO440" s="76">
        <f t="shared" si="103"/>
        <v>2</v>
      </c>
      <c r="AP440" s="77" t="str">
        <f t="shared" si="104"/>
        <v>Menor</v>
      </c>
      <c r="AQ440" s="79"/>
      <c r="AR440" s="79"/>
      <c r="AS440" s="79"/>
    </row>
    <row r="441" spans="3:45" ht="25.5">
      <c r="C441" s="56" t="s">
        <v>3336</v>
      </c>
      <c r="D441" s="57">
        <v>43251</v>
      </c>
      <c r="E441" s="58" t="s">
        <v>219</v>
      </c>
      <c r="F441" s="58" t="s">
        <v>3337</v>
      </c>
      <c r="G441" s="59" t="s">
        <v>3338</v>
      </c>
      <c r="H441" s="59" t="s">
        <v>222</v>
      </c>
      <c r="I441" s="59" t="s">
        <v>223</v>
      </c>
      <c r="J441" s="59" t="s">
        <v>2747</v>
      </c>
      <c r="K441" s="59" t="s">
        <v>566</v>
      </c>
      <c r="L441" s="59" t="s">
        <v>3331</v>
      </c>
      <c r="M441" s="59" t="s">
        <v>3131</v>
      </c>
      <c r="N441" s="59" t="s">
        <v>3339</v>
      </c>
      <c r="O441" s="59" t="s">
        <v>2880</v>
      </c>
      <c r="P441" s="46" t="s">
        <v>180</v>
      </c>
      <c r="Q441" s="59" t="s">
        <v>2650</v>
      </c>
      <c r="R441" s="59" t="s">
        <v>230</v>
      </c>
      <c r="S441" s="75">
        <f t="shared" si="90"/>
        <v>1</v>
      </c>
      <c r="T441" s="75" t="s">
        <v>231</v>
      </c>
      <c r="U441" s="75">
        <f t="shared" si="91"/>
        <v>1</v>
      </c>
      <c r="V441" s="75" t="s">
        <v>231</v>
      </c>
      <c r="W441" s="75">
        <f t="shared" si="92"/>
        <v>1</v>
      </c>
      <c r="X441" s="75" t="s">
        <v>231</v>
      </c>
      <c r="Y441" s="76">
        <f t="shared" si="93"/>
        <v>1</v>
      </c>
      <c r="Z441" s="77" t="str">
        <f t="shared" si="94"/>
        <v>Insignificante</v>
      </c>
      <c r="AA441" s="78">
        <f t="shared" si="95"/>
        <v>1</v>
      </c>
      <c r="AB441" s="75" t="s">
        <v>231</v>
      </c>
      <c r="AC441" s="75">
        <f t="shared" si="96"/>
        <v>2</v>
      </c>
      <c r="AD441" s="75" t="s">
        <v>233</v>
      </c>
      <c r="AE441" s="75">
        <f t="shared" si="97"/>
        <v>2</v>
      </c>
      <c r="AF441" s="75" t="s">
        <v>233</v>
      </c>
      <c r="AG441" s="76">
        <f t="shared" si="98"/>
        <v>2</v>
      </c>
      <c r="AH441" s="77" t="str">
        <f t="shared" si="99"/>
        <v>Menor</v>
      </c>
      <c r="AI441" s="78">
        <f t="shared" si="100"/>
        <v>1</v>
      </c>
      <c r="AJ441" s="75" t="s">
        <v>231</v>
      </c>
      <c r="AK441" s="75">
        <f t="shared" si="101"/>
        <v>1</v>
      </c>
      <c r="AL441" s="75" t="s">
        <v>231</v>
      </c>
      <c r="AM441" s="75">
        <f t="shared" si="102"/>
        <v>2</v>
      </c>
      <c r="AN441" s="75" t="s">
        <v>233</v>
      </c>
      <c r="AO441" s="76">
        <f t="shared" si="103"/>
        <v>2</v>
      </c>
      <c r="AP441" s="77" t="str">
        <f t="shared" si="104"/>
        <v>Menor</v>
      </c>
      <c r="AQ441" s="79"/>
      <c r="AR441" s="79"/>
      <c r="AS441" s="79"/>
    </row>
    <row r="442" spans="3:45" ht="25.5">
      <c r="C442" s="56" t="s">
        <v>3336</v>
      </c>
      <c r="D442" s="57">
        <v>43251</v>
      </c>
      <c r="E442" s="58" t="s">
        <v>219</v>
      </c>
      <c r="F442" s="58" t="s">
        <v>3337</v>
      </c>
      <c r="G442" s="59" t="s">
        <v>3338</v>
      </c>
      <c r="H442" s="59" t="s">
        <v>222</v>
      </c>
      <c r="I442" s="59" t="s">
        <v>223</v>
      </c>
      <c r="J442" s="59" t="s">
        <v>2747</v>
      </c>
      <c r="K442" s="59" t="s">
        <v>566</v>
      </c>
      <c r="L442" s="59" t="s">
        <v>3331</v>
      </c>
      <c r="M442" s="59" t="s">
        <v>3131</v>
      </c>
      <c r="N442" s="59" t="s">
        <v>3339</v>
      </c>
      <c r="O442" s="59" t="s">
        <v>3335</v>
      </c>
      <c r="P442" s="46" t="s">
        <v>180</v>
      </c>
      <c r="Q442" s="59" t="s">
        <v>2650</v>
      </c>
      <c r="R442" s="59" t="s">
        <v>230</v>
      </c>
      <c r="S442" s="75">
        <f t="shared" si="90"/>
        <v>1</v>
      </c>
      <c r="T442" s="75" t="s">
        <v>231</v>
      </c>
      <c r="U442" s="75">
        <f t="shared" si="91"/>
        <v>1</v>
      </c>
      <c r="V442" s="75" t="s">
        <v>231</v>
      </c>
      <c r="W442" s="75">
        <f t="shared" si="92"/>
        <v>1</v>
      </c>
      <c r="X442" s="75" t="s">
        <v>231</v>
      </c>
      <c r="Y442" s="76">
        <f t="shared" si="93"/>
        <v>1</v>
      </c>
      <c r="Z442" s="77" t="str">
        <f t="shared" si="94"/>
        <v>Insignificante</v>
      </c>
      <c r="AA442" s="78">
        <f t="shared" si="95"/>
        <v>1</v>
      </c>
      <c r="AB442" s="75" t="s">
        <v>231</v>
      </c>
      <c r="AC442" s="75">
        <f t="shared" si="96"/>
        <v>2</v>
      </c>
      <c r="AD442" s="75" t="s">
        <v>233</v>
      </c>
      <c r="AE442" s="75">
        <f t="shared" si="97"/>
        <v>2</v>
      </c>
      <c r="AF442" s="75" t="s">
        <v>233</v>
      </c>
      <c r="AG442" s="76">
        <f t="shared" si="98"/>
        <v>2</v>
      </c>
      <c r="AH442" s="77" t="str">
        <f t="shared" si="99"/>
        <v>Menor</v>
      </c>
      <c r="AI442" s="78">
        <f t="shared" si="100"/>
        <v>1</v>
      </c>
      <c r="AJ442" s="75" t="s">
        <v>231</v>
      </c>
      <c r="AK442" s="75">
        <f t="shared" si="101"/>
        <v>1</v>
      </c>
      <c r="AL442" s="75" t="s">
        <v>231</v>
      </c>
      <c r="AM442" s="75">
        <f t="shared" si="102"/>
        <v>2</v>
      </c>
      <c r="AN442" s="75" t="s">
        <v>233</v>
      </c>
      <c r="AO442" s="76">
        <f t="shared" si="103"/>
        <v>2</v>
      </c>
      <c r="AP442" s="77" t="str">
        <f t="shared" si="104"/>
        <v>Menor</v>
      </c>
      <c r="AQ442" s="79"/>
      <c r="AR442" s="79"/>
      <c r="AS442" s="79"/>
    </row>
    <row r="443" spans="3:45" ht="25.5">
      <c r="C443" s="56" t="s">
        <v>3340</v>
      </c>
      <c r="D443" s="57">
        <v>43251</v>
      </c>
      <c r="E443" s="58" t="s">
        <v>3307</v>
      </c>
      <c r="F443" s="58" t="s">
        <v>3307</v>
      </c>
      <c r="G443" s="59" t="s">
        <v>3341</v>
      </c>
      <c r="H443" s="59" t="s">
        <v>3310</v>
      </c>
      <c r="I443" s="59" t="s">
        <v>223</v>
      </c>
      <c r="J443" s="59" t="s">
        <v>2747</v>
      </c>
      <c r="K443" s="59" t="s">
        <v>566</v>
      </c>
      <c r="L443" s="59" t="s">
        <v>3331</v>
      </c>
      <c r="M443" s="59" t="s">
        <v>3332</v>
      </c>
      <c r="N443" s="59" t="s">
        <v>3333</v>
      </c>
      <c r="O443" s="59" t="s">
        <v>3325</v>
      </c>
      <c r="P443" s="46" t="s">
        <v>180</v>
      </c>
      <c r="Q443" s="59" t="s">
        <v>2650</v>
      </c>
      <c r="R443" s="59" t="s">
        <v>2774</v>
      </c>
      <c r="S443" s="75">
        <f t="shared" si="90"/>
        <v>1</v>
      </c>
      <c r="T443" s="75" t="s">
        <v>231</v>
      </c>
      <c r="U443" s="75">
        <f t="shared" si="91"/>
        <v>1</v>
      </c>
      <c r="V443" s="75" t="s">
        <v>231</v>
      </c>
      <c r="W443" s="75">
        <f t="shared" si="92"/>
        <v>1</v>
      </c>
      <c r="X443" s="75" t="s">
        <v>231</v>
      </c>
      <c r="Y443" s="76">
        <f t="shared" si="93"/>
        <v>1</v>
      </c>
      <c r="Z443" s="77" t="str">
        <f t="shared" si="94"/>
        <v>Insignificante</v>
      </c>
      <c r="AA443" s="78">
        <f t="shared" si="95"/>
        <v>3</v>
      </c>
      <c r="AB443" s="75" t="s">
        <v>232</v>
      </c>
      <c r="AC443" s="75">
        <f t="shared" si="96"/>
        <v>2</v>
      </c>
      <c r="AD443" s="75" t="s">
        <v>233</v>
      </c>
      <c r="AE443" s="75">
        <f t="shared" si="97"/>
        <v>2</v>
      </c>
      <c r="AF443" s="75" t="s">
        <v>233</v>
      </c>
      <c r="AG443" s="76">
        <f t="shared" si="98"/>
        <v>3</v>
      </c>
      <c r="AH443" s="77" t="str">
        <f t="shared" si="99"/>
        <v>Moderado</v>
      </c>
      <c r="AI443" s="78">
        <f t="shared" si="100"/>
        <v>2</v>
      </c>
      <c r="AJ443" s="75" t="s">
        <v>233</v>
      </c>
      <c r="AK443" s="75">
        <f t="shared" si="101"/>
        <v>2</v>
      </c>
      <c r="AL443" s="75" t="s">
        <v>233</v>
      </c>
      <c r="AM443" s="75">
        <f t="shared" si="102"/>
        <v>3</v>
      </c>
      <c r="AN443" s="75" t="s">
        <v>232</v>
      </c>
      <c r="AO443" s="76">
        <f t="shared" si="103"/>
        <v>3</v>
      </c>
      <c r="AP443" s="77" t="str">
        <f t="shared" si="104"/>
        <v>Moderado</v>
      </c>
      <c r="AQ443" s="79"/>
      <c r="AR443" s="79"/>
      <c r="AS443" s="79"/>
    </row>
    <row r="444" spans="3:45" ht="25.5">
      <c r="C444" s="56" t="s">
        <v>3340</v>
      </c>
      <c r="D444" s="57">
        <v>43251</v>
      </c>
      <c r="E444" s="58" t="s">
        <v>3307</v>
      </c>
      <c r="F444" s="58" t="s">
        <v>3307</v>
      </c>
      <c r="G444" s="59" t="s">
        <v>3341</v>
      </c>
      <c r="H444" s="59" t="s">
        <v>3310</v>
      </c>
      <c r="I444" s="59" t="s">
        <v>223</v>
      </c>
      <c r="J444" s="59" t="s">
        <v>2747</v>
      </c>
      <c r="K444" s="59" t="s">
        <v>566</v>
      </c>
      <c r="L444" s="59" t="s">
        <v>3331</v>
      </c>
      <c r="M444" s="59" t="s">
        <v>3332</v>
      </c>
      <c r="N444" s="59" t="s">
        <v>3333</v>
      </c>
      <c r="O444" s="59" t="s">
        <v>3334</v>
      </c>
      <c r="P444" s="46" t="s">
        <v>180</v>
      </c>
      <c r="Q444" s="59" t="s">
        <v>2650</v>
      </c>
      <c r="R444" s="59" t="s">
        <v>2774</v>
      </c>
      <c r="S444" s="75">
        <f t="shared" si="90"/>
        <v>1</v>
      </c>
      <c r="T444" s="75" t="s">
        <v>231</v>
      </c>
      <c r="U444" s="75">
        <f t="shared" si="91"/>
        <v>1</v>
      </c>
      <c r="V444" s="75" t="s">
        <v>231</v>
      </c>
      <c r="W444" s="75">
        <f t="shared" si="92"/>
        <v>1</v>
      </c>
      <c r="X444" s="75" t="s">
        <v>231</v>
      </c>
      <c r="Y444" s="76">
        <f t="shared" si="93"/>
        <v>1</v>
      </c>
      <c r="Z444" s="77" t="str">
        <f t="shared" si="94"/>
        <v>Insignificante</v>
      </c>
      <c r="AA444" s="78">
        <f t="shared" si="95"/>
        <v>3</v>
      </c>
      <c r="AB444" s="75" t="s">
        <v>232</v>
      </c>
      <c r="AC444" s="75">
        <f t="shared" si="96"/>
        <v>2</v>
      </c>
      <c r="AD444" s="75" t="s">
        <v>233</v>
      </c>
      <c r="AE444" s="75">
        <f t="shared" si="97"/>
        <v>2</v>
      </c>
      <c r="AF444" s="75" t="s">
        <v>233</v>
      </c>
      <c r="AG444" s="76">
        <f t="shared" si="98"/>
        <v>3</v>
      </c>
      <c r="AH444" s="77" t="str">
        <f t="shared" si="99"/>
        <v>Moderado</v>
      </c>
      <c r="AI444" s="78">
        <f t="shared" si="100"/>
        <v>2</v>
      </c>
      <c r="AJ444" s="75" t="s">
        <v>233</v>
      </c>
      <c r="AK444" s="75">
        <f t="shared" si="101"/>
        <v>2</v>
      </c>
      <c r="AL444" s="75" t="s">
        <v>233</v>
      </c>
      <c r="AM444" s="75">
        <f t="shared" si="102"/>
        <v>3</v>
      </c>
      <c r="AN444" s="75" t="s">
        <v>232</v>
      </c>
      <c r="AO444" s="76">
        <f t="shared" si="103"/>
        <v>3</v>
      </c>
      <c r="AP444" s="77" t="str">
        <f t="shared" si="104"/>
        <v>Moderado</v>
      </c>
      <c r="AQ444" s="79"/>
      <c r="AR444" s="79"/>
      <c r="AS444" s="79"/>
    </row>
    <row r="445" spans="3:45" ht="25.5">
      <c r="C445" s="56" t="s">
        <v>3340</v>
      </c>
      <c r="D445" s="57">
        <v>43251</v>
      </c>
      <c r="E445" s="58" t="s">
        <v>3307</v>
      </c>
      <c r="F445" s="58" t="s">
        <v>3307</v>
      </c>
      <c r="G445" s="59" t="s">
        <v>3341</v>
      </c>
      <c r="H445" s="59" t="s">
        <v>3310</v>
      </c>
      <c r="I445" s="59" t="s">
        <v>223</v>
      </c>
      <c r="J445" s="59" t="s">
        <v>2747</v>
      </c>
      <c r="K445" s="59" t="s">
        <v>566</v>
      </c>
      <c r="L445" s="59" t="s">
        <v>3331</v>
      </c>
      <c r="M445" s="59" t="s">
        <v>3332</v>
      </c>
      <c r="N445" s="59" t="s">
        <v>3333</v>
      </c>
      <c r="O445" s="59" t="s">
        <v>3335</v>
      </c>
      <c r="P445" s="46" t="s">
        <v>180</v>
      </c>
      <c r="Q445" s="59" t="s">
        <v>2650</v>
      </c>
      <c r="R445" s="59" t="s">
        <v>2774</v>
      </c>
      <c r="S445" s="75">
        <f t="shared" si="90"/>
        <v>1</v>
      </c>
      <c r="T445" s="75" t="s">
        <v>231</v>
      </c>
      <c r="U445" s="75">
        <f t="shared" si="91"/>
        <v>1</v>
      </c>
      <c r="V445" s="75" t="s">
        <v>231</v>
      </c>
      <c r="W445" s="75">
        <f t="shared" si="92"/>
        <v>1</v>
      </c>
      <c r="X445" s="75" t="s">
        <v>231</v>
      </c>
      <c r="Y445" s="76">
        <f t="shared" si="93"/>
        <v>1</v>
      </c>
      <c r="Z445" s="77" t="str">
        <f t="shared" si="94"/>
        <v>Insignificante</v>
      </c>
      <c r="AA445" s="78">
        <f t="shared" si="95"/>
        <v>3</v>
      </c>
      <c r="AB445" s="75" t="s">
        <v>232</v>
      </c>
      <c r="AC445" s="75">
        <f t="shared" si="96"/>
        <v>2</v>
      </c>
      <c r="AD445" s="75" t="s">
        <v>233</v>
      </c>
      <c r="AE445" s="75">
        <f t="shared" si="97"/>
        <v>2</v>
      </c>
      <c r="AF445" s="75" t="s">
        <v>233</v>
      </c>
      <c r="AG445" s="76">
        <f t="shared" si="98"/>
        <v>3</v>
      </c>
      <c r="AH445" s="77" t="str">
        <f t="shared" si="99"/>
        <v>Moderado</v>
      </c>
      <c r="AI445" s="78">
        <f t="shared" si="100"/>
        <v>2</v>
      </c>
      <c r="AJ445" s="75" t="s">
        <v>233</v>
      </c>
      <c r="AK445" s="75">
        <f t="shared" si="101"/>
        <v>2</v>
      </c>
      <c r="AL445" s="75" t="s">
        <v>233</v>
      </c>
      <c r="AM445" s="75">
        <f t="shared" si="102"/>
        <v>3</v>
      </c>
      <c r="AN445" s="75" t="s">
        <v>232</v>
      </c>
      <c r="AO445" s="76">
        <f t="shared" si="103"/>
        <v>3</v>
      </c>
      <c r="AP445" s="77" t="str">
        <f t="shared" si="104"/>
        <v>Moderado</v>
      </c>
      <c r="AQ445" s="79"/>
      <c r="AR445" s="79"/>
      <c r="AS445" s="79"/>
    </row>
    <row r="446" spans="3:45" ht="25.5">
      <c r="C446" s="56" t="s">
        <v>3340</v>
      </c>
      <c r="D446" s="57">
        <v>43251</v>
      </c>
      <c r="E446" s="58" t="s">
        <v>3307</v>
      </c>
      <c r="F446" s="58" t="s">
        <v>3307</v>
      </c>
      <c r="G446" s="59" t="s">
        <v>3341</v>
      </c>
      <c r="H446" s="59" t="s">
        <v>3310</v>
      </c>
      <c r="I446" s="59" t="s">
        <v>223</v>
      </c>
      <c r="J446" s="59" t="s">
        <v>2747</v>
      </c>
      <c r="K446" s="59" t="s">
        <v>566</v>
      </c>
      <c r="L446" s="59" t="s">
        <v>3331</v>
      </c>
      <c r="M446" s="59" t="s">
        <v>3332</v>
      </c>
      <c r="N446" s="59" t="s">
        <v>3333</v>
      </c>
      <c r="O446" s="59" t="s">
        <v>2755</v>
      </c>
      <c r="P446" s="46" t="s">
        <v>180</v>
      </c>
      <c r="Q446" s="59" t="s">
        <v>2650</v>
      </c>
      <c r="R446" s="59" t="s">
        <v>2774</v>
      </c>
      <c r="S446" s="75">
        <f t="shared" si="90"/>
        <v>1</v>
      </c>
      <c r="T446" s="75" t="s">
        <v>231</v>
      </c>
      <c r="U446" s="75">
        <f t="shared" si="91"/>
        <v>1</v>
      </c>
      <c r="V446" s="75" t="s">
        <v>231</v>
      </c>
      <c r="W446" s="75">
        <f t="shared" si="92"/>
        <v>1</v>
      </c>
      <c r="X446" s="75" t="s">
        <v>231</v>
      </c>
      <c r="Y446" s="76">
        <f t="shared" si="93"/>
        <v>1</v>
      </c>
      <c r="Z446" s="77" t="str">
        <f t="shared" si="94"/>
        <v>Insignificante</v>
      </c>
      <c r="AA446" s="78">
        <f t="shared" si="95"/>
        <v>3</v>
      </c>
      <c r="AB446" s="75" t="s">
        <v>232</v>
      </c>
      <c r="AC446" s="75">
        <f t="shared" si="96"/>
        <v>2</v>
      </c>
      <c r="AD446" s="75" t="s">
        <v>233</v>
      </c>
      <c r="AE446" s="75">
        <f t="shared" si="97"/>
        <v>2</v>
      </c>
      <c r="AF446" s="75" t="s">
        <v>233</v>
      </c>
      <c r="AG446" s="76">
        <f t="shared" si="98"/>
        <v>3</v>
      </c>
      <c r="AH446" s="77" t="str">
        <f t="shared" si="99"/>
        <v>Moderado</v>
      </c>
      <c r="AI446" s="78">
        <f t="shared" si="100"/>
        <v>2</v>
      </c>
      <c r="AJ446" s="75" t="s">
        <v>233</v>
      </c>
      <c r="AK446" s="75">
        <f t="shared" si="101"/>
        <v>2</v>
      </c>
      <c r="AL446" s="75" t="s">
        <v>233</v>
      </c>
      <c r="AM446" s="75">
        <f t="shared" si="102"/>
        <v>3</v>
      </c>
      <c r="AN446" s="75" t="s">
        <v>232</v>
      </c>
      <c r="AO446" s="76">
        <f t="shared" si="103"/>
        <v>3</v>
      </c>
      <c r="AP446" s="77" t="str">
        <f t="shared" si="104"/>
        <v>Moderado</v>
      </c>
      <c r="AQ446" s="79"/>
      <c r="AR446" s="79"/>
      <c r="AS446" s="79"/>
    </row>
    <row r="447" spans="3:45" ht="25.5">
      <c r="C447" s="56" t="s">
        <v>3342</v>
      </c>
      <c r="D447" s="57">
        <v>43413</v>
      </c>
      <c r="E447" s="66" t="s">
        <v>3343</v>
      </c>
      <c r="F447" s="66" t="s">
        <v>3343</v>
      </c>
      <c r="G447" s="59" t="s">
        <v>3344</v>
      </c>
      <c r="H447" s="67" t="s">
        <v>222</v>
      </c>
      <c r="I447" s="59" t="s">
        <v>223</v>
      </c>
      <c r="J447" s="59" t="s">
        <v>3345</v>
      </c>
      <c r="K447" s="67" t="s">
        <v>566</v>
      </c>
      <c r="L447" s="67" t="s">
        <v>3346</v>
      </c>
      <c r="M447" s="59" t="s">
        <v>2912</v>
      </c>
      <c r="N447" s="59" t="s">
        <v>3346</v>
      </c>
      <c r="O447" s="67" t="s">
        <v>3347</v>
      </c>
      <c r="P447" s="46" t="s">
        <v>180</v>
      </c>
      <c r="Q447" s="59" t="s">
        <v>2650</v>
      </c>
      <c r="R447" s="59" t="s">
        <v>230</v>
      </c>
      <c r="S447" s="75">
        <f t="shared" si="90"/>
        <v>1</v>
      </c>
      <c r="T447" s="75" t="s">
        <v>231</v>
      </c>
      <c r="U447" s="75">
        <f t="shared" si="91"/>
        <v>1</v>
      </c>
      <c r="V447" s="75" t="s">
        <v>231</v>
      </c>
      <c r="W447" s="75">
        <f t="shared" si="92"/>
        <v>1</v>
      </c>
      <c r="X447" s="75" t="s">
        <v>231</v>
      </c>
      <c r="Y447" s="76">
        <f t="shared" si="93"/>
        <v>1</v>
      </c>
      <c r="Z447" s="77" t="str">
        <f t="shared" si="94"/>
        <v>Insignificante</v>
      </c>
      <c r="AA447" s="78">
        <f t="shared" si="95"/>
        <v>1</v>
      </c>
      <c r="AB447" s="75" t="s">
        <v>231</v>
      </c>
      <c r="AC447" s="75">
        <f t="shared" si="96"/>
        <v>3</v>
      </c>
      <c r="AD447" s="75" t="s">
        <v>232</v>
      </c>
      <c r="AE447" s="75">
        <f t="shared" si="97"/>
        <v>2</v>
      </c>
      <c r="AF447" s="75" t="s">
        <v>233</v>
      </c>
      <c r="AG447" s="76">
        <f t="shared" si="98"/>
        <v>3</v>
      </c>
      <c r="AH447" s="77" t="str">
        <f t="shared" si="99"/>
        <v>Moderado</v>
      </c>
      <c r="AI447" s="78">
        <f t="shared" si="100"/>
        <v>1</v>
      </c>
      <c r="AJ447" s="75" t="s">
        <v>231</v>
      </c>
      <c r="AK447" s="75">
        <f t="shared" si="101"/>
        <v>3</v>
      </c>
      <c r="AL447" s="75" t="s">
        <v>232</v>
      </c>
      <c r="AM447" s="75">
        <f t="shared" si="102"/>
        <v>5</v>
      </c>
      <c r="AN447" s="75" t="s">
        <v>243</v>
      </c>
      <c r="AO447" s="76">
        <f t="shared" si="103"/>
        <v>5</v>
      </c>
      <c r="AP447" s="77" t="str">
        <f t="shared" si="104"/>
        <v>Catastrófico</v>
      </c>
      <c r="AQ447" s="79"/>
      <c r="AR447" s="79"/>
      <c r="AS447" s="79"/>
    </row>
    <row r="448" spans="3:45" ht="25.5">
      <c r="C448" s="56" t="s">
        <v>3342</v>
      </c>
      <c r="D448" s="57">
        <v>43413</v>
      </c>
      <c r="E448" s="66" t="s">
        <v>3343</v>
      </c>
      <c r="F448" s="66" t="s">
        <v>3343</v>
      </c>
      <c r="G448" s="59" t="s">
        <v>3344</v>
      </c>
      <c r="H448" s="67" t="s">
        <v>222</v>
      </c>
      <c r="I448" s="59" t="s">
        <v>223</v>
      </c>
      <c r="J448" s="59" t="s">
        <v>3345</v>
      </c>
      <c r="K448" s="67" t="s">
        <v>566</v>
      </c>
      <c r="L448" s="67" t="s">
        <v>3346</v>
      </c>
      <c r="M448" s="59" t="s">
        <v>2912</v>
      </c>
      <c r="N448" s="59" t="s">
        <v>3346</v>
      </c>
      <c r="O448" s="67" t="s">
        <v>3348</v>
      </c>
      <c r="P448" s="46" t="s">
        <v>180</v>
      </c>
      <c r="Q448" s="59" t="s">
        <v>2650</v>
      </c>
      <c r="R448" s="59" t="s">
        <v>230</v>
      </c>
      <c r="S448" s="75">
        <f t="shared" si="90"/>
        <v>1</v>
      </c>
      <c r="T448" s="75" t="s">
        <v>231</v>
      </c>
      <c r="U448" s="75">
        <f t="shared" si="91"/>
        <v>1</v>
      </c>
      <c r="V448" s="75" t="s">
        <v>231</v>
      </c>
      <c r="W448" s="75">
        <f t="shared" si="92"/>
        <v>1</v>
      </c>
      <c r="X448" s="75" t="s">
        <v>231</v>
      </c>
      <c r="Y448" s="76">
        <f t="shared" si="93"/>
        <v>1</v>
      </c>
      <c r="Z448" s="77" t="str">
        <f t="shared" si="94"/>
        <v>Insignificante</v>
      </c>
      <c r="AA448" s="78">
        <f t="shared" si="95"/>
        <v>1</v>
      </c>
      <c r="AB448" s="75" t="s">
        <v>231</v>
      </c>
      <c r="AC448" s="75">
        <f t="shared" si="96"/>
        <v>3</v>
      </c>
      <c r="AD448" s="75" t="s">
        <v>232</v>
      </c>
      <c r="AE448" s="75">
        <f t="shared" si="97"/>
        <v>2</v>
      </c>
      <c r="AF448" s="75" t="s">
        <v>233</v>
      </c>
      <c r="AG448" s="76">
        <f t="shared" si="98"/>
        <v>3</v>
      </c>
      <c r="AH448" s="77" t="str">
        <f t="shared" si="99"/>
        <v>Moderado</v>
      </c>
      <c r="AI448" s="78">
        <f t="shared" si="100"/>
        <v>1</v>
      </c>
      <c r="AJ448" s="75" t="s">
        <v>231</v>
      </c>
      <c r="AK448" s="75">
        <f t="shared" si="101"/>
        <v>3</v>
      </c>
      <c r="AL448" s="75" t="s">
        <v>232</v>
      </c>
      <c r="AM448" s="75">
        <f t="shared" si="102"/>
        <v>5</v>
      </c>
      <c r="AN448" s="75" t="s">
        <v>243</v>
      </c>
      <c r="AO448" s="76">
        <f t="shared" si="103"/>
        <v>5</v>
      </c>
      <c r="AP448" s="77" t="str">
        <f t="shared" si="104"/>
        <v>Catastrófico</v>
      </c>
      <c r="AQ448" s="79"/>
      <c r="AR448" s="79"/>
      <c r="AS448" s="79"/>
    </row>
    <row r="449" spans="3:45" ht="25.5">
      <c r="C449" s="56" t="s">
        <v>3342</v>
      </c>
      <c r="D449" s="57">
        <v>43413</v>
      </c>
      <c r="E449" s="66" t="s">
        <v>3343</v>
      </c>
      <c r="F449" s="66" t="s">
        <v>3343</v>
      </c>
      <c r="G449" s="59" t="s">
        <v>3344</v>
      </c>
      <c r="H449" s="67" t="s">
        <v>222</v>
      </c>
      <c r="I449" s="59" t="s">
        <v>223</v>
      </c>
      <c r="J449" s="59" t="s">
        <v>3345</v>
      </c>
      <c r="K449" s="67" t="s">
        <v>566</v>
      </c>
      <c r="L449" s="67" t="s">
        <v>3346</v>
      </c>
      <c r="M449" s="59" t="s">
        <v>2912</v>
      </c>
      <c r="N449" s="59" t="s">
        <v>3346</v>
      </c>
      <c r="O449" s="67" t="s">
        <v>2755</v>
      </c>
      <c r="P449" s="46" t="s">
        <v>180</v>
      </c>
      <c r="Q449" s="59" t="s">
        <v>2650</v>
      </c>
      <c r="R449" s="59" t="s">
        <v>230</v>
      </c>
      <c r="S449" s="75">
        <f t="shared" si="90"/>
        <v>1</v>
      </c>
      <c r="T449" s="75" t="s">
        <v>231</v>
      </c>
      <c r="U449" s="75">
        <f t="shared" si="91"/>
        <v>1</v>
      </c>
      <c r="V449" s="75" t="s">
        <v>231</v>
      </c>
      <c r="W449" s="75">
        <f t="shared" si="92"/>
        <v>1</v>
      </c>
      <c r="X449" s="75" t="s">
        <v>231</v>
      </c>
      <c r="Y449" s="76">
        <f t="shared" si="93"/>
        <v>1</v>
      </c>
      <c r="Z449" s="77" t="str">
        <f t="shared" si="94"/>
        <v>Insignificante</v>
      </c>
      <c r="AA449" s="78">
        <f t="shared" si="95"/>
        <v>1</v>
      </c>
      <c r="AB449" s="75" t="s">
        <v>231</v>
      </c>
      <c r="AC449" s="75">
        <f t="shared" si="96"/>
        <v>3</v>
      </c>
      <c r="AD449" s="75" t="s">
        <v>232</v>
      </c>
      <c r="AE449" s="75">
        <f t="shared" si="97"/>
        <v>2</v>
      </c>
      <c r="AF449" s="75" t="s">
        <v>233</v>
      </c>
      <c r="AG449" s="76">
        <f t="shared" si="98"/>
        <v>3</v>
      </c>
      <c r="AH449" s="77" t="str">
        <f t="shared" si="99"/>
        <v>Moderado</v>
      </c>
      <c r="AI449" s="78">
        <f t="shared" si="100"/>
        <v>1</v>
      </c>
      <c r="AJ449" s="75" t="s">
        <v>231</v>
      </c>
      <c r="AK449" s="75">
        <f t="shared" si="101"/>
        <v>3</v>
      </c>
      <c r="AL449" s="75" t="s">
        <v>232</v>
      </c>
      <c r="AM449" s="75">
        <f t="shared" si="102"/>
        <v>5</v>
      </c>
      <c r="AN449" s="75" t="s">
        <v>243</v>
      </c>
      <c r="AO449" s="76">
        <f t="shared" si="103"/>
        <v>5</v>
      </c>
      <c r="AP449" s="77" t="str">
        <f t="shared" si="104"/>
        <v>Catastrófico</v>
      </c>
      <c r="AQ449" s="79"/>
      <c r="AR449" s="79"/>
      <c r="AS449" s="79"/>
    </row>
    <row r="450" spans="3:45" ht="38.25">
      <c r="C450" s="56" t="s">
        <v>3349</v>
      </c>
      <c r="D450" s="57">
        <v>43413</v>
      </c>
      <c r="E450" s="66" t="s">
        <v>3350</v>
      </c>
      <c r="F450" s="66" t="s">
        <v>3350</v>
      </c>
      <c r="G450" s="59" t="s">
        <v>3351</v>
      </c>
      <c r="H450" s="67" t="s">
        <v>222</v>
      </c>
      <c r="I450" s="67" t="s">
        <v>2766</v>
      </c>
      <c r="J450" s="59" t="s">
        <v>3352</v>
      </c>
      <c r="K450" s="67" t="s">
        <v>566</v>
      </c>
      <c r="L450" s="67" t="s">
        <v>3346</v>
      </c>
      <c r="M450" s="59" t="s">
        <v>3353</v>
      </c>
      <c r="N450" s="59" t="s">
        <v>3354</v>
      </c>
      <c r="O450" s="67" t="s">
        <v>3347</v>
      </c>
      <c r="P450" s="46" t="s">
        <v>180</v>
      </c>
      <c r="Q450" s="59" t="s">
        <v>2650</v>
      </c>
      <c r="R450" s="59" t="s">
        <v>230</v>
      </c>
      <c r="S450" s="75">
        <f t="shared" si="90"/>
        <v>1</v>
      </c>
      <c r="T450" s="75" t="s">
        <v>231</v>
      </c>
      <c r="U450" s="75">
        <f t="shared" si="91"/>
        <v>1</v>
      </c>
      <c r="V450" s="75" t="s">
        <v>231</v>
      </c>
      <c r="W450" s="75">
        <f t="shared" si="92"/>
        <v>1</v>
      </c>
      <c r="X450" s="75" t="s">
        <v>231</v>
      </c>
      <c r="Y450" s="76">
        <f t="shared" si="93"/>
        <v>1</v>
      </c>
      <c r="Z450" s="77" t="str">
        <f t="shared" si="94"/>
        <v>Insignificante</v>
      </c>
      <c r="AA450" s="78">
        <f t="shared" si="95"/>
        <v>1</v>
      </c>
      <c r="AB450" s="75" t="s">
        <v>231</v>
      </c>
      <c r="AC450" s="75">
        <f t="shared" si="96"/>
        <v>2</v>
      </c>
      <c r="AD450" s="75" t="s">
        <v>233</v>
      </c>
      <c r="AE450" s="75">
        <f t="shared" si="97"/>
        <v>2</v>
      </c>
      <c r="AF450" s="75" t="s">
        <v>233</v>
      </c>
      <c r="AG450" s="76">
        <f t="shared" si="98"/>
        <v>2</v>
      </c>
      <c r="AH450" s="77" t="str">
        <f t="shared" si="99"/>
        <v>Menor</v>
      </c>
      <c r="AI450" s="78">
        <f t="shared" si="100"/>
        <v>1</v>
      </c>
      <c r="AJ450" s="75" t="s">
        <v>231</v>
      </c>
      <c r="AK450" s="75">
        <f t="shared" si="101"/>
        <v>2</v>
      </c>
      <c r="AL450" s="75" t="s">
        <v>233</v>
      </c>
      <c r="AM450" s="75">
        <f t="shared" si="102"/>
        <v>3</v>
      </c>
      <c r="AN450" s="75" t="s">
        <v>232</v>
      </c>
      <c r="AO450" s="76">
        <f t="shared" si="103"/>
        <v>3</v>
      </c>
      <c r="AP450" s="77" t="str">
        <f t="shared" si="104"/>
        <v>Moderado</v>
      </c>
      <c r="AQ450" s="79"/>
      <c r="AR450" s="79"/>
      <c r="AS450" s="79"/>
    </row>
    <row r="451" spans="3:45" ht="76.5">
      <c r="C451" s="56" t="s">
        <v>3355</v>
      </c>
      <c r="D451" s="57">
        <v>43413</v>
      </c>
      <c r="E451" s="66" t="s">
        <v>3356</v>
      </c>
      <c r="F451" s="66" t="s">
        <v>3356</v>
      </c>
      <c r="G451" s="59" t="s">
        <v>3357</v>
      </c>
      <c r="H451" s="67" t="s">
        <v>222</v>
      </c>
      <c r="I451" s="67" t="s">
        <v>2766</v>
      </c>
      <c r="J451" s="59" t="s">
        <v>3358</v>
      </c>
      <c r="K451" s="67" t="s">
        <v>566</v>
      </c>
      <c r="L451" s="67" t="s">
        <v>3346</v>
      </c>
      <c r="M451" s="59" t="s">
        <v>3359</v>
      </c>
      <c r="N451" s="59" t="s">
        <v>3346</v>
      </c>
      <c r="O451" s="67" t="s">
        <v>3347</v>
      </c>
      <c r="P451" s="46" t="s">
        <v>179</v>
      </c>
      <c r="Q451" s="59" t="s">
        <v>2697</v>
      </c>
      <c r="R451" s="60" t="s">
        <v>2999</v>
      </c>
      <c r="S451" s="75">
        <f t="shared" si="90"/>
        <v>5</v>
      </c>
      <c r="T451" s="75" t="s">
        <v>243</v>
      </c>
      <c r="U451" s="75">
        <f t="shared" si="91"/>
        <v>5</v>
      </c>
      <c r="V451" s="75" t="s">
        <v>243</v>
      </c>
      <c r="W451" s="75">
        <f t="shared" si="92"/>
        <v>4</v>
      </c>
      <c r="X451" s="75" t="s">
        <v>242</v>
      </c>
      <c r="Y451" s="76">
        <f t="shared" si="93"/>
        <v>5</v>
      </c>
      <c r="Z451" s="77" t="str">
        <f t="shared" si="94"/>
        <v>Catastrófico</v>
      </c>
      <c r="AA451" s="78">
        <f t="shared" si="95"/>
        <v>1</v>
      </c>
      <c r="AB451" s="75" t="s">
        <v>231</v>
      </c>
      <c r="AC451" s="75">
        <f t="shared" si="96"/>
        <v>3</v>
      </c>
      <c r="AD451" s="75" t="s">
        <v>232</v>
      </c>
      <c r="AE451" s="75">
        <f t="shared" si="97"/>
        <v>2</v>
      </c>
      <c r="AF451" s="75" t="s">
        <v>233</v>
      </c>
      <c r="AG451" s="76">
        <f t="shared" si="98"/>
        <v>3</v>
      </c>
      <c r="AH451" s="77" t="str">
        <f t="shared" si="99"/>
        <v>Moderado</v>
      </c>
      <c r="AI451" s="78">
        <f t="shared" si="100"/>
        <v>1</v>
      </c>
      <c r="AJ451" s="75" t="s">
        <v>231</v>
      </c>
      <c r="AK451" s="75">
        <f t="shared" si="101"/>
        <v>2</v>
      </c>
      <c r="AL451" s="75" t="s">
        <v>233</v>
      </c>
      <c r="AM451" s="75">
        <f t="shared" si="102"/>
        <v>2</v>
      </c>
      <c r="AN451" s="75" t="s">
        <v>233</v>
      </c>
      <c r="AO451" s="76">
        <f t="shared" si="103"/>
        <v>2</v>
      </c>
      <c r="AP451" s="77" t="str">
        <f t="shared" si="104"/>
        <v>Menor</v>
      </c>
      <c r="AQ451" s="79"/>
      <c r="AR451" s="79"/>
      <c r="AS451" s="79"/>
    </row>
    <row r="452" spans="3:45" ht="12.75">
      <c r="C452" s="56" t="s">
        <v>3360</v>
      </c>
      <c r="D452" s="57">
        <v>43413</v>
      </c>
      <c r="E452" s="66" t="s">
        <v>219</v>
      </c>
      <c r="F452" s="66" t="s">
        <v>3303</v>
      </c>
      <c r="G452" s="59" t="s">
        <v>3361</v>
      </c>
      <c r="H452" s="67" t="s">
        <v>222</v>
      </c>
      <c r="I452" s="59" t="s">
        <v>223</v>
      </c>
      <c r="J452" s="59" t="s">
        <v>3362</v>
      </c>
      <c r="K452" s="67" t="s">
        <v>566</v>
      </c>
      <c r="L452" s="67" t="s">
        <v>3346</v>
      </c>
      <c r="M452" s="59" t="s">
        <v>3131</v>
      </c>
      <c r="N452" s="59" t="s">
        <v>3363</v>
      </c>
      <c r="O452" s="67" t="s">
        <v>1975</v>
      </c>
      <c r="P452" s="46" t="s">
        <v>180</v>
      </c>
      <c r="Q452" s="59" t="s">
        <v>2650</v>
      </c>
      <c r="R452" s="59" t="s">
        <v>230</v>
      </c>
      <c r="S452" s="75">
        <f t="shared" si="90"/>
        <v>1</v>
      </c>
      <c r="T452" s="75" t="s">
        <v>231</v>
      </c>
      <c r="U452" s="75">
        <f t="shared" si="91"/>
        <v>1</v>
      </c>
      <c r="V452" s="75" t="s">
        <v>231</v>
      </c>
      <c r="W452" s="75">
        <f t="shared" si="92"/>
        <v>1</v>
      </c>
      <c r="X452" s="75" t="s">
        <v>231</v>
      </c>
      <c r="Y452" s="76">
        <f t="shared" si="93"/>
        <v>1</v>
      </c>
      <c r="Z452" s="77" t="str">
        <f t="shared" si="94"/>
        <v>Insignificante</v>
      </c>
      <c r="AA452" s="78">
        <f t="shared" si="95"/>
        <v>1</v>
      </c>
      <c r="AB452" s="75" t="s">
        <v>231</v>
      </c>
      <c r="AC452" s="75">
        <f t="shared" si="96"/>
        <v>2</v>
      </c>
      <c r="AD452" s="75" t="s">
        <v>233</v>
      </c>
      <c r="AE452" s="75">
        <f t="shared" si="97"/>
        <v>2</v>
      </c>
      <c r="AF452" s="75" t="s">
        <v>233</v>
      </c>
      <c r="AG452" s="76">
        <f t="shared" si="98"/>
        <v>2</v>
      </c>
      <c r="AH452" s="77" t="str">
        <f t="shared" si="99"/>
        <v>Menor</v>
      </c>
      <c r="AI452" s="78">
        <f t="shared" si="100"/>
        <v>1</v>
      </c>
      <c r="AJ452" s="75" t="s">
        <v>231</v>
      </c>
      <c r="AK452" s="75">
        <f t="shared" si="101"/>
        <v>2</v>
      </c>
      <c r="AL452" s="75" t="s">
        <v>233</v>
      </c>
      <c r="AM452" s="75">
        <f t="shared" si="102"/>
        <v>2</v>
      </c>
      <c r="AN452" s="75" t="s">
        <v>233</v>
      </c>
      <c r="AO452" s="76">
        <f t="shared" si="103"/>
        <v>2</v>
      </c>
      <c r="AP452" s="77" t="str">
        <f t="shared" si="104"/>
        <v>Menor</v>
      </c>
      <c r="AQ452" s="79"/>
      <c r="AR452" s="79"/>
      <c r="AS452" s="79"/>
    </row>
    <row r="453" spans="3:45" ht="12.75">
      <c r="C453" s="56" t="s">
        <v>3360</v>
      </c>
      <c r="D453" s="57">
        <v>43413</v>
      </c>
      <c r="E453" s="66" t="s">
        <v>219</v>
      </c>
      <c r="F453" s="66" t="s">
        <v>3303</v>
      </c>
      <c r="G453" s="59" t="s">
        <v>3361</v>
      </c>
      <c r="H453" s="67" t="s">
        <v>222</v>
      </c>
      <c r="I453" s="59" t="s">
        <v>223</v>
      </c>
      <c r="J453" s="59" t="s">
        <v>3362</v>
      </c>
      <c r="K453" s="67" t="s">
        <v>566</v>
      </c>
      <c r="L453" s="67" t="s">
        <v>3346</v>
      </c>
      <c r="M453" s="59" t="s">
        <v>3131</v>
      </c>
      <c r="N453" s="59" t="s">
        <v>3363</v>
      </c>
      <c r="O453" s="67" t="s">
        <v>2880</v>
      </c>
      <c r="P453" s="46" t="s">
        <v>180</v>
      </c>
      <c r="Q453" s="59" t="s">
        <v>2650</v>
      </c>
      <c r="R453" s="59" t="s">
        <v>230</v>
      </c>
      <c r="S453" s="75">
        <f t="shared" si="90"/>
        <v>1</v>
      </c>
      <c r="T453" s="75" t="s">
        <v>231</v>
      </c>
      <c r="U453" s="75">
        <f t="shared" si="91"/>
        <v>1</v>
      </c>
      <c r="V453" s="75" t="s">
        <v>231</v>
      </c>
      <c r="W453" s="75">
        <f t="shared" si="92"/>
        <v>1</v>
      </c>
      <c r="X453" s="75" t="s">
        <v>231</v>
      </c>
      <c r="Y453" s="76">
        <f t="shared" si="93"/>
        <v>1</v>
      </c>
      <c r="Z453" s="77" t="str">
        <f t="shared" si="94"/>
        <v>Insignificante</v>
      </c>
      <c r="AA453" s="78">
        <f t="shared" si="95"/>
        <v>1</v>
      </c>
      <c r="AB453" s="75" t="s">
        <v>231</v>
      </c>
      <c r="AC453" s="75">
        <f t="shared" si="96"/>
        <v>2</v>
      </c>
      <c r="AD453" s="75" t="s">
        <v>233</v>
      </c>
      <c r="AE453" s="75">
        <f t="shared" si="97"/>
        <v>2</v>
      </c>
      <c r="AF453" s="75" t="s">
        <v>233</v>
      </c>
      <c r="AG453" s="76">
        <f t="shared" si="98"/>
        <v>2</v>
      </c>
      <c r="AH453" s="77" t="str">
        <f t="shared" si="99"/>
        <v>Menor</v>
      </c>
      <c r="AI453" s="78">
        <f t="shared" si="100"/>
        <v>1</v>
      </c>
      <c r="AJ453" s="75" t="s">
        <v>231</v>
      </c>
      <c r="AK453" s="75">
        <f t="shared" si="101"/>
        <v>2</v>
      </c>
      <c r="AL453" s="75" t="s">
        <v>233</v>
      </c>
      <c r="AM453" s="75">
        <f t="shared" si="102"/>
        <v>2</v>
      </c>
      <c r="AN453" s="75" t="s">
        <v>233</v>
      </c>
      <c r="AO453" s="76">
        <f t="shared" si="103"/>
        <v>2</v>
      </c>
      <c r="AP453" s="77" t="str">
        <f t="shared" si="104"/>
        <v>Menor</v>
      </c>
      <c r="AQ453" s="79"/>
      <c r="AR453" s="79"/>
      <c r="AS453" s="79"/>
    </row>
    <row r="454" spans="3:45" ht="25.5">
      <c r="C454" s="56" t="s">
        <v>3360</v>
      </c>
      <c r="D454" s="57">
        <v>43413</v>
      </c>
      <c r="E454" s="66" t="s">
        <v>219</v>
      </c>
      <c r="F454" s="66" t="s">
        <v>3303</v>
      </c>
      <c r="G454" s="59" t="s">
        <v>3361</v>
      </c>
      <c r="H454" s="67" t="s">
        <v>222</v>
      </c>
      <c r="I454" s="59" t="s">
        <v>223</v>
      </c>
      <c r="J454" s="59" t="s">
        <v>3362</v>
      </c>
      <c r="K454" s="67" t="s">
        <v>566</v>
      </c>
      <c r="L454" s="67" t="s">
        <v>3346</v>
      </c>
      <c r="M454" s="59" t="s">
        <v>3131</v>
      </c>
      <c r="N454" s="59" t="s">
        <v>3363</v>
      </c>
      <c r="O454" s="67" t="s">
        <v>3364</v>
      </c>
      <c r="P454" s="46" t="s">
        <v>180</v>
      </c>
      <c r="Q454" s="59" t="s">
        <v>2650</v>
      </c>
      <c r="R454" s="59" t="s">
        <v>230</v>
      </c>
      <c r="S454" s="75">
        <f t="shared" si="90"/>
        <v>1</v>
      </c>
      <c r="T454" s="75" t="s">
        <v>231</v>
      </c>
      <c r="U454" s="75">
        <f t="shared" si="91"/>
        <v>1</v>
      </c>
      <c r="V454" s="75" t="s">
        <v>231</v>
      </c>
      <c r="W454" s="75">
        <f t="shared" si="92"/>
        <v>1</v>
      </c>
      <c r="X454" s="75" t="s">
        <v>231</v>
      </c>
      <c r="Y454" s="76">
        <f t="shared" si="93"/>
        <v>1</v>
      </c>
      <c r="Z454" s="77" t="str">
        <f t="shared" si="94"/>
        <v>Insignificante</v>
      </c>
      <c r="AA454" s="78">
        <f t="shared" si="95"/>
        <v>1</v>
      </c>
      <c r="AB454" s="75" t="s">
        <v>231</v>
      </c>
      <c r="AC454" s="75">
        <f t="shared" si="96"/>
        <v>2</v>
      </c>
      <c r="AD454" s="75" t="s">
        <v>233</v>
      </c>
      <c r="AE454" s="75">
        <f t="shared" si="97"/>
        <v>2</v>
      </c>
      <c r="AF454" s="75" t="s">
        <v>233</v>
      </c>
      <c r="AG454" s="76">
        <f t="shared" si="98"/>
        <v>2</v>
      </c>
      <c r="AH454" s="77" t="str">
        <f t="shared" si="99"/>
        <v>Menor</v>
      </c>
      <c r="AI454" s="78">
        <f t="shared" si="100"/>
        <v>1</v>
      </c>
      <c r="AJ454" s="75" t="s">
        <v>231</v>
      </c>
      <c r="AK454" s="75">
        <f t="shared" si="101"/>
        <v>2</v>
      </c>
      <c r="AL454" s="75" t="s">
        <v>233</v>
      </c>
      <c r="AM454" s="75">
        <f t="shared" si="102"/>
        <v>2</v>
      </c>
      <c r="AN454" s="75" t="s">
        <v>233</v>
      </c>
      <c r="AO454" s="76">
        <f t="shared" si="103"/>
        <v>2</v>
      </c>
      <c r="AP454" s="77" t="str">
        <f t="shared" si="104"/>
        <v>Menor</v>
      </c>
      <c r="AQ454" s="79"/>
      <c r="AR454" s="79"/>
      <c r="AS454" s="79"/>
    </row>
    <row r="455" spans="3:45" ht="12.75">
      <c r="C455" s="56" t="s">
        <v>3360</v>
      </c>
      <c r="D455" s="57">
        <v>43413</v>
      </c>
      <c r="E455" s="66" t="s">
        <v>219</v>
      </c>
      <c r="F455" s="66" t="s">
        <v>3303</v>
      </c>
      <c r="G455" s="59" t="s">
        <v>3361</v>
      </c>
      <c r="H455" s="67" t="s">
        <v>222</v>
      </c>
      <c r="I455" s="59" t="s">
        <v>223</v>
      </c>
      <c r="J455" s="59" t="s">
        <v>3362</v>
      </c>
      <c r="K455" s="67" t="s">
        <v>566</v>
      </c>
      <c r="L455" s="67" t="s">
        <v>3346</v>
      </c>
      <c r="M455" s="59" t="s">
        <v>3131</v>
      </c>
      <c r="N455" s="59" t="s">
        <v>3363</v>
      </c>
      <c r="O455" s="67"/>
      <c r="P455" s="46" t="s">
        <v>180</v>
      </c>
      <c r="Q455" s="59" t="s">
        <v>2650</v>
      </c>
      <c r="R455" s="59" t="s">
        <v>230</v>
      </c>
      <c r="S455" s="75">
        <f t="shared" si="90"/>
        <v>1</v>
      </c>
      <c r="T455" s="75" t="s">
        <v>231</v>
      </c>
      <c r="U455" s="75">
        <f t="shared" si="91"/>
        <v>1</v>
      </c>
      <c r="V455" s="75" t="s">
        <v>231</v>
      </c>
      <c r="W455" s="75">
        <f t="shared" si="92"/>
        <v>1</v>
      </c>
      <c r="X455" s="75" t="s">
        <v>231</v>
      </c>
      <c r="Y455" s="76">
        <f t="shared" si="93"/>
        <v>1</v>
      </c>
      <c r="Z455" s="77" t="str">
        <f t="shared" si="94"/>
        <v>Insignificante</v>
      </c>
      <c r="AA455" s="78">
        <f t="shared" si="95"/>
        <v>1</v>
      </c>
      <c r="AB455" s="75" t="s">
        <v>231</v>
      </c>
      <c r="AC455" s="75">
        <f t="shared" si="96"/>
        <v>2</v>
      </c>
      <c r="AD455" s="75" t="s">
        <v>233</v>
      </c>
      <c r="AE455" s="75">
        <f t="shared" si="97"/>
        <v>2</v>
      </c>
      <c r="AF455" s="75" t="s">
        <v>233</v>
      </c>
      <c r="AG455" s="76">
        <f t="shared" si="98"/>
        <v>2</v>
      </c>
      <c r="AH455" s="77" t="str">
        <f t="shared" si="99"/>
        <v>Menor</v>
      </c>
      <c r="AI455" s="78">
        <f t="shared" si="100"/>
        <v>1</v>
      </c>
      <c r="AJ455" s="75" t="s">
        <v>231</v>
      </c>
      <c r="AK455" s="75">
        <f t="shared" si="101"/>
        <v>2</v>
      </c>
      <c r="AL455" s="75" t="s">
        <v>233</v>
      </c>
      <c r="AM455" s="75">
        <f t="shared" si="102"/>
        <v>2</v>
      </c>
      <c r="AN455" s="75" t="s">
        <v>233</v>
      </c>
      <c r="AO455" s="76">
        <f t="shared" si="103"/>
        <v>2</v>
      </c>
      <c r="AP455" s="77" t="str">
        <f t="shared" si="104"/>
        <v>Menor</v>
      </c>
      <c r="AQ455" s="79"/>
      <c r="AR455" s="79"/>
      <c r="AS455" s="79"/>
    </row>
    <row r="456" spans="3:45" ht="38.25">
      <c r="C456" s="56" t="s">
        <v>3365</v>
      </c>
      <c r="D456" s="57">
        <v>43413</v>
      </c>
      <c r="E456" s="58" t="s">
        <v>219</v>
      </c>
      <c r="F456" s="58" t="s">
        <v>3366</v>
      </c>
      <c r="G456" s="59" t="s">
        <v>3367</v>
      </c>
      <c r="H456" s="59" t="s">
        <v>222</v>
      </c>
      <c r="I456" s="59" t="s">
        <v>223</v>
      </c>
      <c r="J456" s="67" t="s">
        <v>2747</v>
      </c>
      <c r="K456" s="67" t="s">
        <v>566</v>
      </c>
      <c r="L456" s="59" t="s">
        <v>3368</v>
      </c>
      <c r="M456" s="67" t="s">
        <v>3131</v>
      </c>
      <c r="N456" s="59" t="s">
        <v>3369</v>
      </c>
      <c r="O456" s="67" t="s">
        <v>3370</v>
      </c>
      <c r="P456" s="46" t="s">
        <v>180</v>
      </c>
      <c r="Q456" s="59" t="s">
        <v>2650</v>
      </c>
      <c r="R456" s="59" t="s">
        <v>230</v>
      </c>
      <c r="S456" s="75">
        <f t="shared" si="90"/>
        <v>1</v>
      </c>
      <c r="T456" s="75" t="s">
        <v>231</v>
      </c>
      <c r="U456" s="75">
        <f t="shared" si="91"/>
        <v>1</v>
      </c>
      <c r="V456" s="75" t="s">
        <v>231</v>
      </c>
      <c r="W456" s="75">
        <f t="shared" si="92"/>
        <v>1</v>
      </c>
      <c r="X456" s="75" t="s">
        <v>231</v>
      </c>
      <c r="Y456" s="76">
        <f t="shared" si="93"/>
        <v>1</v>
      </c>
      <c r="Z456" s="77" t="str">
        <f t="shared" si="94"/>
        <v>Insignificante</v>
      </c>
      <c r="AA456" s="78">
        <f t="shared" si="95"/>
        <v>1</v>
      </c>
      <c r="AB456" s="75" t="s">
        <v>231</v>
      </c>
      <c r="AC456" s="75">
        <f t="shared" si="96"/>
        <v>1</v>
      </c>
      <c r="AD456" s="75" t="s">
        <v>231</v>
      </c>
      <c r="AE456" s="75">
        <f t="shared" si="97"/>
        <v>1</v>
      </c>
      <c r="AF456" s="75" t="s">
        <v>231</v>
      </c>
      <c r="AG456" s="76">
        <f t="shared" si="98"/>
        <v>1</v>
      </c>
      <c r="AH456" s="77" t="str">
        <f t="shared" si="99"/>
        <v>Insignificante</v>
      </c>
      <c r="AI456" s="78">
        <f t="shared" si="100"/>
        <v>1</v>
      </c>
      <c r="AJ456" s="75" t="s">
        <v>231</v>
      </c>
      <c r="AK456" s="75">
        <f t="shared" si="101"/>
        <v>1</v>
      </c>
      <c r="AL456" s="75" t="s">
        <v>231</v>
      </c>
      <c r="AM456" s="75">
        <f t="shared" si="102"/>
        <v>1</v>
      </c>
      <c r="AN456" s="75" t="s">
        <v>231</v>
      </c>
      <c r="AO456" s="76">
        <f t="shared" si="103"/>
        <v>1</v>
      </c>
      <c r="AP456" s="77" t="str">
        <f t="shared" si="104"/>
        <v>Insignificante</v>
      </c>
      <c r="AQ456" s="79"/>
      <c r="AR456" s="79"/>
      <c r="AS456" s="79"/>
    </row>
    <row r="457" spans="3:45" ht="38.25">
      <c r="C457" s="56" t="s">
        <v>3365</v>
      </c>
      <c r="D457" s="57">
        <v>43413</v>
      </c>
      <c r="E457" s="58" t="s">
        <v>219</v>
      </c>
      <c r="F457" s="58" t="s">
        <v>3366</v>
      </c>
      <c r="G457" s="59" t="s">
        <v>3367</v>
      </c>
      <c r="H457" s="59" t="s">
        <v>222</v>
      </c>
      <c r="I457" s="59" t="s">
        <v>223</v>
      </c>
      <c r="J457" s="67" t="s">
        <v>2747</v>
      </c>
      <c r="K457" s="67" t="s">
        <v>566</v>
      </c>
      <c r="L457" s="59" t="s">
        <v>3368</v>
      </c>
      <c r="M457" s="67" t="s">
        <v>3131</v>
      </c>
      <c r="N457" s="59" t="s">
        <v>3369</v>
      </c>
      <c r="O457" s="67" t="s">
        <v>3371</v>
      </c>
      <c r="P457" s="46" t="s">
        <v>180</v>
      </c>
      <c r="Q457" s="59" t="s">
        <v>2650</v>
      </c>
      <c r="R457" s="59" t="s">
        <v>230</v>
      </c>
      <c r="S457" s="75">
        <f t="shared" si="90"/>
        <v>1</v>
      </c>
      <c r="T457" s="75" t="s">
        <v>231</v>
      </c>
      <c r="U457" s="75">
        <f t="shared" si="91"/>
        <v>1</v>
      </c>
      <c r="V457" s="75" t="s">
        <v>231</v>
      </c>
      <c r="W457" s="75">
        <f t="shared" si="92"/>
        <v>1</v>
      </c>
      <c r="X457" s="75" t="s">
        <v>231</v>
      </c>
      <c r="Y457" s="76">
        <f t="shared" si="93"/>
        <v>1</v>
      </c>
      <c r="Z457" s="77" t="str">
        <f t="shared" si="94"/>
        <v>Insignificante</v>
      </c>
      <c r="AA457" s="78">
        <f t="shared" si="95"/>
        <v>1</v>
      </c>
      <c r="AB457" s="75" t="s">
        <v>231</v>
      </c>
      <c r="AC457" s="75">
        <f t="shared" si="96"/>
        <v>1</v>
      </c>
      <c r="AD457" s="75" t="s">
        <v>231</v>
      </c>
      <c r="AE457" s="75">
        <f t="shared" si="97"/>
        <v>1</v>
      </c>
      <c r="AF457" s="75" t="s">
        <v>231</v>
      </c>
      <c r="AG457" s="76">
        <f t="shared" si="98"/>
        <v>1</v>
      </c>
      <c r="AH457" s="77" t="str">
        <f t="shared" si="99"/>
        <v>Insignificante</v>
      </c>
      <c r="AI457" s="78">
        <f t="shared" si="100"/>
        <v>1</v>
      </c>
      <c r="AJ457" s="75" t="s">
        <v>231</v>
      </c>
      <c r="AK457" s="75">
        <f t="shared" si="101"/>
        <v>1</v>
      </c>
      <c r="AL457" s="75" t="s">
        <v>231</v>
      </c>
      <c r="AM457" s="75">
        <f t="shared" si="102"/>
        <v>1</v>
      </c>
      <c r="AN457" s="75" t="s">
        <v>231</v>
      </c>
      <c r="AO457" s="76">
        <f t="shared" si="103"/>
        <v>1</v>
      </c>
      <c r="AP457" s="77" t="str">
        <f t="shared" si="104"/>
        <v>Insignificante</v>
      </c>
      <c r="AQ457" s="79"/>
      <c r="AR457" s="79"/>
      <c r="AS457" s="79"/>
    </row>
    <row r="458" spans="3:45" ht="25.5">
      <c r="C458" s="56" t="s">
        <v>3372</v>
      </c>
      <c r="D458" s="57">
        <v>43413</v>
      </c>
      <c r="E458" s="58" t="s">
        <v>219</v>
      </c>
      <c r="F458" s="66" t="s">
        <v>220</v>
      </c>
      <c r="G458" s="59" t="s">
        <v>3373</v>
      </c>
      <c r="H458" s="59" t="s">
        <v>222</v>
      </c>
      <c r="I458" s="59" t="s">
        <v>2655</v>
      </c>
      <c r="J458" s="59" t="s">
        <v>2747</v>
      </c>
      <c r="K458" s="67" t="s">
        <v>566</v>
      </c>
      <c r="L458" s="59" t="s">
        <v>3368</v>
      </c>
      <c r="M458" s="59" t="s">
        <v>3131</v>
      </c>
      <c r="N458" s="59" t="s">
        <v>3374</v>
      </c>
      <c r="O458" s="67" t="s">
        <v>3375</v>
      </c>
      <c r="P458" s="46" t="s">
        <v>180</v>
      </c>
      <c r="Q458" s="59" t="s">
        <v>2650</v>
      </c>
      <c r="R458" s="59" t="s">
        <v>230</v>
      </c>
      <c r="S458" s="75">
        <f t="shared" si="90"/>
        <v>1</v>
      </c>
      <c r="T458" s="75" t="s">
        <v>231</v>
      </c>
      <c r="U458" s="75">
        <f t="shared" si="91"/>
        <v>1</v>
      </c>
      <c r="V458" s="75" t="s">
        <v>231</v>
      </c>
      <c r="W458" s="75">
        <f t="shared" si="92"/>
        <v>1</v>
      </c>
      <c r="X458" s="75" t="s">
        <v>231</v>
      </c>
      <c r="Y458" s="76">
        <f t="shared" si="93"/>
        <v>1</v>
      </c>
      <c r="Z458" s="77" t="str">
        <f t="shared" si="94"/>
        <v>Insignificante</v>
      </c>
      <c r="AA458" s="78">
        <f t="shared" si="95"/>
        <v>1</v>
      </c>
      <c r="AB458" s="75" t="s">
        <v>231</v>
      </c>
      <c r="AC458" s="75">
        <f t="shared" si="96"/>
        <v>1</v>
      </c>
      <c r="AD458" s="75" t="s">
        <v>231</v>
      </c>
      <c r="AE458" s="75">
        <f t="shared" si="97"/>
        <v>1</v>
      </c>
      <c r="AF458" s="75" t="s">
        <v>231</v>
      </c>
      <c r="AG458" s="76">
        <f t="shared" si="98"/>
        <v>1</v>
      </c>
      <c r="AH458" s="77" t="str">
        <f t="shared" si="99"/>
        <v>Insignificante</v>
      </c>
      <c r="AI458" s="78">
        <f t="shared" si="100"/>
        <v>1</v>
      </c>
      <c r="AJ458" s="75" t="s">
        <v>231</v>
      </c>
      <c r="AK458" s="75">
        <f t="shared" si="101"/>
        <v>1</v>
      </c>
      <c r="AL458" s="75" t="s">
        <v>231</v>
      </c>
      <c r="AM458" s="75">
        <f t="shared" si="102"/>
        <v>1</v>
      </c>
      <c r="AN458" s="75" t="s">
        <v>231</v>
      </c>
      <c r="AO458" s="76">
        <f t="shared" si="103"/>
        <v>1</v>
      </c>
      <c r="AP458" s="77" t="str">
        <f t="shared" si="104"/>
        <v>Insignificante</v>
      </c>
      <c r="AQ458" s="79"/>
      <c r="AR458" s="79"/>
      <c r="AS458" s="79"/>
    </row>
    <row r="459" spans="3:45" ht="76.5">
      <c r="C459" s="56" t="s">
        <v>3376</v>
      </c>
      <c r="D459" s="57">
        <v>43413</v>
      </c>
      <c r="E459" s="66" t="s">
        <v>3307</v>
      </c>
      <c r="F459" s="66" t="s">
        <v>3377</v>
      </c>
      <c r="G459" s="59" t="s">
        <v>3278</v>
      </c>
      <c r="H459" s="59" t="s">
        <v>222</v>
      </c>
      <c r="I459" s="59" t="s">
        <v>223</v>
      </c>
      <c r="J459" s="59" t="s">
        <v>2820</v>
      </c>
      <c r="K459" s="67" t="s">
        <v>566</v>
      </c>
      <c r="L459" s="59" t="s">
        <v>3368</v>
      </c>
      <c r="M459" s="59" t="s">
        <v>3378</v>
      </c>
      <c r="N459" s="67" t="s">
        <v>3379</v>
      </c>
      <c r="O459" s="67" t="s">
        <v>3370</v>
      </c>
      <c r="P459" s="46" t="s">
        <v>179</v>
      </c>
      <c r="Q459" s="59" t="s">
        <v>2697</v>
      </c>
      <c r="R459" s="59" t="s">
        <v>2774</v>
      </c>
      <c r="S459" s="75">
        <f t="shared" si="90"/>
        <v>4</v>
      </c>
      <c r="T459" s="75" t="s">
        <v>242</v>
      </c>
      <c r="U459" s="75">
        <f t="shared" si="91"/>
        <v>5</v>
      </c>
      <c r="V459" s="75" t="s">
        <v>243</v>
      </c>
      <c r="W459" s="75">
        <f t="shared" si="92"/>
        <v>4</v>
      </c>
      <c r="X459" s="75" t="s">
        <v>242</v>
      </c>
      <c r="Y459" s="76">
        <f t="shared" si="93"/>
        <v>5</v>
      </c>
      <c r="Z459" s="77" t="str">
        <f t="shared" si="94"/>
        <v>Catastrófico</v>
      </c>
      <c r="AA459" s="78">
        <f t="shared" si="95"/>
        <v>4</v>
      </c>
      <c r="AB459" s="75" t="s">
        <v>242</v>
      </c>
      <c r="AC459" s="75">
        <f t="shared" si="96"/>
        <v>5</v>
      </c>
      <c r="AD459" s="75" t="s">
        <v>243</v>
      </c>
      <c r="AE459" s="75">
        <f t="shared" si="97"/>
        <v>4</v>
      </c>
      <c r="AF459" s="75" t="s">
        <v>242</v>
      </c>
      <c r="AG459" s="76">
        <f t="shared" si="98"/>
        <v>5</v>
      </c>
      <c r="AH459" s="77" t="str">
        <f t="shared" si="99"/>
        <v>Catastrófico</v>
      </c>
      <c r="AI459" s="78">
        <f t="shared" si="100"/>
        <v>3</v>
      </c>
      <c r="AJ459" s="75" t="s">
        <v>232</v>
      </c>
      <c r="AK459" s="75">
        <f t="shared" si="101"/>
        <v>5</v>
      </c>
      <c r="AL459" s="75" t="s">
        <v>243</v>
      </c>
      <c r="AM459" s="75">
        <f t="shared" si="102"/>
        <v>4</v>
      </c>
      <c r="AN459" s="75" t="s">
        <v>242</v>
      </c>
      <c r="AO459" s="76">
        <f t="shared" si="103"/>
        <v>5</v>
      </c>
      <c r="AP459" s="77" t="str">
        <f t="shared" si="104"/>
        <v>Catastrófico</v>
      </c>
      <c r="AQ459" s="79"/>
      <c r="AR459" s="79"/>
      <c r="AS459" s="79"/>
    </row>
    <row r="460" spans="3:45" ht="76.5">
      <c r="C460" s="56" t="s">
        <v>3376</v>
      </c>
      <c r="D460" s="57">
        <v>43413</v>
      </c>
      <c r="E460" s="66" t="s">
        <v>3307</v>
      </c>
      <c r="F460" s="66" t="s">
        <v>3377</v>
      </c>
      <c r="G460" s="59" t="s">
        <v>3278</v>
      </c>
      <c r="H460" s="59" t="s">
        <v>222</v>
      </c>
      <c r="I460" s="59" t="s">
        <v>223</v>
      </c>
      <c r="J460" s="59" t="s">
        <v>2820</v>
      </c>
      <c r="K460" s="67" t="s">
        <v>566</v>
      </c>
      <c r="L460" s="59" t="s">
        <v>3368</v>
      </c>
      <c r="M460" s="59" t="s">
        <v>3378</v>
      </c>
      <c r="N460" s="67" t="s">
        <v>3379</v>
      </c>
      <c r="O460" s="67" t="s">
        <v>3371</v>
      </c>
      <c r="P460" s="46" t="s">
        <v>179</v>
      </c>
      <c r="Q460" s="59" t="s">
        <v>2697</v>
      </c>
      <c r="R460" s="59" t="s">
        <v>2774</v>
      </c>
      <c r="S460" s="75">
        <f t="shared" si="90"/>
        <v>4</v>
      </c>
      <c r="T460" s="75" t="s">
        <v>242</v>
      </c>
      <c r="U460" s="75">
        <f t="shared" si="91"/>
        <v>5</v>
      </c>
      <c r="V460" s="75" t="s">
        <v>243</v>
      </c>
      <c r="W460" s="75">
        <f t="shared" si="92"/>
        <v>4</v>
      </c>
      <c r="X460" s="75" t="s">
        <v>242</v>
      </c>
      <c r="Y460" s="76">
        <f t="shared" si="93"/>
        <v>5</v>
      </c>
      <c r="Z460" s="77" t="str">
        <f t="shared" si="94"/>
        <v>Catastrófico</v>
      </c>
      <c r="AA460" s="78">
        <f t="shared" si="95"/>
        <v>4</v>
      </c>
      <c r="AB460" s="75" t="s">
        <v>242</v>
      </c>
      <c r="AC460" s="75">
        <f t="shared" si="96"/>
        <v>5</v>
      </c>
      <c r="AD460" s="75" t="s">
        <v>243</v>
      </c>
      <c r="AE460" s="75">
        <f t="shared" si="97"/>
        <v>4</v>
      </c>
      <c r="AF460" s="75" t="s">
        <v>242</v>
      </c>
      <c r="AG460" s="76">
        <f t="shared" si="98"/>
        <v>5</v>
      </c>
      <c r="AH460" s="77" t="str">
        <f t="shared" si="99"/>
        <v>Catastrófico</v>
      </c>
      <c r="AI460" s="78">
        <f t="shared" si="100"/>
        <v>3</v>
      </c>
      <c r="AJ460" s="75" t="s">
        <v>232</v>
      </c>
      <c r="AK460" s="75">
        <f t="shared" si="101"/>
        <v>5</v>
      </c>
      <c r="AL460" s="75" t="s">
        <v>243</v>
      </c>
      <c r="AM460" s="75">
        <f t="shared" si="102"/>
        <v>4</v>
      </c>
      <c r="AN460" s="75" t="s">
        <v>242</v>
      </c>
      <c r="AO460" s="76">
        <f t="shared" si="103"/>
        <v>5</v>
      </c>
      <c r="AP460" s="77" t="str">
        <f t="shared" si="104"/>
        <v>Catastrófico</v>
      </c>
      <c r="AQ460" s="79"/>
      <c r="AR460" s="79"/>
      <c r="AS460" s="79"/>
    </row>
    <row r="461" spans="3:45" ht="25.5">
      <c r="C461" s="56" t="s">
        <v>3380</v>
      </c>
      <c r="D461" s="57">
        <v>43413</v>
      </c>
      <c r="E461" s="58" t="s">
        <v>219</v>
      </c>
      <c r="F461" s="58" t="s">
        <v>3381</v>
      </c>
      <c r="G461" s="59" t="s">
        <v>3264</v>
      </c>
      <c r="H461" s="59" t="s">
        <v>222</v>
      </c>
      <c r="I461" s="59" t="s">
        <v>223</v>
      </c>
      <c r="J461" s="59" t="s">
        <v>2747</v>
      </c>
      <c r="K461" s="67" t="s">
        <v>566</v>
      </c>
      <c r="L461" s="59" t="s">
        <v>3382</v>
      </c>
      <c r="M461" s="59" t="s">
        <v>3131</v>
      </c>
      <c r="N461" s="59" t="s">
        <v>3379</v>
      </c>
      <c r="O461" s="59" t="s">
        <v>3383</v>
      </c>
      <c r="P461" s="46" t="s">
        <v>180</v>
      </c>
      <c r="Q461" s="59" t="s">
        <v>2650</v>
      </c>
      <c r="R461" s="59" t="s">
        <v>230</v>
      </c>
      <c r="S461" s="75">
        <f t="shared" si="90"/>
        <v>1</v>
      </c>
      <c r="T461" s="75" t="s">
        <v>231</v>
      </c>
      <c r="U461" s="75">
        <f t="shared" si="91"/>
        <v>1</v>
      </c>
      <c r="V461" s="75" t="s">
        <v>231</v>
      </c>
      <c r="W461" s="75">
        <f t="shared" si="92"/>
        <v>1</v>
      </c>
      <c r="X461" s="75" t="s">
        <v>231</v>
      </c>
      <c r="Y461" s="76">
        <f t="shared" si="93"/>
        <v>1</v>
      </c>
      <c r="Z461" s="77" t="str">
        <f t="shared" si="94"/>
        <v>Insignificante</v>
      </c>
      <c r="AA461" s="78">
        <f t="shared" si="95"/>
        <v>1</v>
      </c>
      <c r="AB461" s="75" t="s">
        <v>231</v>
      </c>
      <c r="AC461" s="75">
        <f t="shared" si="96"/>
        <v>1</v>
      </c>
      <c r="AD461" s="75" t="s">
        <v>231</v>
      </c>
      <c r="AE461" s="75">
        <f t="shared" si="97"/>
        <v>1</v>
      </c>
      <c r="AF461" s="75" t="s">
        <v>231</v>
      </c>
      <c r="AG461" s="76">
        <f t="shared" si="98"/>
        <v>1</v>
      </c>
      <c r="AH461" s="77" t="str">
        <f t="shared" si="99"/>
        <v>Insignificante</v>
      </c>
      <c r="AI461" s="78">
        <f t="shared" si="100"/>
        <v>1</v>
      </c>
      <c r="AJ461" s="75" t="s">
        <v>231</v>
      </c>
      <c r="AK461" s="75">
        <f t="shared" si="101"/>
        <v>1</v>
      </c>
      <c r="AL461" s="75" t="s">
        <v>231</v>
      </c>
      <c r="AM461" s="75">
        <f t="shared" si="102"/>
        <v>1</v>
      </c>
      <c r="AN461" s="75" t="s">
        <v>231</v>
      </c>
      <c r="AO461" s="76">
        <f t="shared" si="103"/>
        <v>1</v>
      </c>
      <c r="AP461" s="77" t="str">
        <f t="shared" si="104"/>
        <v>Insignificante</v>
      </c>
      <c r="AQ461" s="79"/>
      <c r="AR461" s="79"/>
      <c r="AS461" s="79"/>
    </row>
    <row r="462" spans="3:45" ht="25.5">
      <c r="C462" s="56" t="s">
        <v>3380</v>
      </c>
      <c r="D462" s="57">
        <v>43413</v>
      </c>
      <c r="E462" s="58" t="s">
        <v>219</v>
      </c>
      <c r="F462" s="58" t="s">
        <v>3381</v>
      </c>
      <c r="G462" s="59" t="s">
        <v>3264</v>
      </c>
      <c r="H462" s="59" t="s">
        <v>222</v>
      </c>
      <c r="I462" s="59" t="s">
        <v>223</v>
      </c>
      <c r="J462" s="59" t="s">
        <v>2747</v>
      </c>
      <c r="K462" s="67" t="s">
        <v>566</v>
      </c>
      <c r="L462" s="59" t="s">
        <v>3382</v>
      </c>
      <c r="M462" s="59" t="s">
        <v>3131</v>
      </c>
      <c r="N462" s="59" t="s">
        <v>3379</v>
      </c>
      <c r="O462" s="59" t="s">
        <v>3384</v>
      </c>
      <c r="P462" s="46" t="s">
        <v>180</v>
      </c>
      <c r="Q462" s="59" t="s">
        <v>2650</v>
      </c>
      <c r="R462" s="59" t="s">
        <v>230</v>
      </c>
      <c r="S462" s="75">
        <f t="shared" ref="S462:S465" si="105">IF(T462="Insignificante",1,IF(T462="Menor",2,IF(T462="Moderado",3,IF(T462="Mayor",4,IF(T462="Catastrófico",5,"NA")))))</f>
        <v>1</v>
      </c>
      <c r="T462" s="75" t="s">
        <v>231</v>
      </c>
      <c r="U462" s="75">
        <f t="shared" ref="U462:U465" si="106">IF(V462="Insignificante",1,IF(V462="Menor",2,IF(V462="Moderado",3,IF(V462="Mayor",4,IF(V462="Catastrófico",5,"NA")))))</f>
        <v>1</v>
      </c>
      <c r="V462" s="75" t="s">
        <v>231</v>
      </c>
      <c r="W462" s="75">
        <f t="shared" ref="W462:W465" si="107">IF(X462="Insignificante",1,IF(X462="Menor",2,IF(X462="Moderado",3,IF(X462="Mayor",4,IF(X462="Catastrófico",5,"NA")))))</f>
        <v>1</v>
      </c>
      <c r="X462" s="75" t="s">
        <v>231</v>
      </c>
      <c r="Y462" s="76">
        <f t="shared" ref="Y462:Y467" si="108">MAXA(S462,U462,W462)</f>
        <v>1</v>
      </c>
      <c r="Z462" s="77" t="str">
        <f t="shared" ref="Z462:Z467" si="109">IF(Y462=1,"Insignificante",IF(Y462=2,"Menor",IF(Y462=3,"Moderado",IF(Y462=4,"Mayor",IF(Y462=5,"Catastrófico","NA")))))</f>
        <v>Insignificante</v>
      </c>
      <c r="AA462" s="78">
        <f t="shared" ref="AA462:AA465" si="110">IF(AB462="Insignificante",1,IF(AB462="Menor",2,IF(AB462="Moderado",3,IF(AB462="Mayor",4,IF(AB462="Catastrófico",5,"NA")))))</f>
        <v>1</v>
      </c>
      <c r="AB462" s="75" t="s">
        <v>231</v>
      </c>
      <c r="AC462" s="75">
        <f t="shared" ref="AC462:AC465" si="111">IF(AD462="Insignificante",1,IF(AD462="Menor",2,IF(AD462="Moderado",3,IF(AD462="Mayor",4,IF(AD462="Catastrófico",5,"NA")))))</f>
        <v>1</v>
      </c>
      <c r="AD462" s="75" t="s">
        <v>231</v>
      </c>
      <c r="AE462" s="75">
        <f t="shared" ref="AE462:AE465" si="112">IF(AF462="Insignificante",1,IF(AF462="Menor",2,IF(AF462="Moderado",3,IF(AF462="Mayor",4,IF(AF462="Catastrófico",5,"NA")))))</f>
        <v>1</v>
      </c>
      <c r="AF462" s="75" t="s">
        <v>231</v>
      </c>
      <c r="AG462" s="76">
        <f t="shared" ref="AG462:AG467" si="113">MAXA(AA462,AC462,AE462)</f>
        <v>1</v>
      </c>
      <c r="AH462" s="77" t="str">
        <f t="shared" ref="AH462:AH465" si="114">IF(AG462=1,"Insignificante",IF(AG462=2,"Menor",IF(AG462=3,"Moderado",IF(AG462=4,"Mayor",IF(AG462=5,"Catastrófico","NA")))))</f>
        <v>Insignificante</v>
      </c>
      <c r="AI462" s="78">
        <f t="shared" ref="AI462:AI465" si="115">IF(AJ462="Insignificante",1,IF(AJ462="Menor",2,IF(AJ462="Moderado",3,IF(AJ462="Mayor",4,IF(AJ462="Catastrófico",5,"NA")))))</f>
        <v>1</v>
      </c>
      <c r="AJ462" s="75" t="s">
        <v>231</v>
      </c>
      <c r="AK462" s="75">
        <f t="shared" ref="AK462:AK465" si="116">IF(AL462="Insignificante",1,IF(AL462="Menor",2,IF(AL462="Moderado",3,IF(AL462="Mayor",4,IF(AL462="Catastrófico",5,"NA")))))</f>
        <v>1</v>
      </c>
      <c r="AL462" s="75" t="s">
        <v>231</v>
      </c>
      <c r="AM462" s="75">
        <f t="shared" ref="AM462:AM465" si="117">IF(AN462="Insignificante",1,IF(AN462="Menor",2,IF(AN462="Moderado",3,IF(AN462="Mayor",4,IF(AN462="Catastrófico",5,"NA")))))</f>
        <v>1</v>
      </c>
      <c r="AN462" s="75" t="s">
        <v>231</v>
      </c>
      <c r="AO462" s="76">
        <f t="shared" ref="AO462:AO467" si="118">MAXA(AI462,AK462,AM462)</f>
        <v>1</v>
      </c>
      <c r="AP462" s="77" t="str">
        <f t="shared" ref="AP462:AP465" si="119">IF(AO462=1,"Insignificante",IF(AO462=2,"Menor",IF(AO462=3,"Moderado",IF(AO462=4,"Mayor",IF(AO462=5,"Catastrófico","NA")))))</f>
        <v>Insignificante</v>
      </c>
      <c r="AQ462" s="79"/>
      <c r="AR462" s="79"/>
      <c r="AS462" s="79"/>
    </row>
    <row r="463" spans="3:45" ht="38.25">
      <c r="C463" s="56" t="s">
        <v>3385</v>
      </c>
      <c r="D463" s="57">
        <v>43413</v>
      </c>
      <c r="E463" s="58" t="s">
        <v>219</v>
      </c>
      <c r="F463" s="58" t="s">
        <v>3366</v>
      </c>
      <c r="G463" s="59" t="s">
        <v>3367</v>
      </c>
      <c r="H463" s="59" t="s">
        <v>222</v>
      </c>
      <c r="I463" s="59" t="s">
        <v>223</v>
      </c>
      <c r="J463" s="67" t="s">
        <v>2747</v>
      </c>
      <c r="K463" s="67" t="s">
        <v>566</v>
      </c>
      <c r="L463" s="59" t="s">
        <v>3382</v>
      </c>
      <c r="M463" s="67" t="s">
        <v>3131</v>
      </c>
      <c r="N463" s="59" t="s">
        <v>3369</v>
      </c>
      <c r="O463" s="67" t="s">
        <v>3383</v>
      </c>
      <c r="P463" s="46" t="s">
        <v>180</v>
      </c>
      <c r="Q463" s="59" t="s">
        <v>2650</v>
      </c>
      <c r="R463" s="59" t="s">
        <v>230</v>
      </c>
      <c r="S463" s="75">
        <f t="shared" si="105"/>
        <v>1</v>
      </c>
      <c r="T463" s="75" t="s">
        <v>231</v>
      </c>
      <c r="U463" s="75">
        <f t="shared" si="106"/>
        <v>1</v>
      </c>
      <c r="V463" s="75" t="s">
        <v>231</v>
      </c>
      <c r="W463" s="75">
        <f t="shared" si="107"/>
        <v>1</v>
      </c>
      <c r="X463" s="75" t="s">
        <v>231</v>
      </c>
      <c r="Y463" s="76">
        <f t="shared" si="108"/>
        <v>1</v>
      </c>
      <c r="Z463" s="77" t="str">
        <f t="shared" si="109"/>
        <v>Insignificante</v>
      </c>
      <c r="AA463" s="78">
        <f t="shared" si="110"/>
        <v>1</v>
      </c>
      <c r="AB463" s="75" t="s">
        <v>231</v>
      </c>
      <c r="AC463" s="75">
        <f t="shared" si="111"/>
        <v>1</v>
      </c>
      <c r="AD463" s="75" t="s">
        <v>231</v>
      </c>
      <c r="AE463" s="75">
        <f t="shared" si="112"/>
        <v>1</v>
      </c>
      <c r="AF463" s="75" t="s">
        <v>231</v>
      </c>
      <c r="AG463" s="76">
        <f t="shared" si="113"/>
        <v>1</v>
      </c>
      <c r="AH463" s="77" t="str">
        <f t="shared" si="114"/>
        <v>Insignificante</v>
      </c>
      <c r="AI463" s="78">
        <f t="shared" si="115"/>
        <v>1</v>
      </c>
      <c r="AJ463" s="75" t="s">
        <v>231</v>
      </c>
      <c r="AK463" s="75">
        <f t="shared" si="116"/>
        <v>1</v>
      </c>
      <c r="AL463" s="75" t="s">
        <v>231</v>
      </c>
      <c r="AM463" s="75">
        <f t="shared" si="117"/>
        <v>1</v>
      </c>
      <c r="AN463" s="75" t="s">
        <v>231</v>
      </c>
      <c r="AO463" s="76">
        <f t="shared" si="118"/>
        <v>1</v>
      </c>
      <c r="AP463" s="77" t="str">
        <f t="shared" si="119"/>
        <v>Insignificante</v>
      </c>
      <c r="AQ463" s="79"/>
      <c r="AR463" s="79"/>
      <c r="AS463" s="79"/>
    </row>
    <row r="464" spans="3:45" ht="38.25">
      <c r="C464" s="56" t="s">
        <v>3385</v>
      </c>
      <c r="D464" s="57">
        <v>43413</v>
      </c>
      <c r="E464" s="58" t="s">
        <v>219</v>
      </c>
      <c r="F464" s="58" t="s">
        <v>3366</v>
      </c>
      <c r="G464" s="59" t="s">
        <v>3367</v>
      </c>
      <c r="H464" s="59" t="s">
        <v>222</v>
      </c>
      <c r="I464" s="59" t="s">
        <v>223</v>
      </c>
      <c r="J464" s="67" t="s">
        <v>2747</v>
      </c>
      <c r="K464" s="67" t="s">
        <v>566</v>
      </c>
      <c r="L464" s="59" t="s">
        <v>3382</v>
      </c>
      <c r="M464" s="67" t="s">
        <v>3131</v>
      </c>
      <c r="N464" s="59" t="s">
        <v>3369</v>
      </c>
      <c r="O464" s="67" t="s">
        <v>3384</v>
      </c>
      <c r="P464" s="46" t="s">
        <v>180</v>
      </c>
      <c r="Q464" s="59" t="s">
        <v>2650</v>
      </c>
      <c r="R464" s="59" t="s">
        <v>230</v>
      </c>
      <c r="S464" s="75">
        <f t="shared" si="105"/>
        <v>1</v>
      </c>
      <c r="T464" s="75" t="s">
        <v>231</v>
      </c>
      <c r="U464" s="75">
        <f t="shared" si="106"/>
        <v>1</v>
      </c>
      <c r="V464" s="75" t="s">
        <v>231</v>
      </c>
      <c r="W464" s="75">
        <f t="shared" si="107"/>
        <v>1</v>
      </c>
      <c r="X464" s="75" t="s">
        <v>231</v>
      </c>
      <c r="Y464" s="76">
        <f t="shared" si="108"/>
        <v>1</v>
      </c>
      <c r="Z464" s="77" t="str">
        <f t="shared" si="109"/>
        <v>Insignificante</v>
      </c>
      <c r="AA464" s="78">
        <f t="shared" si="110"/>
        <v>1</v>
      </c>
      <c r="AB464" s="75" t="s">
        <v>231</v>
      </c>
      <c r="AC464" s="75">
        <f t="shared" si="111"/>
        <v>1</v>
      </c>
      <c r="AD464" s="75" t="s">
        <v>231</v>
      </c>
      <c r="AE464" s="75">
        <f t="shared" si="112"/>
        <v>1</v>
      </c>
      <c r="AF464" s="75" t="s">
        <v>231</v>
      </c>
      <c r="AG464" s="76">
        <f t="shared" si="113"/>
        <v>1</v>
      </c>
      <c r="AH464" s="77" t="str">
        <f t="shared" si="114"/>
        <v>Insignificante</v>
      </c>
      <c r="AI464" s="78">
        <f t="shared" si="115"/>
        <v>1</v>
      </c>
      <c r="AJ464" s="75" t="s">
        <v>231</v>
      </c>
      <c r="AK464" s="75">
        <f t="shared" si="116"/>
        <v>1</v>
      </c>
      <c r="AL464" s="75" t="s">
        <v>231</v>
      </c>
      <c r="AM464" s="75">
        <f t="shared" si="117"/>
        <v>1</v>
      </c>
      <c r="AN464" s="75" t="s">
        <v>231</v>
      </c>
      <c r="AO464" s="76">
        <f t="shared" si="118"/>
        <v>1</v>
      </c>
      <c r="AP464" s="77" t="str">
        <f t="shared" si="119"/>
        <v>Insignificante</v>
      </c>
      <c r="AQ464" s="79"/>
      <c r="AR464" s="79"/>
      <c r="AS464" s="79"/>
    </row>
    <row r="465" spans="3:45" ht="25.5">
      <c r="C465" s="56" t="s">
        <v>3386</v>
      </c>
      <c r="D465" s="57">
        <v>43413</v>
      </c>
      <c r="E465" s="58" t="s">
        <v>219</v>
      </c>
      <c r="F465" s="66" t="s">
        <v>220</v>
      </c>
      <c r="G465" s="59" t="s">
        <v>3373</v>
      </c>
      <c r="H465" s="59" t="s">
        <v>222</v>
      </c>
      <c r="I465" s="59" t="s">
        <v>2655</v>
      </c>
      <c r="J465" s="59" t="s">
        <v>2747</v>
      </c>
      <c r="K465" s="67" t="s">
        <v>566</v>
      </c>
      <c r="L465" s="59" t="s">
        <v>3387</v>
      </c>
      <c r="M465" s="59" t="s">
        <v>3131</v>
      </c>
      <c r="N465" s="59" t="s">
        <v>3374</v>
      </c>
      <c r="O465" s="67" t="s">
        <v>3388</v>
      </c>
      <c r="P465" s="46" t="s">
        <v>180</v>
      </c>
      <c r="Q465" s="59" t="s">
        <v>2650</v>
      </c>
      <c r="R465" s="59" t="s">
        <v>230</v>
      </c>
      <c r="S465" s="75">
        <f t="shared" si="105"/>
        <v>1</v>
      </c>
      <c r="T465" s="75" t="s">
        <v>231</v>
      </c>
      <c r="U465" s="75">
        <f t="shared" si="106"/>
        <v>1</v>
      </c>
      <c r="V465" s="75" t="s">
        <v>231</v>
      </c>
      <c r="W465" s="75">
        <f t="shared" si="107"/>
        <v>1</v>
      </c>
      <c r="X465" s="75" t="s">
        <v>231</v>
      </c>
      <c r="Y465" s="76">
        <f t="shared" si="108"/>
        <v>1</v>
      </c>
      <c r="Z465" s="77" t="str">
        <f t="shared" si="109"/>
        <v>Insignificante</v>
      </c>
      <c r="AA465" s="78">
        <f t="shared" si="110"/>
        <v>1</v>
      </c>
      <c r="AB465" s="75" t="s">
        <v>231</v>
      </c>
      <c r="AC465" s="75">
        <f t="shared" si="111"/>
        <v>1</v>
      </c>
      <c r="AD465" s="75" t="s">
        <v>231</v>
      </c>
      <c r="AE465" s="75">
        <f t="shared" si="112"/>
        <v>1</v>
      </c>
      <c r="AF465" s="75" t="s">
        <v>231</v>
      </c>
      <c r="AG465" s="76">
        <f t="shared" si="113"/>
        <v>1</v>
      </c>
      <c r="AH465" s="77" t="str">
        <f t="shared" si="114"/>
        <v>Insignificante</v>
      </c>
      <c r="AI465" s="78">
        <f t="shared" si="115"/>
        <v>1</v>
      </c>
      <c r="AJ465" s="75" t="s">
        <v>231</v>
      </c>
      <c r="AK465" s="75">
        <f t="shared" si="116"/>
        <v>1</v>
      </c>
      <c r="AL465" s="75" t="s">
        <v>231</v>
      </c>
      <c r="AM465" s="75">
        <f t="shared" si="117"/>
        <v>1</v>
      </c>
      <c r="AN465" s="75" t="s">
        <v>231</v>
      </c>
      <c r="AO465" s="76">
        <f t="shared" si="118"/>
        <v>1</v>
      </c>
      <c r="AP465" s="77" t="str">
        <f t="shared" si="119"/>
        <v>Insignificante</v>
      </c>
      <c r="AQ465" s="79"/>
      <c r="AR465" s="79"/>
      <c r="AS465" s="79"/>
    </row>
    <row r="466" spans="3:45" ht="76.5">
      <c r="C466" s="56" t="s">
        <v>3389</v>
      </c>
      <c r="D466" s="57">
        <v>43413</v>
      </c>
      <c r="E466" s="66" t="s">
        <v>3307</v>
      </c>
      <c r="F466" s="66" t="s">
        <v>3377</v>
      </c>
      <c r="G466" s="59" t="s">
        <v>3278</v>
      </c>
      <c r="H466" s="59" t="s">
        <v>222</v>
      </c>
      <c r="I466" s="59" t="s">
        <v>223</v>
      </c>
      <c r="J466" s="59" t="s">
        <v>2747</v>
      </c>
      <c r="K466" s="67" t="s">
        <v>566</v>
      </c>
      <c r="L466" s="59" t="s">
        <v>3387</v>
      </c>
      <c r="M466" s="59" t="s">
        <v>3378</v>
      </c>
      <c r="N466" s="67" t="s">
        <v>3379</v>
      </c>
      <c r="O466" s="67" t="s">
        <v>3383</v>
      </c>
      <c r="P466" s="46" t="s">
        <v>179</v>
      </c>
      <c r="Q466" s="59" t="s">
        <v>2697</v>
      </c>
      <c r="R466" s="59" t="s">
        <v>2774</v>
      </c>
      <c r="S466" s="75">
        <f t="shared" ref="S466:S564" si="120">IF(T466="Insignificante",1,IF(T466="Menor",2,IF(T466="Moderado",3,IF(T466="Mayor",4,IF(T466="Catastrófico",5,"NA")))))</f>
        <v>4</v>
      </c>
      <c r="T466" s="75" t="s">
        <v>242</v>
      </c>
      <c r="U466" s="75">
        <f t="shared" ref="U466:U564" si="121">IF(V466="Insignificante",1,IF(V466="Menor",2,IF(V466="Moderado",3,IF(V466="Mayor",4,IF(V466="Catastrófico",5,"NA")))))</f>
        <v>5</v>
      </c>
      <c r="V466" s="75" t="s">
        <v>243</v>
      </c>
      <c r="W466" s="75">
        <f t="shared" ref="W466:W564" si="122">IF(X466="Insignificante",1,IF(X466="Menor",2,IF(X466="Moderado",3,IF(X466="Mayor",4,IF(X466="Catastrófico",5,"NA")))))</f>
        <v>4</v>
      </c>
      <c r="X466" s="75" t="s">
        <v>242</v>
      </c>
      <c r="Y466" s="76">
        <f t="shared" si="108"/>
        <v>5</v>
      </c>
      <c r="Z466" s="77" t="str">
        <f t="shared" si="109"/>
        <v>Catastrófico</v>
      </c>
      <c r="AA466" s="78">
        <f t="shared" ref="AA466:AA564" si="123">IF(AB466="Insignificante",1,IF(AB466="Menor",2,IF(AB466="Moderado",3,IF(AB466="Mayor",4,IF(AB466="Catastrófico",5,"NA")))))</f>
        <v>4</v>
      </c>
      <c r="AB466" s="75" t="s">
        <v>242</v>
      </c>
      <c r="AC466" s="75">
        <f t="shared" ref="AC466:AC564" si="124">IF(AD466="Insignificante",1,IF(AD466="Menor",2,IF(AD466="Moderado",3,IF(AD466="Mayor",4,IF(AD466="Catastrófico",5,"NA")))))</f>
        <v>5</v>
      </c>
      <c r="AD466" s="75" t="s">
        <v>243</v>
      </c>
      <c r="AE466" s="75">
        <f t="shared" ref="AE466:AE564" si="125">IF(AF466="Insignificante",1,IF(AF466="Menor",2,IF(AF466="Moderado",3,IF(AF466="Mayor",4,IF(AF466="Catastrófico",5,"NA")))))</f>
        <v>4</v>
      </c>
      <c r="AF466" s="75" t="s">
        <v>242</v>
      </c>
      <c r="AG466" s="76">
        <f t="shared" si="113"/>
        <v>5</v>
      </c>
      <c r="AH466" s="77" t="str">
        <f t="shared" ref="AH466:AH564" si="126">IF(AG466=1,"Insignificante",IF(AG466=2,"Menor",IF(AG466=3,"Moderado",IF(AG466=4,"Mayor",IF(AG466=5,"Catastrófico","NA")))))</f>
        <v>Catastrófico</v>
      </c>
      <c r="AI466" s="78">
        <f t="shared" ref="AI466:AI564" si="127">IF(AJ466="Insignificante",1,IF(AJ466="Menor",2,IF(AJ466="Moderado",3,IF(AJ466="Mayor",4,IF(AJ466="Catastrófico",5,"NA")))))</f>
        <v>3</v>
      </c>
      <c r="AJ466" s="75" t="s">
        <v>232</v>
      </c>
      <c r="AK466" s="75">
        <f t="shared" ref="AK466:AK564" si="128">IF(AL466="Insignificante",1,IF(AL466="Menor",2,IF(AL466="Moderado",3,IF(AL466="Mayor",4,IF(AL466="Catastrófico",5,"NA")))))</f>
        <v>5</v>
      </c>
      <c r="AL466" s="75" t="s">
        <v>243</v>
      </c>
      <c r="AM466" s="75">
        <f t="shared" ref="AM466:AM564" si="129">IF(AN466="Insignificante",1,IF(AN466="Menor",2,IF(AN466="Moderado",3,IF(AN466="Mayor",4,IF(AN466="Catastrófico",5,"NA")))))</f>
        <v>4</v>
      </c>
      <c r="AN466" s="75" t="s">
        <v>242</v>
      </c>
      <c r="AO466" s="76">
        <f t="shared" si="118"/>
        <v>5</v>
      </c>
      <c r="AP466" s="77" t="str">
        <f t="shared" ref="AP466:AP564" si="130">IF(AO466=1,"Insignificante",IF(AO466=2,"Menor",IF(AO466=3,"Moderado",IF(AO466=4,"Mayor",IF(AO466=5,"Catastrófico","NA")))))</f>
        <v>Catastrófico</v>
      </c>
      <c r="AQ466" s="79"/>
      <c r="AR466" s="79"/>
      <c r="AS466" s="79"/>
    </row>
    <row r="467" spans="3:45" ht="76.5">
      <c r="C467" s="56" t="s">
        <v>3389</v>
      </c>
      <c r="D467" s="57">
        <v>43413</v>
      </c>
      <c r="E467" s="66" t="s">
        <v>3307</v>
      </c>
      <c r="F467" s="66" t="s">
        <v>3377</v>
      </c>
      <c r="G467" s="59" t="s">
        <v>3278</v>
      </c>
      <c r="H467" s="59" t="s">
        <v>222</v>
      </c>
      <c r="I467" s="59" t="s">
        <v>223</v>
      </c>
      <c r="J467" s="59" t="s">
        <v>2747</v>
      </c>
      <c r="K467" s="67" t="s">
        <v>566</v>
      </c>
      <c r="L467" s="59" t="s">
        <v>3387</v>
      </c>
      <c r="M467" s="59" t="s">
        <v>3378</v>
      </c>
      <c r="N467" s="67" t="s">
        <v>3379</v>
      </c>
      <c r="O467" s="67" t="s">
        <v>3390</v>
      </c>
      <c r="P467" s="46" t="s">
        <v>179</v>
      </c>
      <c r="Q467" s="59" t="s">
        <v>2697</v>
      </c>
      <c r="R467" s="59" t="s">
        <v>2774</v>
      </c>
      <c r="S467" s="75">
        <f>IF(T467="Insignificante",1,IF(T467="Menor",2,IF(T467="Moderado",3,IF(T467="Mayor",4,IF(T467="Catastrófico",5,"NA")))))</f>
        <v>4</v>
      </c>
      <c r="T467" s="75" t="s">
        <v>242</v>
      </c>
      <c r="U467" s="75">
        <f>IF(V467="Insignificante",1,IF(V467="Menor",2,IF(V467="Moderado",3,IF(V467="Mayor",4,IF(V467="Catastrófico",5,"NA")))))</f>
        <v>5</v>
      </c>
      <c r="V467" s="75" t="s">
        <v>243</v>
      </c>
      <c r="W467" s="75">
        <f>IF(X467="Insignificante",1,IF(X467="Menor",2,IF(X467="Moderado",3,IF(X467="Mayor",4,IF(X467="Catastrófico",5,"NA")))))</f>
        <v>4</v>
      </c>
      <c r="X467" s="75" t="s">
        <v>242</v>
      </c>
      <c r="Y467" s="76">
        <f t="shared" si="108"/>
        <v>5</v>
      </c>
      <c r="Z467" s="77" t="str">
        <f t="shared" si="109"/>
        <v>Catastrófico</v>
      </c>
      <c r="AA467" s="78">
        <f>IF(AB467="Insignificante",1,IF(AB467="Menor",2,IF(AB467="Moderado",3,IF(AB467="Mayor",4,IF(AB467="Catastrófico",5,"NA")))))</f>
        <v>4</v>
      </c>
      <c r="AB467" s="75" t="s">
        <v>242</v>
      </c>
      <c r="AC467" s="75">
        <f>IF(AD467="Insignificante",1,IF(AD467="Menor",2,IF(AD467="Moderado",3,IF(AD467="Mayor",4,IF(AD467="Catastrófico",5,"NA")))))</f>
        <v>5</v>
      </c>
      <c r="AD467" s="75" t="s">
        <v>243</v>
      </c>
      <c r="AE467" s="75">
        <f>IF(AF467="Insignificante",1,IF(AF467="Menor",2,IF(AF467="Moderado",3,IF(AF467="Mayor",4,IF(AF467="Catastrófico",5,"NA")))))</f>
        <v>4</v>
      </c>
      <c r="AF467" s="75" t="s">
        <v>242</v>
      </c>
      <c r="AG467" s="76">
        <f t="shared" si="113"/>
        <v>5</v>
      </c>
      <c r="AH467" s="77" t="str">
        <f>IF(AG467=1,"Insignificante",IF(AG467=2,"Menor",IF(AG467=3,"Moderado",IF(AG467=4,"Mayor",IF(AG467=5,"Catastrófico","NA")))))</f>
        <v>Catastrófico</v>
      </c>
      <c r="AI467" s="78">
        <f>IF(AJ467="Insignificante",1,IF(AJ467="Menor",2,IF(AJ467="Moderado",3,IF(AJ467="Mayor",4,IF(AJ467="Catastrófico",5,"NA")))))</f>
        <v>3</v>
      </c>
      <c r="AJ467" s="75" t="s">
        <v>232</v>
      </c>
      <c r="AK467" s="75">
        <f>IF(AL467="Insignificante",1,IF(AL467="Menor",2,IF(AL467="Moderado",3,IF(AL467="Mayor",4,IF(AL467="Catastrófico",5,"NA")))))</f>
        <v>5</v>
      </c>
      <c r="AL467" s="75" t="s">
        <v>243</v>
      </c>
      <c r="AM467" s="75">
        <f>IF(AN467="Insignificante",1,IF(AN467="Menor",2,IF(AN467="Moderado",3,IF(AN467="Mayor",4,IF(AN467="Catastrófico",5,"NA")))))</f>
        <v>4</v>
      </c>
      <c r="AN467" s="75" t="s">
        <v>242</v>
      </c>
      <c r="AO467" s="76">
        <f t="shared" si="118"/>
        <v>5</v>
      </c>
      <c r="AP467" s="77" t="str">
        <f>IF(AO467=1,"Insignificante",IF(AO467=2,"Menor",IF(AO467=3,"Moderado",IF(AO467=4,"Mayor",IF(AO467=5,"Catastrófico","NA")))))</f>
        <v>Catastrófico</v>
      </c>
      <c r="AQ467" s="79"/>
      <c r="AR467" s="79"/>
      <c r="AS467" s="79"/>
    </row>
    <row r="468" spans="3:45" ht="76.5">
      <c r="C468" s="56" t="s">
        <v>3391</v>
      </c>
      <c r="D468" s="57">
        <v>43413</v>
      </c>
      <c r="E468" s="58" t="s">
        <v>3392</v>
      </c>
      <c r="F468" s="58" t="s">
        <v>3393</v>
      </c>
      <c r="G468" s="59" t="s">
        <v>3394</v>
      </c>
      <c r="H468" s="59" t="s">
        <v>222</v>
      </c>
      <c r="I468" s="59" t="s">
        <v>223</v>
      </c>
      <c r="J468" s="59" t="s">
        <v>2747</v>
      </c>
      <c r="K468" s="67" t="s">
        <v>566</v>
      </c>
      <c r="L468" s="59" t="s">
        <v>3387</v>
      </c>
      <c r="M468" s="59" t="s">
        <v>3395</v>
      </c>
      <c r="N468" s="59" t="s">
        <v>3396</v>
      </c>
      <c r="O468" s="59" t="s">
        <v>3397</v>
      </c>
      <c r="P468" s="46" t="s">
        <v>179</v>
      </c>
      <c r="Q468" s="59" t="s">
        <v>2697</v>
      </c>
      <c r="R468" s="59" t="s">
        <v>230</v>
      </c>
      <c r="S468" s="75">
        <f t="shared" si="120"/>
        <v>1</v>
      </c>
      <c r="T468" s="75" t="s">
        <v>231</v>
      </c>
      <c r="U468" s="75">
        <f t="shared" si="121"/>
        <v>1</v>
      </c>
      <c r="V468" s="75" t="s">
        <v>231</v>
      </c>
      <c r="W468" s="75">
        <f t="shared" si="122"/>
        <v>1</v>
      </c>
      <c r="X468" s="75" t="s">
        <v>231</v>
      </c>
      <c r="Y468" s="76">
        <f t="shared" ref="Y468:Y565" si="131">MAXA(S468,U468,W468)</f>
        <v>1</v>
      </c>
      <c r="Z468" s="77" t="str">
        <f t="shared" ref="Z468:Z565" si="132">IF(Y468=1,"Insignificante",IF(Y468=2,"Menor",IF(Y468=3,"Moderado",IF(Y468=4,"Mayor",IF(Y468=5,"Catastrófico","NA")))))</f>
        <v>Insignificante</v>
      </c>
      <c r="AA468" s="78">
        <f t="shared" si="123"/>
        <v>3</v>
      </c>
      <c r="AB468" s="75" t="s">
        <v>232</v>
      </c>
      <c r="AC468" s="75">
        <f t="shared" si="124"/>
        <v>3</v>
      </c>
      <c r="AD468" s="75" t="s">
        <v>232</v>
      </c>
      <c r="AE468" s="75">
        <f t="shared" si="125"/>
        <v>4</v>
      </c>
      <c r="AF468" s="75" t="s">
        <v>242</v>
      </c>
      <c r="AG468" s="76">
        <f t="shared" ref="AG468:AG565" si="133">MAXA(AA468,AC468,AE468)</f>
        <v>4</v>
      </c>
      <c r="AH468" s="77" t="str">
        <f t="shared" si="126"/>
        <v>Mayor</v>
      </c>
      <c r="AI468" s="78">
        <f t="shared" si="127"/>
        <v>1</v>
      </c>
      <c r="AJ468" s="75" t="s">
        <v>231</v>
      </c>
      <c r="AK468" s="75">
        <f t="shared" si="128"/>
        <v>1</v>
      </c>
      <c r="AL468" s="75" t="s">
        <v>231</v>
      </c>
      <c r="AM468" s="75">
        <f t="shared" si="129"/>
        <v>1</v>
      </c>
      <c r="AN468" s="75" t="s">
        <v>231</v>
      </c>
      <c r="AO468" s="76">
        <f t="shared" ref="AO468:AO565" si="134">MAXA(AI468,AK468,AM468)</f>
        <v>1</v>
      </c>
      <c r="AP468" s="77" t="str">
        <f t="shared" si="130"/>
        <v>Insignificante</v>
      </c>
      <c r="AQ468" s="79"/>
      <c r="AR468" s="79"/>
      <c r="AS468" s="79"/>
    </row>
    <row r="469" spans="3:45" ht="76.5">
      <c r="C469" s="56" t="s">
        <v>3398</v>
      </c>
      <c r="D469" s="57" t="s">
        <v>3399</v>
      </c>
      <c r="E469" s="46" t="s">
        <v>219</v>
      </c>
      <c r="F469" s="46" t="s">
        <v>3303</v>
      </c>
      <c r="G469" s="46" t="s">
        <v>3304</v>
      </c>
      <c r="H469" s="46" t="s">
        <v>222</v>
      </c>
      <c r="I469" s="59" t="s">
        <v>223</v>
      </c>
      <c r="J469" s="46" t="s">
        <v>2747</v>
      </c>
      <c r="K469" s="46" t="s">
        <v>566</v>
      </c>
      <c r="L469" s="46" t="s">
        <v>3400</v>
      </c>
      <c r="M469" s="46" t="s">
        <v>3401</v>
      </c>
      <c r="N469" s="46" t="s">
        <v>3402</v>
      </c>
      <c r="O469" s="46" t="s">
        <v>3403</v>
      </c>
      <c r="P469" s="46" t="s">
        <v>179</v>
      </c>
      <c r="Q469" s="59" t="s">
        <v>2697</v>
      </c>
      <c r="R469" s="59" t="s">
        <v>230</v>
      </c>
      <c r="S469" s="75">
        <f t="shared" si="120"/>
        <v>1</v>
      </c>
      <c r="T469" s="46" t="s">
        <v>231</v>
      </c>
      <c r="U469" s="75">
        <f t="shared" si="121"/>
        <v>2</v>
      </c>
      <c r="V469" s="46" t="s">
        <v>233</v>
      </c>
      <c r="W469" s="75">
        <f t="shared" si="122"/>
        <v>2</v>
      </c>
      <c r="X469" s="46" t="s">
        <v>233</v>
      </c>
      <c r="Y469" s="76">
        <f t="shared" si="131"/>
        <v>2</v>
      </c>
      <c r="Z469" s="77" t="str">
        <f t="shared" si="132"/>
        <v>Menor</v>
      </c>
      <c r="AA469" s="78">
        <f t="shared" si="123"/>
        <v>1</v>
      </c>
      <c r="AB469" s="82" t="s">
        <v>231</v>
      </c>
      <c r="AC469" s="75">
        <f t="shared" si="124"/>
        <v>3</v>
      </c>
      <c r="AD469" s="82" t="s">
        <v>232</v>
      </c>
      <c r="AE469" s="75">
        <f t="shared" si="125"/>
        <v>2</v>
      </c>
      <c r="AF469" s="82" t="s">
        <v>2829</v>
      </c>
      <c r="AG469" s="76">
        <f t="shared" si="133"/>
        <v>3</v>
      </c>
      <c r="AH469" s="77" t="str">
        <f t="shared" si="126"/>
        <v>Moderado</v>
      </c>
      <c r="AI469" s="78">
        <f t="shared" si="127"/>
        <v>1</v>
      </c>
      <c r="AJ469" s="82" t="s">
        <v>231</v>
      </c>
      <c r="AK469" s="75">
        <f t="shared" si="128"/>
        <v>3</v>
      </c>
      <c r="AL469" s="82" t="s">
        <v>232</v>
      </c>
      <c r="AM469" s="75">
        <f t="shared" si="129"/>
        <v>2</v>
      </c>
      <c r="AN469" s="82" t="s">
        <v>233</v>
      </c>
      <c r="AO469" s="76">
        <f t="shared" si="134"/>
        <v>3</v>
      </c>
      <c r="AP469" s="77" t="str">
        <f t="shared" si="130"/>
        <v>Moderado</v>
      </c>
      <c r="AQ469" s="79"/>
      <c r="AR469" s="79"/>
      <c r="AS469" s="79"/>
    </row>
    <row r="470" spans="3:45" ht="76.5">
      <c r="C470" s="56" t="s">
        <v>3398</v>
      </c>
      <c r="D470" s="57" t="s">
        <v>3399</v>
      </c>
      <c r="E470" s="46" t="s">
        <v>219</v>
      </c>
      <c r="F470" s="46" t="s">
        <v>3303</v>
      </c>
      <c r="G470" s="46" t="s">
        <v>3304</v>
      </c>
      <c r="H470" s="46" t="s">
        <v>222</v>
      </c>
      <c r="I470" s="59" t="s">
        <v>223</v>
      </c>
      <c r="J470" s="46" t="s">
        <v>2747</v>
      </c>
      <c r="K470" s="46" t="s">
        <v>566</v>
      </c>
      <c r="L470" s="46" t="s">
        <v>3400</v>
      </c>
      <c r="M470" s="46" t="s">
        <v>3401</v>
      </c>
      <c r="N470" s="46" t="s">
        <v>3402</v>
      </c>
      <c r="O470" s="46" t="s">
        <v>2755</v>
      </c>
      <c r="P470" s="46" t="s">
        <v>179</v>
      </c>
      <c r="Q470" s="59" t="s">
        <v>2697</v>
      </c>
      <c r="R470" s="59" t="s">
        <v>230</v>
      </c>
      <c r="S470" s="75">
        <f>IF(T470="Insignificante",1,IF(T470="Menor",2,IF(T470="Moderado",3,IF(T470="Mayor",4,IF(T470="Catastrófico",5,"NA")))))</f>
        <v>1</v>
      </c>
      <c r="T470" s="46" t="s">
        <v>231</v>
      </c>
      <c r="U470" s="75">
        <f>IF(V470="Insignificante",1,IF(V470="Menor",2,IF(V470="Moderado",3,IF(V470="Mayor",4,IF(V470="Catastrófico",5,"NA")))))</f>
        <v>2</v>
      </c>
      <c r="V470" s="46" t="s">
        <v>233</v>
      </c>
      <c r="W470" s="75">
        <f>IF(X470="Insignificante",1,IF(X470="Menor",2,IF(X470="Moderado",3,IF(X470="Mayor",4,IF(X470="Catastrófico",5,"NA")))))</f>
        <v>2</v>
      </c>
      <c r="X470" s="46" t="s">
        <v>233</v>
      </c>
      <c r="Y470" s="76">
        <f>MAXA(S470,U470,W470)</f>
        <v>2</v>
      </c>
      <c r="Z470" s="77" t="str">
        <f>IF(Y470=1,"Insignificante",IF(Y470=2,"Menor",IF(Y470=3,"Moderado",IF(Y470=4,"Mayor",IF(Y470=5,"Catastrófico","NA")))))</f>
        <v>Menor</v>
      </c>
      <c r="AA470" s="78">
        <f>IF(AB470="Insignificante",1,IF(AB470="Menor",2,IF(AB470="Moderado",3,IF(AB470="Mayor",4,IF(AB470="Catastrófico",5,"NA")))))</f>
        <v>1</v>
      </c>
      <c r="AB470" s="82" t="s">
        <v>231</v>
      </c>
      <c r="AC470" s="75">
        <f>IF(AD470="Insignificante",1,IF(AD470="Menor",2,IF(AD470="Moderado",3,IF(AD470="Mayor",4,IF(AD470="Catastrófico",5,"NA")))))</f>
        <v>3</v>
      </c>
      <c r="AD470" s="82" t="s">
        <v>232</v>
      </c>
      <c r="AE470" s="75">
        <f>IF(AF470="Insignificante",1,IF(AF470="Menor",2,IF(AF470="Moderado",3,IF(AF470="Mayor",4,IF(AF470="Catastrófico",5,"NA")))))</f>
        <v>2</v>
      </c>
      <c r="AF470" s="82" t="s">
        <v>2829</v>
      </c>
      <c r="AG470" s="76">
        <f>MAXA(AA470,AC470,AE470)</f>
        <v>3</v>
      </c>
      <c r="AH470" s="77" t="str">
        <f>IF(AG470=1,"Insignificante",IF(AG470=2,"Menor",IF(AG470=3,"Moderado",IF(AG470=4,"Mayor",IF(AG470=5,"Catastrófico","NA")))))</f>
        <v>Moderado</v>
      </c>
      <c r="AI470" s="78">
        <f>IF(AJ470="Insignificante",1,IF(AJ470="Menor",2,IF(AJ470="Moderado",3,IF(AJ470="Mayor",4,IF(AJ470="Catastrófico",5,"NA")))))</f>
        <v>1</v>
      </c>
      <c r="AJ470" s="82" t="s">
        <v>231</v>
      </c>
      <c r="AK470" s="75">
        <f>IF(AL470="Insignificante",1,IF(AL470="Menor",2,IF(AL470="Moderado",3,IF(AL470="Mayor",4,IF(AL470="Catastrófico",5,"NA")))))</f>
        <v>3</v>
      </c>
      <c r="AL470" s="82" t="s">
        <v>232</v>
      </c>
      <c r="AM470" s="75">
        <f>IF(AN470="Insignificante",1,IF(AN470="Menor",2,IF(AN470="Moderado",3,IF(AN470="Mayor",4,IF(AN470="Catastrófico",5,"NA")))))</f>
        <v>2</v>
      </c>
      <c r="AN470" s="82" t="s">
        <v>233</v>
      </c>
      <c r="AO470" s="76">
        <f>MAXA(AI470,AK470,AM470)</f>
        <v>3</v>
      </c>
      <c r="AP470" s="77" t="str">
        <f>IF(AO470=1,"Insignificante",IF(AO470=2,"Menor",IF(AO470=3,"Moderado",IF(AO470=4,"Mayor",IF(AO470=5,"Catastrófico","NA")))))</f>
        <v>Moderado</v>
      </c>
      <c r="AQ470" s="79"/>
      <c r="AR470" s="79"/>
      <c r="AS470" s="79"/>
    </row>
    <row r="471" spans="3:45" ht="76.5">
      <c r="C471" s="56" t="s">
        <v>3398</v>
      </c>
      <c r="D471" s="57" t="s">
        <v>3399</v>
      </c>
      <c r="E471" s="46" t="s">
        <v>219</v>
      </c>
      <c r="F471" s="46" t="s">
        <v>3303</v>
      </c>
      <c r="G471" s="46" t="s">
        <v>3304</v>
      </c>
      <c r="H471" s="46" t="s">
        <v>222</v>
      </c>
      <c r="I471" s="59" t="s">
        <v>223</v>
      </c>
      <c r="J471" s="46" t="s">
        <v>2747</v>
      </c>
      <c r="K471" s="46" t="s">
        <v>566</v>
      </c>
      <c r="L471" s="46" t="s">
        <v>3400</v>
      </c>
      <c r="M471" s="46" t="s">
        <v>3401</v>
      </c>
      <c r="N471" s="46" t="s">
        <v>3402</v>
      </c>
      <c r="O471" s="46" t="s">
        <v>3404</v>
      </c>
      <c r="P471" s="46" t="s">
        <v>179</v>
      </c>
      <c r="Q471" s="59" t="s">
        <v>2697</v>
      </c>
      <c r="R471" s="59" t="s">
        <v>230</v>
      </c>
      <c r="S471" s="75">
        <f>IF(T471="Insignificante",1,IF(T471="Menor",2,IF(T471="Moderado",3,IF(T471="Mayor",4,IF(T471="Catastrófico",5,"NA")))))</f>
        <v>1</v>
      </c>
      <c r="T471" s="46" t="s">
        <v>231</v>
      </c>
      <c r="U471" s="75">
        <f>IF(V471="Insignificante",1,IF(V471="Menor",2,IF(V471="Moderado",3,IF(V471="Mayor",4,IF(V471="Catastrófico",5,"NA")))))</f>
        <v>2</v>
      </c>
      <c r="V471" s="46" t="s">
        <v>233</v>
      </c>
      <c r="W471" s="75">
        <f>IF(X471="Insignificante",1,IF(X471="Menor",2,IF(X471="Moderado",3,IF(X471="Mayor",4,IF(X471="Catastrófico",5,"NA")))))</f>
        <v>2</v>
      </c>
      <c r="X471" s="46" t="s">
        <v>233</v>
      </c>
      <c r="Y471" s="76">
        <f>MAXA(S471,U471,W471)</f>
        <v>2</v>
      </c>
      <c r="Z471" s="77" t="str">
        <f>IF(Y471=1,"Insignificante",IF(Y471=2,"Menor",IF(Y471=3,"Moderado",IF(Y471=4,"Mayor",IF(Y471=5,"Catastrófico","NA")))))</f>
        <v>Menor</v>
      </c>
      <c r="AA471" s="78">
        <f>IF(AB471="Insignificante",1,IF(AB471="Menor",2,IF(AB471="Moderado",3,IF(AB471="Mayor",4,IF(AB471="Catastrófico",5,"NA")))))</f>
        <v>1</v>
      </c>
      <c r="AB471" s="82" t="s">
        <v>231</v>
      </c>
      <c r="AC471" s="75">
        <f>IF(AD471="Insignificante",1,IF(AD471="Menor",2,IF(AD471="Moderado",3,IF(AD471="Mayor",4,IF(AD471="Catastrófico",5,"NA")))))</f>
        <v>3</v>
      </c>
      <c r="AD471" s="82" t="s">
        <v>232</v>
      </c>
      <c r="AE471" s="75">
        <f>IF(AF471="Insignificante",1,IF(AF471="Menor",2,IF(AF471="Moderado",3,IF(AF471="Mayor",4,IF(AF471="Catastrófico",5,"NA")))))</f>
        <v>2</v>
      </c>
      <c r="AF471" s="82" t="s">
        <v>2829</v>
      </c>
      <c r="AG471" s="76">
        <f>MAXA(AA471,AC471,AE471)</f>
        <v>3</v>
      </c>
      <c r="AH471" s="77" t="str">
        <f>IF(AG471=1,"Insignificante",IF(AG471=2,"Menor",IF(AG471=3,"Moderado",IF(AG471=4,"Mayor",IF(AG471=5,"Catastrófico","NA")))))</f>
        <v>Moderado</v>
      </c>
      <c r="AI471" s="78">
        <f>IF(AJ471="Insignificante",1,IF(AJ471="Menor",2,IF(AJ471="Moderado",3,IF(AJ471="Mayor",4,IF(AJ471="Catastrófico",5,"NA")))))</f>
        <v>1</v>
      </c>
      <c r="AJ471" s="82" t="s">
        <v>231</v>
      </c>
      <c r="AK471" s="75">
        <f>IF(AL471="Insignificante",1,IF(AL471="Menor",2,IF(AL471="Moderado",3,IF(AL471="Mayor",4,IF(AL471="Catastrófico",5,"NA")))))</f>
        <v>3</v>
      </c>
      <c r="AL471" s="82" t="s">
        <v>232</v>
      </c>
      <c r="AM471" s="75">
        <f>IF(AN471="Insignificante",1,IF(AN471="Menor",2,IF(AN471="Moderado",3,IF(AN471="Mayor",4,IF(AN471="Catastrófico",5,"NA")))))</f>
        <v>2</v>
      </c>
      <c r="AN471" s="82" t="s">
        <v>233</v>
      </c>
      <c r="AO471" s="76">
        <f>MAXA(AI471,AK471,AM471)</f>
        <v>3</v>
      </c>
      <c r="AP471" s="77" t="str">
        <f>IF(AO471=1,"Insignificante",IF(AO471=2,"Menor",IF(AO471=3,"Moderado",IF(AO471=4,"Mayor",IF(AO471=5,"Catastrófico","NA")))))</f>
        <v>Moderado</v>
      </c>
      <c r="AQ471" s="79"/>
      <c r="AR471" s="79"/>
      <c r="AS471" s="79"/>
    </row>
    <row r="472" spans="3:45" ht="76.5">
      <c r="C472" s="56" t="s">
        <v>3398</v>
      </c>
      <c r="D472" s="57" t="s">
        <v>3399</v>
      </c>
      <c r="E472" s="46" t="s">
        <v>219</v>
      </c>
      <c r="F472" s="46" t="s">
        <v>3303</v>
      </c>
      <c r="G472" s="46" t="s">
        <v>3304</v>
      </c>
      <c r="H472" s="46" t="s">
        <v>222</v>
      </c>
      <c r="I472" s="59" t="s">
        <v>223</v>
      </c>
      <c r="J472" s="46" t="s">
        <v>2747</v>
      </c>
      <c r="K472" s="46" t="s">
        <v>566</v>
      </c>
      <c r="L472" s="46" t="s">
        <v>3400</v>
      </c>
      <c r="M472" s="46" t="s">
        <v>3401</v>
      </c>
      <c r="N472" s="46" t="s">
        <v>3402</v>
      </c>
      <c r="O472" s="46" t="s">
        <v>3405</v>
      </c>
      <c r="P472" s="46" t="s">
        <v>179</v>
      </c>
      <c r="Q472" s="59" t="s">
        <v>2697</v>
      </c>
      <c r="R472" s="59" t="s">
        <v>230</v>
      </c>
      <c r="S472" s="75">
        <f>IF(T472="Insignificante",1,IF(T472="Menor",2,IF(T472="Moderado",3,IF(T472="Mayor",4,IF(T472="Catastrófico",5,"NA")))))</f>
        <v>1</v>
      </c>
      <c r="T472" s="46" t="s">
        <v>231</v>
      </c>
      <c r="U472" s="75">
        <f>IF(V472="Insignificante",1,IF(V472="Menor",2,IF(V472="Moderado",3,IF(V472="Mayor",4,IF(V472="Catastrófico",5,"NA")))))</f>
        <v>2</v>
      </c>
      <c r="V472" s="46" t="s">
        <v>233</v>
      </c>
      <c r="W472" s="75">
        <f>IF(X472="Insignificante",1,IF(X472="Menor",2,IF(X472="Moderado",3,IF(X472="Mayor",4,IF(X472="Catastrófico",5,"NA")))))</f>
        <v>2</v>
      </c>
      <c r="X472" s="46" t="s">
        <v>233</v>
      </c>
      <c r="Y472" s="76">
        <f>MAXA(S472,U472,W472)</f>
        <v>2</v>
      </c>
      <c r="Z472" s="77" t="str">
        <f>IF(Y472=1,"Insignificante",IF(Y472=2,"Menor",IF(Y472=3,"Moderado",IF(Y472=4,"Mayor",IF(Y472=5,"Catastrófico","NA")))))</f>
        <v>Menor</v>
      </c>
      <c r="AA472" s="78">
        <f>IF(AB472="Insignificante",1,IF(AB472="Menor",2,IF(AB472="Moderado",3,IF(AB472="Mayor",4,IF(AB472="Catastrófico",5,"NA")))))</f>
        <v>1</v>
      </c>
      <c r="AB472" s="82" t="s">
        <v>231</v>
      </c>
      <c r="AC472" s="75">
        <f>IF(AD472="Insignificante",1,IF(AD472="Menor",2,IF(AD472="Moderado",3,IF(AD472="Mayor",4,IF(AD472="Catastrófico",5,"NA")))))</f>
        <v>3</v>
      </c>
      <c r="AD472" s="82" t="s">
        <v>232</v>
      </c>
      <c r="AE472" s="75">
        <f>IF(AF472="Insignificante",1,IF(AF472="Menor",2,IF(AF472="Moderado",3,IF(AF472="Mayor",4,IF(AF472="Catastrófico",5,"NA")))))</f>
        <v>2</v>
      </c>
      <c r="AF472" s="82" t="s">
        <v>2829</v>
      </c>
      <c r="AG472" s="76">
        <f>MAXA(AA472,AC472,AE472)</f>
        <v>3</v>
      </c>
      <c r="AH472" s="77" t="str">
        <f>IF(AG472=1,"Insignificante",IF(AG472=2,"Menor",IF(AG472=3,"Moderado",IF(AG472=4,"Mayor",IF(AG472=5,"Catastrófico","NA")))))</f>
        <v>Moderado</v>
      </c>
      <c r="AI472" s="78">
        <f>IF(AJ472="Insignificante",1,IF(AJ472="Menor",2,IF(AJ472="Moderado",3,IF(AJ472="Mayor",4,IF(AJ472="Catastrófico",5,"NA")))))</f>
        <v>1</v>
      </c>
      <c r="AJ472" s="82" t="s">
        <v>231</v>
      </c>
      <c r="AK472" s="75">
        <f>IF(AL472="Insignificante",1,IF(AL472="Menor",2,IF(AL472="Moderado",3,IF(AL472="Mayor",4,IF(AL472="Catastrófico",5,"NA")))))</f>
        <v>3</v>
      </c>
      <c r="AL472" s="82" t="s">
        <v>232</v>
      </c>
      <c r="AM472" s="75">
        <f>IF(AN472="Insignificante",1,IF(AN472="Menor",2,IF(AN472="Moderado",3,IF(AN472="Mayor",4,IF(AN472="Catastrófico",5,"NA")))))</f>
        <v>2</v>
      </c>
      <c r="AN472" s="82" t="s">
        <v>233</v>
      </c>
      <c r="AO472" s="76">
        <f>MAXA(AI472,AK472,AM472)</f>
        <v>3</v>
      </c>
      <c r="AP472" s="77" t="str">
        <f>IF(AO472=1,"Insignificante",IF(AO472=2,"Menor",IF(AO472=3,"Moderado",IF(AO472=4,"Mayor",IF(AO472=5,"Catastrófico","NA")))))</f>
        <v>Moderado</v>
      </c>
      <c r="AQ472" s="79"/>
      <c r="AR472" s="79"/>
      <c r="AS472" s="79"/>
    </row>
    <row r="473" spans="3:45" ht="76.5">
      <c r="C473" s="56" t="s">
        <v>3398</v>
      </c>
      <c r="D473" s="57" t="s">
        <v>3399</v>
      </c>
      <c r="E473" s="46" t="s">
        <v>219</v>
      </c>
      <c r="F473" s="46" t="s">
        <v>3303</v>
      </c>
      <c r="G473" s="46" t="s">
        <v>3304</v>
      </c>
      <c r="H473" s="46" t="s">
        <v>222</v>
      </c>
      <c r="I473" s="59" t="s">
        <v>223</v>
      </c>
      <c r="J473" s="46" t="s">
        <v>2747</v>
      </c>
      <c r="K473" s="46" t="s">
        <v>566</v>
      </c>
      <c r="L473" s="46" t="s">
        <v>3400</v>
      </c>
      <c r="M473" s="46" t="s">
        <v>3401</v>
      </c>
      <c r="N473" s="46" t="s">
        <v>3402</v>
      </c>
      <c r="O473" s="46" t="s">
        <v>2940</v>
      </c>
      <c r="P473" s="46" t="s">
        <v>179</v>
      </c>
      <c r="Q473" s="59" t="s">
        <v>2697</v>
      </c>
      <c r="R473" s="59" t="s">
        <v>230</v>
      </c>
      <c r="S473" s="75">
        <f>IF(T473="Insignificante",1,IF(T473="Menor",2,IF(T473="Moderado",3,IF(T473="Mayor",4,IF(T473="Catastrófico",5,"NA")))))</f>
        <v>1</v>
      </c>
      <c r="T473" s="46" t="s">
        <v>231</v>
      </c>
      <c r="U473" s="75">
        <f>IF(V473="Insignificante",1,IF(V473="Menor",2,IF(V473="Moderado",3,IF(V473="Mayor",4,IF(V473="Catastrófico",5,"NA")))))</f>
        <v>2</v>
      </c>
      <c r="V473" s="46" t="s">
        <v>233</v>
      </c>
      <c r="W473" s="75">
        <f>IF(X473="Insignificante",1,IF(X473="Menor",2,IF(X473="Moderado",3,IF(X473="Mayor",4,IF(X473="Catastrófico",5,"NA")))))</f>
        <v>2</v>
      </c>
      <c r="X473" s="46" t="s">
        <v>233</v>
      </c>
      <c r="Y473" s="76">
        <f>MAXA(S473,U473,W473)</f>
        <v>2</v>
      </c>
      <c r="Z473" s="77" t="str">
        <f>IF(Y473=1,"Insignificante",IF(Y473=2,"Menor",IF(Y473=3,"Moderado",IF(Y473=4,"Mayor",IF(Y473=5,"Catastrófico","NA")))))</f>
        <v>Menor</v>
      </c>
      <c r="AA473" s="78">
        <f>IF(AB473="Insignificante",1,IF(AB473="Menor",2,IF(AB473="Moderado",3,IF(AB473="Mayor",4,IF(AB473="Catastrófico",5,"NA")))))</f>
        <v>1</v>
      </c>
      <c r="AB473" s="82" t="s">
        <v>231</v>
      </c>
      <c r="AC473" s="75">
        <f>IF(AD473="Insignificante",1,IF(AD473="Menor",2,IF(AD473="Moderado",3,IF(AD473="Mayor",4,IF(AD473="Catastrófico",5,"NA")))))</f>
        <v>3</v>
      </c>
      <c r="AD473" s="82" t="s">
        <v>232</v>
      </c>
      <c r="AE473" s="75">
        <f>IF(AF473="Insignificante",1,IF(AF473="Menor",2,IF(AF473="Moderado",3,IF(AF473="Mayor",4,IF(AF473="Catastrófico",5,"NA")))))</f>
        <v>2</v>
      </c>
      <c r="AF473" s="82" t="s">
        <v>2829</v>
      </c>
      <c r="AG473" s="76">
        <f>MAXA(AA473,AC473,AE473)</f>
        <v>3</v>
      </c>
      <c r="AH473" s="77" t="str">
        <f>IF(AG473=1,"Insignificante",IF(AG473=2,"Menor",IF(AG473=3,"Moderado",IF(AG473=4,"Mayor",IF(AG473=5,"Catastrófico","NA")))))</f>
        <v>Moderado</v>
      </c>
      <c r="AI473" s="78">
        <f>IF(AJ473="Insignificante",1,IF(AJ473="Menor",2,IF(AJ473="Moderado",3,IF(AJ473="Mayor",4,IF(AJ473="Catastrófico",5,"NA")))))</f>
        <v>1</v>
      </c>
      <c r="AJ473" s="82" t="s">
        <v>231</v>
      </c>
      <c r="AK473" s="75">
        <f>IF(AL473="Insignificante",1,IF(AL473="Menor",2,IF(AL473="Moderado",3,IF(AL473="Mayor",4,IF(AL473="Catastrófico",5,"NA")))))</f>
        <v>3</v>
      </c>
      <c r="AL473" s="82" t="s">
        <v>232</v>
      </c>
      <c r="AM473" s="75">
        <f>IF(AN473="Insignificante",1,IF(AN473="Menor",2,IF(AN473="Moderado",3,IF(AN473="Mayor",4,IF(AN473="Catastrófico",5,"NA")))))</f>
        <v>2</v>
      </c>
      <c r="AN473" s="82" t="s">
        <v>233</v>
      </c>
      <c r="AO473" s="76">
        <f>MAXA(AI473,AK473,AM473)</f>
        <v>3</v>
      </c>
      <c r="AP473" s="77" t="str">
        <f>IF(AO473=1,"Insignificante",IF(AO473=2,"Menor",IF(AO473=3,"Moderado",IF(AO473=4,"Mayor",IF(AO473=5,"Catastrófico","NA")))))</f>
        <v>Moderado</v>
      </c>
      <c r="AQ473" s="79"/>
      <c r="AR473" s="79"/>
      <c r="AS473" s="79"/>
    </row>
    <row r="474" spans="3:45" ht="127.5">
      <c r="C474" s="56" t="s">
        <v>3406</v>
      </c>
      <c r="D474" s="57" t="s">
        <v>3399</v>
      </c>
      <c r="E474" s="46" t="s">
        <v>3307</v>
      </c>
      <c r="F474" s="46" t="s">
        <v>3407</v>
      </c>
      <c r="G474" s="58" t="s">
        <v>3408</v>
      </c>
      <c r="H474" s="46" t="s">
        <v>3310</v>
      </c>
      <c r="I474" s="59" t="s">
        <v>223</v>
      </c>
      <c r="J474" s="46" t="s">
        <v>3409</v>
      </c>
      <c r="K474" s="46" t="s">
        <v>566</v>
      </c>
      <c r="L474" s="46" t="s">
        <v>3400</v>
      </c>
      <c r="M474" s="46" t="s">
        <v>3401</v>
      </c>
      <c r="N474" s="46" t="s">
        <v>3410</v>
      </c>
      <c r="O474" s="46" t="s">
        <v>3403</v>
      </c>
      <c r="P474" s="46" t="s">
        <v>179</v>
      </c>
      <c r="Q474" s="59" t="s">
        <v>2697</v>
      </c>
      <c r="R474" s="59" t="s">
        <v>230</v>
      </c>
      <c r="S474" s="75">
        <f t="shared" si="120"/>
        <v>5</v>
      </c>
      <c r="T474" s="75" t="s">
        <v>243</v>
      </c>
      <c r="U474" s="75">
        <f t="shared" si="121"/>
        <v>5</v>
      </c>
      <c r="V474" s="75" t="s">
        <v>243</v>
      </c>
      <c r="W474" s="75">
        <f t="shared" si="122"/>
        <v>5</v>
      </c>
      <c r="X474" s="75" t="s">
        <v>243</v>
      </c>
      <c r="Y474" s="76">
        <f t="shared" si="131"/>
        <v>5</v>
      </c>
      <c r="Z474" s="77" t="str">
        <f t="shared" si="132"/>
        <v>Catastrófico</v>
      </c>
      <c r="AA474" s="78">
        <f t="shared" si="123"/>
        <v>4</v>
      </c>
      <c r="AB474" s="82" t="s">
        <v>242</v>
      </c>
      <c r="AC474" s="75">
        <f t="shared" si="124"/>
        <v>5</v>
      </c>
      <c r="AD474" s="82" t="s">
        <v>243</v>
      </c>
      <c r="AE474" s="75">
        <f t="shared" si="125"/>
        <v>5</v>
      </c>
      <c r="AF474" s="82" t="s">
        <v>243</v>
      </c>
      <c r="AG474" s="76">
        <f t="shared" si="133"/>
        <v>5</v>
      </c>
      <c r="AH474" s="77" t="str">
        <f t="shared" si="126"/>
        <v>Catastrófico</v>
      </c>
      <c r="AI474" s="78">
        <f t="shared" si="127"/>
        <v>1</v>
      </c>
      <c r="AJ474" s="82" t="s">
        <v>231</v>
      </c>
      <c r="AK474" s="75">
        <f t="shared" si="128"/>
        <v>3</v>
      </c>
      <c r="AL474" s="82" t="s">
        <v>232</v>
      </c>
      <c r="AM474" s="75">
        <f t="shared" si="129"/>
        <v>3</v>
      </c>
      <c r="AN474" s="82" t="s">
        <v>232</v>
      </c>
      <c r="AO474" s="76">
        <f t="shared" si="134"/>
        <v>3</v>
      </c>
      <c r="AP474" s="77" t="str">
        <f t="shared" si="130"/>
        <v>Moderado</v>
      </c>
      <c r="AQ474" s="79"/>
      <c r="AR474" s="79"/>
      <c r="AS474" s="79"/>
    </row>
    <row r="475" spans="3:45" ht="127.5">
      <c r="C475" s="56" t="s">
        <v>3406</v>
      </c>
      <c r="D475" s="57" t="s">
        <v>3399</v>
      </c>
      <c r="E475" s="46" t="s">
        <v>3307</v>
      </c>
      <c r="F475" s="46" t="s">
        <v>3407</v>
      </c>
      <c r="G475" s="58" t="s">
        <v>3408</v>
      </c>
      <c r="H475" s="46" t="s">
        <v>3310</v>
      </c>
      <c r="I475" s="59" t="s">
        <v>223</v>
      </c>
      <c r="J475" s="46" t="s">
        <v>3409</v>
      </c>
      <c r="K475" s="46" t="s">
        <v>566</v>
      </c>
      <c r="L475" s="46" t="s">
        <v>3400</v>
      </c>
      <c r="M475" s="46" t="s">
        <v>3401</v>
      </c>
      <c r="N475" s="46" t="s">
        <v>3410</v>
      </c>
      <c r="O475" s="46" t="s">
        <v>2755</v>
      </c>
      <c r="P475" s="46" t="s">
        <v>179</v>
      </c>
      <c r="Q475" s="59" t="s">
        <v>2697</v>
      </c>
      <c r="R475" s="59" t="s">
        <v>230</v>
      </c>
      <c r="S475" s="75">
        <f>IF(T475="Insignificante",1,IF(T475="Menor",2,IF(T475="Moderado",3,IF(T475="Mayor",4,IF(T475="Catastrófico",5,"NA")))))</f>
        <v>5</v>
      </c>
      <c r="T475" s="75" t="s">
        <v>243</v>
      </c>
      <c r="U475" s="75">
        <f>IF(V475="Insignificante",1,IF(V475="Menor",2,IF(V475="Moderado",3,IF(V475="Mayor",4,IF(V475="Catastrófico",5,"NA")))))</f>
        <v>5</v>
      </c>
      <c r="V475" s="75" t="s">
        <v>243</v>
      </c>
      <c r="W475" s="75">
        <f>IF(X475="Insignificante",1,IF(X475="Menor",2,IF(X475="Moderado",3,IF(X475="Mayor",4,IF(X475="Catastrófico",5,"NA")))))</f>
        <v>5</v>
      </c>
      <c r="X475" s="75" t="s">
        <v>243</v>
      </c>
      <c r="Y475" s="76">
        <f>MAXA(S475,U475,W475)</f>
        <v>5</v>
      </c>
      <c r="Z475" s="77" t="str">
        <f>IF(Y475=1,"Insignificante",IF(Y475=2,"Menor",IF(Y475=3,"Moderado",IF(Y475=4,"Mayor",IF(Y475=5,"Catastrófico","NA")))))</f>
        <v>Catastrófico</v>
      </c>
      <c r="AA475" s="78">
        <f>IF(AB475="Insignificante",1,IF(AB475="Menor",2,IF(AB475="Moderado",3,IF(AB475="Mayor",4,IF(AB475="Catastrófico",5,"NA")))))</f>
        <v>4</v>
      </c>
      <c r="AB475" s="82" t="s">
        <v>242</v>
      </c>
      <c r="AC475" s="75">
        <f>IF(AD475="Insignificante",1,IF(AD475="Menor",2,IF(AD475="Moderado",3,IF(AD475="Mayor",4,IF(AD475="Catastrófico",5,"NA")))))</f>
        <v>5</v>
      </c>
      <c r="AD475" s="82" t="s">
        <v>243</v>
      </c>
      <c r="AE475" s="75">
        <f>IF(AF475="Insignificante",1,IF(AF475="Menor",2,IF(AF475="Moderado",3,IF(AF475="Mayor",4,IF(AF475="Catastrófico",5,"NA")))))</f>
        <v>5</v>
      </c>
      <c r="AF475" s="82" t="s">
        <v>243</v>
      </c>
      <c r="AG475" s="76">
        <f>MAXA(AA475,AC475,AE475)</f>
        <v>5</v>
      </c>
      <c r="AH475" s="77" t="str">
        <f>IF(AG475=1,"Insignificante",IF(AG475=2,"Menor",IF(AG475=3,"Moderado",IF(AG475=4,"Mayor",IF(AG475=5,"Catastrófico","NA")))))</f>
        <v>Catastrófico</v>
      </c>
      <c r="AI475" s="78">
        <f>IF(AJ475="Insignificante",1,IF(AJ475="Menor",2,IF(AJ475="Moderado",3,IF(AJ475="Mayor",4,IF(AJ475="Catastrófico",5,"NA")))))</f>
        <v>1</v>
      </c>
      <c r="AJ475" s="82" t="s">
        <v>231</v>
      </c>
      <c r="AK475" s="75">
        <f>IF(AL475="Insignificante",1,IF(AL475="Menor",2,IF(AL475="Moderado",3,IF(AL475="Mayor",4,IF(AL475="Catastrófico",5,"NA")))))</f>
        <v>3</v>
      </c>
      <c r="AL475" s="82" t="s">
        <v>232</v>
      </c>
      <c r="AM475" s="75">
        <f>IF(AN475="Insignificante",1,IF(AN475="Menor",2,IF(AN475="Moderado",3,IF(AN475="Mayor",4,IF(AN475="Catastrófico",5,"NA")))))</f>
        <v>3</v>
      </c>
      <c r="AN475" s="82" t="s">
        <v>232</v>
      </c>
      <c r="AO475" s="76">
        <f>MAXA(AI475,AK475,AM475)</f>
        <v>3</v>
      </c>
      <c r="AP475" s="77" t="str">
        <f>IF(AO475=1,"Insignificante",IF(AO475=2,"Menor",IF(AO475=3,"Moderado",IF(AO475=4,"Mayor",IF(AO475=5,"Catastrófico","NA")))))</f>
        <v>Moderado</v>
      </c>
      <c r="AQ475" s="79"/>
      <c r="AR475" s="79"/>
      <c r="AS475" s="79"/>
    </row>
    <row r="476" spans="3:45" ht="127.5">
      <c r="C476" s="56" t="s">
        <v>3406</v>
      </c>
      <c r="D476" s="57" t="s">
        <v>3399</v>
      </c>
      <c r="E476" s="46" t="s">
        <v>3307</v>
      </c>
      <c r="F476" s="46" t="s">
        <v>3407</v>
      </c>
      <c r="G476" s="58" t="s">
        <v>3408</v>
      </c>
      <c r="H476" s="46" t="s">
        <v>3310</v>
      </c>
      <c r="I476" s="59" t="s">
        <v>223</v>
      </c>
      <c r="J476" s="46" t="s">
        <v>3409</v>
      </c>
      <c r="K476" s="46" t="s">
        <v>566</v>
      </c>
      <c r="L476" s="46" t="s">
        <v>3400</v>
      </c>
      <c r="M476" s="46" t="s">
        <v>3401</v>
      </c>
      <c r="N476" s="46" t="s">
        <v>3410</v>
      </c>
      <c r="O476" s="46" t="s">
        <v>3404</v>
      </c>
      <c r="P476" s="46" t="s">
        <v>179</v>
      </c>
      <c r="Q476" s="59" t="s">
        <v>2697</v>
      </c>
      <c r="R476" s="59" t="s">
        <v>230</v>
      </c>
      <c r="S476" s="75">
        <f>IF(T476="Insignificante",1,IF(T476="Menor",2,IF(T476="Moderado",3,IF(T476="Mayor",4,IF(T476="Catastrófico",5,"NA")))))</f>
        <v>5</v>
      </c>
      <c r="T476" s="75" t="s">
        <v>243</v>
      </c>
      <c r="U476" s="75">
        <f>IF(V476="Insignificante",1,IF(V476="Menor",2,IF(V476="Moderado",3,IF(V476="Mayor",4,IF(V476="Catastrófico",5,"NA")))))</f>
        <v>5</v>
      </c>
      <c r="V476" s="75" t="s">
        <v>243</v>
      </c>
      <c r="W476" s="75">
        <f>IF(X476="Insignificante",1,IF(X476="Menor",2,IF(X476="Moderado",3,IF(X476="Mayor",4,IF(X476="Catastrófico",5,"NA")))))</f>
        <v>5</v>
      </c>
      <c r="X476" s="75" t="s">
        <v>243</v>
      </c>
      <c r="Y476" s="76">
        <f>MAXA(S476,U476,W476)</f>
        <v>5</v>
      </c>
      <c r="Z476" s="77" t="str">
        <f>IF(Y476=1,"Insignificante",IF(Y476=2,"Menor",IF(Y476=3,"Moderado",IF(Y476=4,"Mayor",IF(Y476=5,"Catastrófico","NA")))))</f>
        <v>Catastrófico</v>
      </c>
      <c r="AA476" s="78">
        <f>IF(AB476="Insignificante",1,IF(AB476="Menor",2,IF(AB476="Moderado",3,IF(AB476="Mayor",4,IF(AB476="Catastrófico",5,"NA")))))</f>
        <v>4</v>
      </c>
      <c r="AB476" s="82" t="s">
        <v>242</v>
      </c>
      <c r="AC476" s="75">
        <f>IF(AD476="Insignificante",1,IF(AD476="Menor",2,IF(AD476="Moderado",3,IF(AD476="Mayor",4,IF(AD476="Catastrófico",5,"NA")))))</f>
        <v>5</v>
      </c>
      <c r="AD476" s="82" t="s">
        <v>243</v>
      </c>
      <c r="AE476" s="75">
        <f>IF(AF476="Insignificante",1,IF(AF476="Menor",2,IF(AF476="Moderado",3,IF(AF476="Mayor",4,IF(AF476="Catastrófico",5,"NA")))))</f>
        <v>5</v>
      </c>
      <c r="AF476" s="82" t="s">
        <v>243</v>
      </c>
      <c r="AG476" s="76">
        <f>MAXA(AA476,AC476,AE476)</f>
        <v>5</v>
      </c>
      <c r="AH476" s="77" t="str">
        <f>IF(AG476=1,"Insignificante",IF(AG476=2,"Menor",IF(AG476=3,"Moderado",IF(AG476=4,"Mayor",IF(AG476=5,"Catastrófico","NA")))))</f>
        <v>Catastrófico</v>
      </c>
      <c r="AI476" s="78">
        <f>IF(AJ476="Insignificante",1,IF(AJ476="Menor",2,IF(AJ476="Moderado",3,IF(AJ476="Mayor",4,IF(AJ476="Catastrófico",5,"NA")))))</f>
        <v>1</v>
      </c>
      <c r="AJ476" s="82" t="s">
        <v>231</v>
      </c>
      <c r="AK476" s="75">
        <f>IF(AL476="Insignificante",1,IF(AL476="Menor",2,IF(AL476="Moderado",3,IF(AL476="Mayor",4,IF(AL476="Catastrófico",5,"NA")))))</f>
        <v>3</v>
      </c>
      <c r="AL476" s="82" t="s">
        <v>232</v>
      </c>
      <c r="AM476" s="75">
        <f>IF(AN476="Insignificante",1,IF(AN476="Menor",2,IF(AN476="Moderado",3,IF(AN476="Mayor",4,IF(AN476="Catastrófico",5,"NA")))))</f>
        <v>3</v>
      </c>
      <c r="AN476" s="82" t="s">
        <v>232</v>
      </c>
      <c r="AO476" s="76">
        <f>MAXA(AI476,AK476,AM476)</f>
        <v>3</v>
      </c>
      <c r="AP476" s="77" t="str">
        <f>IF(AO476=1,"Insignificante",IF(AO476=2,"Menor",IF(AO476=3,"Moderado",IF(AO476=4,"Mayor",IF(AO476=5,"Catastrófico","NA")))))</f>
        <v>Moderado</v>
      </c>
      <c r="AQ476" s="79"/>
      <c r="AR476" s="79"/>
      <c r="AS476" s="79"/>
    </row>
    <row r="477" spans="3:45" ht="127.5">
      <c r="C477" s="56" t="s">
        <v>3406</v>
      </c>
      <c r="D477" s="57" t="s">
        <v>3399</v>
      </c>
      <c r="E477" s="46" t="s">
        <v>3307</v>
      </c>
      <c r="F477" s="46" t="s">
        <v>3407</v>
      </c>
      <c r="G477" s="58" t="s">
        <v>3408</v>
      </c>
      <c r="H477" s="46" t="s">
        <v>3310</v>
      </c>
      <c r="I477" s="59" t="s">
        <v>223</v>
      </c>
      <c r="J477" s="46" t="s">
        <v>3409</v>
      </c>
      <c r="K477" s="46" t="s">
        <v>566</v>
      </c>
      <c r="L477" s="46" t="s">
        <v>3400</v>
      </c>
      <c r="M477" s="46" t="s">
        <v>3401</v>
      </c>
      <c r="N477" s="46" t="s">
        <v>3410</v>
      </c>
      <c r="O477" s="46" t="s">
        <v>3405</v>
      </c>
      <c r="P477" s="46" t="s">
        <v>179</v>
      </c>
      <c r="Q477" s="59" t="s">
        <v>2697</v>
      </c>
      <c r="R477" s="59" t="s">
        <v>230</v>
      </c>
      <c r="S477" s="75">
        <f>IF(T477="Insignificante",1,IF(T477="Menor",2,IF(T477="Moderado",3,IF(T477="Mayor",4,IF(T477="Catastrófico",5,"NA")))))</f>
        <v>5</v>
      </c>
      <c r="T477" s="75" t="s">
        <v>243</v>
      </c>
      <c r="U477" s="75">
        <f>IF(V477="Insignificante",1,IF(V477="Menor",2,IF(V477="Moderado",3,IF(V477="Mayor",4,IF(V477="Catastrófico",5,"NA")))))</f>
        <v>5</v>
      </c>
      <c r="V477" s="75" t="s">
        <v>243</v>
      </c>
      <c r="W477" s="75">
        <f>IF(X477="Insignificante",1,IF(X477="Menor",2,IF(X477="Moderado",3,IF(X477="Mayor",4,IF(X477="Catastrófico",5,"NA")))))</f>
        <v>5</v>
      </c>
      <c r="X477" s="75" t="s">
        <v>243</v>
      </c>
      <c r="Y477" s="76">
        <f>MAXA(S477,U477,W477)</f>
        <v>5</v>
      </c>
      <c r="Z477" s="77" t="str">
        <f>IF(Y477=1,"Insignificante",IF(Y477=2,"Menor",IF(Y477=3,"Moderado",IF(Y477=4,"Mayor",IF(Y477=5,"Catastrófico","NA")))))</f>
        <v>Catastrófico</v>
      </c>
      <c r="AA477" s="78">
        <f>IF(AB477="Insignificante",1,IF(AB477="Menor",2,IF(AB477="Moderado",3,IF(AB477="Mayor",4,IF(AB477="Catastrófico",5,"NA")))))</f>
        <v>4</v>
      </c>
      <c r="AB477" s="82" t="s">
        <v>242</v>
      </c>
      <c r="AC477" s="75">
        <f>IF(AD477="Insignificante",1,IF(AD477="Menor",2,IF(AD477="Moderado",3,IF(AD477="Mayor",4,IF(AD477="Catastrófico",5,"NA")))))</f>
        <v>5</v>
      </c>
      <c r="AD477" s="82" t="s">
        <v>243</v>
      </c>
      <c r="AE477" s="75">
        <f>IF(AF477="Insignificante",1,IF(AF477="Menor",2,IF(AF477="Moderado",3,IF(AF477="Mayor",4,IF(AF477="Catastrófico",5,"NA")))))</f>
        <v>5</v>
      </c>
      <c r="AF477" s="82" t="s">
        <v>243</v>
      </c>
      <c r="AG477" s="76">
        <f>MAXA(AA477,AC477,AE477)</f>
        <v>5</v>
      </c>
      <c r="AH477" s="77" t="str">
        <f>IF(AG477=1,"Insignificante",IF(AG477=2,"Menor",IF(AG477=3,"Moderado",IF(AG477=4,"Mayor",IF(AG477=5,"Catastrófico","NA")))))</f>
        <v>Catastrófico</v>
      </c>
      <c r="AI477" s="78">
        <f>IF(AJ477="Insignificante",1,IF(AJ477="Menor",2,IF(AJ477="Moderado",3,IF(AJ477="Mayor",4,IF(AJ477="Catastrófico",5,"NA")))))</f>
        <v>1</v>
      </c>
      <c r="AJ477" s="82" t="s">
        <v>231</v>
      </c>
      <c r="AK477" s="75">
        <f>IF(AL477="Insignificante",1,IF(AL477="Menor",2,IF(AL477="Moderado",3,IF(AL477="Mayor",4,IF(AL477="Catastrófico",5,"NA")))))</f>
        <v>3</v>
      </c>
      <c r="AL477" s="82" t="s">
        <v>232</v>
      </c>
      <c r="AM477" s="75">
        <f>IF(AN477="Insignificante",1,IF(AN477="Menor",2,IF(AN477="Moderado",3,IF(AN477="Mayor",4,IF(AN477="Catastrófico",5,"NA")))))</f>
        <v>3</v>
      </c>
      <c r="AN477" s="82" t="s">
        <v>232</v>
      </c>
      <c r="AO477" s="76">
        <f>MAXA(AI477,AK477,AM477)</f>
        <v>3</v>
      </c>
      <c r="AP477" s="77" t="str">
        <f>IF(AO477=1,"Insignificante",IF(AO477=2,"Menor",IF(AO477=3,"Moderado",IF(AO477=4,"Mayor",IF(AO477=5,"Catastrófico","NA")))))</f>
        <v>Moderado</v>
      </c>
      <c r="AQ477" s="79"/>
      <c r="AR477" s="79"/>
      <c r="AS477" s="79"/>
    </row>
    <row r="478" spans="3:45" ht="127.5">
      <c r="C478" s="56" t="s">
        <v>3406</v>
      </c>
      <c r="D478" s="57" t="s">
        <v>3399</v>
      </c>
      <c r="E478" s="46" t="s">
        <v>3307</v>
      </c>
      <c r="F478" s="46" t="s">
        <v>3407</v>
      </c>
      <c r="G478" s="58" t="s">
        <v>3408</v>
      </c>
      <c r="H478" s="46" t="s">
        <v>3310</v>
      </c>
      <c r="I478" s="59" t="s">
        <v>223</v>
      </c>
      <c r="J478" s="46" t="s">
        <v>3409</v>
      </c>
      <c r="K478" s="46" t="s">
        <v>566</v>
      </c>
      <c r="L478" s="46" t="s">
        <v>3400</v>
      </c>
      <c r="M478" s="46" t="s">
        <v>3401</v>
      </c>
      <c r="N478" s="46" t="s">
        <v>3410</v>
      </c>
      <c r="O478" s="46" t="s">
        <v>2940</v>
      </c>
      <c r="P478" s="46" t="s">
        <v>179</v>
      </c>
      <c r="Q478" s="59" t="s">
        <v>2697</v>
      </c>
      <c r="R478" s="59" t="s">
        <v>230</v>
      </c>
      <c r="S478" s="75">
        <f>IF(T478="Insignificante",1,IF(T478="Menor",2,IF(T478="Moderado",3,IF(T478="Mayor",4,IF(T478="Catastrófico",5,"NA")))))</f>
        <v>5</v>
      </c>
      <c r="T478" s="75" t="s">
        <v>243</v>
      </c>
      <c r="U478" s="75">
        <f>IF(V478="Insignificante",1,IF(V478="Menor",2,IF(V478="Moderado",3,IF(V478="Mayor",4,IF(V478="Catastrófico",5,"NA")))))</f>
        <v>5</v>
      </c>
      <c r="V478" s="75" t="s">
        <v>243</v>
      </c>
      <c r="W478" s="75">
        <f>IF(X478="Insignificante",1,IF(X478="Menor",2,IF(X478="Moderado",3,IF(X478="Mayor",4,IF(X478="Catastrófico",5,"NA")))))</f>
        <v>5</v>
      </c>
      <c r="X478" s="75" t="s">
        <v>243</v>
      </c>
      <c r="Y478" s="76">
        <f>MAXA(S478,U478,W478)</f>
        <v>5</v>
      </c>
      <c r="Z478" s="77" t="str">
        <f>IF(Y478=1,"Insignificante",IF(Y478=2,"Menor",IF(Y478=3,"Moderado",IF(Y478=4,"Mayor",IF(Y478=5,"Catastrófico","NA")))))</f>
        <v>Catastrófico</v>
      </c>
      <c r="AA478" s="78">
        <f>IF(AB478="Insignificante",1,IF(AB478="Menor",2,IF(AB478="Moderado",3,IF(AB478="Mayor",4,IF(AB478="Catastrófico",5,"NA")))))</f>
        <v>4</v>
      </c>
      <c r="AB478" s="82" t="s">
        <v>242</v>
      </c>
      <c r="AC478" s="75">
        <f>IF(AD478="Insignificante",1,IF(AD478="Menor",2,IF(AD478="Moderado",3,IF(AD478="Mayor",4,IF(AD478="Catastrófico",5,"NA")))))</f>
        <v>5</v>
      </c>
      <c r="AD478" s="82" t="s">
        <v>243</v>
      </c>
      <c r="AE478" s="75">
        <f>IF(AF478="Insignificante",1,IF(AF478="Menor",2,IF(AF478="Moderado",3,IF(AF478="Mayor",4,IF(AF478="Catastrófico",5,"NA")))))</f>
        <v>5</v>
      </c>
      <c r="AF478" s="82" t="s">
        <v>243</v>
      </c>
      <c r="AG478" s="76">
        <f>MAXA(AA478,AC478,AE478)</f>
        <v>5</v>
      </c>
      <c r="AH478" s="77" t="str">
        <f>IF(AG478=1,"Insignificante",IF(AG478=2,"Menor",IF(AG478=3,"Moderado",IF(AG478=4,"Mayor",IF(AG478=5,"Catastrófico","NA")))))</f>
        <v>Catastrófico</v>
      </c>
      <c r="AI478" s="78">
        <f>IF(AJ478="Insignificante",1,IF(AJ478="Menor",2,IF(AJ478="Moderado",3,IF(AJ478="Mayor",4,IF(AJ478="Catastrófico",5,"NA")))))</f>
        <v>1</v>
      </c>
      <c r="AJ478" s="82" t="s">
        <v>231</v>
      </c>
      <c r="AK478" s="75">
        <f>IF(AL478="Insignificante",1,IF(AL478="Menor",2,IF(AL478="Moderado",3,IF(AL478="Mayor",4,IF(AL478="Catastrófico",5,"NA")))))</f>
        <v>3</v>
      </c>
      <c r="AL478" s="82" t="s">
        <v>232</v>
      </c>
      <c r="AM478" s="75">
        <f>IF(AN478="Insignificante",1,IF(AN478="Menor",2,IF(AN478="Moderado",3,IF(AN478="Mayor",4,IF(AN478="Catastrófico",5,"NA")))))</f>
        <v>3</v>
      </c>
      <c r="AN478" s="82" t="s">
        <v>232</v>
      </c>
      <c r="AO478" s="76">
        <f>MAXA(AI478,AK478,AM478)</f>
        <v>3</v>
      </c>
      <c r="AP478" s="77" t="str">
        <f>IF(AO478=1,"Insignificante",IF(AO478=2,"Menor",IF(AO478=3,"Moderado",IF(AO478=4,"Mayor",IF(AO478=5,"Catastrófico","NA")))))</f>
        <v>Moderado</v>
      </c>
      <c r="AQ478" s="79"/>
      <c r="AR478" s="79"/>
      <c r="AS478" s="79"/>
    </row>
    <row r="479" spans="3:45" ht="38.25">
      <c r="C479" s="56" t="s">
        <v>3411</v>
      </c>
      <c r="D479" s="57" t="s">
        <v>3399</v>
      </c>
      <c r="E479" s="46" t="s">
        <v>3412</v>
      </c>
      <c r="F479" s="46" t="s">
        <v>3413</v>
      </c>
      <c r="G479" s="58" t="s">
        <v>3414</v>
      </c>
      <c r="H479" s="46" t="s">
        <v>222</v>
      </c>
      <c r="I479" s="59" t="s">
        <v>2655</v>
      </c>
      <c r="J479" s="46" t="s">
        <v>3415</v>
      </c>
      <c r="K479" s="46" t="s">
        <v>566</v>
      </c>
      <c r="L479" s="46" t="s">
        <v>3400</v>
      </c>
      <c r="M479" s="46" t="s">
        <v>3401</v>
      </c>
      <c r="N479" s="46" t="s">
        <v>3416</v>
      </c>
      <c r="O479" s="46" t="s">
        <v>3417</v>
      </c>
      <c r="P479" s="46" t="s">
        <v>180</v>
      </c>
      <c r="Q479" s="59" t="s">
        <v>2650</v>
      </c>
      <c r="R479" s="59" t="s">
        <v>230</v>
      </c>
      <c r="S479" s="75">
        <f t="shared" si="120"/>
        <v>1</v>
      </c>
      <c r="T479" s="82" t="s">
        <v>231</v>
      </c>
      <c r="U479" s="75">
        <f t="shared" si="121"/>
        <v>1</v>
      </c>
      <c r="V479" s="82" t="s">
        <v>231</v>
      </c>
      <c r="W479" s="75">
        <f t="shared" si="122"/>
        <v>1</v>
      </c>
      <c r="X479" s="82" t="s">
        <v>231</v>
      </c>
      <c r="Y479" s="76">
        <f t="shared" si="131"/>
        <v>1</v>
      </c>
      <c r="Z479" s="77" t="str">
        <f t="shared" si="132"/>
        <v>Insignificante</v>
      </c>
      <c r="AA479" s="78">
        <f t="shared" si="123"/>
        <v>1</v>
      </c>
      <c r="AB479" s="82" t="s">
        <v>231</v>
      </c>
      <c r="AC479" s="75">
        <f t="shared" si="124"/>
        <v>1</v>
      </c>
      <c r="AD479" s="82" t="s">
        <v>231</v>
      </c>
      <c r="AE479" s="75">
        <f t="shared" si="125"/>
        <v>1</v>
      </c>
      <c r="AF479" s="82" t="s">
        <v>231</v>
      </c>
      <c r="AG479" s="76">
        <f t="shared" si="133"/>
        <v>1</v>
      </c>
      <c r="AH479" s="77" t="str">
        <f t="shared" si="126"/>
        <v>Insignificante</v>
      </c>
      <c r="AI479" s="78">
        <f t="shared" si="127"/>
        <v>1</v>
      </c>
      <c r="AJ479" s="82" t="s">
        <v>231</v>
      </c>
      <c r="AK479" s="75">
        <f t="shared" si="128"/>
        <v>1</v>
      </c>
      <c r="AL479" s="82" t="s">
        <v>231</v>
      </c>
      <c r="AM479" s="75">
        <f t="shared" si="129"/>
        <v>1</v>
      </c>
      <c r="AN479" s="82" t="s">
        <v>231</v>
      </c>
      <c r="AO479" s="76">
        <f t="shared" si="134"/>
        <v>1</v>
      </c>
      <c r="AP479" s="77" t="str">
        <f t="shared" si="130"/>
        <v>Insignificante</v>
      </c>
      <c r="AQ479" s="79"/>
      <c r="AR479" s="79"/>
      <c r="AS479" s="79"/>
    </row>
    <row r="480" spans="3:45" ht="38.25">
      <c r="C480" s="56" t="s">
        <v>3411</v>
      </c>
      <c r="D480" s="57" t="s">
        <v>3399</v>
      </c>
      <c r="E480" s="46" t="s">
        <v>3412</v>
      </c>
      <c r="F480" s="46" t="s">
        <v>3413</v>
      </c>
      <c r="G480" s="58" t="s">
        <v>3414</v>
      </c>
      <c r="H480" s="46" t="s">
        <v>222</v>
      </c>
      <c r="I480" s="59" t="s">
        <v>2655</v>
      </c>
      <c r="J480" s="46" t="s">
        <v>3415</v>
      </c>
      <c r="K480" s="46" t="s">
        <v>566</v>
      </c>
      <c r="L480" s="46" t="s">
        <v>3400</v>
      </c>
      <c r="M480" s="46" t="s">
        <v>3401</v>
      </c>
      <c r="N480" s="46" t="s">
        <v>3416</v>
      </c>
      <c r="O480" s="46" t="s">
        <v>2880</v>
      </c>
      <c r="P480" s="46" t="s">
        <v>180</v>
      </c>
      <c r="Q480" s="59" t="s">
        <v>2650</v>
      </c>
      <c r="R480" s="59" t="s">
        <v>230</v>
      </c>
      <c r="S480" s="75">
        <f>IF(T480="Insignificante",1,IF(T480="Menor",2,IF(T480="Moderado",3,IF(T480="Mayor",4,IF(T480="Catastrófico",5,"NA")))))</f>
        <v>1</v>
      </c>
      <c r="T480" s="82" t="s">
        <v>231</v>
      </c>
      <c r="U480" s="75">
        <f>IF(V480="Insignificante",1,IF(V480="Menor",2,IF(V480="Moderado",3,IF(V480="Mayor",4,IF(V480="Catastrófico",5,"NA")))))</f>
        <v>1</v>
      </c>
      <c r="V480" s="82" t="s">
        <v>231</v>
      </c>
      <c r="W480" s="75">
        <f>IF(X480="Insignificante",1,IF(X480="Menor",2,IF(X480="Moderado",3,IF(X480="Mayor",4,IF(X480="Catastrófico",5,"NA")))))</f>
        <v>1</v>
      </c>
      <c r="X480" s="82" t="s">
        <v>231</v>
      </c>
      <c r="Y480" s="76">
        <f>MAXA(S480,U480,W480)</f>
        <v>1</v>
      </c>
      <c r="Z480" s="77" t="str">
        <f>IF(Y480=1,"Insignificante",IF(Y480=2,"Menor",IF(Y480=3,"Moderado",IF(Y480=4,"Mayor",IF(Y480=5,"Catastrófico","NA")))))</f>
        <v>Insignificante</v>
      </c>
      <c r="AA480" s="78">
        <f>IF(AB480="Insignificante",1,IF(AB480="Menor",2,IF(AB480="Moderado",3,IF(AB480="Mayor",4,IF(AB480="Catastrófico",5,"NA")))))</f>
        <v>1</v>
      </c>
      <c r="AB480" s="82" t="s">
        <v>231</v>
      </c>
      <c r="AC480" s="75">
        <f>IF(AD480="Insignificante",1,IF(AD480="Menor",2,IF(AD480="Moderado",3,IF(AD480="Mayor",4,IF(AD480="Catastrófico",5,"NA")))))</f>
        <v>1</v>
      </c>
      <c r="AD480" s="82" t="s">
        <v>231</v>
      </c>
      <c r="AE480" s="75">
        <f>IF(AF480="Insignificante",1,IF(AF480="Menor",2,IF(AF480="Moderado",3,IF(AF480="Mayor",4,IF(AF480="Catastrófico",5,"NA")))))</f>
        <v>1</v>
      </c>
      <c r="AF480" s="82" t="s">
        <v>231</v>
      </c>
      <c r="AG480" s="76">
        <f>MAXA(AA480,AC480,AE480)</f>
        <v>1</v>
      </c>
      <c r="AH480" s="77" t="str">
        <f>IF(AG480=1,"Insignificante",IF(AG480=2,"Menor",IF(AG480=3,"Moderado",IF(AG480=4,"Mayor",IF(AG480=5,"Catastrófico","NA")))))</f>
        <v>Insignificante</v>
      </c>
      <c r="AI480" s="78">
        <f>IF(AJ480="Insignificante",1,IF(AJ480="Menor",2,IF(AJ480="Moderado",3,IF(AJ480="Mayor",4,IF(AJ480="Catastrófico",5,"NA")))))</f>
        <v>1</v>
      </c>
      <c r="AJ480" s="82" t="s">
        <v>231</v>
      </c>
      <c r="AK480" s="75">
        <f>IF(AL480="Insignificante",1,IF(AL480="Menor",2,IF(AL480="Moderado",3,IF(AL480="Mayor",4,IF(AL480="Catastrófico",5,"NA")))))</f>
        <v>1</v>
      </c>
      <c r="AL480" s="82" t="s">
        <v>231</v>
      </c>
      <c r="AM480" s="75">
        <f>IF(AN480="Insignificante",1,IF(AN480="Menor",2,IF(AN480="Moderado",3,IF(AN480="Mayor",4,IF(AN480="Catastrófico",5,"NA")))))</f>
        <v>1</v>
      </c>
      <c r="AN480" s="82" t="s">
        <v>231</v>
      </c>
      <c r="AO480" s="76">
        <f>MAXA(AI480,AK480,AM480)</f>
        <v>1</v>
      </c>
      <c r="AP480" s="77" t="str">
        <f>IF(AO480=1,"Insignificante",IF(AO480=2,"Menor",IF(AO480=3,"Moderado",IF(AO480=4,"Mayor",IF(AO480=5,"Catastrófico","NA")))))</f>
        <v>Insignificante</v>
      </c>
      <c r="AQ480" s="79"/>
      <c r="AR480" s="79"/>
      <c r="AS480" s="79"/>
    </row>
    <row r="481" spans="3:45" ht="38.25">
      <c r="C481" s="56" t="s">
        <v>3411</v>
      </c>
      <c r="D481" s="57" t="s">
        <v>3399</v>
      </c>
      <c r="E481" s="46" t="s">
        <v>3412</v>
      </c>
      <c r="F481" s="46" t="s">
        <v>3413</v>
      </c>
      <c r="G481" s="58" t="s">
        <v>3414</v>
      </c>
      <c r="H481" s="46" t="s">
        <v>222</v>
      </c>
      <c r="I481" s="59" t="s">
        <v>2655</v>
      </c>
      <c r="J481" s="46" t="s">
        <v>3415</v>
      </c>
      <c r="K481" s="46" t="s">
        <v>566</v>
      </c>
      <c r="L481" s="46" t="s">
        <v>3400</v>
      </c>
      <c r="M481" s="46" t="s">
        <v>3401</v>
      </c>
      <c r="N481" s="46" t="s">
        <v>3416</v>
      </c>
      <c r="O481" s="46" t="s">
        <v>3405</v>
      </c>
      <c r="P481" s="46" t="s">
        <v>180</v>
      </c>
      <c r="Q481" s="59" t="s">
        <v>2650</v>
      </c>
      <c r="R481" s="59" t="s">
        <v>230</v>
      </c>
      <c r="S481" s="75">
        <f>IF(T481="Insignificante",1,IF(T481="Menor",2,IF(T481="Moderado",3,IF(T481="Mayor",4,IF(T481="Catastrófico",5,"NA")))))</f>
        <v>1</v>
      </c>
      <c r="T481" s="82" t="s">
        <v>231</v>
      </c>
      <c r="U481" s="75">
        <f>IF(V481="Insignificante",1,IF(V481="Menor",2,IF(V481="Moderado",3,IF(V481="Mayor",4,IF(V481="Catastrófico",5,"NA")))))</f>
        <v>1</v>
      </c>
      <c r="V481" s="82" t="s">
        <v>231</v>
      </c>
      <c r="W481" s="75">
        <f>IF(X481="Insignificante",1,IF(X481="Menor",2,IF(X481="Moderado",3,IF(X481="Mayor",4,IF(X481="Catastrófico",5,"NA")))))</f>
        <v>1</v>
      </c>
      <c r="X481" s="82" t="s">
        <v>231</v>
      </c>
      <c r="Y481" s="76">
        <f>MAXA(S481,U481,W481)</f>
        <v>1</v>
      </c>
      <c r="Z481" s="77" t="str">
        <f>IF(Y481=1,"Insignificante",IF(Y481=2,"Menor",IF(Y481=3,"Moderado",IF(Y481=4,"Mayor",IF(Y481=5,"Catastrófico","NA")))))</f>
        <v>Insignificante</v>
      </c>
      <c r="AA481" s="78">
        <f>IF(AB481="Insignificante",1,IF(AB481="Menor",2,IF(AB481="Moderado",3,IF(AB481="Mayor",4,IF(AB481="Catastrófico",5,"NA")))))</f>
        <v>1</v>
      </c>
      <c r="AB481" s="82" t="s">
        <v>231</v>
      </c>
      <c r="AC481" s="75">
        <f>IF(AD481="Insignificante",1,IF(AD481="Menor",2,IF(AD481="Moderado",3,IF(AD481="Mayor",4,IF(AD481="Catastrófico",5,"NA")))))</f>
        <v>1</v>
      </c>
      <c r="AD481" s="82" t="s">
        <v>231</v>
      </c>
      <c r="AE481" s="75">
        <f>IF(AF481="Insignificante",1,IF(AF481="Menor",2,IF(AF481="Moderado",3,IF(AF481="Mayor",4,IF(AF481="Catastrófico",5,"NA")))))</f>
        <v>1</v>
      </c>
      <c r="AF481" s="82" t="s">
        <v>231</v>
      </c>
      <c r="AG481" s="76">
        <f>MAXA(AA481,AC481,AE481)</f>
        <v>1</v>
      </c>
      <c r="AH481" s="77" t="str">
        <f>IF(AG481=1,"Insignificante",IF(AG481=2,"Menor",IF(AG481=3,"Moderado",IF(AG481=4,"Mayor",IF(AG481=5,"Catastrófico","NA")))))</f>
        <v>Insignificante</v>
      </c>
      <c r="AI481" s="78">
        <f>IF(AJ481="Insignificante",1,IF(AJ481="Menor",2,IF(AJ481="Moderado",3,IF(AJ481="Mayor",4,IF(AJ481="Catastrófico",5,"NA")))))</f>
        <v>1</v>
      </c>
      <c r="AJ481" s="82" t="s">
        <v>231</v>
      </c>
      <c r="AK481" s="75">
        <f>IF(AL481="Insignificante",1,IF(AL481="Menor",2,IF(AL481="Moderado",3,IF(AL481="Mayor",4,IF(AL481="Catastrófico",5,"NA")))))</f>
        <v>1</v>
      </c>
      <c r="AL481" s="82" t="s">
        <v>231</v>
      </c>
      <c r="AM481" s="75">
        <f>IF(AN481="Insignificante",1,IF(AN481="Menor",2,IF(AN481="Moderado",3,IF(AN481="Mayor",4,IF(AN481="Catastrófico",5,"NA")))))</f>
        <v>1</v>
      </c>
      <c r="AN481" s="82" t="s">
        <v>231</v>
      </c>
      <c r="AO481" s="76">
        <f>MAXA(AI481,AK481,AM481)</f>
        <v>1</v>
      </c>
      <c r="AP481" s="77" t="str">
        <f>IF(AO481=1,"Insignificante",IF(AO481=2,"Menor",IF(AO481=3,"Moderado",IF(AO481=4,"Mayor",IF(AO481=5,"Catastrófico","NA")))))</f>
        <v>Insignificante</v>
      </c>
      <c r="AQ481" s="79"/>
      <c r="AR481" s="79"/>
      <c r="AS481" s="79"/>
    </row>
    <row r="482" spans="3:45" ht="38.25">
      <c r="C482" s="56" t="s">
        <v>3411</v>
      </c>
      <c r="D482" s="57" t="s">
        <v>3399</v>
      </c>
      <c r="E482" s="46" t="s">
        <v>3412</v>
      </c>
      <c r="F482" s="46" t="s">
        <v>3413</v>
      </c>
      <c r="G482" s="58" t="s">
        <v>3414</v>
      </c>
      <c r="H482" s="46" t="s">
        <v>222</v>
      </c>
      <c r="I482" s="59" t="s">
        <v>2655</v>
      </c>
      <c r="J482" s="46" t="s">
        <v>3415</v>
      </c>
      <c r="K482" s="46" t="s">
        <v>566</v>
      </c>
      <c r="L482" s="46" t="s">
        <v>3400</v>
      </c>
      <c r="M482" s="46" t="s">
        <v>3401</v>
      </c>
      <c r="N482" s="46" t="s">
        <v>3416</v>
      </c>
      <c r="O482" s="46" t="s">
        <v>2940</v>
      </c>
      <c r="P482" s="46" t="s">
        <v>180</v>
      </c>
      <c r="Q482" s="59" t="s">
        <v>2650</v>
      </c>
      <c r="R482" s="59" t="s">
        <v>230</v>
      </c>
      <c r="S482" s="75">
        <f>IF(T482="Insignificante",1,IF(T482="Menor",2,IF(T482="Moderado",3,IF(T482="Mayor",4,IF(T482="Catastrófico",5,"NA")))))</f>
        <v>1</v>
      </c>
      <c r="T482" s="82" t="s">
        <v>231</v>
      </c>
      <c r="U482" s="75">
        <f>IF(V482="Insignificante",1,IF(V482="Menor",2,IF(V482="Moderado",3,IF(V482="Mayor",4,IF(V482="Catastrófico",5,"NA")))))</f>
        <v>1</v>
      </c>
      <c r="V482" s="82" t="s">
        <v>231</v>
      </c>
      <c r="W482" s="75">
        <f>IF(X482="Insignificante",1,IF(X482="Menor",2,IF(X482="Moderado",3,IF(X482="Mayor",4,IF(X482="Catastrófico",5,"NA")))))</f>
        <v>1</v>
      </c>
      <c r="X482" s="82" t="s">
        <v>231</v>
      </c>
      <c r="Y482" s="76">
        <f>MAXA(S482,U482,W482)</f>
        <v>1</v>
      </c>
      <c r="Z482" s="77" t="str">
        <f>IF(Y482=1,"Insignificante",IF(Y482=2,"Menor",IF(Y482=3,"Moderado",IF(Y482=4,"Mayor",IF(Y482=5,"Catastrófico","NA")))))</f>
        <v>Insignificante</v>
      </c>
      <c r="AA482" s="78">
        <f>IF(AB482="Insignificante",1,IF(AB482="Menor",2,IF(AB482="Moderado",3,IF(AB482="Mayor",4,IF(AB482="Catastrófico",5,"NA")))))</f>
        <v>1</v>
      </c>
      <c r="AB482" s="82" t="s">
        <v>231</v>
      </c>
      <c r="AC482" s="75">
        <f>IF(AD482="Insignificante",1,IF(AD482="Menor",2,IF(AD482="Moderado",3,IF(AD482="Mayor",4,IF(AD482="Catastrófico",5,"NA")))))</f>
        <v>1</v>
      </c>
      <c r="AD482" s="82" t="s">
        <v>231</v>
      </c>
      <c r="AE482" s="75">
        <f>IF(AF482="Insignificante",1,IF(AF482="Menor",2,IF(AF482="Moderado",3,IF(AF482="Mayor",4,IF(AF482="Catastrófico",5,"NA")))))</f>
        <v>1</v>
      </c>
      <c r="AF482" s="82" t="s">
        <v>231</v>
      </c>
      <c r="AG482" s="76">
        <f>MAXA(AA482,AC482,AE482)</f>
        <v>1</v>
      </c>
      <c r="AH482" s="77" t="str">
        <f>IF(AG482=1,"Insignificante",IF(AG482=2,"Menor",IF(AG482=3,"Moderado",IF(AG482=4,"Mayor",IF(AG482=5,"Catastrófico","NA")))))</f>
        <v>Insignificante</v>
      </c>
      <c r="AI482" s="78">
        <f>IF(AJ482="Insignificante",1,IF(AJ482="Menor",2,IF(AJ482="Moderado",3,IF(AJ482="Mayor",4,IF(AJ482="Catastrófico",5,"NA")))))</f>
        <v>1</v>
      </c>
      <c r="AJ482" s="82" t="s">
        <v>231</v>
      </c>
      <c r="AK482" s="75">
        <f>IF(AL482="Insignificante",1,IF(AL482="Menor",2,IF(AL482="Moderado",3,IF(AL482="Mayor",4,IF(AL482="Catastrófico",5,"NA")))))</f>
        <v>1</v>
      </c>
      <c r="AL482" s="82" t="s">
        <v>231</v>
      </c>
      <c r="AM482" s="75">
        <f>IF(AN482="Insignificante",1,IF(AN482="Menor",2,IF(AN482="Moderado",3,IF(AN482="Mayor",4,IF(AN482="Catastrófico",5,"NA")))))</f>
        <v>1</v>
      </c>
      <c r="AN482" s="82" t="s">
        <v>231</v>
      </c>
      <c r="AO482" s="76">
        <f>MAXA(AI482,AK482,AM482)</f>
        <v>1</v>
      </c>
      <c r="AP482" s="77" t="str">
        <f>IF(AO482=1,"Insignificante",IF(AO482=2,"Menor",IF(AO482=3,"Moderado",IF(AO482=4,"Mayor",IF(AO482=5,"Catastrófico","NA")))))</f>
        <v>Insignificante</v>
      </c>
      <c r="AQ482" s="79"/>
      <c r="AR482" s="79"/>
      <c r="AS482" s="79"/>
    </row>
    <row r="483" spans="3:45" ht="38.25">
      <c r="C483" s="56" t="s">
        <v>3418</v>
      </c>
      <c r="D483" s="57" t="s">
        <v>3399</v>
      </c>
      <c r="E483" s="46" t="s">
        <v>3356</v>
      </c>
      <c r="F483" s="46" t="s">
        <v>3419</v>
      </c>
      <c r="G483" s="58" t="s">
        <v>3420</v>
      </c>
      <c r="H483" s="46" t="s">
        <v>222</v>
      </c>
      <c r="I483" s="59" t="s">
        <v>2655</v>
      </c>
      <c r="J483" s="46" t="s">
        <v>3345</v>
      </c>
      <c r="K483" s="46" t="s">
        <v>566</v>
      </c>
      <c r="L483" s="46" t="s">
        <v>3400</v>
      </c>
      <c r="M483" s="46" t="s">
        <v>3401</v>
      </c>
      <c r="N483" s="46" t="s">
        <v>3416</v>
      </c>
      <c r="O483" s="46" t="s">
        <v>3417</v>
      </c>
      <c r="P483" s="46" t="s">
        <v>180</v>
      </c>
      <c r="Q483" s="59" t="s">
        <v>2650</v>
      </c>
      <c r="R483" s="59" t="s">
        <v>230</v>
      </c>
      <c r="S483" s="75">
        <f t="shared" si="120"/>
        <v>1</v>
      </c>
      <c r="T483" s="82" t="s">
        <v>231</v>
      </c>
      <c r="U483" s="75">
        <f t="shared" si="121"/>
        <v>1</v>
      </c>
      <c r="V483" s="82" t="s">
        <v>231</v>
      </c>
      <c r="W483" s="75">
        <f t="shared" si="122"/>
        <v>1</v>
      </c>
      <c r="X483" s="82" t="s">
        <v>231</v>
      </c>
      <c r="Y483" s="76">
        <f t="shared" si="131"/>
        <v>1</v>
      </c>
      <c r="Z483" s="77" t="str">
        <f t="shared" si="132"/>
        <v>Insignificante</v>
      </c>
      <c r="AA483" s="78">
        <f t="shared" si="123"/>
        <v>1</v>
      </c>
      <c r="AB483" s="82" t="s">
        <v>231</v>
      </c>
      <c r="AC483" s="75">
        <f t="shared" si="124"/>
        <v>1</v>
      </c>
      <c r="AD483" s="82" t="s">
        <v>231</v>
      </c>
      <c r="AE483" s="75">
        <f t="shared" si="125"/>
        <v>1</v>
      </c>
      <c r="AF483" s="82" t="s">
        <v>231</v>
      </c>
      <c r="AG483" s="76">
        <f t="shared" si="133"/>
        <v>1</v>
      </c>
      <c r="AH483" s="77" t="str">
        <f t="shared" si="126"/>
        <v>Insignificante</v>
      </c>
      <c r="AI483" s="78">
        <f t="shared" si="127"/>
        <v>1</v>
      </c>
      <c r="AJ483" s="82" t="s">
        <v>231</v>
      </c>
      <c r="AK483" s="75">
        <f t="shared" si="128"/>
        <v>1</v>
      </c>
      <c r="AL483" s="82" t="s">
        <v>231</v>
      </c>
      <c r="AM483" s="75">
        <f t="shared" si="129"/>
        <v>1</v>
      </c>
      <c r="AN483" s="82" t="s">
        <v>231</v>
      </c>
      <c r="AO483" s="76">
        <f t="shared" si="134"/>
        <v>1</v>
      </c>
      <c r="AP483" s="77" t="str">
        <f t="shared" si="130"/>
        <v>Insignificante</v>
      </c>
      <c r="AQ483" s="79"/>
      <c r="AR483" s="79"/>
      <c r="AS483" s="79"/>
    </row>
    <row r="484" spans="3:45" ht="38.25">
      <c r="C484" s="56" t="s">
        <v>3418</v>
      </c>
      <c r="D484" s="57" t="s">
        <v>3399</v>
      </c>
      <c r="E484" s="46" t="s">
        <v>3356</v>
      </c>
      <c r="F484" s="46" t="s">
        <v>3419</v>
      </c>
      <c r="G484" s="58" t="s">
        <v>3420</v>
      </c>
      <c r="H484" s="46" t="s">
        <v>222</v>
      </c>
      <c r="I484" s="59" t="s">
        <v>2655</v>
      </c>
      <c r="J484" s="46" t="s">
        <v>3345</v>
      </c>
      <c r="K484" s="46" t="s">
        <v>566</v>
      </c>
      <c r="L484" s="46" t="s">
        <v>3400</v>
      </c>
      <c r="M484" s="46" t="s">
        <v>3401</v>
      </c>
      <c r="N484" s="46" t="s">
        <v>3416</v>
      </c>
      <c r="O484" s="46" t="s">
        <v>2880</v>
      </c>
      <c r="P484" s="46" t="s">
        <v>180</v>
      </c>
      <c r="Q484" s="59" t="s">
        <v>2650</v>
      </c>
      <c r="R484" s="59" t="s">
        <v>230</v>
      </c>
      <c r="S484" s="75">
        <f>IF(T484="Insignificante",1,IF(T484="Menor",2,IF(T484="Moderado",3,IF(T484="Mayor",4,IF(T484="Catastrófico",5,"NA")))))</f>
        <v>1</v>
      </c>
      <c r="T484" s="82" t="s">
        <v>231</v>
      </c>
      <c r="U484" s="75">
        <f>IF(V484="Insignificante",1,IF(V484="Menor",2,IF(V484="Moderado",3,IF(V484="Mayor",4,IF(V484="Catastrófico",5,"NA")))))</f>
        <v>1</v>
      </c>
      <c r="V484" s="82" t="s">
        <v>231</v>
      </c>
      <c r="W484" s="75">
        <f>IF(X484="Insignificante",1,IF(X484="Menor",2,IF(X484="Moderado",3,IF(X484="Mayor",4,IF(X484="Catastrófico",5,"NA")))))</f>
        <v>1</v>
      </c>
      <c r="X484" s="82" t="s">
        <v>231</v>
      </c>
      <c r="Y484" s="76">
        <f>MAXA(S484,U484,W484)</f>
        <v>1</v>
      </c>
      <c r="Z484" s="77" t="str">
        <f>IF(Y484=1,"Insignificante",IF(Y484=2,"Menor",IF(Y484=3,"Moderado",IF(Y484=4,"Mayor",IF(Y484=5,"Catastrófico","NA")))))</f>
        <v>Insignificante</v>
      </c>
      <c r="AA484" s="78">
        <f>IF(AB484="Insignificante",1,IF(AB484="Menor",2,IF(AB484="Moderado",3,IF(AB484="Mayor",4,IF(AB484="Catastrófico",5,"NA")))))</f>
        <v>1</v>
      </c>
      <c r="AB484" s="82" t="s">
        <v>231</v>
      </c>
      <c r="AC484" s="75">
        <f>IF(AD484="Insignificante",1,IF(AD484="Menor",2,IF(AD484="Moderado",3,IF(AD484="Mayor",4,IF(AD484="Catastrófico",5,"NA")))))</f>
        <v>1</v>
      </c>
      <c r="AD484" s="82" t="s">
        <v>231</v>
      </c>
      <c r="AE484" s="75">
        <f>IF(AF484="Insignificante",1,IF(AF484="Menor",2,IF(AF484="Moderado",3,IF(AF484="Mayor",4,IF(AF484="Catastrófico",5,"NA")))))</f>
        <v>1</v>
      </c>
      <c r="AF484" s="82" t="s">
        <v>231</v>
      </c>
      <c r="AG484" s="76">
        <f>MAXA(AA484,AC484,AE484)</f>
        <v>1</v>
      </c>
      <c r="AH484" s="77" t="str">
        <f>IF(AG484=1,"Insignificante",IF(AG484=2,"Menor",IF(AG484=3,"Moderado",IF(AG484=4,"Mayor",IF(AG484=5,"Catastrófico","NA")))))</f>
        <v>Insignificante</v>
      </c>
      <c r="AI484" s="78">
        <f>IF(AJ484="Insignificante",1,IF(AJ484="Menor",2,IF(AJ484="Moderado",3,IF(AJ484="Mayor",4,IF(AJ484="Catastrófico",5,"NA")))))</f>
        <v>1</v>
      </c>
      <c r="AJ484" s="82" t="s">
        <v>231</v>
      </c>
      <c r="AK484" s="75">
        <f>IF(AL484="Insignificante",1,IF(AL484="Menor",2,IF(AL484="Moderado",3,IF(AL484="Mayor",4,IF(AL484="Catastrófico",5,"NA")))))</f>
        <v>1</v>
      </c>
      <c r="AL484" s="82" t="s">
        <v>231</v>
      </c>
      <c r="AM484" s="75">
        <f>IF(AN484="Insignificante",1,IF(AN484="Menor",2,IF(AN484="Moderado",3,IF(AN484="Mayor",4,IF(AN484="Catastrófico",5,"NA")))))</f>
        <v>1</v>
      </c>
      <c r="AN484" s="82" t="s">
        <v>231</v>
      </c>
      <c r="AO484" s="76">
        <f>MAXA(AI484,AK484,AM484)</f>
        <v>1</v>
      </c>
      <c r="AP484" s="77" t="str">
        <f>IF(AO484=1,"Insignificante",IF(AO484=2,"Menor",IF(AO484=3,"Moderado",IF(AO484=4,"Mayor",IF(AO484=5,"Catastrófico","NA")))))</f>
        <v>Insignificante</v>
      </c>
      <c r="AQ484" s="79"/>
      <c r="AR484" s="79"/>
      <c r="AS484" s="79"/>
    </row>
    <row r="485" spans="3:45" ht="38.25">
      <c r="C485" s="56" t="s">
        <v>3418</v>
      </c>
      <c r="D485" s="57" t="s">
        <v>3399</v>
      </c>
      <c r="E485" s="46" t="s">
        <v>3356</v>
      </c>
      <c r="F485" s="46" t="s">
        <v>3419</v>
      </c>
      <c r="G485" s="58" t="s">
        <v>3420</v>
      </c>
      <c r="H485" s="46" t="s">
        <v>222</v>
      </c>
      <c r="I485" s="59" t="s">
        <v>2655</v>
      </c>
      <c r="J485" s="46" t="s">
        <v>3345</v>
      </c>
      <c r="K485" s="46" t="s">
        <v>566</v>
      </c>
      <c r="L485" s="46" t="s">
        <v>3400</v>
      </c>
      <c r="M485" s="46" t="s">
        <v>3401</v>
      </c>
      <c r="N485" s="46" t="s">
        <v>3416</v>
      </c>
      <c r="O485" s="46" t="s">
        <v>3405</v>
      </c>
      <c r="P485" s="46" t="s">
        <v>180</v>
      </c>
      <c r="Q485" s="59" t="s">
        <v>2650</v>
      </c>
      <c r="R485" s="59" t="s">
        <v>230</v>
      </c>
      <c r="S485" s="75">
        <f>IF(T485="Insignificante",1,IF(T485="Menor",2,IF(T485="Moderado",3,IF(T485="Mayor",4,IF(T485="Catastrófico",5,"NA")))))</f>
        <v>1</v>
      </c>
      <c r="T485" s="82" t="s">
        <v>231</v>
      </c>
      <c r="U485" s="75">
        <f>IF(V485="Insignificante",1,IF(V485="Menor",2,IF(V485="Moderado",3,IF(V485="Mayor",4,IF(V485="Catastrófico",5,"NA")))))</f>
        <v>1</v>
      </c>
      <c r="V485" s="82" t="s">
        <v>231</v>
      </c>
      <c r="W485" s="75">
        <f>IF(X485="Insignificante",1,IF(X485="Menor",2,IF(X485="Moderado",3,IF(X485="Mayor",4,IF(X485="Catastrófico",5,"NA")))))</f>
        <v>1</v>
      </c>
      <c r="X485" s="82" t="s">
        <v>231</v>
      </c>
      <c r="Y485" s="76">
        <f>MAXA(S485,U485,W485)</f>
        <v>1</v>
      </c>
      <c r="Z485" s="77" t="str">
        <f>IF(Y485=1,"Insignificante",IF(Y485=2,"Menor",IF(Y485=3,"Moderado",IF(Y485=4,"Mayor",IF(Y485=5,"Catastrófico","NA")))))</f>
        <v>Insignificante</v>
      </c>
      <c r="AA485" s="78">
        <f>IF(AB485="Insignificante",1,IF(AB485="Menor",2,IF(AB485="Moderado",3,IF(AB485="Mayor",4,IF(AB485="Catastrófico",5,"NA")))))</f>
        <v>1</v>
      </c>
      <c r="AB485" s="82" t="s">
        <v>231</v>
      </c>
      <c r="AC485" s="75">
        <f>IF(AD485="Insignificante",1,IF(AD485="Menor",2,IF(AD485="Moderado",3,IF(AD485="Mayor",4,IF(AD485="Catastrófico",5,"NA")))))</f>
        <v>1</v>
      </c>
      <c r="AD485" s="82" t="s">
        <v>231</v>
      </c>
      <c r="AE485" s="75">
        <f>IF(AF485="Insignificante",1,IF(AF485="Menor",2,IF(AF485="Moderado",3,IF(AF485="Mayor",4,IF(AF485="Catastrófico",5,"NA")))))</f>
        <v>1</v>
      </c>
      <c r="AF485" s="82" t="s">
        <v>231</v>
      </c>
      <c r="AG485" s="76">
        <f>MAXA(AA485,AC485,AE485)</f>
        <v>1</v>
      </c>
      <c r="AH485" s="77" t="str">
        <f>IF(AG485=1,"Insignificante",IF(AG485=2,"Menor",IF(AG485=3,"Moderado",IF(AG485=4,"Mayor",IF(AG485=5,"Catastrófico","NA")))))</f>
        <v>Insignificante</v>
      </c>
      <c r="AI485" s="78">
        <f>IF(AJ485="Insignificante",1,IF(AJ485="Menor",2,IF(AJ485="Moderado",3,IF(AJ485="Mayor",4,IF(AJ485="Catastrófico",5,"NA")))))</f>
        <v>1</v>
      </c>
      <c r="AJ485" s="82" t="s">
        <v>231</v>
      </c>
      <c r="AK485" s="75">
        <f>IF(AL485="Insignificante",1,IF(AL485="Menor",2,IF(AL485="Moderado",3,IF(AL485="Mayor",4,IF(AL485="Catastrófico",5,"NA")))))</f>
        <v>1</v>
      </c>
      <c r="AL485" s="82" t="s">
        <v>231</v>
      </c>
      <c r="AM485" s="75">
        <f>IF(AN485="Insignificante",1,IF(AN485="Menor",2,IF(AN485="Moderado",3,IF(AN485="Mayor",4,IF(AN485="Catastrófico",5,"NA")))))</f>
        <v>1</v>
      </c>
      <c r="AN485" s="82" t="s">
        <v>231</v>
      </c>
      <c r="AO485" s="76">
        <f>MAXA(AI485,AK485,AM485)</f>
        <v>1</v>
      </c>
      <c r="AP485" s="77" t="str">
        <f>IF(AO485=1,"Insignificante",IF(AO485=2,"Menor",IF(AO485=3,"Moderado",IF(AO485=4,"Mayor",IF(AO485=5,"Catastrófico","NA")))))</f>
        <v>Insignificante</v>
      </c>
      <c r="AQ485" s="79"/>
      <c r="AR485" s="79"/>
      <c r="AS485" s="79"/>
    </row>
    <row r="486" spans="3:45" ht="38.25">
      <c r="C486" s="56" t="s">
        <v>3418</v>
      </c>
      <c r="D486" s="57" t="s">
        <v>3399</v>
      </c>
      <c r="E486" s="46" t="s">
        <v>3356</v>
      </c>
      <c r="F486" s="46" t="s">
        <v>3419</v>
      </c>
      <c r="G486" s="58" t="s">
        <v>3420</v>
      </c>
      <c r="H486" s="46" t="s">
        <v>222</v>
      </c>
      <c r="I486" s="59" t="s">
        <v>2655</v>
      </c>
      <c r="J486" s="46" t="s">
        <v>3345</v>
      </c>
      <c r="K486" s="46" t="s">
        <v>566</v>
      </c>
      <c r="L486" s="46" t="s">
        <v>3400</v>
      </c>
      <c r="M486" s="46" t="s">
        <v>3401</v>
      </c>
      <c r="N486" s="46" t="s">
        <v>3416</v>
      </c>
      <c r="O486" s="46" t="s">
        <v>2940</v>
      </c>
      <c r="P486" s="46" t="s">
        <v>180</v>
      </c>
      <c r="Q486" s="59" t="s">
        <v>2650</v>
      </c>
      <c r="R486" s="59" t="s">
        <v>230</v>
      </c>
      <c r="S486" s="75">
        <f>IF(T486="Insignificante",1,IF(T486="Menor",2,IF(T486="Moderado",3,IF(T486="Mayor",4,IF(T486="Catastrófico",5,"NA")))))</f>
        <v>1</v>
      </c>
      <c r="T486" s="82" t="s">
        <v>231</v>
      </c>
      <c r="U486" s="75">
        <f>IF(V486="Insignificante",1,IF(V486="Menor",2,IF(V486="Moderado",3,IF(V486="Mayor",4,IF(V486="Catastrófico",5,"NA")))))</f>
        <v>1</v>
      </c>
      <c r="V486" s="82" t="s">
        <v>231</v>
      </c>
      <c r="W486" s="75">
        <f>IF(X486="Insignificante",1,IF(X486="Menor",2,IF(X486="Moderado",3,IF(X486="Mayor",4,IF(X486="Catastrófico",5,"NA")))))</f>
        <v>1</v>
      </c>
      <c r="X486" s="82" t="s">
        <v>231</v>
      </c>
      <c r="Y486" s="76">
        <f>MAXA(S486,U486,W486)</f>
        <v>1</v>
      </c>
      <c r="Z486" s="77" t="str">
        <f>IF(Y486=1,"Insignificante",IF(Y486=2,"Menor",IF(Y486=3,"Moderado",IF(Y486=4,"Mayor",IF(Y486=5,"Catastrófico","NA")))))</f>
        <v>Insignificante</v>
      </c>
      <c r="AA486" s="78">
        <f>IF(AB486="Insignificante",1,IF(AB486="Menor",2,IF(AB486="Moderado",3,IF(AB486="Mayor",4,IF(AB486="Catastrófico",5,"NA")))))</f>
        <v>1</v>
      </c>
      <c r="AB486" s="82" t="s">
        <v>231</v>
      </c>
      <c r="AC486" s="75">
        <f>IF(AD486="Insignificante",1,IF(AD486="Menor",2,IF(AD486="Moderado",3,IF(AD486="Mayor",4,IF(AD486="Catastrófico",5,"NA")))))</f>
        <v>1</v>
      </c>
      <c r="AD486" s="82" t="s">
        <v>231</v>
      </c>
      <c r="AE486" s="75">
        <f>IF(AF486="Insignificante",1,IF(AF486="Menor",2,IF(AF486="Moderado",3,IF(AF486="Mayor",4,IF(AF486="Catastrófico",5,"NA")))))</f>
        <v>1</v>
      </c>
      <c r="AF486" s="82" t="s">
        <v>231</v>
      </c>
      <c r="AG486" s="76">
        <f>MAXA(AA486,AC486,AE486)</f>
        <v>1</v>
      </c>
      <c r="AH486" s="77" t="str">
        <f>IF(AG486=1,"Insignificante",IF(AG486=2,"Menor",IF(AG486=3,"Moderado",IF(AG486=4,"Mayor",IF(AG486=5,"Catastrófico","NA")))))</f>
        <v>Insignificante</v>
      </c>
      <c r="AI486" s="78">
        <f>IF(AJ486="Insignificante",1,IF(AJ486="Menor",2,IF(AJ486="Moderado",3,IF(AJ486="Mayor",4,IF(AJ486="Catastrófico",5,"NA")))))</f>
        <v>1</v>
      </c>
      <c r="AJ486" s="82" t="s">
        <v>231</v>
      </c>
      <c r="AK486" s="75">
        <f>IF(AL486="Insignificante",1,IF(AL486="Menor",2,IF(AL486="Moderado",3,IF(AL486="Mayor",4,IF(AL486="Catastrófico",5,"NA")))))</f>
        <v>1</v>
      </c>
      <c r="AL486" s="82" t="s">
        <v>231</v>
      </c>
      <c r="AM486" s="75">
        <f>IF(AN486="Insignificante",1,IF(AN486="Menor",2,IF(AN486="Moderado",3,IF(AN486="Mayor",4,IF(AN486="Catastrófico",5,"NA")))))</f>
        <v>1</v>
      </c>
      <c r="AN486" s="82" t="s">
        <v>231</v>
      </c>
      <c r="AO486" s="76">
        <f>MAXA(AI486,AK486,AM486)</f>
        <v>1</v>
      </c>
      <c r="AP486" s="77" t="str">
        <f>IF(AO486=1,"Insignificante",IF(AO486=2,"Menor",IF(AO486=3,"Moderado",IF(AO486=4,"Mayor",IF(AO486=5,"Catastrófico","NA")))))</f>
        <v>Insignificante</v>
      </c>
      <c r="AQ486" s="79"/>
      <c r="AR486" s="79"/>
      <c r="AS486" s="79"/>
    </row>
    <row r="487" spans="3:45" ht="89.25">
      <c r="C487" s="56" t="s">
        <v>3421</v>
      </c>
      <c r="D487" s="57">
        <v>43413</v>
      </c>
      <c r="E487" s="58" t="s">
        <v>3422</v>
      </c>
      <c r="F487" s="58" t="s">
        <v>3423</v>
      </c>
      <c r="G487" s="59" t="s">
        <v>3424</v>
      </c>
      <c r="H487" s="59" t="s">
        <v>222</v>
      </c>
      <c r="I487" s="59" t="s">
        <v>2655</v>
      </c>
      <c r="J487" s="59" t="s">
        <v>2895</v>
      </c>
      <c r="K487" s="59" t="s">
        <v>518</v>
      </c>
      <c r="L487" s="59" t="s">
        <v>519</v>
      </c>
      <c r="M487" s="59" t="s">
        <v>3425</v>
      </c>
      <c r="N487" s="59" t="s">
        <v>3426</v>
      </c>
      <c r="O487" s="59" t="s">
        <v>2898</v>
      </c>
      <c r="P487" s="46" t="s">
        <v>180</v>
      </c>
      <c r="Q487" s="59" t="s">
        <v>2650</v>
      </c>
      <c r="R487" s="59" t="s">
        <v>230</v>
      </c>
      <c r="S487" s="75">
        <f t="shared" si="120"/>
        <v>1</v>
      </c>
      <c r="T487" s="75" t="s">
        <v>231</v>
      </c>
      <c r="U487" s="75">
        <f t="shared" si="121"/>
        <v>1</v>
      </c>
      <c r="V487" s="75" t="s">
        <v>231</v>
      </c>
      <c r="W487" s="75">
        <f t="shared" si="122"/>
        <v>1</v>
      </c>
      <c r="X487" s="75" t="s">
        <v>231</v>
      </c>
      <c r="Y487" s="76">
        <f t="shared" si="131"/>
        <v>1</v>
      </c>
      <c r="Z487" s="77" t="str">
        <f t="shared" si="132"/>
        <v>Insignificante</v>
      </c>
      <c r="AA487" s="78">
        <f t="shared" si="123"/>
        <v>1</v>
      </c>
      <c r="AB487" s="75" t="s">
        <v>231</v>
      </c>
      <c r="AC487" s="75">
        <f t="shared" si="124"/>
        <v>2</v>
      </c>
      <c r="AD487" s="75" t="s">
        <v>233</v>
      </c>
      <c r="AE487" s="75">
        <f t="shared" si="125"/>
        <v>2</v>
      </c>
      <c r="AF487" s="75" t="s">
        <v>233</v>
      </c>
      <c r="AG487" s="76">
        <f t="shared" si="133"/>
        <v>2</v>
      </c>
      <c r="AH487" s="77" t="str">
        <f t="shared" si="126"/>
        <v>Menor</v>
      </c>
      <c r="AI487" s="78">
        <f t="shared" si="127"/>
        <v>1</v>
      </c>
      <c r="AJ487" s="75" t="s">
        <v>231</v>
      </c>
      <c r="AK487" s="75">
        <f t="shared" si="128"/>
        <v>2</v>
      </c>
      <c r="AL487" s="75" t="s">
        <v>233</v>
      </c>
      <c r="AM487" s="75">
        <f t="shared" si="129"/>
        <v>2</v>
      </c>
      <c r="AN487" s="75" t="s">
        <v>233</v>
      </c>
      <c r="AO487" s="76">
        <f t="shared" si="134"/>
        <v>2</v>
      </c>
      <c r="AP487" s="77" t="str">
        <f t="shared" si="130"/>
        <v>Menor</v>
      </c>
      <c r="AQ487" s="79"/>
      <c r="AR487" s="79"/>
      <c r="AS487" s="79"/>
    </row>
    <row r="488" spans="3:45" ht="89.25">
      <c r="C488" s="56" t="s">
        <v>3421</v>
      </c>
      <c r="D488" s="57">
        <v>43413</v>
      </c>
      <c r="E488" s="58" t="s">
        <v>3422</v>
      </c>
      <c r="F488" s="58" t="s">
        <v>3423</v>
      </c>
      <c r="G488" s="59" t="s">
        <v>3424</v>
      </c>
      <c r="H488" s="59" t="s">
        <v>222</v>
      </c>
      <c r="I488" s="59" t="s">
        <v>2655</v>
      </c>
      <c r="J488" s="59" t="s">
        <v>2895</v>
      </c>
      <c r="K488" s="59" t="s">
        <v>518</v>
      </c>
      <c r="L488" s="59" t="s">
        <v>519</v>
      </c>
      <c r="M488" s="59" t="s">
        <v>3425</v>
      </c>
      <c r="N488" s="59" t="s">
        <v>3426</v>
      </c>
      <c r="O488" s="59" t="s">
        <v>3427</v>
      </c>
      <c r="P488" s="46" t="s">
        <v>180</v>
      </c>
      <c r="Q488" s="59" t="s">
        <v>2650</v>
      </c>
      <c r="R488" s="59" t="s">
        <v>230</v>
      </c>
      <c r="S488" s="75">
        <f>IF(T488="Insignificante",1,IF(T488="Menor",2,IF(T488="Moderado",3,IF(T488="Mayor",4,IF(T488="Catastrófico",5,"NA")))))</f>
        <v>1</v>
      </c>
      <c r="T488" s="75" t="s">
        <v>231</v>
      </c>
      <c r="U488" s="75">
        <f>IF(V488="Insignificante",1,IF(V488="Menor",2,IF(V488="Moderado",3,IF(V488="Mayor",4,IF(V488="Catastrófico",5,"NA")))))</f>
        <v>1</v>
      </c>
      <c r="V488" s="75" t="s">
        <v>231</v>
      </c>
      <c r="W488" s="75">
        <f>IF(X488="Insignificante",1,IF(X488="Menor",2,IF(X488="Moderado",3,IF(X488="Mayor",4,IF(X488="Catastrófico",5,"NA")))))</f>
        <v>1</v>
      </c>
      <c r="X488" s="75" t="s">
        <v>231</v>
      </c>
      <c r="Y488" s="76">
        <f>MAXA(S488,U488,W488)</f>
        <v>1</v>
      </c>
      <c r="Z488" s="77" t="str">
        <f>IF(Y488=1,"Insignificante",IF(Y488=2,"Menor",IF(Y488=3,"Moderado",IF(Y488=4,"Mayor",IF(Y488=5,"Catastrófico","NA")))))</f>
        <v>Insignificante</v>
      </c>
      <c r="AA488" s="78">
        <f>IF(AB488="Insignificante",1,IF(AB488="Menor",2,IF(AB488="Moderado",3,IF(AB488="Mayor",4,IF(AB488="Catastrófico",5,"NA")))))</f>
        <v>1</v>
      </c>
      <c r="AB488" s="75" t="s">
        <v>231</v>
      </c>
      <c r="AC488" s="75">
        <f>IF(AD488="Insignificante",1,IF(AD488="Menor",2,IF(AD488="Moderado",3,IF(AD488="Mayor",4,IF(AD488="Catastrófico",5,"NA")))))</f>
        <v>2</v>
      </c>
      <c r="AD488" s="75" t="s">
        <v>233</v>
      </c>
      <c r="AE488" s="75">
        <f>IF(AF488="Insignificante",1,IF(AF488="Menor",2,IF(AF488="Moderado",3,IF(AF488="Mayor",4,IF(AF488="Catastrófico",5,"NA")))))</f>
        <v>2</v>
      </c>
      <c r="AF488" s="75" t="s">
        <v>233</v>
      </c>
      <c r="AG488" s="76">
        <f>MAXA(AA488,AC488,AE488)</f>
        <v>2</v>
      </c>
      <c r="AH488" s="77" t="str">
        <f>IF(AG488=1,"Insignificante",IF(AG488=2,"Menor",IF(AG488=3,"Moderado",IF(AG488=4,"Mayor",IF(AG488=5,"Catastrófico","NA")))))</f>
        <v>Menor</v>
      </c>
      <c r="AI488" s="78">
        <f>IF(AJ488="Insignificante",1,IF(AJ488="Menor",2,IF(AJ488="Moderado",3,IF(AJ488="Mayor",4,IF(AJ488="Catastrófico",5,"NA")))))</f>
        <v>1</v>
      </c>
      <c r="AJ488" s="75" t="s">
        <v>231</v>
      </c>
      <c r="AK488" s="75">
        <f>IF(AL488="Insignificante",1,IF(AL488="Menor",2,IF(AL488="Moderado",3,IF(AL488="Mayor",4,IF(AL488="Catastrófico",5,"NA")))))</f>
        <v>2</v>
      </c>
      <c r="AL488" s="75" t="s">
        <v>233</v>
      </c>
      <c r="AM488" s="75">
        <f>IF(AN488="Insignificante",1,IF(AN488="Menor",2,IF(AN488="Moderado",3,IF(AN488="Mayor",4,IF(AN488="Catastrófico",5,"NA")))))</f>
        <v>2</v>
      </c>
      <c r="AN488" s="75" t="s">
        <v>233</v>
      </c>
      <c r="AO488" s="76">
        <f>MAXA(AI488,AK488,AM488)</f>
        <v>2</v>
      </c>
      <c r="AP488" s="77" t="str">
        <f>IF(AO488=1,"Insignificante",IF(AO488=2,"Menor",IF(AO488=3,"Moderado",IF(AO488=4,"Mayor",IF(AO488=5,"Catastrófico","NA")))))</f>
        <v>Menor</v>
      </c>
      <c r="AQ488" s="79"/>
      <c r="AR488" s="79"/>
      <c r="AS488" s="79"/>
    </row>
    <row r="489" spans="3:45" ht="89.25">
      <c r="C489" s="56" t="s">
        <v>3428</v>
      </c>
      <c r="D489" s="57">
        <v>41803</v>
      </c>
      <c r="E489" s="58" t="s">
        <v>3315</v>
      </c>
      <c r="F489" s="58" t="s">
        <v>3315</v>
      </c>
      <c r="G489" s="59" t="s">
        <v>3429</v>
      </c>
      <c r="H489" s="59" t="s">
        <v>222</v>
      </c>
      <c r="I489" s="59" t="s">
        <v>2655</v>
      </c>
      <c r="J489" s="59" t="s">
        <v>3317</v>
      </c>
      <c r="K489" s="59" t="s">
        <v>518</v>
      </c>
      <c r="L489" s="59" t="s">
        <v>519</v>
      </c>
      <c r="M489" s="59" t="s">
        <v>3425</v>
      </c>
      <c r="N489" s="59" t="s">
        <v>3426</v>
      </c>
      <c r="O489" s="59" t="s">
        <v>2898</v>
      </c>
      <c r="P489" s="46" t="s">
        <v>180</v>
      </c>
      <c r="Q489" s="59" t="s">
        <v>2650</v>
      </c>
      <c r="R489" s="59" t="s">
        <v>230</v>
      </c>
      <c r="S489" s="75">
        <f t="shared" si="120"/>
        <v>1</v>
      </c>
      <c r="T489" s="75" t="s">
        <v>231</v>
      </c>
      <c r="U489" s="75">
        <f t="shared" si="121"/>
        <v>1</v>
      </c>
      <c r="V489" s="75" t="s">
        <v>231</v>
      </c>
      <c r="W489" s="75">
        <f t="shared" si="122"/>
        <v>1</v>
      </c>
      <c r="X489" s="75" t="s">
        <v>231</v>
      </c>
      <c r="Y489" s="76">
        <f t="shared" si="131"/>
        <v>1</v>
      </c>
      <c r="Z489" s="77" t="str">
        <f t="shared" si="132"/>
        <v>Insignificante</v>
      </c>
      <c r="AA489" s="78">
        <f t="shared" si="123"/>
        <v>1</v>
      </c>
      <c r="AB489" s="75" t="s">
        <v>231</v>
      </c>
      <c r="AC489" s="75">
        <f t="shared" si="124"/>
        <v>2</v>
      </c>
      <c r="AD489" s="75" t="s">
        <v>233</v>
      </c>
      <c r="AE489" s="75">
        <f t="shared" si="125"/>
        <v>2</v>
      </c>
      <c r="AF489" s="75" t="s">
        <v>233</v>
      </c>
      <c r="AG489" s="76">
        <f t="shared" si="133"/>
        <v>2</v>
      </c>
      <c r="AH489" s="77" t="str">
        <f t="shared" si="126"/>
        <v>Menor</v>
      </c>
      <c r="AI489" s="78">
        <f t="shared" si="127"/>
        <v>1</v>
      </c>
      <c r="AJ489" s="75" t="s">
        <v>231</v>
      </c>
      <c r="AK489" s="75">
        <f t="shared" si="128"/>
        <v>2</v>
      </c>
      <c r="AL489" s="75" t="s">
        <v>233</v>
      </c>
      <c r="AM489" s="75">
        <f t="shared" si="129"/>
        <v>2</v>
      </c>
      <c r="AN489" s="75" t="s">
        <v>233</v>
      </c>
      <c r="AO489" s="76">
        <f t="shared" si="134"/>
        <v>2</v>
      </c>
      <c r="AP489" s="77" t="str">
        <f t="shared" si="130"/>
        <v>Menor</v>
      </c>
      <c r="AQ489" s="79"/>
      <c r="AR489" s="79"/>
      <c r="AS489" s="79"/>
    </row>
    <row r="490" spans="3:45" ht="76.5">
      <c r="C490" s="56" t="s">
        <v>3430</v>
      </c>
      <c r="D490" s="57">
        <v>40180</v>
      </c>
      <c r="E490" s="58" t="s">
        <v>3431</v>
      </c>
      <c r="F490" s="58" t="s">
        <v>3432</v>
      </c>
      <c r="G490" s="59" t="s">
        <v>3433</v>
      </c>
      <c r="H490" s="59" t="s">
        <v>222</v>
      </c>
      <c r="I490" s="59" t="s">
        <v>223</v>
      </c>
      <c r="J490" s="59" t="s">
        <v>2747</v>
      </c>
      <c r="K490" s="59" t="s">
        <v>411</v>
      </c>
      <c r="L490" s="59" t="s">
        <v>3434</v>
      </c>
      <c r="M490" s="59" t="s">
        <v>3435</v>
      </c>
      <c r="N490" s="59" t="s">
        <v>3436</v>
      </c>
      <c r="O490" s="59" t="s">
        <v>3437</v>
      </c>
      <c r="P490" s="46" t="s">
        <v>179</v>
      </c>
      <c r="Q490" s="59" t="s">
        <v>2697</v>
      </c>
      <c r="R490" s="59" t="s">
        <v>2774</v>
      </c>
      <c r="S490" s="75">
        <f t="shared" si="120"/>
        <v>5</v>
      </c>
      <c r="T490" s="75" t="s">
        <v>243</v>
      </c>
      <c r="U490" s="75">
        <f t="shared" si="121"/>
        <v>5</v>
      </c>
      <c r="V490" s="75" t="s">
        <v>243</v>
      </c>
      <c r="W490" s="75">
        <f t="shared" si="122"/>
        <v>5</v>
      </c>
      <c r="X490" s="75" t="s">
        <v>243</v>
      </c>
      <c r="Y490" s="76">
        <f t="shared" si="131"/>
        <v>5</v>
      </c>
      <c r="Z490" s="77" t="str">
        <f t="shared" si="132"/>
        <v>Catastrófico</v>
      </c>
      <c r="AA490" s="78">
        <f t="shared" si="123"/>
        <v>5</v>
      </c>
      <c r="AB490" s="75" t="s">
        <v>243</v>
      </c>
      <c r="AC490" s="75">
        <f t="shared" si="124"/>
        <v>5</v>
      </c>
      <c r="AD490" s="75" t="s">
        <v>243</v>
      </c>
      <c r="AE490" s="75">
        <f t="shared" si="125"/>
        <v>5</v>
      </c>
      <c r="AF490" s="75" t="s">
        <v>243</v>
      </c>
      <c r="AG490" s="76">
        <f t="shared" si="133"/>
        <v>5</v>
      </c>
      <c r="AH490" s="77" t="str">
        <f t="shared" si="126"/>
        <v>Catastrófico</v>
      </c>
      <c r="AI490" s="78">
        <f t="shared" si="127"/>
        <v>5</v>
      </c>
      <c r="AJ490" s="75" t="s">
        <v>243</v>
      </c>
      <c r="AK490" s="75">
        <f t="shared" si="128"/>
        <v>5</v>
      </c>
      <c r="AL490" s="75" t="s">
        <v>243</v>
      </c>
      <c r="AM490" s="75">
        <f t="shared" si="129"/>
        <v>5</v>
      </c>
      <c r="AN490" s="75" t="s">
        <v>243</v>
      </c>
      <c r="AO490" s="76">
        <f t="shared" si="134"/>
        <v>5</v>
      </c>
      <c r="AP490" s="77" t="str">
        <f t="shared" si="130"/>
        <v>Catastrófico</v>
      </c>
      <c r="AQ490" s="79"/>
      <c r="AR490" s="79"/>
      <c r="AS490" s="79"/>
    </row>
    <row r="491" spans="3:45" ht="76.5">
      <c r="C491" s="56" t="s">
        <v>3430</v>
      </c>
      <c r="D491" s="57">
        <v>40180</v>
      </c>
      <c r="E491" s="58" t="s">
        <v>3431</v>
      </c>
      <c r="F491" s="58" t="s">
        <v>3432</v>
      </c>
      <c r="G491" s="59" t="s">
        <v>3433</v>
      </c>
      <c r="H491" s="59" t="s">
        <v>222</v>
      </c>
      <c r="I491" s="59" t="s">
        <v>223</v>
      </c>
      <c r="J491" s="59" t="s">
        <v>2747</v>
      </c>
      <c r="K491" s="59" t="s">
        <v>411</v>
      </c>
      <c r="L491" s="59" t="s">
        <v>3434</v>
      </c>
      <c r="M491" s="59" t="s">
        <v>3435</v>
      </c>
      <c r="N491" s="59" t="s">
        <v>3436</v>
      </c>
      <c r="O491" s="59" t="s">
        <v>3438</v>
      </c>
      <c r="P491" s="46" t="s">
        <v>179</v>
      </c>
      <c r="Q491" s="59" t="s">
        <v>2697</v>
      </c>
      <c r="R491" s="59" t="s">
        <v>2774</v>
      </c>
      <c r="S491" s="75">
        <f>IF(T491="Insignificante",1,IF(T491="Menor",2,IF(T491="Moderado",3,IF(T491="Mayor",4,IF(T491="Catastrófico",5,"NA")))))</f>
        <v>5</v>
      </c>
      <c r="T491" s="75" t="s">
        <v>243</v>
      </c>
      <c r="U491" s="75">
        <f>IF(V491="Insignificante",1,IF(V491="Menor",2,IF(V491="Moderado",3,IF(V491="Mayor",4,IF(V491="Catastrófico",5,"NA")))))</f>
        <v>5</v>
      </c>
      <c r="V491" s="75" t="s">
        <v>243</v>
      </c>
      <c r="W491" s="75">
        <f>IF(X491="Insignificante",1,IF(X491="Menor",2,IF(X491="Moderado",3,IF(X491="Mayor",4,IF(X491="Catastrófico",5,"NA")))))</f>
        <v>5</v>
      </c>
      <c r="X491" s="75" t="s">
        <v>243</v>
      </c>
      <c r="Y491" s="76">
        <f>MAXA(S491,U491,W491)</f>
        <v>5</v>
      </c>
      <c r="Z491" s="77" t="str">
        <f>IF(Y491=1,"Insignificante",IF(Y491=2,"Menor",IF(Y491=3,"Moderado",IF(Y491=4,"Mayor",IF(Y491=5,"Catastrófico","NA")))))</f>
        <v>Catastrófico</v>
      </c>
      <c r="AA491" s="78">
        <f>IF(AB491="Insignificante",1,IF(AB491="Menor",2,IF(AB491="Moderado",3,IF(AB491="Mayor",4,IF(AB491="Catastrófico",5,"NA")))))</f>
        <v>5</v>
      </c>
      <c r="AB491" s="75" t="s">
        <v>243</v>
      </c>
      <c r="AC491" s="75">
        <f>IF(AD491="Insignificante",1,IF(AD491="Menor",2,IF(AD491="Moderado",3,IF(AD491="Mayor",4,IF(AD491="Catastrófico",5,"NA")))))</f>
        <v>5</v>
      </c>
      <c r="AD491" s="75" t="s">
        <v>243</v>
      </c>
      <c r="AE491" s="75">
        <f>IF(AF491="Insignificante",1,IF(AF491="Menor",2,IF(AF491="Moderado",3,IF(AF491="Mayor",4,IF(AF491="Catastrófico",5,"NA")))))</f>
        <v>5</v>
      </c>
      <c r="AF491" s="75" t="s">
        <v>243</v>
      </c>
      <c r="AG491" s="76">
        <f>MAXA(AA491,AC491,AE491)</f>
        <v>5</v>
      </c>
      <c r="AH491" s="77" t="str">
        <f>IF(AG491=1,"Insignificante",IF(AG491=2,"Menor",IF(AG491=3,"Moderado",IF(AG491=4,"Mayor",IF(AG491=5,"Catastrófico","NA")))))</f>
        <v>Catastrófico</v>
      </c>
      <c r="AI491" s="78">
        <f>IF(AJ491="Insignificante",1,IF(AJ491="Menor",2,IF(AJ491="Moderado",3,IF(AJ491="Mayor",4,IF(AJ491="Catastrófico",5,"NA")))))</f>
        <v>5</v>
      </c>
      <c r="AJ491" s="75" t="s">
        <v>243</v>
      </c>
      <c r="AK491" s="75">
        <f>IF(AL491="Insignificante",1,IF(AL491="Menor",2,IF(AL491="Moderado",3,IF(AL491="Mayor",4,IF(AL491="Catastrófico",5,"NA")))))</f>
        <v>5</v>
      </c>
      <c r="AL491" s="75" t="s">
        <v>243</v>
      </c>
      <c r="AM491" s="75">
        <f>IF(AN491="Insignificante",1,IF(AN491="Menor",2,IF(AN491="Moderado",3,IF(AN491="Mayor",4,IF(AN491="Catastrófico",5,"NA")))))</f>
        <v>5</v>
      </c>
      <c r="AN491" s="75" t="s">
        <v>243</v>
      </c>
      <c r="AO491" s="76">
        <f>MAXA(AI491,AK491,AM491)</f>
        <v>5</v>
      </c>
      <c r="AP491" s="77" t="str">
        <f>IF(AO491=1,"Insignificante",IF(AO491=2,"Menor",IF(AO491=3,"Moderado",IF(AO491=4,"Mayor",IF(AO491=5,"Catastrófico","NA")))))</f>
        <v>Catastrófico</v>
      </c>
      <c r="AQ491" s="79"/>
      <c r="AR491" s="79"/>
      <c r="AS491" s="79"/>
    </row>
    <row r="492" spans="3:45" ht="76.5">
      <c r="C492" s="56" t="s">
        <v>3439</v>
      </c>
      <c r="D492" s="57">
        <v>40180</v>
      </c>
      <c r="E492" s="58" t="s">
        <v>3431</v>
      </c>
      <c r="F492" s="58" t="s">
        <v>3440</v>
      </c>
      <c r="G492" s="59" t="s">
        <v>3441</v>
      </c>
      <c r="H492" s="59" t="s">
        <v>222</v>
      </c>
      <c r="I492" s="59" t="s">
        <v>2766</v>
      </c>
      <c r="J492" s="59" t="s">
        <v>2747</v>
      </c>
      <c r="K492" s="59" t="s">
        <v>411</v>
      </c>
      <c r="L492" s="59" t="s">
        <v>3434</v>
      </c>
      <c r="M492" s="59" t="s">
        <v>2750</v>
      </c>
      <c r="N492" s="59" t="s">
        <v>3442</v>
      </c>
      <c r="O492" s="59" t="s">
        <v>3437</v>
      </c>
      <c r="P492" s="46" t="s">
        <v>179</v>
      </c>
      <c r="Q492" s="59" t="s">
        <v>2697</v>
      </c>
      <c r="R492" s="59" t="s">
        <v>2774</v>
      </c>
      <c r="S492" s="75">
        <f t="shared" si="120"/>
        <v>5</v>
      </c>
      <c r="T492" s="75" t="s">
        <v>243</v>
      </c>
      <c r="U492" s="75">
        <f t="shared" si="121"/>
        <v>5</v>
      </c>
      <c r="V492" s="75" t="s">
        <v>243</v>
      </c>
      <c r="W492" s="75">
        <f t="shared" si="122"/>
        <v>5</v>
      </c>
      <c r="X492" s="75" t="s">
        <v>243</v>
      </c>
      <c r="Y492" s="76">
        <f t="shared" si="131"/>
        <v>5</v>
      </c>
      <c r="Z492" s="77" t="str">
        <f t="shared" si="132"/>
        <v>Catastrófico</v>
      </c>
      <c r="AA492" s="78">
        <f t="shared" si="123"/>
        <v>5</v>
      </c>
      <c r="AB492" s="75" t="s">
        <v>243</v>
      </c>
      <c r="AC492" s="75">
        <f t="shared" si="124"/>
        <v>5</v>
      </c>
      <c r="AD492" s="75" t="s">
        <v>243</v>
      </c>
      <c r="AE492" s="75">
        <f t="shared" si="125"/>
        <v>5</v>
      </c>
      <c r="AF492" s="75" t="s">
        <v>243</v>
      </c>
      <c r="AG492" s="76">
        <f t="shared" si="133"/>
        <v>5</v>
      </c>
      <c r="AH492" s="77" t="str">
        <f t="shared" si="126"/>
        <v>Catastrófico</v>
      </c>
      <c r="AI492" s="78">
        <f t="shared" si="127"/>
        <v>5</v>
      </c>
      <c r="AJ492" s="75" t="s">
        <v>243</v>
      </c>
      <c r="AK492" s="75">
        <f t="shared" si="128"/>
        <v>5</v>
      </c>
      <c r="AL492" s="75" t="s">
        <v>243</v>
      </c>
      <c r="AM492" s="75">
        <f t="shared" si="129"/>
        <v>5</v>
      </c>
      <c r="AN492" s="75" t="s">
        <v>243</v>
      </c>
      <c r="AO492" s="76">
        <f t="shared" si="134"/>
        <v>5</v>
      </c>
      <c r="AP492" s="77" t="str">
        <f t="shared" si="130"/>
        <v>Catastrófico</v>
      </c>
      <c r="AQ492" s="79"/>
      <c r="AR492" s="79"/>
      <c r="AS492" s="79"/>
    </row>
    <row r="493" spans="3:45" ht="76.5">
      <c r="C493" s="56" t="s">
        <v>3443</v>
      </c>
      <c r="D493" s="57">
        <v>41278</v>
      </c>
      <c r="E493" s="58" t="s">
        <v>3111</v>
      </c>
      <c r="F493" s="58" t="s">
        <v>3444</v>
      </c>
      <c r="G493" s="59" t="s">
        <v>3445</v>
      </c>
      <c r="H493" s="59" t="s">
        <v>222</v>
      </c>
      <c r="I493" s="59" t="s">
        <v>223</v>
      </c>
      <c r="J493" s="59" t="s">
        <v>2747</v>
      </c>
      <c r="K493" s="59" t="s">
        <v>411</v>
      </c>
      <c r="L493" s="59" t="s">
        <v>3434</v>
      </c>
      <c r="M493" s="59" t="s">
        <v>2750</v>
      </c>
      <c r="N493" s="59" t="s">
        <v>3446</v>
      </c>
      <c r="O493" s="59" t="s">
        <v>3437</v>
      </c>
      <c r="P493" s="46" t="s">
        <v>179</v>
      </c>
      <c r="Q493" s="59" t="s">
        <v>2697</v>
      </c>
      <c r="R493" s="60" t="s">
        <v>2999</v>
      </c>
      <c r="S493" s="75">
        <f t="shared" si="120"/>
        <v>2</v>
      </c>
      <c r="T493" s="75" t="s">
        <v>233</v>
      </c>
      <c r="U493" s="75">
        <f t="shared" si="121"/>
        <v>2</v>
      </c>
      <c r="V493" s="75" t="s">
        <v>233</v>
      </c>
      <c r="W493" s="75">
        <f t="shared" si="122"/>
        <v>2</v>
      </c>
      <c r="X493" s="75" t="s">
        <v>233</v>
      </c>
      <c r="Y493" s="76">
        <f t="shared" si="131"/>
        <v>2</v>
      </c>
      <c r="Z493" s="77" t="str">
        <f t="shared" si="132"/>
        <v>Menor</v>
      </c>
      <c r="AA493" s="78">
        <f t="shared" si="123"/>
        <v>2</v>
      </c>
      <c r="AB493" s="75" t="s">
        <v>233</v>
      </c>
      <c r="AC493" s="75">
        <f t="shared" si="124"/>
        <v>2</v>
      </c>
      <c r="AD493" s="75" t="s">
        <v>233</v>
      </c>
      <c r="AE493" s="75">
        <f t="shared" si="125"/>
        <v>2</v>
      </c>
      <c r="AF493" s="75" t="s">
        <v>233</v>
      </c>
      <c r="AG493" s="76">
        <f t="shared" si="133"/>
        <v>2</v>
      </c>
      <c r="AH493" s="77" t="str">
        <f t="shared" si="126"/>
        <v>Menor</v>
      </c>
      <c r="AI493" s="78">
        <f t="shared" si="127"/>
        <v>1</v>
      </c>
      <c r="AJ493" s="75" t="s">
        <v>231</v>
      </c>
      <c r="AK493" s="75">
        <f t="shared" si="128"/>
        <v>2</v>
      </c>
      <c r="AL493" s="75" t="s">
        <v>233</v>
      </c>
      <c r="AM493" s="75">
        <f t="shared" si="129"/>
        <v>3</v>
      </c>
      <c r="AN493" s="75" t="s">
        <v>232</v>
      </c>
      <c r="AO493" s="76">
        <f t="shared" si="134"/>
        <v>3</v>
      </c>
      <c r="AP493" s="77" t="str">
        <f t="shared" si="130"/>
        <v>Moderado</v>
      </c>
      <c r="AQ493" s="79"/>
      <c r="AR493" s="79"/>
      <c r="AS493" s="79"/>
    </row>
    <row r="494" spans="3:45" ht="76.5">
      <c r="C494" s="56" t="s">
        <v>3443</v>
      </c>
      <c r="D494" s="57">
        <v>41278</v>
      </c>
      <c r="E494" s="58" t="s">
        <v>3111</v>
      </c>
      <c r="F494" s="58" t="s">
        <v>3444</v>
      </c>
      <c r="G494" s="59" t="s">
        <v>3445</v>
      </c>
      <c r="H494" s="59" t="s">
        <v>222</v>
      </c>
      <c r="I494" s="59" t="s">
        <v>223</v>
      </c>
      <c r="J494" s="59" t="s">
        <v>2747</v>
      </c>
      <c r="K494" s="59" t="s">
        <v>411</v>
      </c>
      <c r="L494" s="59" t="s">
        <v>3434</v>
      </c>
      <c r="M494" s="59" t="s">
        <v>2750</v>
      </c>
      <c r="N494" s="59" t="s">
        <v>3446</v>
      </c>
      <c r="O494" s="59" t="s">
        <v>3447</v>
      </c>
      <c r="P494" s="46" t="s">
        <v>179</v>
      </c>
      <c r="Q494" s="59" t="s">
        <v>2697</v>
      </c>
      <c r="R494" s="60" t="s">
        <v>2999</v>
      </c>
      <c r="S494" s="75">
        <f>IF(T494="Insignificante",1,IF(T494="Menor",2,IF(T494="Moderado",3,IF(T494="Mayor",4,IF(T494="Catastrófico",5,"NA")))))</f>
        <v>2</v>
      </c>
      <c r="T494" s="75" t="s">
        <v>233</v>
      </c>
      <c r="U494" s="75">
        <f>IF(V494="Insignificante",1,IF(V494="Menor",2,IF(V494="Moderado",3,IF(V494="Mayor",4,IF(V494="Catastrófico",5,"NA")))))</f>
        <v>2</v>
      </c>
      <c r="V494" s="75" t="s">
        <v>233</v>
      </c>
      <c r="W494" s="75">
        <f>IF(X494="Insignificante",1,IF(X494="Menor",2,IF(X494="Moderado",3,IF(X494="Mayor",4,IF(X494="Catastrófico",5,"NA")))))</f>
        <v>2</v>
      </c>
      <c r="X494" s="75" t="s">
        <v>233</v>
      </c>
      <c r="Y494" s="76">
        <f>MAXA(S494,U494,W494)</f>
        <v>2</v>
      </c>
      <c r="Z494" s="77" t="str">
        <f>IF(Y494=1,"Insignificante",IF(Y494=2,"Menor",IF(Y494=3,"Moderado",IF(Y494=4,"Mayor",IF(Y494=5,"Catastrófico","NA")))))</f>
        <v>Menor</v>
      </c>
      <c r="AA494" s="78">
        <f>IF(AB494="Insignificante",1,IF(AB494="Menor",2,IF(AB494="Moderado",3,IF(AB494="Mayor",4,IF(AB494="Catastrófico",5,"NA")))))</f>
        <v>2</v>
      </c>
      <c r="AB494" s="75" t="s">
        <v>233</v>
      </c>
      <c r="AC494" s="75">
        <f>IF(AD494="Insignificante",1,IF(AD494="Menor",2,IF(AD494="Moderado",3,IF(AD494="Mayor",4,IF(AD494="Catastrófico",5,"NA")))))</f>
        <v>2</v>
      </c>
      <c r="AD494" s="75" t="s">
        <v>233</v>
      </c>
      <c r="AE494" s="75">
        <f>IF(AF494="Insignificante",1,IF(AF494="Menor",2,IF(AF494="Moderado",3,IF(AF494="Mayor",4,IF(AF494="Catastrófico",5,"NA")))))</f>
        <v>2</v>
      </c>
      <c r="AF494" s="75" t="s">
        <v>233</v>
      </c>
      <c r="AG494" s="76">
        <f>MAXA(AA494,AC494,AE494)</f>
        <v>2</v>
      </c>
      <c r="AH494" s="77" t="str">
        <f>IF(AG494=1,"Insignificante",IF(AG494=2,"Menor",IF(AG494=3,"Moderado",IF(AG494=4,"Mayor",IF(AG494=5,"Catastrófico","NA")))))</f>
        <v>Menor</v>
      </c>
      <c r="AI494" s="78">
        <f>IF(AJ494="Insignificante",1,IF(AJ494="Menor",2,IF(AJ494="Moderado",3,IF(AJ494="Mayor",4,IF(AJ494="Catastrófico",5,"NA")))))</f>
        <v>1</v>
      </c>
      <c r="AJ494" s="75" t="s">
        <v>231</v>
      </c>
      <c r="AK494" s="75">
        <f>IF(AL494="Insignificante",1,IF(AL494="Menor",2,IF(AL494="Moderado",3,IF(AL494="Mayor",4,IF(AL494="Catastrófico",5,"NA")))))</f>
        <v>2</v>
      </c>
      <c r="AL494" s="75" t="s">
        <v>233</v>
      </c>
      <c r="AM494" s="75">
        <f>IF(AN494="Insignificante",1,IF(AN494="Menor",2,IF(AN494="Moderado",3,IF(AN494="Mayor",4,IF(AN494="Catastrófico",5,"NA")))))</f>
        <v>3</v>
      </c>
      <c r="AN494" s="75" t="s">
        <v>232</v>
      </c>
      <c r="AO494" s="76">
        <f>MAXA(AI494,AK494,AM494)</f>
        <v>3</v>
      </c>
      <c r="AP494" s="77" t="str">
        <f>IF(AO494=1,"Insignificante",IF(AO494=2,"Menor",IF(AO494=3,"Moderado",IF(AO494=4,"Mayor",IF(AO494=5,"Catastrófico","NA")))))</f>
        <v>Moderado</v>
      </c>
      <c r="AQ494" s="79"/>
      <c r="AR494" s="79"/>
      <c r="AS494" s="79"/>
    </row>
    <row r="495" spans="3:45" ht="76.5">
      <c r="C495" s="56" t="s">
        <v>3448</v>
      </c>
      <c r="D495" s="57">
        <v>41278</v>
      </c>
      <c r="E495" s="58" t="s">
        <v>3449</v>
      </c>
      <c r="F495" s="58" t="s">
        <v>3450</v>
      </c>
      <c r="G495" s="59" t="s">
        <v>3451</v>
      </c>
      <c r="H495" s="59" t="s">
        <v>222</v>
      </c>
      <c r="I495" s="59" t="s">
        <v>2766</v>
      </c>
      <c r="J495" s="59" t="s">
        <v>2747</v>
      </c>
      <c r="K495" s="59" t="s">
        <v>411</v>
      </c>
      <c r="L495" s="59" t="s">
        <v>3434</v>
      </c>
      <c r="M495" s="59" t="s">
        <v>2750</v>
      </c>
      <c r="N495" s="59" t="s">
        <v>3442</v>
      </c>
      <c r="O495" s="59" t="s">
        <v>3437</v>
      </c>
      <c r="P495" s="46" t="s">
        <v>179</v>
      </c>
      <c r="Q495" s="59" t="s">
        <v>2697</v>
      </c>
      <c r="R495" s="59" t="s">
        <v>2774</v>
      </c>
      <c r="S495" s="75">
        <f t="shared" si="120"/>
        <v>5</v>
      </c>
      <c r="T495" s="75" t="s">
        <v>243</v>
      </c>
      <c r="U495" s="75">
        <f t="shared" si="121"/>
        <v>5</v>
      </c>
      <c r="V495" s="75" t="s">
        <v>243</v>
      </c>
      <c r="W495" s="75">
        <f t="shared" si="122"/>
        <v>5</v>
      </c>
      <c r="X495" s="75" t="s">
        <v>243</v>
      </c>
      <c r="Y495" s="76">
        <f t="shared" si="131"/>
        <v>5</v>
      </c>
      <c r="Z495" s="77" t="str">
        <f t="shared" si="132"/>
        <v>Catastrófico</v>
      </c>
      <c r="AA495" s="78">
        <f t="shared" si="123"/>
        <v>5</v>
      </c>
      <c r="AB495" s="75" t="s">
        <v>243</v>
      </c>
      <c r="AC495" s="75">
        <f t="shared" si="124"/>
        <v>5</v>
      </c>
      <c r="AD495" s="75" t="s">
        <v>243</v>
      </c>
      <c r="AE495" s="75">
        <f t="shared" si="125"/>
        <v>5</v>
      </c>
      <c r="AF495" s="75" t="s">
        <v>243</v>
      </c>
      <c r="AG495" s="76">
        <f t="shared" si="133"/>
        <v>5</v>
      </c>
      <c r="AH495" s="77" t="str">
        <f t="shared" si="126"/>
        <v>Catastrófico</v>
      </c>
      <c r="AI495" s="78">
        <f t="shared" si="127"/>
        <v>5</v>
      </c>
      <c r="AJ495" s="75" t="s">
        <v>243</v>
      </c>
      <c r="AK495" s="75">
        <f t="shared" si="128"/>
        <v>5</v>
      </c>
      <c r="AL495" s="75" t="s">
        <v>243</v>
      </c>
      <c r="AM495" s="75">
        <f t="shared" si="129"/>
        <v>5</v>
      </c>
      <c r="AN495" s="75" t="s">
        <v>243</v>
      </c>
      <c r="AO495" s="76">
        <f t="shared" si="134"/>
        <v>5</v>
      </c>
      <c r="AP495" s="77" t="str">
        <f t="shared" si="130"/>
        <v>Catastrófico</v>
      </c>
      <c r="AQ495" s="79"/>
      <c r="AR495" s="79"/>
      <c r="AS495" s="79"/>
    </row>
    <row r="496" spans="3:45" ht="76.5">
      <c r="C496" s="56" t="s">
        <v>3452</v>
      </c>
      <c r="D496" s="57">
        <v>41278</v>
      </c>
      <c r="E496" s="58" t="s">
        <v>219</v>
      </c>
      <c r="F496" s="58" t="s">
        <v>3453</v>
      </c>
      <c r="G496" s="59" t="s">
        <v>3454</v>
      </c>
      <c r="H496" s="59" t="s">
        <v>222</v>
      </c>
      <c r="I496" s="59" t="s">
        <v>2766</v>
      </c>
      <c r="J496" s="59" t="s">
        <v>2747</v>
      </c>
      <c r="K496" s="59" t="s">
        <v>411</v>
      </c>
      <c r="L496" s="59" t="s">
        <v>3455</v>
      </c>
      <c r="M496" s="59" t="s">
        <v>2750</v>
      </c>
      <c r="N496" s="59" t="s">
        <v>3456</v>
      </c>
      <c r="O496" s="59" t="s">
        <v>3457</v>
      </c>
      <c r="P496" s="46" t="s">
        <v>179</v>
      </c>
      <c r="Q496" s="59" t="s">
        <v>2697</v>
      </c>
      <c r="R496" s="60" t="s">
        <v>2999</v>
      </c>
      <c r="S496" s="75">
        <f t="shared" si="120"/>
        <v>1</v>
      </c>
      <c r="T496" s="75" t="s">
        <v>231</v>
      </c>
      <c r="U496" s="75">
        <f t="shared" si="121"/>
        <v>1</v>
      </c>
      <c r="V496" s="75" t="s">
        <v>231</v>
      </c>
      <c r="W496" s="75">
        <f t="shared" si="122"/>
        <v>1</v>
      </c>
      <c r="X496" s="75" t="s">
        <v>231</v>
      </c>
      <c r="Y496" s="76">
        <f t="shared" si="131"/>
        <v>1</v>
      </c>
      <c r="Z496" s="77" t="str">
        <f t="shared" si="132"/>
        <v>Insignificante</v>
      </c>
      <c r="AA496" s="78">
        <f t="shared" si="123"/>
        <v>1</v>
      </c>
      <c r="AB496" s="75" t="s">
        <v>231</v>
      </c>
      <c r="AC496" s="75">
        <f t="shared" si="124"/>
        <v>1</v>
      </c>
      <c r="AD496" s="75" t="s">
        <v>231</v>
      </c>
      <c r="AE496" s="75">
        <f t="shared" si="125"/>
        <v>1</v>
      </c>
      <c r="AF496" s="75" t="s">
        <v>231</v>
      </c>
      <c r="AG496" s="76">
        <f t="shared" si="133"/>
        <v>1</v>
      </c>
      <c r="AH496" s="77" t="str">
        <f t="shared" si="126"/>
        <v>Insignificante</v>
      </c>
      <c r="AI496" s="78">
        <f t="shared" si="127"/>
        <v>1</v>
      </c>
      <c r="AJ496" s="75" t="s">
        <v>231</v>
      </c>
      <c r="AK496" s="75">
        <f t="shared" si="128"/>
        <v>1</v>
      </c>
      <c r="AL496" s="75" t="s">
        <v>231</v>
      </c>
      <c r="AM496" s="75">
        <f t="shared" si="129"/>
        <v>1</v>
      </c>
      <c r="AN496" s="75" t="s">
        <v>231</v>
      </c>
      <c r="AO496" s="76">
        <f t="shared" si="134"/>
        <v>1</v>
      </c>
      <c r="AP496" s="77" t="str">
        <f t="shared" si="130"/>
        <v>Insignificante</v>
      </c>
      <c r="AQ496" s="79"/>
      <c r="AR496" s="79"/>
      <c r="AS496" s="79"/>
    </row>
    <row r="497" spans="3:45" ht="25.5">
      <c r="C497" s="56" t="s">
        <v>3458</v>
      </c>
      <c r="D497" s="57">
        <v>41278</v>
      </c>
      <c r="E497" s="58" t="s">
        <v>219</v>
      </c>
      <c r="F497" s="58" t="s">
        <v>3303</v>
      </c>
      <c r="G497" s="59" t="s">
        <v>3459</v>
      </c>
      <c r="H497" s="59" t="s">
        <v>222</v>
      </c>
      <c r="I497" s="59" t="s">
        <v>223</v>
      </c>
      <c r="J497" s="59" t="s">
        <v>2895</v>
      </c>
      <c r="K497" s="59" t="s">
        <v>411</v>
      </c>
      <c r="L497" s="59" t="s">
        <v>3455</v>
      </c>
      <c r="M497" s="59" t="s">
        <v>2750</v>
      </c>
      <c r="N497" s="59" t="s">
        <v>3460</v>
      </c>
      <c r="O497" s="59" t="s">
        <v>2898</v>
      </c>
      <c r="P497" s="46" t="s">
        <v>180</v>
      </c>
      <c r="Q497" s="59" t="s">
        <v>2650</v>
      </c>
      <c r="R497" s="59" t="s">
        <v>230</v>
      </c>
      <c r="S497" s="75">
        <f t="shared" si="120"/>
        <v>1</v>
      </c>
      <c r="T497" s="75" t="s">
        <v>231</v>
      </c>
      <c r="U497" s="75">
        <f t="shared" si="121"/>
        <v>1</v>
      </c>
      <c r="V497" s="75" t="s">
        <v>231</v>
      </c>
      <c r="W497" s="75">
        <f t="shared" si="122"/>
        <v>1</v>
      </c>
      <c r="X497" s="75" t="s">
        <v>231</v>
      </c>
      <c r="Y497" s="76">
        <f t="shared" si="131"/>
        <v>1</v>
      </c>
      <c r="Z497" s="77" t="str">
        <f t="shared" si="132"/>
        <v>Insignificante</v>
      </c>
      <c r="AA497" s="78">
        <f t="shared" si="123"/>
        <v>1</v>
      </c>
      <c r="AB497" s="75" t="s">
        <v>231</v>
      </c>
      <c r="AC497" s="75">
        <f t="shared" si="124"/>
        <v>3</v>
      </c>
      <c r="AD497" s="75" t="s">
        <v>232</v>
      </c>
      <c r="AE497" s="75">
        <f t="shared" si="125"/>
        <v>4</v>
      </c>
      <c r="AF497" s="75" t="s">
        <v>242</v>
      </c>
      <c r="AG497" s="76">
        <f t="shared" si="133"/>
        <v>4</v>
      </c>
      <c r="AH497" s="77" t="str">
        <f t="shared" si="126"/>
        <v>Mayor</v>
      </c>
      <c r="AI497" s="78">
        <f t="shared" si="127"/>
        <v>1</v>
      </c>
      <c r="AJ497" s="75" t="s">
        <v>231</v>
      </c>
      <c r="AK497" s="75">
        <f t="shared" si="128"/>
        <v>2</v>
      </c>
      <c r="AL497" s="75" t="s">
        <v>233</v>
      </c>
      <c r="AM497" s="75">
        <f t="shared" si="129"/>
        <v>2</v>
      </c>
      <c r="AN497" s="75" t="s">
        <v>233</v>
      </c>
      <c r="AO497" s="76">
        <f t="shared" si="134"/>
        <v>2</v>
      </c>
      <c r="AP497" s="77" t="str">
        <f t="shared" si="130"/>
        <v>Menor</v>
      </c>
      <c r="AQ497" s="79"/>
      <c r="AR497" s="79"/>
      <c r="AS497" s="79"/>
    </row>
    <row r="498" spans="3:45" ht="38.25">
      <c r="C498" s="56" t="s">
        <v>3461</v>
      </c>
      <c r="D498" s="57">
        <v>40182</v>
      </c>
      <c r="E498" s="58" t="s">
        <v>3058</v>
      </c>
      <c r="F498" s="58" t="s">
        <v>3462</v>
      </c>
      <c r="G498" s="59" t="s">
        <v>3463</v>
      </c>
      <c r="H498" s="59" t="s">
        <v>222</v>
      </c>
      <c r="I498" s="59" t="s">
        <v>2766</v>
      </c>
      <c r="J498" s="59" t="s">
        <v>2747</v>
      </c>
      <c r="K498" s="59" t="s">
        <v>411</v>
      </c>
      <c r="L498" s="59" t="s">
        <v>3455</v>
      </c>
      <c r="M498" s="59" t="s">
        <v>2750</v>
      </c>
      <c r="N498" s="59" t="s">
        <v>3290</v>
      </c>
      <c r="O498" s="59" t="s">
        <v>3457</v>
      </c>
      <c r="P498" s="46" t="s">
        <v>179</v>
      </c>
      <c r="Q498" s="59" t="s">
        <v>2650</v>
      </c>
      <c r="R498" s="59" t="s">
        <v>230</v>
      </c>
      <c r="S498" s="75">
        <f t="shared" si="120"/>
        <v>1</v>
      </c>
      <c r="T498" s="75" t="s">
        <v>231</v>
      </c>
      <c r="U498" s="75">
        <f t="shared" si="121"/>
        <v>1</v>
      </c>
      <c r="V498" s="75" t="s">
        <v>231</v>
      </c>
      <c r="W498" s="75">
        <f t="shared" si="122"/>
        <v>1</v>
      </c>
      <c r="X498" s="75" t="s">
        <v>231</v>
      </c>
      <c r="Y498" s="76">
        <f t="shared" si="131"/>
        <v>1</v>
      </c>
      <c r="Z498" s="77" t="str">
        <f t="shared" si="132"/>
        <v>Insignificante</v>
      </c>
      <c r="AA498" s="78">
        <f t="shared" si="123"/>
        <v>2</v>
      </c>
      <c r="AB498" s="75" t="s">
        <v>233</v>
      </c>
      <c r="AC498" s="75">
        <f t="shared" si="124"/>
        <v>2</v>
      </c>
      <c r="AD498" s="75" t="s">
        <v>233</v>
      </c>
      <c r="AE498" s="75">
        <f t="shared" si="125"/>
        <v>2</v>
      </c>
      <c r="AF498" s="75" t="s">
        <v>233</v>
      </c>
      <c r="AG498" s="76">
        <f t="shared" si="133"/>
        <v>2</v>
      </c>
      <c r="AH498" s="77" t="str">
        <f t="shared" si="126"/>
        <v>Menor</v>
      </c>
      <c r="AI498" s="78">
        <f t="shared" si="127"/>
        <v>1</v>
      </c>
      <c r="AJ498" s="75" t="s">
        <v>231</v>
      </c>
      <c r="AK498" s="75">
        <f t="shared" si="128"/>
        <v>2</v>
      </c>
      <c r="AL498" s="75" t="s">
        <v>233</v>
      </c>
      <c r="AM498" s="75">
        <f t="shared" si="129"/>
        <v>2</v>
      </c>
      <c r="AN498" s="75" t="s">
        <v>233</v>
      </c>
      <c r="AO498" s="76">
        <f t="shared" si="134"/>
        <v>2</v>
      </c>
      <c r="AP498" s="77" t="str">
        <f t="shared" si="130"/>
        <v>Menor</v>
      </c>
      <c r="AQ498" s="79"/>
      <c r="AR498" s="79"/>
      <c r="AS498" s="79"/>
    </row>
    <row r="499" spans="3:45" ht="76.5">
      <c r="C499" s="56" t="s">
        <v>3464</v>
      </c>
      <c r="D499" s="57">
        <v>40182</v>
      </c>
      <c r="E499" s="58" t="s">
        <v>3058</v>
      </c>
      <c r="F499" s="58" t="s">
        <v>3465</v>
      </c>
      <c r="G499" s="59" t="s">
        <v>3466</v>
      </c>
      <c r="H499" s="59" t="s">
        <v>222</v>
      </c>
      <c r="I499" s="59" t="s">
        <v>2766</v>
      </c>
      <c r="J499" s="59" t="s">
        <v>2747</v>
      </c>
      <c r="K499" s="59" t="s">
        <v>411</v>
      </c>
      <c r="L499" s="59" t="s">
        <v>3434</v>
      </c>
      <c r="M499" s="59" t="s">
        <v>2750</v>
      </c>
      <c r="N499" s="59" t="s">
        <v>3467</v>
      </c>
      <c r="O499" s="59" t="s">
        <v>3437</v>
      </c>
      <c r="P499" s="46" t="s">
        <v>179</v>
      </c>
      <c r="Q499" s="59" t="s">
        <v>2697</v>
      </c>
      <c r="R499" s="59" t="s">
        <v>2774</v>
      </c>
      <c r="S499" s="75">
        <f t="shared" si="120"/>
        <v>5</v>
      </c>
      <c r="T499" s="75" t="s">
        <v>243</v>
      </c>
      <c r="U499" s="75">
        <f t="shared" si="121"/>
        <v>5</v>
      </c>
      <c r="V499" s="75" t="s">
        <v>243</v>
      </c>
      <c r="W499" s="75">
        <f t="shared" si="122"/>
        <v>5</v>
      </c>
      <c r="X499" s="75" t="s">
        <v>243</v>
      </c>
      <c r="Y499" s="76">
        <f t="shared" si="131"/>
        <v>5</v>
      </c>
      <c r="Z499" s="77" t="str">
        <f t="shared" si="132"/>
        <v>Catastrófico</v>
      </c>
      <c r="AA499" s="78">
        <f t="shared" si="123"/>
        <v>5</v>
      </c>
      <c r="AB499" s="75" t="s">
        <v>243</v>
      </c>
      <c r="AC499" s="75">
        <f t="shared" si="124"/>
        <v>5</v>
      </c>
      <c r="AD499" s="75" t="s">
        <v>243</v>
      </c>
      <c r="AE499" s="75">
        <f t="shared" si="125"/>
        <v>5</v>
      </c>
      <c r="AF499" s="75" t="s">
        <v>243</v>
      </c>
      <c r="AG499" s="76">
        <f t="shared" si="133"/>
        <v>5</v>
      </c>
      <c r="AH499" s="77" t="str">
        <f t="shared" si="126"/>
        <v>Catastrófico</v>
      </c>
      <c r="AI499" s="78">
        <f t="shared" si="127"/>
        <v>5</v>
      </c>
      <c r="AJ499" s="75" t="s">
        <v>243</v>
      </c>
      <c r="AK499" s="75">
        <f t="shared" si="128"/>
        <v>5</v>
      </c>
      <c r="AL499" s="75" t="s">
        <v>243</v>
      </c>
      <c r="AM499" s="75">
        <f t="shared" si="129"/>
        <v>5</v>
      </c>
      <c r="AN499" s="75" t="s">
        <v>243</v>
      </c>
      <c r="AO499" s="76">
        <f t="shared" si="134"/>
        <v>5</v>
      </c>
      <c r="AP499" s="77" t="str">
        <f t="shared" si="130"/>
        <v>Catastrófico</v>
      </c>
      <c r="AQ499" s="79"/>
      <c r="AR499" s="79"/>
      <c r="AS499" s="79"/>
    </row>
    <row r="500" spans="3:45" ht="38.25">
      <c r="C500" s="56" t="s">
        <v>3468</v>
      </c>
      <c r="D500" s="57">
        <v>40913</v>
      </c>
      <c r="E500" s="58" t="s">
        <v>219</v>
      </c>
      <c r="F500" s="58" t="s">
        <v>3469</v>
      </c>
      <c r="G500" s="59" t="s">
        <v>3470</v>
      </c>
      <c r="H500" s="59" t="s">
        <v>222</v>
      </c>
      <c r="I500" s="59" t="s">
        <v>223</v>
      </c>
      <c r="J500" s="59" t="s">
        <v>2747</v>
      </c>
      <c r="K500" s="59" t="s">
        <v>411</v>
      </c>
      <c r="L500" s="59" t="s">
        <v>3471</v>
      </c>
      <c r="M500" s="59" t="s">
        <v>3472</v>
      </c>
      <c r="N500" s="59" t="s">
        <v>727</v>
      </c>
      <c r="O500" s="59" t="s">
        <v>3473</v>
      </c>
      <c r="P500" s="46" t="s">
        <v>179</v>
      </c>
      <c r="Q500" s="59" t="s">
        <v>2650</v>
      </c>
      <c r="R500" s="59" t="s">
        <v>230</v>
      </c>
      <c r="S500" s="75">
        <f t="shared" si="120"/>
        <v>1</v>
      </c>
      <c r="T500" s="75" t="s">
        <v>231</v>
      </c>
      <c r="U500" s="75">
        <f t="shared" si="121"/>
        <v>1</v>
      </c>
      <c r="V500" s="75" t="s">
        <v>231</v>
      </c>
      <c r="W500" s="75">
        <f t="shared" si="122"/>
        <v>1</v>
      </c>
      <c r="X500" s="75" t="s">
        <v>231</v>
      </c>
      <c r="Y500" s="76">
        <f t="shared" si="131"/>
        <v>1</v>
      </c>
      <c r="Z500" s="77" t="str">
        <f t="shared" si="132"/>
        <v>Insignificante</v>
      </c>
      <c r="AA500" s="78">
        <f t="shared" si="123"/>
        <v>1</v>
      </c>
      <c r="AB500" s="75" t="s">
        <v>231</v>
      </c>
      <c r="AC500" s="75">
        <f t="shared" si="124"/>
        <v>2</v>
      </c>
      <c r="AD500" s="75" t="s">
        <v>233</v>
      </c>
      <c r="AE500" s="75">
        <f t="shared" si="125"/>
        <v>4</v>
      </c>
      <c r="AF500" s="75" t="s">
        <v>242</v>
      </c>
      <c r="AG500" s="76">
        <f t="shared" si="133"/>
        <v>4</v>
      </c>
      <c r="AH500" s="77" t="str">
        <f t="shared" si="126"/>
        <v>Mayor</v>
      </c>
      <c r="AI500" s="78">
        <f t="shared" si="127"/>
        <v>1</v>
      </c>
      <c r="AJ500" s="75" t="s">
        <v>231</v>
      </c>
      <c r="AK500" s="75">
        <f t="shared" si="128"/>
        <v>2</v>
      </c>
      <c r="AL500" s="75" t="s">
        <v>233</v>
      </c>
      <c r="AM500" s="75">
        <f t="shared" si="129"/>
        <v>3</v>
      </c>
      <c r="AN500" s="75" t="s">
        <v>232</v>
      </c>
      <c r="AO500" s="76">
        <f t="shared" si="134"/>
        <v>3</v>
      </c>
      <c r="AP500" s="77" t="str">
        <f t="shared" si="130"/>
        <v>Moderado</v>
      </c>
      <c r="AQ500" s="79"/>
      <c r="AR500" s="79"/>
      <c r="AS500" s="79"/>
    </row>
    <row r="501" spans="3:45" ht="51">
      <c r="C501" s="56" t="s">
        <v>3468</v>
      </c>
      <c r="D501" s="57">
        <v>40913</v>
      </c>
      <c r="E501" s="58" t="s">
        <v>219</v>
      </c>
      <c r="F501" s="58" t="s">
        <v>3469</v>
      </c>
      <c r="G501" s="59" t="s">
        <v>3470</v>
      </c>
      <c r="H501" s="59" t="s">
        <v>222</v>
      </c>
      <c r="I501" s="59" t="s">
        <v>223</v>
      </c>
      <c r="J501" s="59" t="s">
        <v>2747</v>
      </c>
      <c r="K501" s="59" t="s">
        <v>411</v>
      </c>
      <c r="L501" s="59" t="s">
        <v>3471</v>
      </c>
      <c r="M501" s="59" t="s">
        <v>3472</v>
      </c>
      <c r="N501" s="59" t="s">
        <v>727</v>
      </c>
      <c r="O501" s="59" t="s">
        <v>3474</v>
      </c>
      <c r="P501" s="46" t="s">
        <v>179</v>
      </c>
      <c r="Q501" s="59" t="s">
        <v>2650</v>
      </c>
      <c r="R501" s="59" t="s">
        <v>230</v>
      </c>
      <c r="S501" s="75">
        <f>IF(T501="Insignificante",1,IF(T501="Menor",2,IF(T501="Moderado",3,IF(T501="Mayor",4,IF(T501="Catastrófico",5,"NA")))))</f>
        <v>1</v>
      </c>
      <c r="T501" s="75" t="s">
        <v>231</v>
      </c>
      <c r="U501" s="75">
        <f>IF(V501="Insignificante",1,IF(V501="Menor",2,IF(V501="Moderado",3,IF(V501="Mayor",4,IF(V501="Catastrófico",5,"NA")))))</f>
        <v>1</v>
      </c>
      <c r="V501" s="75" t="s">
        <v>231</v>
      </c>
      <c r="W501" s="75">
        <f>IF(X501="Insignificante",1,IF(X501="Menor",2,IF(X501="Moderado",3,IF(X501="Mayor",4,IF(X501="Catastrófico",5,"NA")))))</f>
        <v>1</v>
      </c>
      <c r="X501" s="75" t="s">
        <v>231</v>
      </c>
      <c r="Y501" s="76">
        <f>MAXA(S501,U501,W501)</f>
        <v>1</v>
      </c>
      <c r="Z501" s="77" t="str">
        <f>IF(Y501=1,"Insignificante",IF(Y501=2,"Menor",IF(Y501=3,"Moderado",IF(Y501=4,"Mayor",IF(Y501=5,"Catastrófico","NA")))))</f>
        <v>Insignificante</v>
      </c>
      <c r="AA501" s="78">
        <f>IF(AB501="Insignificante",1,IF(AB501="Menor",2,IF(AB501="Moderado",3,IF(AB501="Mayor",4,IF(AB501="Catastrófico",5,"NA")))))</f>
        <v>1</v>
      </c>
      <c r="AB501" s="75" t="s">
        <v>231</v>
      </c>
      <c r="AC501" s="75">
        <f>IF(AD501="Insignificante",1,IF(AD501="Menor",2,IF(AD501="Moderado",3,IF(AD501="Mayor",4,IF(AD501="Catastrófico",5,"NA")))))</f>
        <v>2</v>
      </c>
      <c r="AD501" s="75" t="s">
        <v>233</v>
      </c>
      <c r="AE501" s="75">
        <f>IF(AF501="Insignificante",1,IF(AF501="Menor",2,IF(AF501="Moderado",3,IF(AF501="Mayor",4,IF(AF501="Catastrófico",5,"NA")))))</f>
        <v>4</v>
      </c>
      <c r="AF501" s="75" t="s">
        <v>242</v>
      </c>
      <c r="AG501" s="76">
        <f>MAXA(AA501,AC501,AE501)</f>
        <v>4</v>
      </c>
      <c r="AH501" s="77" t="str">
        <f>IF(AG501=1,"Insignificante",IF(AG501=2,"Menor",IF(AG501=3,"Moderado",IF(AG501=4,"Mayor",IF(AG501=5,"Catastrófico","NA")))))</f>
        <v>Mayor</v>
      </c>
      <c r="AI501" s="78">
        <f>IF(AJ501="Insignificante",1,IF(AJ501="Menor",2,IF(AJ501="Moderado",3,IF(AJ501="Mayor",4,IF(AJ501="Catastrófico",5,"NA")))))</f>
        <v>1</v>
      </c>
      <c r="AJ501" s="75" t="s">
        <v>231</v>
      </c>
      <c r="AK501" s="75">
        <f>IF(AL501="Insignificante",1,IF(AL501="Menor",2,IF(AL501="Moderado",3,IF(AL501="Mayor",4,IF(AL501="Catastrófico",5,"NA")))))</f>
        <v>2</v>
      </c>
      <c r="AL501" s="75" t="s">
        <v>233</v>
      </c>
      <c r="AM501" s="75">
        <f>IF(AN501="Insignificante",1,IF(AN501="Menor",2,IF(AN501="Moderado",3,IF(AN501="Mayor",4,IF(AN501="Catastrófico",5,"NA")))))</f>
        <v>3</v>
      </c>
      <c r="AN501" s="75" t="s">
        <v>232</v>
      </c>
      <c r="AO501" s="76">
        <f>MAXA(AI501,AK501,AM501)</f>
        <v>3</v>
      </c>
      <c r="AP501" s="77" t="str">
        <f>IF(AO501=1,"Insignificante",IF(AO501=2,"Menor",IF(AO501=3,"Moderado",IF(AO501=4,"Mayor",IF(AO501=5,"Catastrófico","NA")))))</f>
        <v>Moderado</v>
      </c>
      <c r="AQ501" s="79"/>
      <c r="AR501" s="79"/>
      <c r="AS501" s="79"/>
    </row>
    <row r="502" spans="3:45" ht="38.25">
      <c r="C502" s="56" t="s">
        <v>3475</v>
      </c>
      <c r="D502" s="57">
        <v>40548</v>
      </c>
      <c r="E502" s="58" t="s">
        <v>219</v>
      </c>
      <c r="F502" s="58" t="s">
        <v>220</v>
      </c>
      <c r="G502" s="59" t="s">
        <v>3476</v>
      </c>
      <c r="H502" s="59" t="s">
        <v>222</v>
      </c>
      <c r="I502" s="59" t="s">
        <v>223</v>
      </c>
      <c r="J502" s="59" t="s">
        <v>2747</v>
      </c>
      <c r="K502" s="59" t="s">
        <v>411</v>
      </c>
      <c r="L502" s="59" t="s">
        <v>3471</v>
      </c>
      <c r="M502" s="59" t="s">
        <v>3472</v>
      </c>
      <c r="N502" s="59" t="s">
        <v>3290</v>
      </c>
      <c r="O502" s="59" t="s">
        <v>3477</v>
      </c>
      <c r="P502" s="46" t="s">
        <v>180</v>
      </c>
      <c r="Q502" s="59" t="s">
        <v>2650</v>
      </c>
      <c r="R502" s="59" t="s">
        <v>230</v>
      </c>
      <c r="S502" s="75">
        <f t="shared" si="120"/>
        <v>1</v>
      </c>
      <c r="T502" s="75" t="s">
        <v>231</v>
      </c>
      <c r="U502" s="75">
        <f t="shared" si="121"/>
        <v>1</v>
      </c>
      <c r="V502" s="75" t="s">
        <v>231</v>
      </c>
      <c r="W502" s="75">
        <f t="shared" si="122"/>
        <v>1</v>
      </c>
      <c r="X502" s="75" t="s">
        <v>231</v>
      </c>
      <c r="Y502" s="76">
        <f t="shared" si="131"/>
        <v>1</v>
      </c>
      <c r="Z502" s="77" t="str">
        <f t="shared" si="132"/>
        <v>Insignificante</v>
      </c>
      <c r="AA502" s="78">
        <f t="shared" si="123"/>
        <v>1</v>
      </c>
      <c r="AB502" s="75" t="s">
        <v>231</v>
      </c>
      <c r="AC502" s="75">
        <f t="shared" si="124"/>
        <v>3</v>
      </c>
      <c r="AD502" s="75" t="s">
        <v>232</v>
      </c>
      <c r="AE502" s="75">
        <f t="shared" si="125"/>
        <v>4</v>
      </c>
      <c r="AF502" s="75" t="s">
        <v>242</v>
      </c>
      <c r="AG502" s="76">
        <f t="shared" si="133"/>
        <v>4</v>
      </c>
      <c r="AH502" s="77" t="str">
        <f t="shared" si="126"/>
        <v>Mayor</v>
      </c>
      <c r="AI502" s="78">
        <f t="shared" si="127"/>
        <v>1</v>
      </c>
      <c r="AJ502" s="75" t="s">
        <v>231</v>
      </c>
      <c r="AK502" s="75">
        <f t="shared" si="128"/>
        <v>2</v>
      </c>
      <c r="AL502" s="75" t="s">
        <v>233</v>
      </c>
      <c r="AM502" s="75">
        <f t="shared" si="129"/>
        <v>2</v>
      </c>
      <c r="AN502" s="75" t="s">
        <v>233</v>
      </c>
      <c r="AO502" s="76">
        <f t="shared" si="134"/>
        <v>2</v>
      </c>
      <c r="AP502" s="77" t="str">
        <f t="shared" si="130"/>
        <v>Menor</v>
      </c>
      <c r="AQ502" s="79"/>
      <c r="AR502" s="79"/>
      <c r="AS502" s="79"/>
    </row>
    <row r="503" spans="3:45" ht="76.5">
      <c r="C503" s="56" t="s">
        <v>3478</v>
      </c>
      <c r="D503" s="57">
        <v>39818</v>
      </c>
      <c r="E503" s="58" t="s">
        <v>3307</v>
      </c>
      <c r="F503" s="58" t="s">
        <v>3377</v>
      </c>
      <c r="G503" s="59" t="s">
        <v>3479</v>
      </c>
      <c r="H503" s="59" t="s">
        <v>222</v>
      </c>
      <c r="I503" s="59" t="s">
        <v>223</v>
      </c>
      <c r="J503" s="59" t="s">
        <v>2747</v>
      </c>
      <c r="K503" s="59" t="s">
        <v>411</v>
      </c>
      <c r="L503" s="59" t="s">
        <v>3471</v>
      </c>
      <c r="M503" s="59" t="s">
        <v>3472</v>
      </c>
      <c r="N503" s="59" t="s">
        <v>3480</v>
      </c>
      <c r="O503" s="59" t="s">
        <v>3481</v>
      </c>
      <c r="P503" s="46" t="s">
        <v>180</v>
      </c>
      <c r="Q503" s="59" t="s">
        <v>2697</v>
      </c>
      <c r="R503" s="59" t="s">
        <v>2774</v>
      </c>
      <c r="S503" s="75">
        <f t="shared" si="120"/>
        <v>5</v>
      </c>
      <c r="T503" s="75" t="s">
        <v>243</v>
      </c>
      <c r="U503" s="75">
        <f t="shared" si="121"/>
        <v>5</v>
      </c>
      <c r="V503" s="75" t="s">
        <v>243</v>
      </c>
      <c r="W503" s="75">
        <f t="shared" si="122"/>
        <v>4</v>
      </c>
      <c r="X503" s="75" t="s">
        <v>242</v>
      </c>
      <c r="Y503" s="76">
        <f t="shared" si="131"/>
        <v>5</v>
      </c>
      <c r="Z503" s="77" t="str">
        <f t="shared" si="132"/>
        <v>Catastrófico</v>
      </c>
      <c r="AA503" s="78">
        <f t="shared" si="123"/>
        <v>5</v>
      </c>
      <c r="AB503" s="75" t="s">
        <v>243</v>
      </c>
      <c r="AC503" s="75">
        <f t="shared" si="124"/>
        <v>5</v>
      </c>
      <c r="AD503" s="75" t="s">
        <v>243</v>
      </c>
      <c r="AE503" s="75">
        <f t="shared" si="125"/>
        <v>4</v>
      </c>
      <c r="AF503" s="75" t="s">
        <v>242</v>
      </c>
      <c r="AG503" s="76">
        <f t="shared" si="133"/>
        <v>5</v>
      </c>
      <c r="AH503" s="77" t="str">
        <f t="shared" si="126"/>
        <v>Catastrófico</v>
      </c>
      <c r="AI503" s="78">
        <f t="shared" si="127"/>
        <v>1</v>
      </c>
      <c r="AJ503" s="75" t="s">
        <v>231</v>
      </c>
      <c r="AK503" s="75">
        <f t="shared" si="128"/>
        <v>2</v>
      </c>
      <c r="AL503" s="75" t="s">
        <v>233</v>
      </c>
      <c r="AM503" s="75">
        <f t="shared" si="129"/>
        <v>2</v>
      </c>
      <c r="AN503" s="75" t="s">
        <v>233</v>
      </c>
      <c r="AO503" s="76">
        <f t="shared" si="134"/>
        <v>2</v>
      </c>
      <c r="AP503" s="77" t="str">
        <f t="shared" si="130"/>
        <v>Menor</v>
      </c>
      <c r="AQ503" s="79"/>
      <c r="AR503" s="79"/>
      <c r="AS503" s="79"/>
    </row>
    <row r="504" spans="3:45" ht="76.5">
      <c r="C504" s="56" t="s">
        <v>3482</v>
      </c>
      <c r="D504" s="57">
        <v>40913</v>
      </c>
      <c r="E504" s="58" t="s">
        <v>3058</v>
      </c>
      <c r="F504" s="58" t="s">
        <v>3483</v>
      </c>
      <c r="G504" s="59" t="s">
        <v>3484</v>
      </c>
      <c r="H504" s="59" t="s">
        <v>222</v>
      </c>
      <c r="I504" s="59" t="s">
        <v>223</v>
      </c>
      <c r="J504" s="59" t="s">
        <v>2747</v>
      </c>
      <c r="K504" s="59" t="s">
        <v>411</v>
      </c>
      <c r="L504" s="59" t="s">
        <v>3471</v>
      </c>
      <c r="M504" s="59" t="s">
        <v>3472</v>
      </c>
      <c r="N504" s="59" t="s">
        <v>3485</v>
      </c>
      <c r="O504" s="59" t="s">
        <v>3486</v>
      </c>
      <c r="P504" s="46" t="s">
        <v>179</v>
      </c>
      <c r="Q504" s="59" t="s">
        <v>2697</v>
      </c>
      <c r="R504" s="59" t="s">
        <v>230</v>
      </c>
      <c r="S504" s="75">
        <f t="shared" si="120"/>
        <v>1</v>
      </c>
      <c r="T504" s="75" t="s">
        <v>231</v>
      </c>
      <c r="U504" s="75">
        <f t="shared" si="121"/>
        <v>2</v>
      </c>
      <c r="V504" s="75" t="s">
        <v>233</v>
      </c>
      <c r="W504" s="75">
        <f t="shared" si="122"/>
        <v>4</v>
      </c>
      <c r="X504" s="75" t="s">
        <v>242</v>
      </c>
      <c r="Y504" s="76">
        <f t="shared" si="131"/>
        <v>4</v>
      </c>
      <c r="Z504" s="77" t="str">
        <f t="shared" si="132"/>
        <v>Mayor</v>
      </c>
      <c r="AA504" s="78">
        <f t="shared" si="123"/>
        <v>2</v>
      </c>
      <c r="AB504" s="75" t="s">
        <v>233</v>
      </c>
      <c r="AC504" s="75">
        <f t="shared" si="124"/>
        <v>3</v>
      </c>
      <c r="AD504" s="75" t="s">
        <v>232</v>
      </c>
      <c r="AE504" s="75">
        <f t="shared" si="125"/>
        <v>4</v>
      </c>
      <c r="AF504" s="75" t="s">
        <v>242</v>
      </c>
      <c r="AG504" s="76">
        <f t="shared" si="133"/>
        <v>4</v>
      </c>
      <c r="AH504" s="77" t="str">
        <f t="shared" si="126"/>
        <v>Mayor</v>
      </c>
      <c r="AI504" s="78">
        <f t="shared" si="127"/>
        <v>1</v>
      </c>
      <c r="AJ504" s="75" t="s">
        <v>231</v>
      </c>
      <c r="AK504" s="75">
        <f t="shared" si="128"/>
        <v>2</v>
      </c>
      <c r="AL504" s="75" t="s">
        <v>233</v>
      </c>
      <c r="AM504" s="75">
        <f t="shared" si="129"/>
        <v>2</v>
      </c>
      <c r="AN504" s="75" t="s">
        <v>233</v>
      </c>
      <c r="AO504" s="76">
        <f t="shared" si="134"/>
        <v>2</v>
      </c>
      <c r="AP504" s="77" t="str">
        <f t="shared" si="130"/>
        <v>Menor</v>
      </c>
      <c r="AQ504" s="79"/>
      <c r="AR504" s="79"/>
      <c r="AS504" s="79"/>
    </row>
    <row r="505" spans="3:45" ht="76.5">
      <c r="C505" s="56" t="s">
        <v>3487</v>
      </c>
      <c r="D505" s="57">
        <v>40182</v>
      </c>
      <c r="E505" s="58" t="s">
        <v>3058</v>
      </c>
      <c r="F505" s="58" t="s">
        <v>3488</v>
      </c>
      <c r="G505" s="59" t="s">
        <v>3489</v>
      </c>
      <c r="H505" s="59" t="s">
        <v>222</v>
      </c>
      <c r="I505" s="59" t="s">
        <v>2766</v>
      </c>
      <c r="J505" s="59" t="s">
        <v>2747</v>
      </c>
      <c r="K505" s="59" t="s">
        <v>411</v>
      </c>
      <c r="L505" s="59" t="s">
        <v>3434</v>
      </c>
      <c r="M505" s="59" t="s">
        <v>2750</v>
      </c>
      <c r="N505" s="59" t="s">
        <v>3490</v>
      </c>
      <c r="O505" s="59" t="s">
        <v>3437</v>
      </c>
      <c r="P505" s="46" t="s">
        <v>179</v>
      </c>
      <c r="Q505" s="59" t="s">
        <v>2697</v>
      </c>
      <c r="R505" s="59" t="s">
        <v>2774</v>
      </c>
      <c r="S505" s="75">
        <f t="shared" si="120"/>
        <v>5</v>
      </c>
      <c r="T505" s="75" t="s">
        <v>243</v>
      </c>
      <c r="U505" s="75">
        <f t="shared" si="121"/>
        <v>5</v>
      </c>
      <c r="V505" s="75" t="s">
        <v>243</v>
      </c>
      <c r="W505" s="75">
        <f t="shared" si="122"/>
        <v>5</v>
      </c>
      <c r="X505" s="75" t="s">
        <v>243</v>
      </c>
      <c r="Y505" s="76">
        <f t="shared" si="131"/>
        <v>5</v>
      </c>
      <c r="Z505" s="77" t="str">
        <f t="shared" si="132"/>
        <v>Catastrófico</v>
      </c>
      <c r="AA505" s="78">
        <f t="shared" si="123"/>
        <v>5</v>
      </c>
      <c r="AB505" s="75" t="s">
        <v>243</v>
      </c>
      <c r="AC505" s="75">
        <f t="shared" si="124"/>
        <v>5</v>
      </c>
      <c r="AD505" s="75" t="s">
        <v>243</v>
      </c>
      <c r="AE505" s="75">
        <f t="shared" si="125"/>
        <v>5</v>
      </c>
      <c r="AF505" s="75" t="s">
        <v>243</v>
      </c>
      <c r="AG505" s="76">
        <f t="shared" si="133"/>
        <v>5</v>
      </c>
      <c r="AH505" s="77" t="str">
        <f t="shared" si="126"/>
        <v>Catastrófico</v>
      </c>
      <c r="AI505" s="78">
        <f t="shared" si="127"/>
        <v>5</v>
      </c>
      <c r="AJ505" s="75" t="s">
        <v>243</v>
      </c>
      <c r="AK505" s="75">
        <f t="shared" si="128"/>
        <v>5</v>
      </c>
      <c r="AL505" s="75" t="s">
        <v>243</v>
      </c>
      <c r="AM505" s="75">
        <f t="shared" si="129"/>
        <v>5</v>
      </c>
      <c r="AN505" s="75" t="s">
        <v>243</v>
      </c>
      <c r="AO505" s="76">
        <f t="shared" si="134"/>
        <v>5</v>
      </c>
      <c r="AP505" s="77" t="str">
        <f t="shared" si="130"/>
        <v>Catastrófico</v>
      </c>
      <c r="AQ505" s="79"/>
      <c r="AR505" s="79"/>
      <c r="AS505" s="79"/>
    </row>
    <row r="506" spans="3:45" ht="38.25">
      <c r="C506" s="56" t="s">
        <v>3491</v>
      </c>
      <c r="D506" s="57">
        <v>42009</v>
      </c>
      <c r="E506" s="58" t="s">
        <v>3058</v>
      </c>
      <c r="F506" s="58" t="s">
        <v>3492</v>
      </c>
      <c r="G506" s="59" t="s">
        <v>3493</v>
      </c>
      <c r="H506" s="59" t="s">
        <v>222</v>
      </c>
      <c r="I506" s="59" t="s">
        <v>223</v>
      </c>
      <c r="J506" s="59" t="s">
        <v>2747</v>
      </c>
      <c r="K506" s="59" t="s">
        <v>411</v>
      </c>
      <c r="L506" s="59" t="s">
        <v>3471</v>
      </c>
      <c r="M506" s="59" t="s">
        <v>3472</v>
      </c>
      <c r="N506" s="59" t="s">
        <v>3485</v>
      </c>
      <c r="O506" s="59" t="s">
        <v>3494</v>
      </c>
      <c r="P506" s="46" t="s">
        <v>179</v>
      </c>
      <c r="Q506" s="59" t="s">
        <v>2650</v>
      </c>
      <c r="R506" s="59" t="s">
        <v>230</v>
      </c>
      <c r="S506" s="75">
        <f t="shared" si="120"/>
        <v>1</v>
      </c>
      <c r="T506" s="75" t="s">
        <v>231</v>
      </c>
      <c r="U506" s="75">
        <f t="shared" si="121"/>
        <v>1</v>
      </c>
      <c r="V506" s="75" t="s">
        <v>231</v>
      </c>
      <c r="W506" s="75">
        <f t="shared" si="122"/>
        <v>1</v>
      </c>
      <c r="X506" s="75" t="s">
        <v>231</v>
      </c>
      <c r="Y506" s="76">
        <f t="shared" si="131"/>
        <v>1</v>
      </c>
      <c r="Z506" s="77" t="str">
        <f t="shared" si="132"/>
        <v>Insignificante</v>
      </c>
      <c r="AA506" s="78">
        <f t="shared" si="123"/>
        <v>2</v>
      </c>
      <c r="AB506" s="75" t="s">
        <v>233</v>
      </c>
      <c r="AC506" s="75">
        <f t="shared" si="124"/>
        <v>3</v>
      </c>
      <c r="AD506" s="75" t="s">
        <v>232</v>
      </c>
      <c r="AE506" s="75">
        <f t="shared" si="125"/>
        <v>4</v>
      </c>
      <c r="AF506" s="75" t="s">
        <v>242</v>
      </c>
      <c r="AG506" s="76">
        <f t="shared" si="133"/>
        <v>4</v>
      </c>
      <c r="AH506" s="77" t="str">
        <f t="shared" si="126"/>
        <v>Mayor</v>
      </c>
      <c r="AI506" s="78">
        <f t="shared" si="127"/>
        <v>1</v>
      </c>
      <c r="AJ506" s="75" t="s">
        <v>231</v>
      </c>
      <c r="AK506" s="75">
        <f t="shared" si="128"/>
        <v>2</v>
      </c>
      <c r="AL506" s="75" t="s">
        <v>233</v>
      </c>
      <c r="AM506" s="75">
        <f t="shared" si="129"/>
        <v>2</v>
      </c>
      <c r="AN506" s="75" t="s">
        <v>233</v>
      </c>
      <c r="AO506" s="76">
        <f t="shared" si="134"/>
        <v>2</v>
      </c>
      <c r="AP506" s="77" t="str">
        <f t="shared" si="130"/>
        <v>Menor</v>
      </c>
      <c r="AQ506" s="79"/>
      <c r="AR506" s="79"/>
      <c r="AS506" s="79"/>
    </row>
    <row r="507" spans="3:45" ht="38.25">
      <c r="C507" s="56" t="s">
        <v>3491</v>
      </c>
      <c r="D507" s="57">
        <v>42009</v>
      </c>
      <c r="E507" s="58" t="s">
        <v>3058</v>
      </c>
      <c r="F507" s="58" t="s">
        <v>3492</v>
      </c>
      <c r="G507" s="59" t="s">
        <v>3493</v>
      </c>
      <c r="H507" s="59" t="s">
        <v>222</v>
      </c>
      <c r="I507" s="59" t="s">
        <v>223</v>
      </c>
      <c r="J507" s="59" t="s">
        <v>2747</v>
      </c>
      <c r="K507" s="59" t="s">
        <v>411</v>
      </c>
      <c r="L507" s="59" t="s">
        <v>3471</v>
      </c>
      <c r="M507" s="59" t="s">
        <v>3472</v>
      </c>
      <c r="N507" s="59" t="s">
        <v>3485</v>
      </c>
      <c r="O507" s="59" t="s">
        <v>3495</v>
      </c>
      <c r="P507" s="46" t="s">
        <v>179</v>
      </c>
      <c r="Q507" s="59" t="s">
        <v>2650</v>
      </c>
      <c r="R507" s="59" t="s">
        <v>230</v>
      </c>
      <c r="S507" s="75">
        <f>IF(T507="Insignificante",1,IF(T507="Menor",2,IF(T507="Moderado",3,IF(T507="Mayor",4,IF(T507="Catastrófico",5,"NA")))))</f>
        <v>1</v>
      </c>
      <c r="T507" s="75" t="s">
        <v>231</v>
      </c>
      <c r="U507" s="75">
        <f>IF(V507="Insignificante",1,IF(V507="Menor",2,IF(V507="Moderado",3,IF(V507="Mayor",4,IF(V507="Catastrófico",5,"NA")))))</f>
        <v>1</v>
      </c>
      <c r="V507" s="75" t="s">
        <v>231</v>
      </c>
      <c r="W507" s="75">
        <f>IF(X507="Insignificante",1,IF(X507="Menor",2,IF(X507="Moderado",3,IF(X507="Mayor",4,IF(X507="Catastrófico",5,"NA")))))</f>
        <v>1</v>
      </c>
      <c r="X507" s="75" t="s">
        <v>231</v>
      </c>
      <c r="Y507" s="76">
        <f>MAXA(S507,U507,W507)</f>
        <v>1</v>
      </c>
      <c r="Z507" s="77" t="str">
        <f>IF(Y507=1,"Insignificante",IF(Y507=2,"Menor",IF(Y507=3,"Moderado",IF(Y507=4,"Mayor",IF(Y507=5,"Catastrófico","NA")))))</f>
        <v>Insignificante</v>
      </c>
      <c r="AA507" s="78">
        <f>IF(AB507="Insignificante",1,IF(AB507="Menor",2,IF(AB507="Moderado",3,IF(AB507="Mayor",4,IF(AB507="Catastrófico",5,"NA")))))</f>
        <v>2</v>
      </c>
      <c r="AB507" s="75" t="s">
        <v>233</v>
      </c>
      <c r="AC507" s="75">
        <f>IF(AD507="Insignificante",1,IF(AD507="Menor",2,IF(AD507="Moderado",3,IF(AD507="Mayor",4,IF(AD507="Catastrófico",5,"NA")))))</f>
        <v>3</v>
      </c>
      <c r="AD507" s="75" t="s">
        <v>232</v>
      </c>
      <c r="AE507" s="75">
        <f>IF(AF507="Insignificante",1,IF(AF507="Menor",2,IF(AF507="Moderado",3,IF(AF507="Mayor",4,IF(AF507="Catastrófico",5,"NA")))))</f>
        <v>4</v>
      </c>
      <c r="AF507" s="75" t="s">
        <v>242</v>
      </c>
      <c r="AG507" s="76">
        <f>MAXA(AA507,AC507,AE507)</f>
        <v>4</v>
      </c>
      <c r="AH507" s="77" t="str">
        <f>IF(AG507=1,"Insignificante",IF(AG507=2,"Menor",IF(AG507=3,"Moderado",IF(AG507=4,"Mayor",IF(AG507=5,"Catastrófico","NA")))))</f>
        <v>Mayor</v>
      </c>
      <c r="AI507" s="78">
        <f>IF(AJ507="Insignificante",1,IF(AJ507="Menor",2,IF(AJ507="Moderado",3,IF(AJ507="Mayor",4,IF(AJ507="Catastrófico",5,"NA")))))</f>
        <v>1</v>
      </c>
      <c r="AJ507" s="75" t="s">
        <v>231</v>
      </c>
      <c r="AK507" s="75">
        <f>IF(AL507="Insignificante",1,IF(AL507="Menor",2,IF(AL507="Moderado",3,IF(AL507="Mayor",4,IF(AL507="Catastrófico",5,"NA")))))</f>
        <v>2</v>
      </c>
      <c r="AL507" s="75" t="s">
        <v>233</v>
      </c>
      <c r="AM507" s="75">
        <f>IF(AN507="Insignificante",1,IF(AN507="Menor",2,IF(AN507="Moderado",3,IF(AN507="Mayor",4,IF(AN507="Catastrófico",5,"NA")))))</f>
        <v>2</v>
      </c>
      <c r="AN507" s="75" t="s">
        <v>233</v>
      </c>
      <c r="AO507" s="76">
        <f>MAXA(AI507,AK507,AM507)</f>
        <v>2</v>
      </c>
      <c r="AP507" s="77" t="str">
        <f>IF(AO507=1,"Insignificante",IF(AO507=2,"Menor",IF(AO507=3,"Moderado",IF(AO507=4,"Mayor",IF(AO507=5,"Catastrófico","NA")))))</f>
        <v>Menor</v>
      </c>
      <c r="AQ507" s="79"/>
      <c r="AR507" s="79"/>
      <c r="AS507" s="79"/>
    </row>
    <row r="508" spans="3:45" ht="76.5">
      <c r="C508" s="56" t="s">
        <v>3496</v>
      </c>
      <c r="D508" s="57">
        <v>40182</v>
      </c>
      <c r="E508" s="58" t="s">
        <v>3058</v>
      </c>
      <c r="F508" s="58" t="s">
        <v>3497</v>
      </c>
      <c r="G508" s="59" t="s">
        <v>3498</v>
      </c>
      <c r="H508" s="59" t="s">
        <v>222</v>
      </c>
      <c r="I508" s="59" t="s">
        <v>2766</v>
      </c>
      <c r="J508" s="59" t="s">
        <v>2747</v>
      </c>
      <c r="K508" s="59" t="s">
        <v>411</v>
      </c>
      <c r="L508" s="59" t="s">
        <v>3434</v>
      </c>
      <c r="M508" s="59" t="s">
        <v>3435</v>
      </c>
      <c r="N508" s="59" t="s">
        <v>3499</v>
      </c>
      <c r="O508" s="59" t="s">
        <v>3437</v>
      </c>
      <c r="P508" s="46" t="s">
        <v>179</v>
      </c>
      <c r="Q508" s="59" t="s">
        <v>2697</v>
      </c>
      <c r="R508" s="59" t="s">
        <v>2774</v>
      </c>
      <c r="S508" s="75">
        <f t="shared" si="120"/>
        <v>5</v>
      </c>
      <c r="T508" s="75" t="s">
        <v>243</v>
      </c>
      <c r="U508" s="75">
        <f t="shared" si="121"/>
        <v>5</v>
      </c>
      <c r="V508" s="75" t="s">
        <v>243</v>
      </c>
      <c r="W508" s="75">
        <f t="shared" si="122"/>
        <v>5</v>
      </c>
      <c r="X508" s="75" t="s">
        <v>243</v>
      </c>
      <c r="Y508" s="76">
        <f t="shared" si="131"/>
        <v>5</v>
      </c>
      <c r="Z508" s="77" t="str">
        <f t="shared" si="132"/>
        <v>Catastrófico</v>
      </c>
      <c r="AA508" s="78">
        <f t="shared" si="123"/>
        <v>5</v>
      </c>
      <c r="AB508" s="75" t="s">
        <v>243</v>
      </c>
      <c r="AC508" s="75">
        <f t="shared" si="124"/>
        <v>5</v>
      </c>
      <c r="AD508" s="75" t="s">
        <v>243</v>
      </c>
      <c r="AE508" s="75">
        <f t="shared" si="125"/>
        <v>5</v>
      </c>
      <c r="AF508" s="75" t="s">
        <v>243</v>
      </c>
      <c r="AG508" s="76">
        <f t="shared" si="133"/>
        <v>5</v>
      </c>
      <c r="AH508" s="77" t="str">
        <f t="shared" si="126"/>
        <v>Catastrófico</v>
      </c>
      <c r="AI508" s="78">
        <f t="shared" si="127"/>
        <v>3</v>
      </c>
      <c r="AJ508" s="75" t="s">
        <v>232</v>
      </c>
      <c r="AK508" s="75">
        <f t="shared" si="128"/>
        <v>2</v>
      </c>
      <c r="AL508" s="75" t="s">
        <v>233</v>
      </c>
      <c r="AM508" s="75">
        <f t="shared" si="129"/>
        <v>4</v>
      </c>
      <c r="AN508" s="75" t="s">
        <v>242</v>
      </c>
      <c r="AO508" s="76">
        <f t="shared" si="134"/>
        <v>4</v>
      </c>
      <c r="AP508" s="77" t="str">
        <f t="shared" si="130"/>
        <v>Mayor</v>
      </c>
      <c r="AQ508" s="79"/>
      <c r="AR508" s="79"/>
      <c r="AS508" s="79"/>
    </row>
    <row r="509" spans="3:45" ht="38.25">
      <c r="C509" s="56" t="s">
        <v>3500</v>
      </c>
      <c r="D509" s="57">
        <v>40913</v>
      </c>
      <c r="E509" s="58" t="s">
        <v>3058</v>
      </c>
      <c r="F509" s="58" t="s">
        <v>3501</v>
      </c>
      <c r="G509" s="59" t="s">
        <v>3502</v>
      </c>
      <c r="H509" s="59" t="s">
        <v>222</v>
      </c>
      <c r="I509" s="59" t="s">
        <v>223</v>
      </c>
      <c r="J509" s="59" t="s">
        <v>2747</v>
      </c>
      <c r="K509" s="59" t="s">
        <v>411</v>
      </c>
      <c r="L509" s="59" t="s">
        <v>3471</v>
      </c>
      <c r="M509" s="59" t="s">
        <v>3472</v>
      </c>
      <c r="N509" s="59" t="s">
        <v>3485</v>
      </c>
      <c r="O509" s="59" t="s">
        <v>3473</v>
      </c>
      <c r="P509" s="46" t="s">
        <v>180</v>
      </c>
      <c r="Q509" s="59" t="s">
        <v>2650</v>
      </c>
      <c r="R509" s="59" t="s">
        <v>230</v>
      </c>
      <c r="S509" s="75">
        <f t="shared" si="120"/>
        <v>1</v>
      </c>
      <c r="T509" s="75" t="s">
        <v>231</v>
      </c>
      <c r="U509" s="75">
        <f t="shared" si="121"/>
        <v>1</v>
      </c>
      <c r="V509" s="75" t="s">
        <v>231</v>
      </c>
      <c r="W509" s="75">
        <f t="shared" si="122"/>
        <v>1</v>
      </c>
      <c r="X509" s="75" t="s">
        <v>231</v>
      </c>
      <c r="Y509" s="76">
        <f t="shared" si="131"/>
        <v>1</v>
      </c>
      <c r="Z509" s="77" t="str">
        <f t="shared" si="132"/>
        <v>Insignificante</v>
      </c>
      <c r="AA509" s="78">
        <f t="shared" si="123"/>
        <v>2</v>
      </c>
      <c r="AB509" s="75" t="s">
        <v>233</v>
      </c>
      <c r="AC509" s="75">
        <f t="shared" si="124"/>
        <v>2</v>
      </c>
      <c r="AD509" s="75" t="s">
        <v>233</v>
      </c>
      <c r="AE509" s="75">
        <f t="shared" si="125"/>
        <v>2</v>
      </c>
      <c r="AF509" s="75" t="s">
        <v>233</v>
      </c>
      <c r="AG509" s="76">
        <f t="shared" si="133"/>
        <v>2</v>
      </c>
      <c r="AH509" s="77" t="str">
        <f t="shared" si="126"/>
        <v>Menor</v>
      </c>
      <c r="AI509" s="78">
        <f t="shared" si="127"/>
        <v>1</v>
      </c>
      <c r="AJ509" s="75" t="s">
        <v>231</v>
      </c>
      <c r="AK509" s="75">
        <f t="shared" si="128"/>
        <v>2</v>
      </c>
      <c r="AL509" s="75" t="s">
        <v>233</v>
      </c>
      <c r="AM509" s="75">
        <f t="shared" si="129"/>
        <v>2</v>
      </c>
      <c r="AN509" s="75" t="s">
        <v>233</v>
      </c>
      <c r="AO509" s="76">
        <f t="shared" si="134"/>
        <v>2</v>
      </c>
      <c r="AP509" s="77" t="str">
        <f t="shared" si="130"/>
        <v>Menor</v>
      </c>
      <c r="AQ509" s="79"/>
      <c r="AR509" s="79"/>
      <c r="AS509" s="79"/>
    </row>
    <row r="510" spans="3:45" ht="76.5">
      <c r="C510" s="56" t="s">
        <v>3503</v>
      </c>
      <c r="D510" s="57">
        <v>39818</v>
      </c>
      <c r="E510" s="58" t="s">
        <v>3058</v>
      </c>
      <c r="F510" s="58" t="s">
        <v>3504</v>
      </c>
      <c r="G510" s="59" t="s">
        <v>3505</v>
      </c>
      <c r="H510" s="59" t="s">
        <v>222</v>
      </c>
      <c r="I510" s="59" t="s">
        <v>2766</v>
      </c>
      <c r="J510" s="59" t="s">
        <v>2747</v>
      </c>
      <c r="K510" s="59" t="s">
        <v>411</v>
      </c>
      <c r="L510" s="59" t="s">
        <v>3471</v>
      </c>
      <c r="M510" s="59" t="s">
        <v>3472</v>
      </c>
      <c r="N510" s="59" t="s">
        <v>3506</v>
      </c>
      <c r="O510" s="59" t="s">
        <v>3473</v>
      </c>
      <c r="P510" s="46" t="s">
        <v>179</v>
      </c>
      <c r="Q510" s="59" t="s">
        <v>2697</v>
      </c>
      <c r="R510" s="59" t="s">
        <v>2774</v>
      </c>
      <c r="S510" s="75">
        <f t="shared" si="120"/>
        <v>5</v>
      </c>
      <c r="T510" s="75" t="s">
        <v>243</v>
      </c>
      <c r="U510" s="75">
        <f t="shared" si="121"/>
        <v>5</v>
      </c>
      <c r="V510" s="75" t="s">
        <v>243</v>
      </c>
      <c r="W510" s="75">
        <f t="shared" si="122"/>
        <v>5</v>
      </c>
      <c r="X510" s="75" t="s">
        <v>243</v>
      </c>
      <c r="Y510" s="76">
        <f t="shared" si="131"/>
        <v>5</v>
      </c>
      <c r="Z510" s="77" t="str">
        <f t="shared" si="132"/>
        <v>Catastrófico</v>
      </c>
      <c r="AA510" s="78">
        <f t="shared" si="123"/>
        <v>5</v>
      </c>
      <c r="AB510" s="75" t="s">
        <v>243</v>
      </c>
      <c r="AC510" s="75">
        <f t="shared" si="124"/>
        <v>5</v>
      </c>
      <c r="AD510" s="75" t="s">
        <v>243</v>
      </c>
      <c r="AE510" s="75">
        <f t="shared" si="125"/>
        <v>5</v>
      </c>
      <c r="AF510" s="75" t="s">
        <v>243</v>
      </c>
      <c r="AG510" s="76">
        <f t="shared" si="133"/>
        <v>5</v>
      </c>
      <c r="AH510" s="77" t="str">
        <f t="shared" si="126"/>
        <v>Catastrófico</v>
      </c>
      <c r="AI510" s="78">
        <f t="shared" si="127"/>
        <v>1</v>
      </c>
      <c r="AJ510" s="75" t="s">
        <v>231</v>
      </c>
      <c r="AK510" s="75">
        <f t="shared" si="128"/>
        <v>5</v>
      </c>
      <c r="AL510" s="75" t="s">
        <v>243</v>
      </c>
      <c r="AM510" s="75">
        <f t="shared" si="129"/>
        <v>4</v>
      </c>
      <c r="AN510" s="75" t="s">
        <v>242</v>
      </c>
      <c r="AO510" s="76">
        <f t="shared" si="134"/>
        <v>5</v>
      </c>
      <c r="AP510" s="77" t="str">
        <f t="shared" si="130"/>
        <v>Catastrófico</v>
      </c>
      <c r="AQ510" s="79"/>
      <c r="AR510" s="79"/>
      <c r="AS510" s="79"/>
    </row>
    <row r="511" spans="3:45" ht="51">
      <c r="C511" s="56" t="s">
        <v>3507</v>
      </c>
      <c r="D511" s="57">
        <v>40182</v>
      </c>
      <c r="E511" s="58" t="s">
        <v>3508</v>
      </c>
      <c r="F511" s="58" t="s">
        <v>3508</v>
      </c>
      <c r="G511" s="59" t="s">
        <v>3509</v>
      </c>
      <c r="H511" s="59" t="s">
        <v>222</v>
      </c>
      <c r="I511" s="59" t="s">
        <v>2766</v>
      </c>
      <c r="J511" s="59" t="s">
        <v>2747</v>
      </c>
      <c r="K511" s="59" t="s">
        <v>411</v>
      </c>
      <c r="L511" s="59" t="s">
        <v>3434</v>
      </c>
      <c r="M511" s="59" t="s">
        <v>2750</v>
      </c>
      <c r="N511" s="59" t="s">
        <v>3510</v>
      </c>
      <c r="O511" s="59" t="s">
        <v>3511</v>
      </c>
      <c r="P511" s="46" t="s">
        <v>179</v>
      </c>
      <c r="Q511" s="59" t="s">
        <v>2650</v>
      </c>
      <c r="R511" s="60" t="s">
        <v>2999</v>
      </c>
      <c r="S511" s="75">
        <f t="shared" si="120"/>
        <v>1</v>
      </c>
      <c r="T511" s="75" t="s">
        <v>231</v>
      </c>
      <c r="U511" s="75">
        <f t="shared" si="121"/>
        <v>1</v>
      </c>
      <c r="V511" s="75" t="s">
        <v>231</v>
      </c>
      <c r="W511" s="75">
        <f t="shared" si="122"/>
        <v>1</v>
      </c>
      <c r="X511" s="75" t="s">
        <v>231</v>
      </c>
      <c r="Y511" s="76">
        <f t="shared" si="131"/>
        <v>1</v>
      </c>
      <c r="Z511" s="77" t="str">
        <f t="shared" si="132"/>
        <v>Insignificante</v>
      </c>
      <c r="AA511" s="78">
        <f t="shared" si="123"/>
        <v>5</v>
      </c>
      <c r="AB511" s="75" t="s">
        <v>243</v>
      </c>
      <c r="AC511" s="75">
        <f t="shared" si="124"/>
        <v>2</v>
      </c>
      <c r="AD511" s="75" t="s">
        <v>233</v>
      </c>
      <c r="AE511" s="75">
        <f t="shared" si="125"/>
        <v>4</v>
      </c>
      <c r="AF511" s="75" t="s">
        <v>242</v>
      </c>
      <c r="AG511" s="76">
        <f t="shared" si="133"/>
        <v>5</v>
      </c>
      <c r="AH511" s="77" t="str">
        <f t="shared" si="126"/>
        <v>Catastrófico</v>
      </c>
      <c r="AI511" s="78">
        <f t="shared" si="127"/>
        <v>5</v>
      </c>
      <c r="AJ511" s="75" t="s">
        <v>243</v>
      </c>
      <c r="AK511" s="75">
        <f t="shared" si="128"/>
        <v>2</v>
      </c>
      <c r="AL511" s="75" t="s">
        <v>233</v>
      </c>
      <c r="AM511" s="75">
        <f t="shared" si="129"/>
        <v>4</v>
      </c>
      <c r="AN511" s="75" t="s">
        <v>242</v>
      </c>
      <c r="AO511" s="76">
        <f t="shared" si="134"/>
        <v>5</v>
      </c>
      <c r="AP511" s="77" t="str">
        <f t="shared" si="130"/>
        <v>Catastrófico</v>
      </c>
      <c r="AQ511" s="79"/>
      <c r="AR511" s="79"/>
      <c r="AS511" s="79"/>
    </row>
    <row r="512" spans="3:45" ht="76.5">
      <c r="C512" s="56" t="s">
        <v>3512</v>
      </c>
      <c r="D512" s="57">
        <v>39818</v>
      </c>
      <c r="E512" s="58" t="s">
        <v>3513</v>
      </c>
      <c r="F512" s="58" t="s">
        <v>3513</v>
      </c>
      <c r="G512" s="59" t="s">
        <v>3514</v>
      </c>
      <c r="H512" s="59" t="s">
        <v>222</v>
      </c>
      <c r="I512" s="59" t="s">
        <v>2655</v>
      </c>
      <c r="J512" s="59" t="s">
        <v>308</v>
      </c>
      <c r="K512" s="59" t="s">
        <v>411</v>
      </c>
      <c r="L512" s="59" t="s">
        <v>3471</v>
      </c>
      <c r="M512" s="59" t="s">
        <v>3472</v>
      </c>
      <c r="N512" s="59" t="s">
        <v>3515</v>
      </c>
      <c r="O512" s="59" t="s">
        <v>1968</v>
      </c>
      <c r="P512" s="46" t="s">
        <v>179</v>
      </c>
      <c r="Q512" s="59" t="s">
        <v>2697</v>
      </c>
      <c r="R512" s="59" t="s">
        <v>2774</v>
      </c>
      <c r="S512" s="75">
        <f t="shared" si="120"/>
        <v>5</v>
      </c>
      <c r="T512" s="75" t="s">
        <v>243</v>
      </c>
      <c r="U512" s="75">
        <f t="shared" si="121"/>
        <v>5</v>
      </c>
      <c r="V512" s="75" t="s">
        <v>243</v>
      </c>
      <c r="W512" s="75">
        <f t="shared" si="122"/>
        <v>5</v>
      </c>
      <c r="X512" s="75" t="s">
        <v>243</v>
      </c>
      <c r="Y512" s="76">
        <f t="shared" si="131"/>
        <v>5</v>
      </c>
      <c r="Z512" s="77" t="str">
        <f t="shared" si="132"/>
        <v>Catastrófico</v>
      </c>
      <c r="AA512" s="78">
        <f t="shared" si="123"/>
        <v>5</v>
      </c>
      <c r="AB512" s="75" t="s">
        <v>243</v>
      </c>
      <c r="AC512" s="75">
        <f t="shared" si="124"/>
        <v>5</v>
      </c>
      <c r="AD512" s="75" t="s">
        <v>243</v>
      </c>
      <c r="AE512" s="75">
        <f t="shared" si="125"/>
        <v>5</v>
      </c>
      <c r="AF512" s="75" t="s">
        <v>243</v>
      </c>
      <c r="AG512" s="76">
        <f t="shared" si="133"/>
        <v>5</v>
      </c>
      <c r="AH512" s="77" t="str">
        <f t="shared" si="126"/>
        <v>Catastrófico</v>
      </c>
      <c r="AI512" s="78">
        <f t="shared" si="127"/>
        <v>5</v>
      </c>
      <c r="AJ512" s="75" t="s">
        <v>243</v>
      </c>
      <c r="AK512" s="75">
        <f t="shared" si="128"/>
        <v>5</v>
      </c>
      <c r="AL512" s="75" t="s">
        <v>243</v>
      </c>
      <c r="AM512" s="75">
        <f t="shared" si="129"/>
        <v>5</v>
      </c>
      <c r="AN512" s="75" t="s">
        <v>243</v>
      </c>
      <c r="AO512" s="76">
        <f t="shared" si="134"/>
        <v>5</v>
      </c>
      <c r="AP512" s="77" t="str">
        <f t="shared" si="130"/>
        <v>Catastrófico</v>
      </c>
      <c r="AQ512" s="79"/>
      <c r="AR512" s="79"/>
      <c r="AS512" s="79"/>
    </row>
    <row r="513" spans="3:45" ht="38.25">
      <c r="C513" s="56" t="s">
        <v>3516</v>
      </c>
      <c r="D513" s="57">
        <v>39818</v>
      </c>
      <c r="E513" s="58" t="s">
        <v>3517</v>
      </c>
      <c r="F513" s="58" t="s">
        <v>3517</v>
      </c>
      <c r="G513" s="59" t="s">
        <v>3518</v>
      </c>
      <c r="H513" s="59" t="s">
        <v>222</v>
      </c>
      <c r="I513" s="59" t="s">
        <v>223</v>
      </c>
      <c r="J513" s="59" t="s">
        <v>2747</v>
      </c>
      <c r="K513" s="59" t="s">
        <v>411</v>
      </c>
      <c r="L513" s="59" t="s">
        <v>3471</v>
      </c>
      <c r="M513" s="59" t="s">
        <v>3472</v>
      </c>
      <c r="N513" s="59" t="s">
        <v>3519</v>
      </c>
      <c r="O513" s="59" t="s">
        <v>3473</v>
      </c>
      <c r="P513" s="46" t="s">
        <v>180</v>
      </c>
      <c r="Q513" s="59" t="s">
        <v>2650</v>
      </c>
      <c r="R513" s="59" t="s">
        <v>230</v>
      </c>
      <c r="S513" s="75">
        <f t="shared" si="120"/>
        <v>1</v>
      </c>
      <c r="T513" s="75" t="s">
        <v>231</v>
      </c>
      <c r="U513" s="75">
        <f t="shared" si="121"/>
        <v>1</v>
      </c>
      <c r="V513" s="75" t="s">
        <v>231</v>
      </c>
      <c r="W513" s="75">
        <f t="shared" si="122"/>
        <v>1</v>
      </c>
      <c r="X513" s="75" t="s">
        <v>231</v>
      </c>
      <c r="Y513" s="76">
        <f t="shared" si="131"/>
        <v>1</v>
      </c>
      <c r="Z513" s="77" t="str">
        <f t="shared" si="132"/>
        <v>Insignificante</v>
      </c>
      <c r="AA513" s="78">
        <f t="shared" si="123"/>
        <v>1</v>
      </c>
      <c r="AB513" s="75" t="s">
        <v>231</v>
      </c>
      <c r="AC513" s="75">
        <f t="shared" si="124"/>
        <v>2</v>
      </c>
      <c r="AD513" s="75" t="s">
        <v>233</v>
      </c>
      <c r="AE513" s="75">
        <f t="shared" si="125"/>
        <v>4</v>
      </c>
      <c r="AF513" s="75" t="s">
        <v>242</v>
      </c>
      <c r="AG513" s="76">
        <f t="shared" si="133"/>
        <v>4</v>
      </c>
      <c r="AH513" s="77" t="str">
        <f t="shared" si="126"/>
        <v>Mayor</v>
      </c>
      <c r="AI513" s="78">
        <f t="shared" si="127"/>
        <v>1</v>
      </c>
      <c r="AJ513" s="75" t="s">
        <v>231</v>
      </c>
      <c r="AK513" s="75">
        <f t="shared" si="128"/>
        <v>2</v>
      </c>
      <c r="AL513" s="75" t="s">
        <v>233</v>
      </c>
      <c r="AM513" s="75">
        <f t="shared" si="129"/>
        <v>4</v>
      </c>
      <c r="AN513" s="75" t="s">
        <v>242</v>
      </c>
      <c r="AO513" s="76">
        <f t="shared" si="134"/>
        <v>4</v>
      </c>
      <c r="AP513" s="77" t="str">
        <f t="shared" si="130"/>
        <v>Mayor</v>
      </c>
      <c r="AQ513" s="79"/>
      <c r="AR513" s="79"/>
      <c r="AS513" s="79"/>
    </row>
    <row r="514" spans="3:45" ht="51">
      <c r="C514" s="56" t="s">
        <v>3520</v>
      </c>
      <c r="D514" s="57">
        <v>40182</v>
      </c>
      <c r="E514" s="58" t="s">
        <v>3521</v>
      </c>
      <c r="F514" s="58" t="s">
        <v>3521</v>
      </c>
      <c r="G514" s="59" t="s">
        <v>3522</v>
      </c>
      <c r="H514" s="59" t="s">
        <v>222</v>
      </c>
      <c r="I514" s="59" t="s">
        <v>2766</v>
      </c>
      <c r="J514" s="59" t="s">
        <v>2747</v>
      </c>
      <c r="K514" s="59" t="s">
        <v>411</v>
      </c>
      <c r="L514" s="59" t="s">
        <v>3471</v>
      </c>
      <c r="M514" s="59" t="s">
        <v>2750</v>
      </c>
      <c r="N514" s="59" t="s">
        <v>727</v>
      </c>
      <c r="O514" s="59" t="s">
        <v>3473</v>
      </c>
      <c r="P514" s="46" t="s">
        <v>180</v>
      </c>
      <c r="Q514" s="59" t="s">
        <v>2650</v>
      </c>
      <c r="R514" s="60" t="s">
        <v>2999</v>
      </c>
      <c r="S514" s="75">
        <f t="shared" si="120"/>
        <v>1</v>
      </c>
      <c r="T514" s="75" t="s">
        <v>231</v>
      </c>
      <c r="U514" s="75">
        <f t="shared" si="121"/>
        <v>5</v>
      </c>
      <c r="V514" s="75" t="s">
        <v>243</v>
      </c>
      <c r="W514" s="75">
        <f t="shared" si="122"/>
        <v>1</v>
      </c>
      <c r="X514" s="75" t="s">
        <v>231</v>
      </c>
      <c r="Y514" s="76">
        <f t="shared" si="131"/>
        <v>5</v>
      </c>
      <c r="Z514" s="77" t="str">
        <f t="shared" si="132"/>
        <v>Catastrófico</v>
      </c>
      <c r="AA514" s="78">
        <f t="shared" si="123"/>
        <v>1</v>
      </c>
      <c r="AB514" s="75" t="s">
        <v>231</v>
      </c>
      <c r="AC514" s="75">
        <f t="shared" si="124"/>
        <v>2</v>
      </c>
      <c r="AD514" s="75" t="s">
        <v>233</v>
      </c>
      <c r="AE514" s="75">
        <f t="shared" si="125"/>
        <v>2</v>
      </c>
      <c r="AF514" s="75" t="s">
        <v>233</v>
      </c>
      <c r="AG514" s="76">
        <f t="shared" si="133"/>
        <v>2</v>
      </c>
      <c r="AH514" s="77" t="str">
        <f t="shared" si="126"/>
        <v>Menor</v>
      </c>
      <c r="AI514" s="78">
        <f t="shared" si="127"/>
        <v>1</v>
      </c>
      <c r="AJ514" s="75" t="s">
        <v>231</v>
      </c>
      <c r="AK514" s="75">
        <f t="shared" si="128"/>
        <v>2</v>
      </c>
      <c r="AL514" s="75" t="s">
        <v>233</v>
      </c>
      <c r="AM514" s="75">
        <f t="shared" si="129"/>
        <v>2</v>
      </c>
      <c r="AN514" s="75" t="s">
        <v>233</v>
      </c>
      <c r="AO514" s="76">
        <f t="shared" si="134"/>
        <v>2</v>
      </c>
      <c r="AP514" s="77" t="str">
        <f t="shared" si="130"/>
        <v>Menor</v>
      </c>
      <c r="AQ514" s="79"/>
      <c r="AR514" s="79"/>
      <c r="AS514" s="79"/>
    </row>
    <row r="515" spans="3:45" ht="76.5">
      <c r="C515" s="56" t="s">
        <v>3523</v>
      </c>
      <c r="D515" s="57">
        <v>40182</v>
      </c>
      <c r="E515" s="58" t="s">
        <v>3524</v>
      </c>
      <c r="F515" s="58" t="s">
        <v>3525</v>
      </c>
      <c r="G515" s="59" t="s">
        <v>3526</v>
      </c>
      <c r="H515" s="59" t="s">
        <v>222</v>
      </c>
      <c r="I515" s="59" t="s">
        <v>223</v>
      </c>
      <c r="J515" s="59" t="s">
        <v>2747</v>
      </c>
      <c r="K515" s="59" t="s">
        <v>411</v>
      </c>
      <c r="L515" s="59" t="s">
        <v>3434</v>
      </c>
      <c r="M515" s="59" t="s">
        <v>3527</v>
      </c>
      <c r="N515" s="59" t="s">
        <v>3528</v>
      </c>
      <c r="O515" s="59" t="s">
        <v>3529</v>
      </c>
      <c r="P515" s="46" t="s">
        <v>179</v>
      </c>
      <c r="Q515" s="59" t="s">
        <v>2697</v>
      </c>
      <c r="R515" s="59" t="s">
        <v>2774</v>
      </c>
      <c r="S515" s="75">
        <f t="shared" si="120"/>
        <v>5</v>
      </c>
      <c r="T515" s="75" t="s">
        <v>243</v>
      </c>
      <c r="U515" s="75">
        <f t="shared" si="121"/>
        <v>5</v>
      </c>
      <c r="V515" s="75" t="s">
        <v>243</v>
      </c>
      <c r="W515" s="75">
        <f t="shared" si="122"/>
        <v>5</v>
      </c>
      <c r="X515" s="75" t="s">
        <v>243</v>
      </c>
      <c r="Y515" s="76">
        <f t="shared" si="131"/>
        <v>5</v>
      </c>
      <c r="Z515" s="77" t="str">
        <f t="shared" si="132"/>
        <v>Catastrófico</v>
      </c>
      <c r="AA515" s="78">
        <f t="shared" si="123"/>
        <v>5</v>
      </c>
      <c r="AB515" s="75" t="s">
        <v>243</v>
      </c>
      <c r="AC515" s="75">
        <f t="shared" si="124"/>
        <v>5</v>
      </c>
      <c r="AD515" s="75" t="s">
        <v>243</v>
      </c>
      <c r="AE515" s="75">
        <f t="shared" si="125"/>
        <v>5</v>
      </c>
      <c r="AF515" s="75" t="s">
        <v>243</v>
      </c>
      <c r="AG515" s="76">
        <f t="shared" si="133"/>
        <v>5</v>
      </c>
      <c r="AH515" s="77" t="str">
        <f t="shared" si="126"/>
        <v>Catastrófico</v>
      </c>
      <c r="AI515" s="78">
        <f t="shared" si="127"/>
        <v>5</v>
      </c>
      <c r="AJ515" s="75" t="s">
        <v>243</v>
      </c>
      <c r="AK515" s="75">
        <f t="shared" si="128"/>
        <v>5</v>
      </c>
      <c r="AL515" s="75" t="s">
        <v>243</v>
      </c>
      <c r="AM515" s="75">
        <f t="shared" si="129"/>
        <v>5</v>
      </c>
      <c r="AN515" s="75" t="s">
        <v>243</v>
      </c>
      <c r="AO515" s="76">
        <f t="shared" si="134"/>
        <v>5</v>
      </c>
      <c r="AP515" s="77" t="str">
        <f t="shared" si="130"/>
        <v>Catastrófico</v>
      </c>
      <c r="AQ515" s="79"/>
      <c r="AR515" s="79"/>
      <c r="AS515" s="79"/>
    </row>
    <row r="516" spans="3:45" ht="38.25">
      <c r="C516" s="56" t="s">
        <v>3530</v>
      </c>
      <c r="D516" s="57">
        <v>39818</v>
      </c>
      <c r="E516" s="58" t="s">
        <v>3531</v>
      </c>
      <c r="F516" s="58" t="s">
        <v>3531</v>
      </c>
      <c r="G516" s="59" t="s">
        <v>3532</v>
      </c>
      <c r="H516" s="59" t="s">
        <v>222</v>
      </c>
      <c r="I516" s="59" t="s">
        <v>2766</v>
      </c>
      <c r="J516" s="59" t="s">
        <v>2747</v>
      </c>
      <c r="K516" s="59" t="s">
        <v>411</v>
      </c>
      <c r="L516" s="59" t="s">
        <v>3471</v>
      </c>
      <c r="M516" s="59" t="s">
        <v>3472</v>
      </c>
      <c r="N516" s="59" t="s">
        <v>727</v>
      </c>
      <c r="O516" s="59" t="s">
        <v>3473</v>
      </c>
      <c r="P516" s="46" t="s">
        <v>180</v>
      </c>
      <c r="Q516" s="59" t="s">
        <v>2650</v>
      </c>
      <c r="R516" s="59" t="s">
        <v>230</v>
      </c>
      <c r="S516" s="75">
        <f t="shared" si="120"/>
        <v>1</v>
      </c>
      <c r="T516" s="75" t="s">
        <v>231</v>
      </c>
      <c r="U516" s="75">
        <f t="shared" si="121"/>
        <v>1</v>
      </c>
      <c r="V516" s="75" t="s">
        <v>231</v>
      </c>
      <c r="W516" s="75">
        <f t="shared" si="122"/>
        <v>1</v>
      </c>
      <c r="X516" s="75" t="s">
        <v>231</v>
      </c>
      <c r="Y516" s="76">
        <f t="shared" si="131"/>
        <v>1</v>
      </c>
      <c r="Z516" s="77" t="str">
        <f t="shared" si="132"/>
        <v>Insignificante</v>
      </c>
      <c r="AA516" s="78">
        <f t="shared" si="123"/>
        <v>1</v>
      </c>
      <c r="AB516" s="75" t="s">
        <v>231</v>
      </c>
      <c r="AC516" s="75">
        <f t="shared" si="124"/>
        <v>2</v>
      </c>
      <c r="AD516" s="75" t="s">
        <v>233</v>
      </c>
      <c r="AE516" s="75">
        <f t="shared" si="125"/>
        <v>4</v>
      </c>
      <c r="AF516" s="75" t="s">
        <v>242</v>
      </c>
      <c r="AG516" s="76">
        <f t="shared" si="133"/>
        <v>4</v>
      </c>
      <c r="AH516" s="77" t="str">
        <f t="shared" si="126"/>
        <v>Mayor</v>
      </c>
      <c r="AI516" s="78">
        <f t="shared" si="127"/>
        <v>1</v>
      </c>
      <c r="AJ516" s="75" t="s">
        <v>231</v>
      </c>
      <c r="AK516" s="75">
        <f t="shared" si="128"/>
        <v>2</v>
      </c>
      <c r="AL516" s="75" t="s">
        <v>233</v>
      </c>
      <c r="AM516" s="75">
        <f t="shared" si="129"/>
        <v>2</v>
      </c>
      <c r="AN516" s="75" t="s">
        <v>233</v>
      </c>
      <c r="AO516" s="76">
        <f t="shared" si="134"/>
        <v>2</v>
      </c>
      <c r="AP516" s="77" t="str">
        <f t="shared" si="130"/>
        <v>Menor</v>
      </c>
      <c r="AQ516" s="79"/>
      <c r="AR516" s="79"/>
      <c r="AS516" s="79"/>
    </row>
    <row r="517" spans="3:45" ht="76.5">
      <c r="C517" s="56" t="s">
        <v>3533</v>
      </c>
      <c r="D517" s="57">
        <v>41306</v>
      </c>
      <c r="E517" s="58" t="s">
        <v>3534</v>
      </c>
      <c r="F517" s="58" t="s">
        <v>3535</v>
      </c>
      <c r="G517" s="59" t="s">
        <v>3536</v>
      </c>
      <c r="H517" s="59" t="s">
        <v>222</v>
      </c>
      <c r="I517" s="59" t="s">
        <v>2766</v>
      </c>
      <c r="J517" s="59" t="s">
        <v>2747</v>
      </c>
      <c r="K517" s="59" t="s">
        <v>505</v>
      </c>
      <c r="L517" s="59" t="s">
        <v>506</v>
      </c>
      <c r="M517" s="59" t="s">
        <v>3537</v>
      </c>
      <c r="N517" s="59" t="s">
        <v>3538</v>
      </c>
      <c r="O517" s="59" t="s">
        <v>3539</v>
      </c>
      <c r="P517" s="46" t="s">
        <v>179</v>
      </c>
      <c r="Q517" s="59" t="s">
        <v>2697</v>
      </c>
      <c r="R517" s="59" t="s">
        <v>2783</v>
      </c>
      <c r="S517" s="75">
        <f t="shared" si="120"/>
        <v>1</v>
      </c>
      <c r="T517" s="75" t="s">
        <v>231</v>
      </c>
      <c r="U517" s="75">
        <f t="shared" si="121"/>
        <v>5</v>
      </c>
      <c r="V517" s="75" t="s">
        <v>243</v>
      </c>
      <c r="W517" s="75">
        <f t="shared" si="122"/>
        <v>5</v>
      </c>
      <c r="X517" s="75" t="s">
        <v>243</v>
      </c>
      <c r="Y517" s="76">
        <f t="shared" si="131"/>
        <v>5</v>
      </c>
      <c r="Z517" s="77" t="str">
        <f t="shared" si="132"/>
        <v>Catastrófico</v>
      </c>
      <c r="AA517" s="78">
        <f t="shared" si="123"/>
        <v>1</v>
      </c>
      <c r="AB517" s="75" t="s">
        <v>231</v>
      </c>
      <c r="AC517" s="75">
        <f t="shared" si="124"/>
        <v>5</v>
      </c>
      <c r="AD517" s="75" t="s">
        <v>243</v>
      </c>
      <c r="AE517" s="75">
        <f t="shared" si="125"/>
        <v>5</v>
      </c>
      <c r="AF517" s="75" t="s">
        <v>243</v>
      </c>
      <c r="AG517" s="76">
        <f t="shared" si="133"/>
        <v>5</v>
      </c>
      <c r="AH517" s="77" t="str">
        <f t="shared" si="126"/>
        <v>Catastrófico</v>
      </c>
      <c r="AI517" s="78">
        <f t="shared" si="127"/>
        <v>1</v>
      </c>
      <c r="AJ517" s="75" t="s">
        <v>231</v>
      </c>
      <c r="AK517" s="75">
        <f t="shared" si="128"/>
        <v>5</v>
      </c>
      <c r="AL517" s="75" t="s">
        <v>243</v>
      </c>
      <c r="AM517" s="75">
        <f t="shared" si="129"/>
        <v>5</v>
      </c>
      <c r="AN517" s="75" t="s">
        <v>243</v>
      </c>
      <c r="AO517" s="76">
        <f t="shared" si="134"/>
        <v>5</v>
      </c>
      <c r="AP517" s="77" t="str">
        <f t="shared" si="130"/>
        <v>Catastrófico</v>
      </c>
      <c r="AQ517" s="79"/>
      <c r="AR517" s="79" t="s">
        <v>3540</v>
      </c>
      <c r="AS517" s="79"/>
    </row>
    <row r="518" spans="3:45" ht="38.25">
      <c r="C518" s="56" t="s">
        <v>3541</v>
      </c>
      <c r="D518" s="57">
        <v>41526</v>
      </c>
      <c r="E518" s="58" t="s">
        <v>219</v>
      </c>
      <c r="F518" s="58" t="s">
        <v>3337</v>
      </c>
      <c r="G518" s="59" t="s">
        <v>3542</v>
      </c>
      <c r="H518" s="59" t="s">
        <v>222</v>
      </c>
      <c r="I518" s="59" t="s">
        <v>223</v>
      </c>
      <c r="J518" s="59" t="s">
        <v>2747</v>
      </c>
      <c r="K518" s="59" t="s">
        <v>518</v>
      </c>
      <c r="L518" s="59" t="s">
        <v>519</v>
      </c>
      <c r="M518" s="59" t="s">
        <v>3543</v>
      </c>
      <c r="N518" s="59" t="s">
        <v>3544</v>
      </c>
      <c r="O518" s="59" t="s">
        <v>3545</v>
      </c>
      <c r="P518" s="46" t="s">
        <v>180</v>
      </c>
      <c r="Q518" s="59" t="s">
        <v>2650</v>
      </c>
      <c r="R518" s="59" t="s">
        <v>230</v>
      </c>
      <c r="S518" s="75">
        <f t="shared" si="120"/>
        <v>1</v>
      </c>
      <c r="T518" s="75" t="s">
        <v>231</v>
      </c>
      <c r="U518" s="75">
        <f t="shared" si="121"/>
        <v>1</v>
      </c>
      <c r="V518" s="75" t="s">
        <v>231</v>
      </c>
      <c r="W518" s="75">
        <f t="shared" si="122"/>
        <v>1</v>
      </c>
      <c r="X518" s="75" t="s">
        <v>231</v>
      </c>
      <c r="Y518" s="76">
        <f t="shared" si="131"/>
        <v>1</v>
      </c>
      <c r="Z518" s="77" t="str">
        <f t="shared" si="132"/>
        <v>Insignificante</v>
      </c>
      <c r="AA518" s="78">
        <f t="shared" si="123"/>
        <v>1</v>
      </c>
      <c r="AB518" s="75" t="s">
        <v>231</v>
      </c>
      <c r="AC518" s="75">
        <f t="shared" si="124"/>
        <v>3</v>
      </c>
      <c r="AD518" s="75" t="s">
        <v>232</v>
      </c>
      <c r="AE518" s="75">
        <f t="shared" si="125"/>
        <v>3</v>
      </c>
      <c r="AF518" s="75" t="s">
        <v>232</v>
      </c>
      <c r="AG518" s="76">
        <f t="shared" si="133"/>
        <v>3</v>
      </c>
      <c r="AH518" s="77" t="str">
        <f t="shared" si="126"/>
        <v>Moderado</v>
      </c>
      <c r="AI518" s="78">
        <f t="shared" si="127"/>
        <v>1</v>
      </c>
      <c r="AJ518" s="75" t="s">
        <v>231</v>
      </c>
      <c r="AK518" s="75">
        <f t="shared" si="128"/>
        <v>2</v>
      </c>
      <c r="AL518" s="75" t="s">
        <v>233</v>
      </c>
      <c r="AM518" s="75">
        <f t="shared" si="129"/>
        <v>2</v>
      </c>
      <c r="AN518" s="75" t="s">
        <v>233</v>
      </c>
      <c r="AO518" s="76">
        <f t="shared" si="134"/>
        <v>2</v>
      </c>
      <c r="AP518" s="77" t="str">
        <f t="shared" si="130"/>
        <v>Menor</v>
      </c>
      <c r="AQ518" s="79"/>
      <c r="AR518" s="79"/>
      <c r="AS518" s="79"/>
    </row>
    <row r="519" spans="3:45" ht="38.25">
      <c r="C519" s="56" t="s">
        <v>3541</v>
      </c>
      <c r="D519" s="57">
        <v>41526</v>
      </c>
      <c r="E519" s="58" t="s">
        <v>219</v>
      </c>
      <c r="F519" s="58" t="s">
        <v>3337</v>
      </c>
      <c r="G519" s="59" t="s">
        <v>3542</v>
      </c>
      <c r="H519" s="59" t="s">
        <v>222</v>
      </c>
      <c r="I519" s="59" t="s">
        <v>223</v>
      </c>
      <c r="J519" s="59" t="s">
        <v>2747</v>
      </c>
      <c r="K519" s="59" t="s">
        <v>518</v>
      </c>
      <c r="L519" s="59" t="s">
        <v>519</v>
      </c>
      <c r="M519" s="59" t="s">
        <v>3543</v>
      </c>
      <c r="N519" s="59" t="s">
        <v>3544</v>
      </c>
      <c r="O519" s="59" t="s">
        <v>3546</v>
      </c>
      <c r="P519" s="46" t="s">
        <v>180</v>
      </c>
      <c r="Q519" s="59" t="s">
        <v>2650</v>
      </c>
      <c r="R519" s="59" t="s">
        <v>230</v>
      </c>
      <c r="S519" s="75">
        <f>IF(T519="Insignificante",1,IF(T519="Menor",2,IF(T519="Moderado",3,IF(T519="Mayor",4,IF(T519="Catastrófico",5,"NA")))))</f>
        <v>1</v>
      </c>
      <c r="T519" s="75" t="s">
        <v>231</v>
      </c>
      <c r="U519" s="75">
        <f>IF(V519="Insignificante",1,IF(V519="Menor",2,IF(V519="Moderado",3,IF(V519="Mayor",4,IF(V519="Catastrófico",5,"NA")))))</f>
        <v>1</v>
      </c>
      <c r="V519" s="75" t="s">
        <v>231</v>
      </c>
      <c r="W519" s="75">
        <f>IF(X519="Insignificante",1,IF(X519="Menor",2,IF(X519="Moderado",3,IF(X519="Mayor",4,IF(X519="Catastrófico",5,"NA")))))</f>
        <v>1</v>
      </c>
      <c r="X519" s="75" t="s">
        <v>231</v>
      </c>
      <c r="Y519" s="76">
        <f>MAXA(S519,U519,W519)</f>
        <v>1</v>
      </c>
      <c r="Z519" s="77" t="str">
        <f>IF(Y519=1,"Insignificante",IF(Y519=2,"Menor",IF(Y519=3,"Moderado",IF(Y519=4,"Mayor",IF(Y519=5,"Catastrófico","NA")))))</f>
        <v>Insignificante</v>
      </c>
      <c r="AA519" s="78">
        <f>IF(AB519="Insignificante",1,IF(AB519="Menor",2,IF(AB519="Moderado",3,IF(AB519="Mayor",4,IF(AB519="Catastrófico",5,"NA")))))</f>
        <v>1</v>
      </c>
      <c r="AB519" s="75" t="s">
        <v>231</v>
      </c>
      <c r="AC519" s="75">
        <f>IF(AD519="Insignificante",1,IF(AD519="Menor",2,IF(AD519="Moderado",3,IF(AD519="Mayor",4,IF(AD519="Catastrófico",5,"NA")))))</f>
        <v>3</v>
      </c>
      <c r="AD519" s="75" t="s">
        <v>232</v>
      </c>
      <c r="AE519" s="75">
        <f>IF(AF519="Insignificante",1,IF(AF519="Menor",2,IF(AF519="Moderado",3,IF(AF519="Mayor",4,IF(AF519="Catastrófico",5,"NA")))))</f>
        <v>3</v>
      </c>
      <c r="AF519" s="75" t="s">
        <v>232</v>
      </c>
      <c r="AG519" s="76">
        <f>MAXA(AA519,AC519,AE519)</f>
        <v>3</v>
      </c>
      <c r="AH519" s="77" t="str">
        <f>IF(AG519=1,"Insignificante",IF(AG519=2,"Menor",IF(AG519=3,"Moderado",IF(AG519=4,"Mayor",IF(AG519=5,"Catastrófico","NA")))))</f>
        <v>Moderado</v>
      </c>
      <c r="AI519" s="78">
        <f>IF(AJ519="Insignificante",1,IF(AJ519="Menor",2,IF(AJ519="Moderado",3,IF(AJ519="Mayor",4,IF(AJ519="Catastrófico",5,"NA")))))</f>
        <v>1</v>
      </c>
      <c r="AJ519" s="75" t="s">
        <v>231</v>
      </c>
      <c r="AK519" s="75">
        <f>IF(AL519="Insignificante",1,IF(AL519="Menor",2,IF(AL519="Moderado",3,IF(AL519="Mayor",4,IF(AL519="Catastrófico",5,"NA")))))</f>
        <v>2</v>
      </c>
      <c r="AL519" s="75" t="s">
        <v>233</v>
      </c>
      <c r="AM519" s="75">
        <f>IF(AN519="Insignificante",1,IF(AN519="Menor",2,IF(AN519="Moderado",3,IF(AN519="Mayor",4,IF(AN519="Catastrófico",5,"NA")))))</f>
        <v>2</v>
      </c>
      <c r="AN519" s="75" t="s">
        <v>233</v>
      </c>
      <c r="AO519" s="76">
        <f>MAXA(AI519,AK519,AM519)</f>
        <v>2</v>
      </c>
      <c r="AP519" s="77" t="str">
        <f>IF(AO519=1,"Insignificante",IF(AO519=2,"Menor",IF(AO519=3,"Moderado",IF(AO519=4,"Mayor",IF(AO519=5,"Catastrófico","NA")))))</f>
        <v>Menor</v>
      </c>
      <c r="AQ519" s="79"/>
      <c r="AR519" s="79"/>
      <c r="AS519" s="79"/>
    </row>
    <row r="520" spans="3:45" ht="89.25">
      <c r="C520" s="56" t="s">
        <v>3547</v>
      </c>
      <c r="D520" s="57">
        <v>41526</v>
      </c>
      <c r="E520" s="58" t="s">
        <v>219</v>
      </c>
      <c r="F520" s="58" t="s">
        <v>3548</v>
      </c>
      <c r="G520" s="59" t="s">
        <v>3549</v>
      </c>
      <c r="H520" s="59" t="s">
        <v>222</v>
      </c>
      <c r="I520" s="59" t="s">
        <v>223</v>
      </c>
      <c r="J520" s="59" t="s">
        <v>2747</v>
      </c>
      <c r="K520" s="59" t="s">
        <v>518</v>
      </c>
      <c r="L520" s="59" t="s">
        <v>519</v>
      </c>
      <c r="M520" s="59" t="s">
        <v>3425</v>
      </c>
      <c r="N520" s="59" t="s">
        <v>3426</v>
      </c>
      <c r="O520" s="59" t="s">
        <v>3545</v>
      </c>
      <c r="P520" s="46" t="s">
        <v>180</v>
      </c>
      <c r="Q520" s="59" t="s">
        <v>2650</v>
      </c>
      <c r="R520" s="59" t="s">
        <v>230</v>
      </c>
      <c r="S520" s="75">
        <f t="shared" si="120"/>
        <v>1</v>
      </c>
      <c r="T520" s="75" t="s">
        <v>231</v>
      </c>
      <c r="U520" s="75">
        <f t="shared" si="121"/>
        <v>1</v>
      </c>
      <c r="V520" s="75" t="s">
        <v>231</v>
      </c>
      <c r="W520" s="75">
        <f t="shared" si="122"/>
        <v>1</v>
      </c>
      <c r="X520" s="75" t="s">
        <v>231</v>
      </c>
      <c r="Y520" s="76">
        <f t="shared" si="131"/>
        <v>1</v>
      </c>
      <c r="Z520" s="77" t="str">
        <f t="shared" si="132"/>
        <v>Insignificante</v>
      </c>
      <c r="AA520" s="78">
        <f t="shared" si="123"/>
        <v>1</v>
      </c>
      <c r="AB520" s="75" t="s">
        <v>231</v>
      </c>
      <c r="AC520" s="75">
        <f t="shared" si="124"/>
        <v>2</v>
      </c>
      <c r="AD520" s="75" t="s">
        <v>233</v>
      </c>
      <c r="AE520" s="75">
        <f t="shared" si="125"/>
        <v>2</v>
      </c>
      <c r="AF520" s="75" t="s">
        <v>233</v>
      </c>
      <c r="AG520" s="76">
        <f t="shared" si="133"/>
        <v>2</v>
      </c>
      <c r="AH520" s="77" t="str">
        <f t="shared" si="126"/>
        <v>Menor</v>
      </c>
      <c r="AI520" s="78">
        <f t="shared" si="127"/>
        <v>1</v>
      </c>
      <c r="AJ520" s="75" t="s">
        <v>231</v>
      </c>
      <c r="AK520" s="75">
        <f t="shared" si="128"/>
        <v>2</v>
      </c>
      <c r="AL520" s="75" t="s">
        <v>233</v>
      </c>
      <c r="AM520" s="75">
        <f t="shared" si="129"/>
        <v>2</v>
      </c>
      <c r="AN520" s="75" t="s">
        <v>233</v>
      </c>
      <c r="AO520" s="76">
        <f t="shared" si="134"/>
        <v>2</v>
      </c>
      <c r="AP520" s="77" t="str">
        <f t="shared" si="130"/>
        <v>Menor</v>
      </c>
      <c r="AQ520" s="79"/>
      <c r="AR520" s="79"/>
      <c r="AS520" s="79"/>
    </row>
    <row r="521" spans="3:45" ht="76.5">
      <c r="C521" s="56" t="s">
        <v>3550</v>
      </c>
      <c r="D521" s="57">
        <v>41530</v>
      </c>
      <c r="E521" s="58" t="s">
        <v>219</v>
      </c>
      <c r="F521" s="58" t="s">
        <v>3551</v>
      </c>
      <c r="G521" s="59" t="s">
        <v>3552</v>
      </c>
      <c r="H521" s="59" t="s">
        <v>222</v>
      </c>
      <c r="I521" s="59" t="s">
        <v>2766</v>
      </c>
      <c r="J521" s="59" t="s">
        <v>2747</v>
      </c>
      <c r="K521" s="59" t="s">
        <v>518</v>
      </c>
      <c r="L521" s="59" t="s">
        <v>519</v>
      </c>
      <c r="M521" s="59" t="s">
        <v>3553</v>
      </c>
      <c r="N521" s="59" t="s">
        <v>3554</v>
      </c>
      <c r="O521" s="59" t="s">
        <v>3545</v>
      </c>
      <c r="P521" s="46" t="s">
        <v>180</v>
      </c>
      <c r="Q521" s="59" t="s">
        <v>2697</v>
      </c>
      <c r="R521" s="59" t="s">
        <v>2783</v>
      </c>
      <c r="S521" s="75">
        <f t="shared" si="120"/>
        <v>1</v>
      </c>
      <c r="T521" s="75" t="s">
        <v>231</v>
      </c>
      <c r="U521" s="75">
        <f t="shared" si="121"/>
        <v>1</v>
      </c>
      <c r="V521" s="75" t="s">
        <v>231</v>
      </c>
      <c r="W521" s="75">
        <f t="shared" si="122"/>
        <v>1</v>
      </c>
      <c r="X521" s="75" t="s">
        <v>231</v>
      </c>
      <c r="Y521" s="76">
        <f t="shared" si="131"/>
        <v>1</v>
      </c>
      <c r="Z521" s="77" t="str">
        <f t="shared" si="132"/>
        <v>Insignificante</v>
      </c>
      <c r="AA521" s="78">
        <f t="shared" si="123"/>
        <v>1</v>
      </c>
      <c r="AB521" s="75" t="s">
        <v>231</v>
      </c>
      <c r="AC521" s="75">
        <f t="shared" si="124"/>
        <v>2</v>
      </c>
      <c r="AD521" s="75" t="s">
        <v>233</v>
      </c>
      <c r="AE521" s="75">
        <f t="shared" si="125"/>
        <v>2</v>
      </c>
      <c r="AF521" s="75" t="s">
        <v>233</v>
      </c>
      <c r="AG521" s="76">
        <f t="shared" si="133"/>
        <v>2</v>
      </c>
      <c r="AH521" s="77" t="str">
        <f t="shared" si="126"/>
        <v>Menor</v>
      </c>
      <c r="AI521" s="78">
        <f t="shared" si="127"/>
        <v>1</v>
      </c>
      <c r="AJ521" s="75" t="s">
        <v>231</v>
      </c>
      <c r="AK521" s="75">
        <f t="shared" si="128"/>
        <v>2</v>
      </c>
      <c r="AL521" s="75" t="s">
        <v>233</v>
      </c>
      <c r="AM521" s="75">
        <f t="shared" si="129"/>
        <v>2</v>
      </c>
      <c r="AN521" s="75" t="s">
        <v>233</v>
      </c>
      <c r="AO521" s="76">
        <f t="shared" si="134"/>
        <v>2</v>
      </c>
      <c r="AP521" s="77" t="str">
        <f t="shared" si="130"/>
        <v>Menor</v>
      </c>
      <c r="AQ521" s="79"/>
      <c r="AR521" s="79"/>
      <c r="AS521" s="79"/>
    </row>
    <row r="522" spans="3:45" ht="102">
      <c r="C522" s="56" t="s">
        <v>3555</v>
      </c>
      <c r="D522" s="57">
        <v>41526</v>
      </c>
      <c r="E522" s="58" t="s">
        <v>219</v>
      </c>
      <c r="F522" s="58" t="s">
        <v>3556</v>
      </c>
      <c r="G522" s="59" t="s">
        <v>3557</v>
      </c>
      <c r="H522" s="59" t="s">
        <v>222</v>
      </c>
      <c r="I522" s="59" t="s">
        <v>223</v>
      </c>
      <c r="J522" s="59" t="s">
        <v>2895</v>
      </c>
      <c r="K522" s="59" t="s">
        <v>518</v>
      </c>
      <c r="L522" s="59" t="s">
        <v>519</v>
      </c>
      <c r="M522" s="59" t="s">
        <v>3558</v>
      </c>
      <c r="N522" s="59" t="s">
        <v>3559</v>
      </c>
      <c r="O522" s="59" t="s">
        <v>2898</v>
      </c>
      <c r="P522" s="46" t="s">
        <v>180</v>
      </c>
      <c r="Q522" s="59" t="s">
        <v>2650</v>
      </c>
      <c r="R522" s="59" t="s">
        <v>230</v>
      </c>
      <c r="S522" s="75">
        <f t="shared" si="120"/>
        <v>1</v>
      </c>
      <c r="T522" s="75" t="s">
        <v>231</v>
      </c>
      <c r="U522" s="75">
        <f t="shared" si="121"/>
        <v>1</v>
      </c>
      <c r="V522" s="75" t="s">
        <v>231</v>
      </c>
      <c r="W522" s="75">
        <f t="shared" si="122"/>
        <v>1</v>
      </c>
      <c r="X522" s="75" t="s">
        <v>231</v>
      </c>
      <c r="Y522" s="76">
        <f t="shared" si="131"/>
        <v>1</v>
      </c>
      <c r="Z522" s="77" t="str">
        <f t="shared" si="132"/>
        <v>Insignificante</v>
      </c>
      <c r="AA522" s="78">
        <f t="shared" si="123"/>
        <v>3</v>
      </c>
      <c r="AB522" s="75" t="s">
        <v>232</v>
      </c>
      <c r="AC522" s="75">
        <f t="shared" si="124"/>
        <v>2</v>
      </c>
      <c r="AD522" s="75" t="s">
        <v>233</v>
      </c>
      <c r="AE522" s="75">
        <f t="shared" si="125"/>
        <v>3</v>
      </c>
      <c r="AF522" s="75" t="s">
        <v>232</v>
      </c>
      <c r="AG522" s="76">
        <f t="shared" si="133"/>
        <v>3</v>
      </c>
      <c r="AH522" s="77" t="str">
        <f t="shared" si="126"/>
        <v>Moderado</v>
      </c>
      <c r="AI522" s="78">
        <f t="shared" si="127"/>
        <v>3</v>
      </c>
      <c r="AJ522" s="75" t="s">
        <v>232</v>
      </c>
      <c r="AK522" s="75">
        <f t="shared" si="128"/>
        <v>3</v>
      </c>
      <c r="AL522" s="75" t="s">
        <v>232</v>
      </c>
      <c r="AM522" s="75">
        <f t="shared" si="129"/>
        <v>3</v>
      </c>
      <c r="AN522" s="75" t="s">
        <v>232</v>
      </c>
      <c r="AO522" s="76">
        <f t="shared" si="134"/>
        <v>3</v>
      </c>
      <c r="AP522" s="77" t="str">
        <f t="shared" si="130"/>
        <v>Moderado</v>
      </c>
      <c r="AQ522" s="79"/>
      <c r="AR522" s="79"/>
      <c r="AS522" s="79"/>
    </row>
    <row r="523" spans="3:45" ht="102">
      <c r="C523" s="56" t="s">
        <v>3555</v>
      </c>
      <c r="D523" s="57">
        <v>41526</v>
      </c>
      <c r="E523" s="58" t="s">
        <v>219</v>
      </c>
      <c r="F523" s="58" t="s">
        <v>3556</v>
      </c>
      <c r="G523" s="59" t="s">
        <v>3557</v>
      </c>
      <c r="H523" s="59" t="s">
        <v>222</v>
      </c>
      <c r="I523" s="59" t="s">
        <v>223</v>
      </c>
      <c r="J523" s="59" t="s">
        <v>2895</v>
      </c>
      <c r="K523" s="59" t="s">
        <v>518</v>
      </c>
      <c r="L523" s="59" t="s">
        <v>519</v>
      </c>
      <c r="M523" s="59" t="s">
        <v>3558</v>
      </c>
      <c r="N523" s="59" t="s">
        <v>3559</v>
      </c>
      <c r="O523" s="59" t="s">
        <v>3560</v>
      </c>
      <c r="P523" s="46" t="s">
        <v>180</v>
      </c>
      <c r="Q523" s="59" t="s">
        <v>2650</v>
      </c>
      <c r="R523" s="59" t="s">
        <v>230</v>
      </c>
      <c r="S523" s="75">
        <f>IF(T523="Insignificante",1,IF(T523="Menor",2,IF(T523="Moderado",3,IF(T523="Mayor",4,IF(T523="Catastrófico",5,"NA")))))</f>
        <v>1</v>
      </c>
      <c r="T523" s="75" t="s">
        <v>231</v>
      </c>
      <c r="U523" s="75">
        <f>IF(V523="Insignificante",1,IF(V523="Menor",2,IF(V523="Moderado",3,IF(V523="Mayor",4,IF(V523="Catastrófico",5,"NA")))))</f>
        <v>1</v>
      </c>
      <c r="V523" s="75" t="s">
        <v>231</v>
      </c>
      <c r="W523" s="75">
        <f>IF(X523="Insignificante",1,IF(X523="Menor",2,IF(X523="Moderado",3,IF(X523="Mayor",4,IF(X523="Catastrófico",5,"NA")))))</f>
        <v>1</v>
      </c>
      <c r="X523" s="75" t="s">
        <v>231</v>
      </c>
      <c r="Y523" s="76">
        <f>MAXA(S523,U523,W523)</f>
        <v>1</v>
      </c>
      <c r="Z523" s="77" t="str">
        <f>IF(Y523=1,"Insignificante",IF(Y523=2,"Menor",IF(Y523=3,"Moderado",IF(Y523=4,"Mayor",IF(Y523=5,"Catastrófico","NA")))))</f>
        <v>Insignificante</v>
      </c>
      <c r="AA523" s="78">
        <f>IF(AB523="Insignificante",1,IF(AB523="Menor",2,IF(AB523="Moderado",3,IF(AB523="Mayor",4,IF(AB523="Catastrófico",5,"NA")))))</f>
        <v>3</v>
      </c>
      <c r="AB523" s="75" t="s">
        <v>232</v>
      </c>
      <c r="AC523" s="75">
        <f>IF(AD523="Insignificante",1,IF(AD523="Menor",2,IF(AD523="Moderado",3,IF(AD523="Mayor",4,IF(AD523="Catastrófico",5,"NA")))))</f>
        <v>2</v>
      </c>
      <c r="AD523" s="75" t="s">
        <v>233</v>
      </c>
      <c r="AE523" s="75">
        <f>IF(AF523="Insignificante",1,IF(AF523="Menor",2,IF(AF523="Moderado",3,IF(AF523="Mayor",4,IF(AF523="Catastrófico",5,"NA")))))</f>
        <v>3</v>
      </c>
      <c r="AF523" s="75" t="s">
        <v>232</v>
      </c>
      <c r="AG523" s="76">
        <f>MAXA(AA523,AC523,AE523)</f>
        <v>3</v>
      </c>
      <c r="AH523" s="77" t="str">
        <f>IF(AG523=1,"Insignificante",IF(AG523=2,"Menor",IF(AG523=3,"Moderado",IF(AG523=4,"Mayor",IF(AG523=5,"Catastrófico","NA")))))</f>
        <v>Moderado</v>
      </c>
      <c r="AI523" s="78">
        <f>IF(AJ523="Insignificante",1,IF(AJ523="Menor",2,IF(AJ523="Moderado",3,IF(AJ523="Mayor",4,IF(AJ523="Catastrófico",5,"NA")))))</f>
        <v>3</v>
      </c>
      <c r="AJ523" s="75" t="s">
        <v>232</v>
      </c>
      <c r="AK523" s="75">
        <f>IF(AL523="Insignificante",1,IF(AL523="Menor",2,IF(AL523="Moderado",3,IF(AL523="Mayor",4,IF(AL523="Catastrófico",5,"NA")))))</f>
        <v>3</v>
      </c>
      <c r="AL523" s="75" t="s">
        <v>232</v>
      </c>
      <c r="AM523" s="75">
        <f>IF(AN523="Insignificante",1,IF(AN523="Menor",2,IF(AN523="Moderado",3,IF(AN523="Mayor",4,IF(AN523="Catastrófico",5,"NA")))))</f>
        <v>3</v>
      </c>
      <c r="AN523" s="75" t="s">
        <v>232</v>
      </c>
      <c r="AO523" s="76">
        <f>MAXA(AI523,AK523,AM523)</f>
        <v>3</v>
      </c>
      <c r="AP523" s="77" t="str">
        <f>IF(AO523=1,"Insignificante",IF(AO523=2,"Menor",IF(AO523=3,"Moderado",IF(AO523=4,"Mayor",IF(AO523=5,"Catastrófico","NA")))))</f>
        <v>Moderado</v>
      </c>
      <c r="AQ523" s="79"/>
      <c r="AR523" s="79"/>
      <c r="AS523" s="79"/>
    </row>
    <row r="524" spans="3:45" ht="102">
      <c r="C524" s="56" t="s">
        <v>3555</v>
      </c>
      <c r="D524" s="57">
        <v>41526</v>
      </c>
      <c r="E524" s="58" t="s">
        <v>219</v>
      </c>
      <c r="F524" s="58" t="s">
        <v>3556</v>
      </c>
      <c r="G524" s="59" t="s">
        <v>3557</v>
      </c>
      <c r="H524" s="59" t="s">
        <v>222</v>
      </c>
      <c r="I524" s="59" t="s">
        <v>223</v>
      </c>
      <c r="J524" s="59" t="s">
        <v>2895</v>
      </c>
      <c r="K524" s="59" t="s">
        <v>518</v>
      </c>
      <c r="L524" s="59" t="s">
        <v>519</v>
      </c>
      <c r="M524" s="59" t="s">
        <v>3558</v>
      </c>
      <c r="N524" s="59" t="s">
        <v>3559</v>
      </c>
      <c r="O524" s="59" t="s">
        <v>3561</v>
      </c>
      <c r="P524" s="46" t="s">
        <v>180</v>
      </c>
      <c r="Q524" s="59" t="s">
        <v>2650</v>
      </c>
      <c r="R524" s="59" t="s">
        <v>230</v>
      </c>
      <c r="S524" s="75">
        <f>IF(T524="Insignificante",1,IF(T524="Menor",2,IF(T524="Moderado",3,IF(T524="Mayor",4,IF(T524="Catastrófico",5,"NA")))))</f>
        <v>1</v>
      </c>
      <c r="T524" s="75" t="s">
        <v>231</v>
      </c>
      <c r="U524" s="75">
        <f>IF(V524="Insignificante",1,IF(V524="Menor",2,IF(V524="Moderado",3,IF(V524="Mayor",4,IF(V524="Catastrófico",5,"NA")))))</f>
        <v>1</v>
      </c>
      <c r="V524" s="75" t="s">
        <v>231</v>
      </c>
      <c r="W524" s="75">
        <f>IF(X524="Insignificante",1,IF(X524="Menor",2,IF(X524="Moderado",3,IF(X524="Mayor",4,IF(X524="Catastrófico",5,"NA")))))</f>
        <v>1</v>
      </c>
      <c r="X524" s="75" t="s">
        <v>231</v>
      </c>
      <c r="Y524" s="76">
        <f>MAXA(S524,U524,W524)</f>
        <v>1</v>
      </c>
      <c r="Z524" s="77" t="str">
        <f>IF(Y524=1,"Insignificante",IF(Y524=2,"Menor",IF(Y524=3,"Moderado",IF(Y524=4,"Mayor",IF(Y524=5,"Catastrófico","NA")))))</f>
        <v>Insignificante</v>
      </c>
      <c r="AA524" s="78">
        <f>IF(AB524="Insignificante",1,IF(AB524="Menor",2,IF(AB524="Moderado",3,IF(AB524="Mayor",4,IF(AB524="Catastrófico",5,"NA")))))</f>
        <v>3</v>
      </c>
      <c r="AB524" s="75" t="s">
        <v>232</v>
      </c>
      <c r="AC524" s="75">
        <f>IF(AD524="Insignificante",1,IF(AD524="Menor",2,IF(AD524="Moderado",3,IF(AD524="Mayor",4,IF(AD524="Catastrófico",5,"NA")))))</f>
        <v>2</v>
      </c>
      <c r="AD524" s="75" t="s">
        <v>233</v>
      </c>
      <c r="AE524" s="75">
        <f>IF(AF524="Insignificante",1,IF(AF524="Menor",2,IF(AF524="Moderado",3,IF(AF524="Mayor",4,IF(AF524="Catastrófico",5,"NA")))))</f>
        <v>3</v>
      </c>
      <c r="AF524" s="75" t="s">
        <v>232</v>
      </c>
      <c r="AG524" s="76">
        <f>MAXA(AA524,AC524,AE524)</f>
        <v>3</v>
      </c>
      <c r="AH524" s="77" t="str">
        <f>IF(AG524=1,"Insignificante",IF(AG524=2,"Menor",IF(AG524=3,"Moderado",IF(AG524=4,"Mayor",IF(AG524=5,"Catastrófico","NA")))))</f>
        <v>Moderado</v>
      </c>
      <c r="AI524" s="78">
        <f>IF(AJ524="Insignificante",1,IF(AJ524="Menor",2,IF(AJ524="Moderado",3,IF(AJ524="Mayor",4,IF(AJ524="Catastrófico",5,"NA")))))</f>
        <v>3</v>
      </c>
      <c r="AJ524" s="75" t="s">
        <v>232</v>
      </c>
      <c r="AK524" s="75">
        <f>IF(AL524="Insignificante",1,IF(AL524="Menor",2,IF(AL524="Moderado",3,IF(AL524="Mayor",4,IF(AL524="Catastrófico",5,"NA")))))</f>
        <v>3</v>
      </c>
      <c r="AL524" s="75" t="s">
        <v>232</v>
      </c>
      <c r="AM524" s="75">
        <f>IF(AN524="Insignificante",1,IF(AN524="Menor",2,IF(AN524="Moderado",3,IF(AN524="Mayor",4,IF(AN524="Catastrófico",5,"NA")))))</f>
        <v>3</v>
      </c>
      <c r="AN524" s="75" t="s">
        <v>232</v>
      </c>
      <c r="AO524" s="76">
        <f>MAXA(AI524,AK524,AM524)</f>
        <v>3</v>
      </c>
      <c r="AP524" s="77" t="str">
        <f>IF(AO524=1,"Insignificante",IF(AO524=2,"Menor",IF(AO524=3,"Moderado",IF(AO524=4,"Mayor",IF(AO524=5,"Catastrófico","NA")))))</f>
        <v>Moderado</v>
      </c>
      <c r="AQ524" s="79"/>
      <c r="AR524" s="79"/>
      <c r="AS524" s="79"/>
    </row>
    <row r="525" spans="3:45" ht="102">
      <c r="C525" s="56" t="s">
        <v>3562</v>
      </c>
      <c r="D525" s="57">
        <v>41526</v>
      </c>
      <c r="E525" s="58" t="s">
        <v>3111</v>
      </c>
      <c r="F525" s="58" t="s">
        <v>3112</v>
      </c>
      <c r="G525" s="59" t="s">
        <v>3563</v>
      </c>
      <c r="H525" s="59" t="s">
        <v>222</v>
      </c>
      <c r="I525" s="59" t="s">
        <v>223</v>
      </c>
      <c r="J525" s="59" t="s">
        <v>2895</v>
      </c>
      <c r="K525" s="59" t="s">
        <v>518</v>
      </c>
      <c r="L525" s="59" t="s">
        <v>519</v>
      </c>
      <c r="M525" s="59" t="s">
        <v>3564</v>
      </c>
      <c r="N525" s="59" t="s">
        <v>3559</v>
      </c>
      <c r="O525" s="59" t="s">
        <v>3545</v>
      </c>
      <c r="P525" s="46" t="s">
        <v>180</v>
      </c>
      <c r="Q525" s="59" t="s">
        <v>2650</v>
      </c>
      <c r="R525" s="59" t="s">
        <v>230</v>
      </c>
      <c r="S525" s="75">
        <f t="shared" si="120"/>
        <v>1</v>
      </c>
      <c r="T525" s="75" t="s">
        <v>231</v>
      </c>
      <c r="U525" s="75">
        <f t="shared" si="121"/>
        <v>1</v>
      </c>
      <c r="V525" s="75" t="s">
        <v>231</v>
      </c>
      <c r="W525" s="75">
        <f t="shared" si="122"/>
        <v>1</v>
      </c>
      <c r="X525" s="75" t="s">
        <v>231</v>
      </c>
      <c r="Y525" s="76">
        <f t="shared" si="131"/>
        <v>1</v>
      </c>
      <c r="Z525" s="77" t="str">
        <f t="shared" si="132"/>
        <v>Insignificante</v>
      </c>
      <c r="AA525" s="78">
        <f t="shared" si="123"/>
        <v>1</v>
      </c>
      <c r="AB525" s="75" t="s">
        <v>231</v>
      </c>
      <c r="AC525" s="75">
        <f t="shared" si="124"/>
        <v>2</v>
      </c>
      <c r="AD525" s="75" t="s">
        <v>233</v>
      </c>
      <c r="AE525" s="75">
        <f t="shared" si="125"/>
        <v>2</v>
      </c>
      <c r="AF525" s="75" t="s">
        <v>233</v>
      </c>
      <c r="AG525" s="76">
        <f t="shared" si="133"/>
        <v>2</v>
      </c>
      <c r="AH525" s="77" t="str">
        <f t="shared" si="126"/>
        <v>Menor</v>
      </c>
      <c r="AI525" s="78">
        <f t="shared" si="127"/>
        <v>1</v>
      </c>
      <c r="AJ525" s="75" t="s">
        <v>231</v>
      </c>
      <c r="AK525" s="75">
        <f t="shared" si="128"/>
        <v>1</v>
      </c>
      <c r="AL525" s="75" t="s">
        <v>231</v>
      </c>
      <c r="AM525" s="75">
        <f t="shared" si="129"/>
        <v>1</v>
      </c>
      <c r="AN525" s="75" t="s">
        <v>231</v>
      </c>
      <c r="AO525" s="76">
        <f t="shared" si="134"/>
        <v>1</v>
      </c>
      <c r="AP525" s="77" t="str">
        <f t="shared" si="130"/>
        <v>Insignificante</v>
      </c>
      <c r="AQ525" s="79"/>
      <c r="AR525" s="79"/>
      <c r="AS525" s="79"/>
    </row>
    <row r="526" spans="3:45" ht="102">
      <c r="C526" s="56" t="s">
        <v>3562</v>
      </c>
      <c r="D526" s="57">
        <v>41526</v>
      </c>
      <c r="E526" s="58" t="s">
        <v>3111</v>
      </c>
      <c r="F526" s="58" t="s">
        <v>3112</v>
      </c>
      <c r="G526" s="59" t="s">
        <v>3563</v>
      </c>
      <c r="H526" s="59" t="s">
        <v>222</v>
      </c>
      <c r="I526" s="59" t="s">
        <v>223</v>
      </c>
      <c r="J526" s="59" t="s">
        <v>2895</v>
      </c>
      <c r="K526" s="59" t="s">
        <v>518</v>
      </c>
      <c r="L526" s="59" t="s">
        <v>519</v>
      </c>
      <c r="M526" s="59" t="s">
        <v>3564</v>
      </c>
      <c r="N526" s="59" t="s">
        <v>3559</v>
      </c>
      <c r="O526" s="59" t="s">
        <v>3565</v>
      </c>
      <c r="P526" s="46" t="s">
        <v>180</v>
      </c>
      <c r="Q526" s="59" t="s">
        <v>2650</v>
      </c>
      <c r="R526" s="59" t="s">
        <v>230</v>
      </c>
      <c r="S526" s="75">
        <f>IF(T526="Insignificante",1,IF(T526="Menor",2,IF(T526="Moderado",3,IF(T526="Mayor",4,IF(T526="Catastrófico",5,"NA")))))</f>
        <v>1</v>
      </c>
      <c r="T526" s="75" t="s">
        <v>231</v>
      </c>
      <c r="U526" s="75">
        <f>IF(V526="Insignificante",1,IF(V526="Menor",2,IF(V526="Moderado",3,IF(V526="Mayor",4,IF(V526="Catastrófico",5,"NA")))))</f>
        <v>1</v>
      </c>
      <c r="V526" s="75" t="s">
        <v>231</v>
      </c>
      <c r="W526" s="75">
        <f>IF(X526="Insignificante",1,IF(X526="Menor",2,IF(X526="Moderado",3,IF(X526="Mayor",4,IF(X526="Catastrófico",5,"NA")))))</f>
        <v>1</v>
      </c>
      <c r="X526" s="75" t="s">
        <v>231</v>
      </c>
      <c r="Y526" s="76">
        <f>MAXA(S526,U526,W526)</f>
        <v>1</v>
      </c>
      <c r="Z526" s="77" t="str">
        <f>IF(Y526=1,"Insignificante",IF(Y526=2,"Menor",IF(Y526=3,"Moderado",IF(Y526=4,"Mayor",IF(Y526=5,"Catastrófico","NA")))))</f>
        <v>Insignificante</v>
      </c>
      <c r="AA526" s="78">
        <f>IF(AB526="Insignificante",1,IF(AB526="Menor",2,IF(AB526="Moderado",3,IF(AB526="Mayor",4,IF(AB526="Catastrófico",5,"NA")))))</f>
        <v>1</v>
      </c>
      <c r="AB526" s="75" t="s">
        <v>231</v>
      </c>
      <c r="AC526" s="75">
        <f>IF(AD526="Insignificante",1,IF(AD526="Menor",2,IF(AD526="Moderado",3,IF(AD526="Mayor",4,IF(AD526="Catastrófico",5,"NA")))))</f>
        <v>2</v>
      </c>
      <c r="AD526" s="75" t="s">
        <v>233</v>
      </c>
      <c r="AE526" s="75">
        <f>IF(AF526="Insignificante",1,IF(AF526="Menor",2,IF(AF526="Moderado",3,IF(AF526="Mayor",4,IF(AF526="Catastrófico",5,"NA")))))</f>
        <v>2</v>
      </c>
      <c r="AF526" s="75" t="s">
        <v>233</v>
      </c>
      <c r="AG526" s="76">
        <f>MAXA(AA526,AC526,AE526)</f>
        <v>2</v>
      </c>
      <c r="AH526" s="77" t="str">
        <f>IF(AG526=1,"Insignificante",IF(AG526=2,"Menor",IF(AG526=3,"Moderado",IF(AG526=4,"Mayor",IF(AG526=5,"Catastrófico","NA")))))</f>
        <v>Menor</v>
      </c>
      <c r="AI526" s="78">
        <f>IF(AJ526="Insignificante",1,IF(AJ526="Menor",2,IF(AJ526="Moderado",3,IF(AJ526="Mayor",4,IF(AJ526="Catastrófico",5,"NA")))))</f>
        <v>1</v>
      </c>
      <c r="AJ526" s="75" t="s">
        <v>231</v>
      </c>
      <c r="AK526" s="75">
        <f>IF(AL526="Insignificante",1,IF(AL526="Menor",2,IF(AL526="Moderado",3,IF(AL526="Mayor",4,IF(AL526="Catastrófico",5,"NA")))))</f>
        <v>1</v>
      </c>
      <c r="AL526" s="75" t="s">
        <v>231</v>
      </c>
      <c r="AM526" s="75">
        <f>IF(AN526="Insignificante",1,IF(AN526="Menor",2,IF(AN526="Moderado",3,IF(AN526="Mayor",4,IF(AN526="Catastrófico",5,"NA")))))</f>
        <v>1</v>
      </c>
      <c r="AN526" s="75" t="s">
        <v>231</v>
      </c>
      <c r="AO526" s="76">
        <f>MAXA(AI526,AK526,AM526)</f>
        <v>1</v>
      </c>
      <c r="AP526" s="77" t="str">
        <f>IF(AO526=1,"Insignificante",IF(AO526=2,"Menor",IF(AO526=3,"Moderado",IF(AO526=4,"Mayor",IF(AO526=5,"Catastrófico","NA")))))</f>
        <v>Insignificante</v>
      </c>
      <c r="AQ526" s="79"/>
      <c r="AR526" s="79"/>
      <c r="AS526" s="79"/>
    </row>
    <row r="527" spans="3:45" ht="102">
      <c r="C527" s="56" t="s">
        <v>3562</v>
      </c>
      <c r="D527" s="57">
        <v>41526</v>
      </c>
      <c r="E527" s="58" t="s">
        <v>3111</v>
      </c>
      <c r="F527" s="58" t="s">
        <v>3112</v>
      </c>
      <c r="G527" s="59" t="s">
        <v>3563</v>
      </c>
      <c r="H527" s="59" t="s">
        <v>222</v>
      </c>
      <c r="I527" s="59" t="s">
        <v>223</v>
      </c>
      <c r="J527" s="59" t="s">
        <v>2895</v>
      </c>
      <c r="K527" s="59" t="s">
        <v>518</v>
      </c>
      <c r="L527" s="59" t="s">
        <v>519</v>
      </c>
      <c r="M527" s="59" t="s">
        <v>3564</v>
      </c>
      <c r="N527" s="59" t="s">
        <v>3559</v>
      </c>
      <c r="O527" s="59" t="s">
        <v>2775</v>
      </c>
      <c r="P527" s="46" t="s">
        <v>180</v>
      </c>
      <c r="Q527" s="59" t="s">
        <v>2650</v>
      </c>
      <c r="R527" s="59" t="s">
        <v>230</v>
      </c>
      <c r="S527" s="75">
        <f>IF(T527="Insignificante",1,IF(T527="Menor",2,IF(T527="Moderado",3,IF(T527="Mayor",4,IF(T527="Catastrófico",5,"NA")))))</f>
        <v>1</v>
      </c>
      <c r="T527" s="75" t="s">
        <v>231</v>
      </c>
      <c r="U527" s="75">
        <f>IF(V527="Insignificante",1,IF(V527="Menor",2,IF(V527="Moderado",3,IF(V527="Mayor",4,IF(V527="Catastrófico",5,"NA")))))</f>
        <v>1</v>
      </c>
      <c r="V527" s="75" t="s">
        <v>231</v>
      </c>
      <c r="W527" s="75">
        <f>IF(X527="Insignificante",1,IF(X527="Menor",2,IF(X527="Moderado",3,IF(X527="Mayor",4,IF(X527="Catastrófico",5,"NA")))))</f>
        <v>1</v>
      </c>
      <c r="X527" s="75" t="s">
        <v>231</v>
      </c>
      <c r="Y527" s="76">
        <f>MAXA(S527,U527,W527)</f>
        <v>1</v>
      </c>
      <c r="Z527" s="77" t="str">
        <f>IF(Y527=1,"Insignificante",IF(Y527=2,"Menor",IF(Y527=3,"Moderado",IF(Y527=4,"Mayor",IF(Y527=5,"Catastrófico","NA")))))</f>
        <v>Insignificante</v>
      </c>
      <c r="AA527" s="78">
        <f>IF(AB527="Insignificante",1,IF(AB527="Menor",2,IF(AB527="Moderado",3,IF(AB527="Mayor",4,IF(AB527="Catastrófico",5,"NA")))))</f>
        <v>1</v>
      </c>
      <c r="AB527" s="75" t="s">
        <v>231</v>
      </c>
      <c r="AC527" s="75">
        <f>IF(AD527="Insignificante",1,IF(AD527="Menor",2,IF(AD527="Moderado",3,IF(AD527="Mayor",4,IF(AD527="Catastrófico",5,"NA")))))</f>
        <v>2</v>
      </c>
      <c r="AD527" s="75" t="s">
        <v>233</v>
      </c>
      <c r="AE527" s="75">
        <f>IF(AF527="Insignificante",1,IF(AF527="Menor",2,IF(AF527="Moderado",3,IF(AF527="Mayor",4,IF(AF527="Catastrófico",5,"NA")))))</f>
        <v>2</v>
      </c>
      <c r="AF527" s="75" t="s">
        <v>233</v>
      </c>
      <c r="AG527" s="76">
        <f>MAXA(AA527,AC527,AE527)</f>
        <v>2</v>
      </c>
      <c r="AH527" s="77" t="str">
        <f>IF(AG527=1,"Insignificante",IF(AG527=2,"Menor",IF(AG527=3,"Moderado",IF(AG527=4,"Mayor",IF(AG527=5,"Catastrófico","NA")))))</f>
        <v>Menor</v>
      </c>
      <c r="AI527" s="78">
        <f>IF(AJ527="Insignificante",1,IF(AJ527="Menor",2,IF(AJ527="Moderado",3,IF(AJ527="Mayor",4,IF(AJ527="Catastrófico",5,"NA")))))</f>
        <v>1</v>
      </c>
      <c r="AJ527" s="75" t="s">
        <v>231</v>
      </c>
      <c r="AK527" s="75">
        <f>IF(AL527="Insignificante",1,IF(AL527="Menor",2,IF(AL527="Moderado",3,IF(AL527="Mayor",4,IF(AL527="Catastrófico",5,"NA")))))</f>
        <v>1</v>
      </c>
      <c r="AL527" s="75" t="s">
        <v>231</v>
      </c>
      <c r="AM527" s="75">
        <f>IF(AN527="Insignificante",1,IF(AN527="Menor",2,IF(AN527="Moderado",3,IF(AN527="Mayor",4,IF(AN527="Catastrófico",5,"NA")))))</f>
        <v>1</v>
      </c>
      <c r="AN527" s="75" t="s">
        <v>231</v>
      </c>
      <c r="AO527" s="76">
        <f>MAXA(AI527,AK527,AM527)</f>
        <v>1</v>
      </c>
      <c r="AP527" s="77" t="str">
        <f>IF(AO527=1,"Insignificante",IF(AO527=2,"Menor",IF(AO527=3,"Moderado",IF(AO527=4,"Mayor",IF(AO527=5,"Catastrófico","NA")))))</f>
        <v>Insignificante</v>
      </c>
      <c r="AQ527" s="79"/>
      <c r="AR527" s="79"/>
      <c r="AS527" s="79"/>
    </row>
    <row r="528" spans="3:45" ht="76.5">
      <c r="C528" s="56" t="s">
        <v>3566</v>
      </c>
      <c r="D528" s="57">
        <v>43413</v>
      </c>
      <c r="E528" s="58" t="s">
        <v>3111</v>
      </c>
      <c r="F528" s="58" t="s">
        <v>3567</v>
      </c>
      <c r="G528" s="59" t="s">
        <v>3568</v>
      </c>
      <c r="H528" s="59" t="s">
        <v>222</v>
      </c>
      <c r="I528" s="59" t="s">
        <v>223</v>
      </c>
      <c r="J528" s="59" t="s">
        <v>2747</v>
      </c>
      <c r="K528" s="59" t="s">
        <v>518</v>
      </c>
      <c r="L528" s="59" t="s">
        <v>519</v>
      </c>
      <c r="M528" s="59" t="s">
        <v>3564</v>
      </c>
      <c r="N528" s="59" t="s">
        <v>3569</v>
      </c>
      <c r="O528" s="59" t="s">
        <v>3545</v>
      </c>
      <c r="P528" s="46" t="s">
        <v>180</v>
      </c>
      <c r="Q528" s="59" t="s">
        <v>2697</v>
      </c>
      <c r="R528" s="60" t="s">
        <v>2999</v>
      </c>
      <c r="S528" s="75">
        <f t="shared" si="120"/>
        <v>1</v>
      </c>
      <c r="T528" s="75" t="s">
        <v>231</v>
      </c>
      <c r="U528" s="75">
        <f t="shared" si="121"/>
        <v>2</v>
      </c>
      <c r="V528" s="75" t="s">
        <v>233</v>
      </c>
      <c r="W528" s="75">
        <f t="shared" si="122"/>
        <v>2</v>
      </c>
      <c r="X528" s="75" t="s">
        <v>233</v>
      </c>
      <c r="Y528" s="76">
        <f t="shared" si="131"/>
        <v>2</v>
      </c>
      <c r="Z528" s="77" t="str">
        <f t="shared" si="132"/>
        <v>Menor</v>
      </c>
      <c r="AA528" s="78">
        <f t="shared" si="123"/>
        <v>1</v>
      </c>
      <c r="AB528" s="75" t="s">
        <v>231</v>
      </c>
      <c r="AC528" s="75">
        <f t="shared" si="124"/>
        <v>2</v>
      </c>
      <c r="AD528" s="75" t="s">
        <v>233</v>
      </c>
      <c r="AE528" s="75">
        <f t="shared" si="125"/>
        <v>2</v>
      </c>
      <c r="AF528" s="75" t="s">
        <v>233</v>
      </c>
      <c r="AG528" s="76">
        <f t="shared" si="133"/>
        <v>2</v>
      </c>
      <c r="AH528" s="77" t="str">
        <f t="shared" si="126"/>
        <v>Menor</v>
      </c>
      <c r="AI528" s="78">
        <f t="shared" si="127"/>
        <v>1</v>
      </c>
      <c r="AJ528" s="75" t="s">
        <v>231</v>
      </c>
      <c r="AK528" s="75">
        <f t="shared" si="128"/>
        <v>1</v>
      </c>
      <c r="AL528" s="75" t="s">
        <v>231</v>
      </c>
      <c r="AM528" s="75">
        <f t="shared" si="129"/>
        <v>1</v>
      </c>
      <c r="AN528" s="75" t="s">
        <v>231</v>
      </c>
      <c r="AO528" s="76">
        <f t="shared" si="134"/>
        <v>1</v>
      </c>
      <c r="AP528" s="77" t="str">
        <f t="shared" si="130"/>
        <v>Insignificante</v>
      </c>
      <c r="AQ528" s="79"/>
      <c r="AR528" s="79"/>
      <c r="AS528" s="79"/>
    </row>
    <row r="529" spans="3:45" ht="76.5">
      <c r="C529" s="56" t="s">
        <v>3566</v>
      </c>
      <c r="D529" s="57">
        <v>43413</v>
      </c>
      <c r="E529" s="58" t="s">
        <v>3111</v>
      </c>
      <c r="F529" s="58" t="s">
        <v>3567</v>
      </c>
      <c r="G529" s="59" t="s">
        <v>3568</v>
      </c>
      <c r="H529" s="59" t="s">
        <v>222</v>
      </c>
      <c r="I529" s="59" t="s">
        <v>223</v>
      </c>
      <c r="J529" s="59" t="s">
        <v>2747</v>
      </c>
      <c r="K529" s="59" t="s">
        <v>518</v>
      </c>
      <c r="L529" s="59" t="s">
        <v>519</v>
      </c>
      <c r="M529" s="59" t="s">
        <v>3564</v>
      </c>
      <c r="N529" s="59" t="s">
        <v>3569</v>
      </c>
      <c r="O529" s="59" t="s">
        <v>3565</v>
      </c>
      <c r="P529" s="46" t="s">
        <v>180</v>
      </c>
      <c r="Q529" s="59" t="s">
        <v>2697</v>
      </c>
      <c r="R529" s="60" t="s">
        <v>2999</v>
      </c>
      <c r="S529" s="75">
        <f>IF(T529="Insignificante",1,IF(T529="Menor",2,IF(T529="Moderado",3,IF(T529="Mayor",4,IF(T529="Catastrófico",5,"NA")))))</f>
        <v>1</v>
      </c>
      <c r="T529" s="75" t="s">
        <v>231</v>
      </c>
      <c r="U529" s="75">
        <f>IF(V529="Insignificante",1,IF(V529="Menor",2,IF(V529="Moderado",3,IF(V529="Mayor",4,IF(V529="Catastrófico",5,"NA")))))</f>
        <v>2</v>
      </c>
      <c r="V529" s="75" t="s">
        <v>233</v>
      </c>
      <c r="W529" s="75">
        <f>IF(X529="Insignificante",1,IF(X529="Menor",2,IF(X529="Moderado",3,IF(X529="Mayor",4,IF(X529="Catastrófico",5,"NA")))))</f>
        <v>2</v>
      </c>
      <c r="X529" s="75" t="s">
        <v>233</v>
      </c>
      <c r="Y529" s="76">
        <f>MAXA(S529,U529,W529)</f>
        <v>2</v>
      </c>
      <c r="Z529" s="77" t="str">
        <f>IF(Y529=1,"Insignificante",IF(Y529=2,"Menor",IF(Y529=3,"Moderado",IF(Y529=4,"Mayor",IF(Y529=5,"Catastrófico","NA")))))</f>
        <v>Menor</v>
      </c>
      <c r="AA529" s="78">
        <f>IF(AB529="Insignificante",1,IF(AB529="Menor",2,IF(AB529="Moderado",3,IF(AB529="Mayor",4,IF(AB529="Catastrófico",5,"NA")))))</f>
        <v>1</v>
      </c>
      <c r="AB529" s="75" t="s">
        <v>231</v>
      </c>
      <c r="AC529" s="75">
        <f>IF(AD529="Insignificante",1,IF(AD529="Menor",2,IF(AD529="Moderado",3,IF(AD529="Mayor",4,IF(AD529="Catastrófico",5,"NA")))))</f>
        <v>2</v>
      </c>
      <c r="AD529" s="75" t="s">
        <v>233</v>
      </c>
      <c r="AE529" s="75">
        <f>IF(AF529="Insignificante",1,IF(AF529="Menor",2,IF(AF529="Moderado",3,IF(AF529="Mayor",4,IF(AF529="Catastrófico",5,"NA")))))</f>
        <v>2</v>
      </c>
      <c r="AF529" s="75" t="s">
        <v>233</v>
      </c>
      <c r="AG529" s="76">
        <f>MAXA(AA529,AC529,AE529)</f>
        <v>2</v>
      </c>
      <c r="AH529" s="77" t="str">
        <f>IF(AG529=1,"Insignificante",IF(AG529=2,"Menor",IF(AG529=3,"Moderado",IF(AG529=4,"Mayor",IF(AG529=5,"Catastrófico","NA")))))</f>
        <v>Menor</v>
      </c>
      <c r="AI529" s="78">
        <f>IF(AJ529="Insignificante",1,IF(AJ529="Menor",2,IF(AJ529="Moderado",3,IF(AJ529="Mayor",4,IF(AJ529="Catastrófico",5,"NA")))))</f>
        <v>1</v>
      </c>
      <c r="AJ529" s="75" t="s">
        <v>231</v>
      </c>
      <c r="AK529" s="75">
        <f>IF(AL529="Insignificante",1,IF(AL529="Menor",2,IF(AL529="Moderado",3,IF(AL529="Mayor",4,IF(AL529="Catastrófico",5,"NA")))))</f>
        <v>1</v>
      </c>
      <c r="AL529" s="75" t="s">
        <v>231</v>
      </c>
      <c r="AM529" s="75">
        <f>IF(AN529="Insignificante",1,IF(AN529="Menor",2,IF(AN529="Moderado",3,IF(AN529="Mayor",4,IF(AN529="Catastrófico",5,"NA")))))</f>
        <v>1</v>
      </c>
      <c r="AN529" s="75" t="s">
        <v>231</v>
      </c>
      <c r="AO529" s="76">
        <f>MAXA(AI529,AK529,AM529)</f>
        <v>1</v>
      </c>
      <c r="AP529" s="77" t="str">
        <f>IF(AO529=1,"Insignificante",IF(AO529=2,"Menor",IF(AO529=3,"Moderado",IF(AO529=4,"Mayor",IF(AO529=5,"Catastrófico","NA")))))</f>
        <v>Insignificante</v>
      </c>
      <c r="AQ529" s="79"/>
      <c r="AR529" s="79"/>
      <c r="AS529" s="79"/>
    </row>
    <row r="530" spans="3:45" ht="76.5">
      <c r="C530" s="56" t="s">
        <v>3566</v>
      </c>
      <c r="D530" s="57">
        <v>43413</v>
      </c>
      <c r="E530" s="58" t="s">
        <v>3111</v>
      </c>
      <c r="F530" s="58" t="s">
        <v>3567</v>
      </c>
      <c r="G530" s="59" t="s">
        <v>3568</v>
      </c>
      <c r="H530" s="59" t="s">
        <v>222</v>
      </c>
      <c r="I530" s="59" t="s">
        <v>223</v>
      </c>
      <c r="J530" s="59" t="s">
        <v>2747</v>
      </c>
      <c r="K530" s="59" t="s">
        <v>518</v>
      </c>
      <c r="L530" s="59" t="s">
        <v>519</v>
      </c>
      <c r="M530" s="59" t="s">
        <v>3564</v>
      </c>
      <c r="N530" s="59" t="s">
        <v>3569</v>
      </c>
      <c r="O530" s="59" t="s">
        <v>2775</v>
      </c>
      <c r="P530" s="46" t="s">
        <v>180</v>
      </c>
      <c r="Q530" s="59" t="s">
        <v>2697</v>
      </c>
      <c r="R530" s="60" t="s">
        <v>2999</v>
      </c>
      <c r="S530" s="75">
        <f>IF(T530="Insignificante",1,IF(T530="Menor",2,IF(T530="Moderado",3,IF(T530="Mayor",4,IF(T530="Catastrófico",5,"NA")))))</f>
        <v>1</v>
      </c>
      <c r="T530" s="75" t="s">
        <v>231</v>
      </c>
      <c r="U530" s="75">
        <f>IF(V530="Insignificante",1,IF(V530="Menor",2,IF(V530="Moderado",3,IF(V530="Mayor",4,IF(V530="Catastrófico",5,"NA")))))</f>
        <v>2</v>
      </c>
      <c r="V530" s="75" t="s">
        <v>233</v>
      </c>
      <c r="W530" s="75">
        <f>IF(X530="Insignificante",1,IF(X530="Menor",2,IF(X530="Moderado",3,IF(X530="Mayor",4,IF(X530="Catastrófico",5,"NA")))))</f>
        <v>2</v>
      </c>
      <c r="X530" s="75" t="s">
        <v>233</v>
      </c>
      <c r="Y530" s="76">
        <f>MAXA(S530,U530,W530)</f>
        <v>2</v>
      </c>
      <c r="Z530" s="77" t="str">
        <f>IF(Y530=1,"Insignificante",IF(Y530=2,"Menor",IF(Y530=3,"Moderado",IF(Y530=4,"Mayor",IF(Y530=5,"Catastrófico","NA")))))</f>
        <v>Menor</v>
      </c>
      <c r="AA530" s="78">
        <f>IF(AB530="Insignificante",1,IF(AB530="Menor",2,IF(AB530="Moderado",3,IF(AB530="Mayor",4,IF(AB530="Catastrófico",5,"NA")))))</f>
        <v>1</v>
      </c>
      <c r="AB530" s="75" t="s">
        <v>231</v>
      </c>
      <c r="AC530" s="75">
        <f>IF(AD530="Insignificante",1,IF(AD530="Menor",2,IF(AD530="Moderado",3,IF(AD530="Mayor",4,IF(AD530="Catastrófico",5,"NA")))))</f>
        <v>2</v>
      </c>
      <c r="AD530" s="75" t="s">
        <v>233</v>
      </c>
      <c r="AE530" s="75">
        <f>IF(AF530="Insignificante",1,IF(AF530="Menor",2,IF(AF530="Moderado",3,IF(AF530="Mayor",4,IF(AF530="Catastrófico",5,"NA")))))</f>
        <v>2</v>
      </c>
      <c r="AF530" s="75" t="s">
        <v>233</v>
      </c>
      <c r="AG530" s="76">
        <f>MAXA(AA530,AC530,AE530)</f>
        <v>2</v>
      </c>
      <c r="AH530" s="77" t="str">
        <f>IF(AG530=1,"Insignificante",IF(AG530=2,"Menor",IF(AG530=3,"Moderado",IF(AG530=4,"Mayor",IF(AG530=5,"Catastrófico","NA")))))</f>
        <v>Menor</v>
      </c>
      <c r="AI530" s="78">
        <f>IF(AJ530="Insignificante",1,IF(AJ530="Menor",2,IF(AJ530="Moderado",3,IF(AJ530="Mayor",4,IF(AJ530="Catastrófico",5,"NA")))))</f>
        <v>1</v>
      </c>
      <c r="AJ530" s="75" t="s">
        <v>231</v>
      </c>
      <c r="AK530" s="75">
        <f>IF(AL530="Insignificante",1,IF(AL530="Menor",2,IF(AL530="Moderado",3,IF(AL530="Mayor",4,IF(AL530="Catastrófico",5,"NA")))))</f>
        <v>1</v>
      </c>
      <c r="AL530" s="75" t="s">
        <v>231</v>
      </c>
      <c r="AM530" s="75">
        <f>IF(AN530="Insignificante",1,IF(AN530="Menor",2,IF(AN530="Moderado",3,IF(AN530="Mayor",4,IF(AN530="Catastrófico",5,"NA")))))</f>
        <v>1</v>
      </c>
      <c r="AN530" s="75" t="s">
        <v>231</v>
      </c>
      <c r="AO530" s="76">
        <f>MAXA(AI530,AK530,AM530)</f>
        <v>1</v>
      </c>
      <c r="AP530" s="77" t="str">
        <f>IF(AO530=1,"Insignificante",IF(AO530=2,"Menor",IF(AO530=3,"Moderado",IF(AO530=4,"Mayor",IF(AO530=5,"Catastrófico","NA")))))</f>
        <v>Insignificante</v>
      </c>
      <c r="AQ530" s="79"/>
      <c r="AR530" s="79"/>
      <c r="AS530" s="79"/>
    </row>
    <row r="531" spans="3:45" ht="25.5">
      <c r="C531" s="56" t="s">
        <v>3570</v>
      </c>
      <c r="D531" s="57">
        <v>41530</v>
      </c>
      <c r="E531" s="58" t="s">
        <v>3571</v>
      </c>
      <c r="F531" s="58" t="s">
        <v>3572</v>
      </c>
      <c r="G531" s="59" t="s">
        <v>3573</v>
      </c>
      <c r="H531" s="59" t="s">
        <v>222</v>
      </c>
      <c r="I531" s="59" t="s">
        <v>2655</v>
      </c>
      <c r="J531" s="59" t="s">
        <v>2960</v>
      </c>
      <c r="K531" s="59" t="s">
        <v>518</v>
      </c>
      <c r="L531" s="59" t="s">
        <v>519</v>
      </c>
      <c r="M531" s="59" t="s">
        <v>3564</v>
      </c>
      <c r="N531" s="59" t="s">
        <v>3569</v>
      </c>
      <c r="O531" s="59" t="s">
        <v>3574</v>
      </c>
      <c r="P531" s="46" t="s">
        <v>180</v>
      </c>
      <c r="Q531" s="59" t="s">
        <v>2650</v>
      </c>
      <c r="R531" s="59" t="s">
        <v>230</v>
      </c>
      <c r="S531" s="75">
        <f t="shared" si="120"/>
        <v>1</v>
      </c>
      <c r="T531" s="75" t="s">
        <v>231</v>
      </c>
      <c r="U531" s="75">
        <f t="shared" si="121"/>
        <v>1</v>
      </c>
      <c r="V531" s="75" t="s">
        <v>231</v>
      </c>
      <c r="W531" s="75">
        <f t="shared" si="122"/>
        <v>1</v>
      </c>
      <c r="X531" s="75" t="s">
        <v>231</v>
      </c>
      <c r="Y531" s="76">
        <f t="shared" si="131"/>
        <v>1</v>
      </c>
      <c r="Z531" s="77" t="str">
        <f t="shared" si="132"/>
        <v>Insignificante</v>
      </c>
      <c r="AA531" s="78">
        <f t="shared" si="123"/>
        <v>3</v>
      </c>
      <c r="AB531" s="75" t="s">
        <v>232</v>
      </c>
      <c r="AC531" s="75">
        <f t="shared" si="124"/>
        <v>2</v>
      </c>
      <c r="AD531" s="75" t="s">
        <v>233</v>
      </c>
      <c r="AE531" s="75">
        <f t="shared" si="125"/>
        <v>3</v>
      </c>
      <c r="AF531" s="75" t="s">
        <v>232</v>
      </c>
      <c r="AG531" s="76">
        <f t="shared" si="133"/>
        <v>3</v>
      </c>
      <c r="AH531" s="77" t="str">
        <f t="shared" si="126"/>
        <v>Moderado</v>
      </c>
      <c r="AI531" s="78">
        <f t="shared" si="127"/>
        <v>3</v>
      </c>
      <c r="AJ531" s="75" t="s">
        <v>232</v>
      </c>
      <c r="AK531" s="75">
        <f t="shared" si="128"/>
        <v>3</v>
      </c>
      <c r="AL531" s="75" t="s">
        <v>232</v>
      </c>
      <c r="AM531" s="75">
        <f t="shared" si="129"/>
        <v>3</v>
      </c>
      <c r="AN531" s="75" t="s">
        <v>232</v>
      </c>
      <c r="AO531" s="76">
        <f t="shared" si="134"/>
        <v>3</v>
      </c>
      <c r="AP531" s="77" t="str">
        <f t="shared" si="130"/>
        <v>Moderado</v>
      </c>
      <c r="AQ531" s="79"/>
      <c r="AR531" s="79"/>
      <c r="AS531" s="79"/>
    </row>
    <row r="532" spans="3:45" ht="25.5">
      <c r="C532" s="56" t="s">
        <v>3575</v>
      </c>
      <c r="D532" s="57">
        <v>41526</v>
      </c>
      <c r="E532" s="58" t="s">
        <v>3576</v>
      </c>
      <c r="F532" s="58" t="s">
        <v>3572</v>
      </c>
      <c r="G532" s="59" t="s">
        <v>3577</v>
      </c>
      <c r="H532" s="59" t="s">
        <v>222</v>
      </c>
      <c r="I532" s="59" t="s">
        <v>2655</v>
      </c>
      <c r="J532" s="59" t="s">
        <v>2960</v>
      </c>
      <c r="K532" s="59" t="s">
        <v>518</v>
      </c>
      <c r="L532" s="59" t="s">
        <v>519</v>
      </c>
      <c r="M532" s="59" t="s">
        <v>3564</v>
      </c>
      <c r="N532" s="59" t="s">
        <v>3569</v>
      </c>
      <c r="O532" s="59" t="s">
        <v>3574</v>
      </c>
      <c r="P532" s="46" t="s">
        <v>180</v>
      </c>
      <c r="Q532" s="59" t="s">
        <v>2650</v>
      </c>
      <c r="R532" s="59" t="s">
        <v>230</v>
      </c>
      <c r="S532" s="75">
        <f t="shared" si="120"/>
        <v>1</v>
      </c>
      <c r="T532" s="75" t="s">
        <v>231</v>
      </c>
      <c r="U532" s="75">
        <f t="shared" si="121"/>
        <v>1</v>
      </c>
      <c r="V532" s="75" t="s">
        <v>231</v>
      </c>
      <c r="W532" s="75">
        <f t="shared" si="122"/>
        <v>1</v>
      </c>
      <c r="X532" s="75" t="s">
        <v>231</v>
      </c>
      <c r="Y532" s="76">
        <f t="shared" si="131"/>
        <v>1</v>
      </c>
      <c r="Z532" s="77" t="str">
        <f t="shared" si="132"/>
        <v>Insignificante</v>
      </c>
      <c r="AA532" s="78">
        <f t="shared" si="123"/>
        <v>3</v>
      </c>
      <c r="AB532" s="75" t="s">
        <v>232</v>
      </c>
      <c r="AC532" s="75">
        <f t="shared" si="124"/>
        <v>2</v>
      </c>
      <c r="AD532" s="75" t="s">
        <v>233</v>
      </c>
      <c r="AE532" s="75">
        <f t="shared" si="125"/>
        <v>3</v>
      </c>
      <c r="AF532" s="75" t="s">
        <v>232</v>
      </c>
      <c r="AG532" s="76">
        <f t="shared" si="133"/>
        <v>3</v>
      </c>
      <c r="AH532" s="77" t="str">
        <f t="shared" si="126"/>
        <v>Moderado</v>
      </c>
      <c r="AI532" s="78">
        <f t="shared" si="127"/>
        <v>3</v>
      </c>
      <c r="AJ532" s="75" t="s">
        <v>232</v>
      </c>
      <c r="AK532" s="75">
        <f t="shared" si="128"/>
        <v>3</v>
      </c>
      <c r="AL532" s="75" t="s">
        <v>232</v>
      </c>
      <c r="AM532" s="75">
        <f t="shared" si="129"/>
        <v>3</v>
      </c>
      <c r="AN532" s="75" t="s">
        <v>232</v>
      </c>
      <c r="AO532" s="76">
        <f t="shared" si="134"/>
        <v>3</v>
      </c>
      <c r="AP532" s="77" t="str">
        <f t="shared" si="130"/>
        <v>Moderado</v>
      </c>
      <c r="AQ532" s="79"/>
      <c r="AR532" s="79"/>
      <c r="AS532" s="79"/>
    </row>
    <row r="533" spans="3:45" ht="25.5">
      <c r="C533" s="56" t="s">
        <v>3578</v>
      </c>
      <c r="D533" s="57">
        <v>41530</v>
      </c>
      <c r="E533" s="58" t="s">
        <v>3576</v>
      </c>
      <c r="F533" s="58" t="s">
        <v>3579</v>
      </c>
      <c r="G533" s="59" t="s">
        <v>3580</v>
      </c>
      <c r="H533" s="59" t="s">
        <v>222</v>
      </c>
      <c r="I533" s="59" t="s">
        <v>2655</v>
      </c>
      <c r="J533" s="59" t="s">
        <v>2960</v>
      </c>
      <c r="K533" s="59" t="s">
        <v>518</v>
      </c>
      <c r="L533" s="59" t="s">
        <v>519</v>
      </c>
      <c r="M533" s="59" t="s">
        <v>3564</v>
      </c>
      <c r="N533" s="59" t="s">
        <v>3569</v>
      </c>
      <c r="O533" s="59" t="s">
        <v>3545</v>
      </c>
      <c r="P533" s="46" t="s">
        <v>180</v>
      </c>
      <c r="Q533" s="59" t="s">
        <v>2650</v>
      </c>
      <c r="R533" s="59" t="s">
        <v>230</v>
      </c>
      <c r="S533" s="75">
        <f t="shared" si="120"/>
        <v>1</v>
      </c>
      <c r="T533" s="75" t="s">
        <v>231</v>
      </c>
      <c r="U533" s="75">
        <f t="shared" si="121"/>
        <v>1</v>
      </c>
      <c r="V533" s="75" t="s">
        <v>231</v>
      </c>
      <c r="W533" s="75">
        <f t="shared" si="122"/>
        <v>1</v>
      </c>
      <c r="X533" s="75" t="s">
        <v>231</v>
      </c>
      <c r="Y533" s="76">
        <f t="shared" si="131"/>
        <v>1</v>
      </c>
      <c r="Z533" s="77" t="str">
        <f t="shared" si="132"/>
        <v>Insignificante</v>
      </c>
      <c r="AA533" s="78">
        <f t="shared" si="123"/>
        <v>3</v>
      </c>
      <c r="AB533" s="75" t="s">
        <v>232</v>
      </c>
      <c r="AC533" s="75">
        <f t="shared" si="124"/>
        <v>2</v>
      </c>
      <c r="AD533" s="75" t="s">
        <v>233</v>
      </c>
      <c r="AE533" s="75">
        <f t="shared" si="125"/>
        <v>3</v>
      </c>
      <c r="AF533" s="75" t="s">
        <v>232</v>
      </c>
      <c r="AG533" s="76">
        <f t="shared" si="133"/>
        <v>3</v>
      </c>
      <c r="AH533" s="77" t="str">
        <f t="shared" si="126"/>
        <v>Moderado</v>
      </c>
      <c r="AI533" s="78">
        <f t="shared" si="127"/>
        <v>3</v>
      </c>
      <c r="AJ533" s="75" t="s">
        <v>232</v>
      </c>
      <c r="AK533" s="75">
        <f t="shared" si="128"/>
        <v>3</v>
      </c>
      <c r="AL533" s="75" t="s">
        <v>232</v>
      </c>
      <c r="AM533" s="75">
        <f t="shared" si="129"/>
        <v>3</v>
      </c>
      <c r="AN533" s="75" t="s">
        <v>232</v>
      </c>
      <c r="AO533" s="76">
        <f t="shared" si="134"/>
        <v>3</v>
      </c>
      <c r="AP533" s="77" t="str">
        <f t="shared" si="130"/>
        <v>Moderado</v>
      </c>
      <c r="AQ533" s="79"/>
      <c r="AR533" s="79"/>
      <c r="AS533" s="79"/>
    </row>
    <row r="534" spans="3:45" ht="25.5">
      <c r="C534" s="56" t="s">
        <v>3581</v>
      </c>
      <c r="D534" s="57">
        <v>41530</v>
      </c>
      <c r="E534" s="58" t="s">
        <v>3576</v>
      </c>
      <c r="F534" s="58" t="s">
        <v>3582</v>
      </c>
      <c r="G534" s="59" t="s">
        <v>3583</v>
      </c>
      <c r="H534" s="59" t="s">
        <v>222</v>
      </c>
      <c r="I534" s="59" t="s">
        <v>2655</v>
      </c>
      <c r="J534" s="59" t="s">
        <v>2960</v>
      </c>
      <c r="K534" s="59" t="s">
        <v>518</v>
      </c>
      <c r="L534" s="59" t="s">
        <v>519</v>
      </c>
      <c r="M534" s="59" t="s">
        <v>3564</v>
      </c>
      <c r="N534" s="59" t="s">
        <v>3569</v>
      </c>
      <c r="O534" s="59" t="s">
        <v>3545</v>
      </c>
      <c r="P534" s="46" t="s">
        <v>180</v>
      </c>
      <c r="Q534" s="59" t="s">
        <v>2650</v>
      </c>
      <c r="R534" s="59" t="s">
        <v>230</v>
      </c>
      <c r="S534" s="75">
        <f t="shared" si="120"/>
        <v>1</v>
      </c>
      <c r="T534" s="75" t="s">
        <v>231</v>
      </c>
      <c r="U534" s="75">
        <f t="shared" si="121"/>
        <v>1</v>
      </c>
      <c r="V534" s="75" t="s">
        <v>231</v>
      </c>
      <c r="W534" s="75">
        <f t="shared" si="122"/>
        <v>1</v>
      </c>
      <c r="X534" s="75" t="s">
        <v>231</v>
      </c>
      <c r="Y534" s="76">
        <f t="shared" si="131"/>
        <v>1</v>
      </c>
      <c r="Z534" s="77" t="str">
        <f t="shared" si="132"/>
        <v>Insignificante</v>
      </c>
      <c r="AA534" s="78">
        <f t="shared" si="123"/>
        <v>3</v>
      </c>
      <c r="AB534" s="75" t="s">
        <v>232</v>
      </c>
      <c r="AC534" s="75">
        <f t="shared" si="124"/>
        <v>2</v>
      </c>
      <c r="AD534" s="75" t="s">
        <v>233</v>
      </c>
      <c r="AE534" s="75">
        <f t="shared" si="125"/>
        <v>3</v>
      </c>
      <c r="AF534" s="75" t="s">
        <v>232</v>
      </c>
      <c r="AG534" s="76">
        <f t="shared" si="133"/>
        <v>3</v>
      </c>
      <c r="AH534" s="77" t="str">
        <f t="shared" si="126"/>
        <v>Moderado</v>
      </c>
      <c r="AI534" s="78">
        <f t="shared" si="127"/>
        <v>3</v>
      </c>
      <c r="AJ534" s="75" t="s">
        <v>232</v>
      </c>
      <c r="AK534" s="75">
        <f t="shared" si="128"/>
        <v>3</v>
      </c>
      <c r="AL534" s="75" t="s">
        <v>232</v>
      </c>
      <c r="AM534" s="75">
        <f t="shared" si="129"/>
        <v>3</v>
      </c>
      <c r="AN534" s="75" t="s">
        <v>232</v>
      </c>
      <c r="AO534" s="76">
        <f t="shared" si="134"/>
        <v>3</v>
      </c>
      <c r="AP534" s="77" t="str">
        <f t="shared" si="130"/>
        <v>Moderado</v>
      </c>
      <c r="AQ534" s="79"/>
      <c r="AR534" s="79"/>
      <c r="AS534" s="79"/>
    </row>
    <row r="535" spans="3:45" ht="25.5">
      <c r="C535" s="56" t="s">
        <v>3584</v>
      </c>
      <c r="D535" s="57">
        <v>41530</v>
      </c>
      <c r="E535" s="58" t="s">
        <v>3576</v>
      </c>
      <c r="F535" s="58" t="s">
        <v>3585</v>
      </c>
      <c r="G535" s="59" t="s">
        <v>3586</v>
      </c>
      <c r="H535" s="59" t="s">
        <v>222</v>
      </c>
      <c r="I535" s="59" t="s">
        <v>2655</v>
      </c>
      <c r="J535" s="59" t="s">
        <v>2960</v>
      </c>
      <c r="K535" s="59" t="s">
        <v>518</v>
      </c>
      <c r="L535" s="59" t="s">
        <v>519</v>
      </c>
      <c r="M535" s="59" t="s">
        <v>3564</v>
      </c>
      <c r="N535" s="59" t="s">
        <v>3569</v>
      </c>
      <c r="O535" s="59" t="s">
        <v>3545</v>
      </c>
      <c r="P535" s="46" t="s">
        <v>180</v>
      </c>
      <c r="Q535" s="59" t="s">
        <v>2650</v>
      </c>
      <c r="R535" s="59" t="s">
        <v>230</v>
      </c>
      <c r="S535" s="75">
        <f t="shared" si="120"/>
        <v>1</v>
      </c>
      <c r="T535" s="75" t="s">
        <v>231</v>
      </c>
      <c r="U535" s="75">
        <f t="shared" si="121"/>
        <v>1</v>
      </c>
      <c r="V535" s="75" t="s">
        <v>231</v>
      </c>
      <c r="W535" s="75">
        <f t="shared" si="122"/>
        <v>1</v>
      </c>
      <c r="X535" s="75" t="s">
        <v>231</v>
      </c>
      <c r="Y535" s="76">
        <f t="shared" si="131"/>
        <v>1</v>
      </c>
      <c r="Z535" s="77" t="str">
        <f t="shared" si="132"/>
        <v>Insignificante</v>
      </c>
      <c r="AA535" s="78">
        <f t="shared" si="123"/>
        <v>3</v>
      </c>
      <c r="AB535" s="75" t="s">
        <v>232</v>
      </c>
      <c r="AC535" s="75">
        <f t="shared" si="124"/>
        <v>2</v>
      </c>
      <c r="AD535" s="75" t="s">
        <v>233</v>
      </c>
      <c r="AE535" s="75">
        <f t="shared" si="125"/>
        <v>3</v>
      </c>
      <c r="AF535" s="75" t="s">
        <v>232</v>
      </c>
      <c r="AG535" s="76">
        <f t="shared" si="133"/>
        <v>3</v>
      </c>
      <c r="AH535" s="77" t="str">
        <f t="shared" si="126"/>
        <v>Moderado</v>
      </c>
      <c r="AI535" s="78">
        <f t="shared" si="127"/>
        <v>3</v>
      </c>
      <c r="AJ535" s="75" t="s">
        <v>232</v>
      </c>
      <c r="AK535" s="75">
        <f t="shared" si="128"/>
        <v>3</v>
      </c>
      <c r="AL535" s="75" t="s">
        <v>232</v>
      </c>
      <c r="AM535" s="75">
        <f t="shared" si="129"/>
        <v>3</v>
      </c>
      <c r="AN535" s="75" t="s">
        <v>232</v>
      </c>
      <c r="AO535" s="76">
        <f t="shared" si="134"/>
        <v>3</v>
      </c>
      <c r="AP535" s="77" t="str">
        <f t="shared" si="130"/>
        <v>Moderado</v>
      </c>
      <c r="AQ535" s="79"/>
      <c r="AR535" s="79"/>
      <c r="AS535" s="79"/>
    </row>
    <row r="536" spans="3:45" ht="25.5">
      <c r="C536" s="56" t="s">
        <v>3587</v>
      </c>
      <c r="D536" s="57">
        <v>41530</v>
      </c>
      <c r="E536" s="58" t="s">
        <v>3576</v>
      </c>
      <c r="F536" s="58" t="s">
        <v>3572</v>
      </c>
      <c r="G536" s="59" t="s">
        <v>3588</v>
      </c>
      <c r="H536" s="59" t="s">
        <v>222</v>
      </c>
      <c r="I536" s="59" t="s">
        <v>2655</v>
      </c>
      <c r="J536" s="59" t="s">
        <v>2960</v>
      </c>
      <c r="K536" s="59" t="s">
        <v>518</v>
      </c>
      <c r="L536" s="59" t="s">
        <v>519</v>
      </c>
      <c r="M536" s="59" t="s">
        <v>3564</v>
      </c>
      <c r="N536" s="59" t="s">
        <v>3569</v>
      </c>
      <c r="O536" s="59" t="s">
        <v>3545</v>
      </c>
      <c r="P536" s="46" t="s">
        <v>180</v>
      </c>
      <c r="Q536" s="59" t="s">
        <v>2650</v>
      </c>
      <c r="R536" s="59" t="s">
        <v>230</v>
      </c>
      <c r="S536" s="75">
        <f t="shared" si="120"/>
        <v>1</v>
      </c>
      <c r="T536" s="75" t="s">
        <v>231</v>
      </c>
      <c r="U536" s="75">
        <f t="shared" si="121"/>
        <v>1</v>
      </c>
      <c r="V536" s="75" t="s">
        <v>231</v>
      </c>
      <c r="W536" s="75">
        <f t="shared" si="122"/>
        <v>1</v>
      </c>
      <c r="X536" s="75" t="s">
        <v>231</v>
      </c>
      <c r="Y536" s="76">
        <f t="shared" si="131"/>
        <v>1</v>
      </c>
      <c r="Z536" s="77" t="str">
        <f t="shared" si="132"/>
        <v>Insignificante</v>
      </c>
      <c r="AA536" s="78">
        <f t="shared" si="123"/>
        <v>3</v>
      </c>
      <c r="AB536" s="75" t="s">
        <v>232</v>
      </c>
      <c r="AC536" s="75">
        <f t="shared" si="124"/>
        <v>2</v>
      </c>
      <c r="AD536" s="75" t="s">
        <v>233</v>
      </c>
      <c r="AE536" s="75">
        <f t="shared" si="125"/>
        <v>3</v>
      </c>
      <c r="AF536" s="75" t="s">
        <v>232</v>
      </c>
      <c r="AG536" s="76">
        <f t="shared" si="133"/>
        <v>3</v>
      </c>
      <c r="AH536" s="77" t="str">
        <f t="shared" si="126"/>
        <v>Moderado</v>
      </c>
      <c r="AI536" s="78">
        <f t="shared" si="127"/>
        <v>3</v>
      </c>
      <c r="AJ536" s="75" t="s">
        <v>232</v>
      </c>
      <c r="AK536" s="75">
        <f t="shared" si="128"/>
        <v>3</v>
      </c>
      <c r="AL536" s="75" t="s">
        <v>232</v>
      </c>
      <c r="AM536" s="75">
        <f t="shared" si="129"/>
        <v>3</v>
      </c>
      <c r="AN536" s="75" t="s">
        <v>232</v>
      </c>
      <c r="AO536" s="76">
        <f t="shared" si="134"/>
        <v>3</v>
      </c>
      <c r="AP536" s="77" t="str">
        <f t="shared" si="130"/>
        <v>Moderado</v>
      </c>
      <c r="AQ536" s="79"/>
      <c r="AR536" s="79"/>
      <c r="AS536" s="79"/>
    </row>
    <row r="537" spans="3:45" ht="25.5">
      <c r="C537" s="56" t="s">
        <v>3589</v>
      </c>
      <c r="D537" s="57">
        <v>41530</v>
      </c>
      <c r="E537" s="58" t="s">
        <v>3576</v>
      </c>
      <c r="F537" s="58" t="s">
        <v>3590</v>
      </c>
      <c r="G537" s="59" t="s">
        <v>3591</v>
      </c>
      <c r="H537" s="59" t="s">
        <v>222</v>
      </c>
      <c r="I537" s="59" t="s">
        <v>2655</v>
      </c>
      <c r="J537" s="59" t="s">
        <v>2960</v>
      </c>
      <c r="K537" s="59" t="s">
        <v>518</v>
      </c>
      <c r="L537" s="59" t="s">
        <v>519</v>
      </c>
      <c r="M537" s="59" t="s">
        <v>3564</v>
      </c>
      <c r="N537" s="59" t="s">
        <v>3569</v>
      </c>
      <c r="O537" s="59" t="s">
        <v>3545</v>
      </c>
      <c r="P537" s="46" t="s">
        <v>180</v>
      </c>
      <c r="Q537" s="59" t="s">
        <v>2650</v>
      </c>
      <c r="R537" s="59" t="s">
        <v>230</v>
      </c>
      <c r="S537" s="75">
        <f t="shared" si="120"/>
        <v>1</v>
      </c>
      <c r="T537" s="75" t="s">
        <v>231</v>
      </c>
      <c r="U537" s="75">
        <f t="shared" si="121"/>
        <v>1</v>
      </c>
      <c r="V537" s="75" t="s">
        <v>231</v>
      </c>
      <c r="W537" s="75">
        <f t="shared" si="122"/>
        <v>1</v>
      </c>
      <c r="X537" s="75" t="s">
        <v>231</v>
      </c>
      <c r="Y537" s="76">
        <f t="shared" si="131"/>
        <v>1</v>
      </c>
      <c r="Z537" s="77" t="str">
        <f t="shared" si="132"/>
        <v>Insignificante</v>
      </c>
      <c r="AA537" s="78">
        <f t="shared" si="123"/>
        <v>3</v>
      </c>
      <c r="AB537" s="75" t="s">
        <v>232</v>
      </c>
      <c r="AC537" s="75">
        <f t="shared" si="124"/>
        <v>2</v>
      </c>
      <c r="AD537" s="75" t="s">
        <v>233</v>
      </c>
      <c r="AE537" s="75">
        <f t="shared" si="125"/>
        <v>3</v>
      </c>
      <c r="AF537" s="75" t="s">
        <v>232</v>
      </c>
      <c r="AG537" s="76">
        <f t="shared" si="133"/>
        <v>3</v>
      </c>
      <c r="AH537" s="77" t="str">
        <f t="shared" si="126"/>
        <v>Moderado</v>
      </c>
      <c r="AI537" s="78">
        <f t="shared" si="127"/>
        <v>3</v>
      </c>
      <c r="AJ537" s="75" t="s">
        <v>232</v>
      </c>
      <c r="AK537" s="75">
        <f t="shared" si="128"/>
        <v>3</v>
      </c>
      <c r="AL537" s="75" t="s">
        <v>232</v>
      </c>
      <c r="AM537" s="75">
        <f t="shared" si="129"/>
        <v>3</v>
      </c>
      <c r="AN537" s="75" t="s">
        <v>232</v>
      </c>
      <c r="AO537" s="76">
        <f t="shared" si="134"/>
        <v>3</v>
      </c>
      <c r="AP537" s="77" t="str">
        <f t="shared" si="130"/>
        <v>Moderado</v>
      </c>
      <c r="AQ537" s="79"/>
      <c r="AR537" s="79"/>
      <c r="AS537" s="79"/>
    </row>
    <row r="538" spans="3:45" ht="25.5">
      <c r="C538" s="56" t="s">
        <v>3592</v>
      </c>
      <c r="D538" s="57">
        <v>41530</v>
      </c>
      <c r="E538" s="58" t="s">
        <v>3576</v>
      </c>
      <c r="F538" s="58" t="s">
        <v>3593</v>
      </c>
      <c r="G538" s="59" t="s">
        <v>3594</v>
      </c>
      <c r="H538" s="59" t="s">
        <v>222</v>
      </c>
      <c r="I538" s="59" t="s">
        <v>2655</v>
      </c>
      <c r="J538" s="59" t="s">
        <v>2960</v>
      </c>
      <c r="K538" s="59" t="s">
        <v>518</v>
      </c>
      <c r="L538" s="59" t="s">
        <v>519</v>
      </c>
      <c r="M538" s="59" t="s">
        <v>3564</v>
      </c>
      <c r="N538" s="59" t="s">
        <v>3569</v>
      </c>
      <c r="O538" s="59" t="s">
        <v>3545</v>
      </c>
      <c r="P538" s="46" t="s">
        <v>180</v>
      </c>
      <c r="Q538" s="59" t="s">
        <v>2650</v>
      </c>
      <c r="R538" s="59" t="s">
        <v>230</v>
      </c>
      <c r="S538" s="75">
        <f t="shared" si="120"/>
        <v>1</v>
      </c>
      <c r="T538" s="75" t="s">
        <v>231</v>
      </c>
      <c r="U538" s="75">
        <f t="shared" si="121"/>
        <v>1</v>
      </c>
      <c r="V538" s="75" t="s">
        <v>231</v>
      </c>
      <c r="W538" s="75">
        <f t="shared" si="122"/>
        <v>1</v>
      </c>
      <c r="X538" s="75" t="s">
        <v>231</v>
      </c>
      <c r="Y538" s="76">
        <f t="shared" si="131"/>
        <v>1</v>
      </c>
      <c r="Z538" s="77" t="str">
        <f t="shared" si="132"/>
        <v>Insignificante</v>
      </c>
      <c r="AA538" s="78">
        <f t="shared" si="123"/>
        <v>3</v>
      </c>
      <c r="AB538" s="75" t="s">
        <v>232</v>
      </c>
      <c r="AC538" s="75">
        <f t="shared" si="124"/>
        <v>2</v>
      </c>
      <c r="AD538" s="75" t="s">
        <v>233</v>
      </c>
      <c r="AE538" s="75">
        <f t="shared" si="125"/>
        <v>3</v>
      </c>
      <c r="AF538" s="75" t="s">
        <v>232</v>
      </c>
      <c r="AG538" s="76">
        <f t="shared" si="133"/>
        <v>3</v>
      </c>
      <c r="AH538" s="77" t="str">
        <f t="shared" si="126"/>
        <v>Moderado</v>
      </c>
      <c r="AI538" s="78">
        <f t="shared" si="127"/>
        <v>3</v>
      </c>
      <c r="AJ538" s="75" t="s">
        <v>232</v>
      </c>
      <c r="AK538" s="75">
        <f t="shared" si="128"/>
        <v>3</v>
      </c>
      <c r="AL538" s="75" t="s">
        <v>232</v>
      </c>
      <c r="AM538" s="75">
        <f t="shared" si="129"/>
        <v>3</v>
      </c>
      <c r="AN538" s="75" t="s">
        <v>232</v>
      </c>
      <c r="AO538" s="76">
        <f t="shared" si="134"/>
        <v>3</v>
      </c>
      <c r="AP538" s="77" t="str">
        <f t="shared" si="130"/>
        <v>Moderado</v>
      </c>
      <c r="AQ538" s="79"/>
      <c r="AR538" s="79"/>
      <c r="AS538" s="79"/>
    </row>
    <row r="539" spans="3:45" ht="25.5">
      <c r="C539" s="56" t="s">
        <v>3595</v>
      </c>
      <c r="D539" s="57">
        <v>41530</v>
      </c>
      <c r="E539" s="58" t="s">
        <v>3576</v>
      </c>
      <c r="F539" s="58" t="s">
        <v>3572</v>
      </c>
      <c r="G539" s="59" t="s">
        <v>3596</v>
      </c>
      <c r="H539" s="59" t="s">
        <v>222</v>
      </c>
      <c r="I539" s="59" t="s">
        <v>2655</v>
      </c>
      <c r="J539" s="59" t="s">
        <v>2960</v>
      </c>
      <c r="K539" s="59" t="s">
        <v>518</v>
      </c>
      <c r="L539" s="59" t="s">
        <v>519</v>
      </c>
      <c r="M539" s="59" t="s">
        <v>3564</v>
      </c>
      <c r="N539" s="59" t="s">
        <v>3569</v>
      </c>
      <c r="O539" s="59" t="s">
        <v>3545</v>
      </c>
      <c r="P539" s="46" t="s">
        <v>180</v>
      </c>
      <c r="Q539" s="59" t="s">
        <v>2650</v>
      </c>
      <c r="R539" s="59" t="s">
        <v>230</v>
      </c>
      <c r="S539" s="75">
        <f t="shared" si="120"/>
        <v>1</v>
      </c>
      <c r="T539" s="75" t="s">
        <v>231</v>
      </c>
      <c r="U539" s="75">
        <f t="shared" si="121"/>
        <v>1</v>
      </c>
      <c r="V539" s="75" t="s">
        <v>231</v>
      </c>
      <c r="W539" s="75">
        <f t="shared" si="122"/>
        <v>1</v>
      </c>
      <c r="X539" s="75" t="s">
        <v>231</v>
      </c>
      <c r="Y539" s="76">
        <f t="shared" si="131"/>
        <v>1</v>
      </c>
      <c r="Z539" s="77" t="str">
        <f t="shared" si="132"/>
        <v>Insignificante</v>
      </c>
      <c r="AA539" s="78">
        <f t="shared" si="123"/>
        <v>3</v>
      </c>
      <c r="AB539" s="75" t="s">
        <v>232</v>
      </c>
      <c r="AC539" s="75">
        <f t="shared" si="124"/>
        <v>2</v>
      </c>
      <c r="AD539" s="75" t="s">
        <v>233</v>
      </c>
      <c r="AE539" s="75">
        <f t="shared" si="125"/>
        <v>3</v>
      </c>
      <c r="AF539" s="75" t="s">
        <v>232</v>
      </c>
      <c r="AG539" s="76">
        <f t="shared" si="133"/>
        <v>3</v>
      </c>
      <c r="AH539" s="77" t="str">
        <f t="shared" si="126"/>
        <v>Moderado</v>
      </c>
      <c r="AI539" s="78">
        <f t="shared" si="127"/>
        <v>3</v>
      </c>
      <c r="AJ539" s="75" t="s">
        <v>232</v>
      </c>
      <c r="AK539" s="75">
        <f t="shared" si="128"/>
        <v>3</v>
      </c>
      <c r="AL539" s="75" t="s">
        <v>232</v>
      </c>
      <c r="AM539" s="75">
        <f t="shared" si="129"/>
        <v>3</v>
      </c>
      <c r="AN539" s="75" t="s">
        <v>232</v>
      </c>
      <c r="AO539" s="76">
        <f t="shared" si="134"/>
        <v>3</v>
      </c>
      <c r="AP539" s="77" t="str">
        <f t="shared" si="130"/>
        <v>Moderado</v>
      </c>
      <c r="AQ539" s="79"/>
      <c r="AR539" s="79"/>
      <c r="AS539" s="79"/>
    </row>
    <row r="540" spans="3:45" ht="38.25">
      <c r="C540" s="56" t="s">
        <v>3597</v>
      </c>
      <c r="D540" s="57">
        <v>40940</v>
      </c>
      <c r="E540" s="58" t="s">
        <v>219</v>
      </c>
      <c r="F540" s="58" t="s">
        <v>220</v>
      </c>
      <c r="G540" s="59" t="s">
        <v>3598</v>
      </c>
      <c r="H540" s="59" t="s">
        <v>222</v>
      </c>
      <c r="I540" s="59" t="s">
        <v>223</v>
      </c>
      <c r="J540" s="59" t="s">
        <v>2747</v>
      </c>
      <c r="K540" s="59" t="s">
        <v>505</v>
      </c>
      <c r="L540" s="59" t="s">
        <v>506</v>
      </c>
      <c r="M540" s="59" t="s">
        <v>3537</v>
      </c>
      <c r="N540" s="59" t="s">
        <v>3599</v>
      </c>
      <c r="O540" s="59" t="s">
        <v>3539</v>
      </c>
      <c r="P540" s="46" t="s">
        <v>179</v>
      </c>
      <c r="Q540" s="59" t="s">
        <v>2650</v>
      </c>
      <c r="R540" s="59" t="s">
        <v>230</v>
      </c>
      <c r="S540" s="75">
        <f t="shared" si="120"/>
        <v>1</v>
      </c>
      <c r="T540" s="75" t="s">
        <v>231</v>
      </c>
      <c r="U540" s="75">
        <f t="shared" si="121"/>
        <v>1</v>
      </c>
      <c r="V540" s="75" t="s">
        <v>231</v>
      </c>
      <c r="W540" s="75">
        <f t="shared" si="122"/>
        <v>1</v>
      </c>
      <c r="X540" s="75" t="s">
        <v>231</v>
      </c>
      <c r="Y540" s="76">
        <f t="shared" si="131"/>
        <v>1</v>
      </c>
      <c r="Z540" s="77" t="str">
        <f t="shared" si="132"/>
        <v>Insignificante</v>
      </c>
      <c r="AA540" s="78">
        <f t="shared" si="123"/>
        <v>1</v>
      </c>
      <c r="AB540" s="75" t="s">
        <v>231</v>
      </c>
      <c r="AC540" s="75">
        <f t="shared" si="124"/>
        <v>2</v>
      </c>
      <c r="AD540" s="75" t="s">
        <v>233</v>
      </c>
      <c r="AE540" s="75">
        <f t="shared" si="125"/>
        <v>4</v>
      </c>
      <c r="AF540" s="75" t="s">
        <v>242</v>
      </c>
      <c r="AG540" s="76">
        <f t="shared" si="133"/>
        <v>4</v>
      </c>
      <c r="AH540" s="77" t="str">
        <f t="shared" si="126"/>
        <v>Mayor</v>
      </c>
      <c r="AI540" s="78">
        <f t="shared" si="127"/>
        <v>1</v>
      </c>
      <c r="AJ540" s="75" t="s">
        <v>231</v>
      </c>
      <c r="AK540" s="75">
        <f t="shared" si="128"/>
        <v>3</v>
      </c>
      <c r="AL540" s="75" t="s">
        <v>232</v>
      </c>
      <c r="AM540" s="75">
        <f t="shared" si="129"/>
        <v>4</v>
      </c>
      <c r="AN540" s="75" t="s">
        <v>242</v>
      </c>
      <c r="AO540" s="76">
        <f t="shared" si="134"/>
        <v>4</v>
      </c>
      <c r="AP540" s="77" t="str">
        <f t="shared" si="130"/>
        <v>Mayor</v>
      </c>
      <c r="AQ540" s="79"/>
      <c r="AR540" s="79"/>
      <c r="AS540" s="79"/>
    </row>
    <row r="541" spans="3:45" ht="38.25">
      <c r="C541" s="56" t="s">
        <v>3597</v>
      </c>
      <c r="D541" s="57">
        <v>40940</v>
      </c>
      <c r="E541" s="58" t="s">
        <v>219</v>
      </c>
      <c r="F541" s="58" t="s">
        <v>220</v>
      </c>
      <c r="G541" s="59" t="s">
        <v>3598</v>
      </c>
      <c r="H541" s="59" t="s">
        <v>222</v>
      </c>
      <c r="I541" s="59" t="s">
        <v>223</v>
      </c>
      <c r="J541" s="59" t="s">
        <v>2747</v>
      </c>
      <c r="K541" s="59" t="s">
        <v>505</v>
      </c>
      <c r="L541" s="59" t="s">
        <v>506</v>
      </c>
      <c r="M541" s="59" t="s">
        <v>3537</v>
      </c>
      <c r="N541" s="59" t="s">
        <v>3599</v>
      </c>
      <c r="O541" s="59" t="s">
        <v>3600</v>
      </c>
      <c r="P541" s="46" t="s">
        <v>179</v>
      </c>
      <c r="Q541" s="59" t="s">
        <v>2650</v>
      </c>
      <c r="R541" s="59" t="s">
        <v>230</v>
      </c>
      <c r="S541" s="75">
        <f>IF(T541="Insignificante",1,IF(T541="Menor",2,IF(T541="Moderado",3,IF(T541="Mayor",4,IF(T541="Catastrófico",5,"NA")))))</f>
        <v>1</v>
      </c>
      <c r="T541" s="75" t="s">
        <v>231</v>
      </c>
      <c r="U541" s="75">
        <f>IF(V541="Insignificante",1,IF(V541="Menor",2,IF(V541="Moderado",3,IF(V541="Mayor",4,IF(V541="Catastrófico",5,"NA")))))</f>
        <v>1</v>
      </c>
      <c r="V541" s="75" t="s">
        <v>231</v>
      </c>
      <c r="W541" s="75">
        <f>IF(X541="Insignificante",1,IF(X541="Menor",2,IF(X541="Moderado",3,IF(X541="Mayor",4,IF(X541="Catastrófico",5,"NA")))))</f>
        <v>1</v>
      </c>
      <c r="X541" s="75" t="s">
        <v>231</v>
      </c>
      <c r="Y541" s="76">
        <f>MAXA(S541,U541,W541)</f>
        <v>1</v>
      </c>
      <c r="Z541" s="77" t="str">
        <f>IF(Y541=1,"Insignificante",IF(Y541=2,"Menor",IF(Y541=3,"Moderado",IF(Y541=4,"Mayor",IF(Y541=5,"Catastrófico","NA")))))</f>
        <v>Insignificante</v>
      </c>
      <c r="AA541" s="78">
        <f>IF(AB541="Insignificante",1,IF(AB541="Menor",2,IF(AB541="Moderado",3,IF(AB541="Mayor",4,IF(AB541="Catastrófico",5,"NA")))))</f>
        <v>1</v>
      </c>
      <c r="AB541" s="75" t="s">
        <v>231</v>
      </c>
      <c r="AC541" s="75">
        <f>IF(AD541="Insignificante",1,IF(AD541="Menor",2,IF(AD541="Moderado",3,IF(AD541="Mayor",4,IF(AD541="Catastrófico",5,"NA")))))</f>
        <v>2</v>
      </c>
      <c r="AD541" s="75" t="s">
        <v>233</v>
      </c>
      <c r="AE541" s="75">
        <f>IF(AF541="Insignificante",1,IF(AF541="Menor",2,IF(AF541="Moderado",3,IF(AF541="Mayor",4,IF(AF541="Catastrófico",5,"NA")))))</f>
        <v>4</v>
      </c>
      <c r="AF541" s="75" t="s">
        <v>242</v>
      </c>
      <c r="AG541" s="76">
        <f>MAXA(AA541,AC541,AE541)</f>
        <v>4</v>
      </c>
      <c r="AH541" s="77" t="str">
        <f>IF(AG541=1,"Insignificante",IF(AG541=2,"Menor",IF(AG541=3,"Moderado",IF(AG541=4,"Mayor",IF(AG541=5,"Catastrófico","NA")))))</f>
        <v>Mayor</v>
      </c>
      <c r="AI541" s="78">
        <f>IF(AJ541="Insignificante",1,IF(AJ541="Menor",2,IF(AJ541="Moderado",3,IF(AJ541="Mayor",4,IF(AJ541="Catastrófico",5,"NA")))))</f>
        <v>1</v>
      </c>
      <c r="AJ541" s="75" t="s">
        <v>231</v>
      </c>
      <c r="AK541" s="75">
        <f>IF(AL541="Insignificante",1,IF(AL541="Menor",2,IF(AL541="Moderado",3,IF(AL541="Mayor",4,IF(AL541="Catastrófico",5,"NA")))))</f>
        <v>3</v>
      </c>
      <c r="AL541" s="75" t="s">
        <v>232</v>
      </c>
      <c r="AM541" s="75">
        <f>IF(AN541="Insignificante",1,IF(AN541="Menor",2,IF(AN541="Moderado",3,IF(AN541="Mayor",4,IF(AN541="Catastrófico",5,"NA")))))</f>
        <v>4</v>
      </c>
      <c r="AN541" s="75" t="s">
        <v>242</v>
      </c>
      <c r="AO541" s="76">
        <f>MAXA(AI541,AK541,AM541)</f>
        <v>4</v>
      </c>
      <c r="AP541" s="77" t="str">
        <f>IF(AO541=1,"Insignificante",IF(AO541=2,"Menor",IF(AO541=3,"Moderado",IF(AO541=4,"Mayor",IF(AO541=5,"Catastrófico","NA")))))</f>
        <v>Mayor</v>
      </c>
      <c r="AQ541" s="79"/>
      <c r="AR541" s="79"/>
      <c r="AS541" s="79"/>
    </row>
    <row r="542" spans="3:45" ht="38.25">
      <c r="C542" s="56" t="s">
        <v>3601</v>
      </c>
      <c r="D542" s="57">
        <v>40940</v>
      </c>
      <c r="E542" s="58" t="s">
        <v>3602</v>
      </c>
      <c r="F542" s="58" t="s">
        <v>3602</v>
      </c>
      <c r="G542" s="59" t="s">
        <v>3603</v>
      </c>
      <c r="H542" s="59" t="s">
        <v>222</v>
      </c>
      <c r="I542" s="59" t="s">
        <v>2655</v>
      </c>
      <c r="J542" s="59" t="s">
        <v>2747</v>
      </c>
      <c r="K542" s="59" t="s">
        <v>505</v>
      </c>
      <c r="L542" s="59" t="s">
        <v>506</v>
      </c>
      <c r="M542" s="59" t="s">
        <v>3537</v>
      </c>
      <c r="N542" s="59" t="s">
        <v>3604</v>
      </c>
      <c r="O542" s="59" t="s">
        <v>3539</v>
      </c>
      <c r="P542" s="46" t="s">
        <v>179</v>
      </c>
      <c r="Q542" s="59" t="s">
        <v>2650</v>
      </c>
      <c r="R542" s="59" t="s">
        <v>230</v>
      </c>
      <c r="S542" s="75">
        <f t="shared" si="120"/>
        <v>1</v>
      </c>
      <c r="T542" s="75" t="s">
        <v>231</v>
      </c>
      <c r="U542" s="75">
        <f t="shared" si="121"/>
        <v>1</v>
      </c>
      <c r="V542" s="75" t="s">
        <v>231</v>
      </c>
      <c r="W542" s="75">
        <f t="shared" si="122"/>
        <v>1</v>
      </c>
      <c r="X542" s="75" t="s">
        <v>231</v>
      </c>
      <c r="Y542" s="76">
        <f t="shared" si="131"/>
        <v>1</v>
      </c>
      <c r="Z542" s="77" t="str">
        <f t="shared" si="132"/>
        <v>Insignificante</v>
      </c>
      <c r="AA542" s="78">
        <f t="shared" si="123"/>
        <v>1</v>
      </c>
      <c r="AB542" s="75" t="s">
        <v>231</v>
      </c>
      <c r="AC542" s="75">
        <f t="shared" si="124"/>
        <v>3</v>
      </c>
      <c r="AD542" s="75" t="s">
        <v>232</v>
      </c>
      <c r="AE542" s="75">
        <f t="shared" si="125"/>
        <v>3</v>
      </c>
      <c r="AF542" s="75" t="s">
        <v>232</v>
      </c>
      <c r="AG542" s="76">
        <f t="shared" si="133"/>
        <v>3</v>
      </c>
      <c r="AH542" s="77" t="str">
        <f t="shared" si="126"/>
        <v>Moderado</v>
      </c>
      <c r="AI542" s="78">
        <f t="shared" si="127"/>
        <v>1</v>
      </c>
      <c r="AJ542" s="75" t="s">
        <v>231</v>
      </c>
      <c r="AK542" s="75">
        <f t="shared" si="128"/>
        <v>3</v>
      </c>
      <c r="AL542" s="75" t="s">
        <v>232</v>
      </c>
      <c r="AM542" s="75">
        <f t="shared" si="129"/>
        <v>3</v>
      </c>
      <c r="AN542" s="75" t="s">
        <v>232</v>
      </c>
      <c r="AO542" s="76">
        <f t="shared" si="134"/>
        <v>3</v>
      </c>
      <c r="AP542" s="77" t="str">
        <f t="shared" si="130"/>
        <v>Moderado</v>
      </c>
      <c r="AQ542" s="79"/>
      <c r="AR542" s="79"/>
      <c r="AS542" s="79"/>
    </row>
    <row r="543" spans="3:45" ht="38.25">
      <c r="C543" s="56" t="s">
        <v>3601</v>
      </c>
      <c r="D543" s="57">
        <v>40940</v>
      </c>
      <c r="E543" s="58" t="s">
        <v>3602</v>
      </c>
      <c r="F543" s="58" t="s">
        <v>3602</v>
      </c>
      <c r="G543" s="59" t="s">
        <v>3603</v>
      </c>
      <c r="H543" s="59" t="s">
        <v>222</v>
      </c>
      <c r="I543" s="59" t="s">
        <v>2655</v>
      </c>
      <c r="J543" s="59" t="s">
        <v>2747</v>
      </c>
      <c r="K543" s="59" t="s">
        <v>505</v>
      </c>
      <c r="L543" s="59" t="s">
        <v>506</v>
      </c>
      <c r="M543" s="59" t="s">
        <v>3537</v>
      </c>
      <c r="N543" s="59" t="s">
        <v>3604</v>
      </c>
      <c r="O543" s="59" t="s">
        <v>3605</v>
      </c>
      <c r="P543" s="46" t="s">
        <v>179</v>
      </c>
      <c r="Q543" s="59" t="s">
        <v>2650</v>
      </c>
      <c r="R543" s="59" t="s">
        <v>230</v>
      </c>
      <c r="S543" s="75">
        <f>IF(T543="Insignificante",1,IF(T543="Menor",2,IF(T543="Moderado",3,IF(T543="Mayor",4,IF(T543="Catastrófico",5,"NA")))))</f>
        <v>1</v>
      </c>
      <c r="T543" s="75" t="s">
        <v>231</v>
      </c>
      <c r="U543" s="75">
        <f>IF(V543="Insignificante",1,IF(V543="Menor",2,IF(V543="Moderado",3,IF(V543="Mayor",4,IF(V543="Catastrófico",5,"NA")))))</f>
        <v>1</v>
      </c>
      <c r="V543" s="75" t="s">
        <v>231</v>
      </c>
      <c r="W543" s="75">
        <f>IF(X543="Insignificante",1,IF(X543="Menor",2,IF(X543="Moderado",3,IF(X543="Mayor",4,IF(X543="Catastrófico",5,"NA")))))</f>
        <v>1</v>
      </c>
      <c r="X543" s="75" t="s">
        <v>231</v>
      </c>
      <c r="Y543" s="76">
        <f>MAXA(S543,U543,W543)</f>
        <v>1</v>
      </c>
      <c r="Z543" s="77" t="str">
        <f>IF(Y543=1,"Insignificante",IF(Y543=2,"Menor",IF(Y543=3,"Moderado",IF(Y543=4,"Mayor",IF(Y543=5,"Catastrófico","NA")))))</f>
        <v>Insignificante</v>
      </c>
      <c r="AA543" s="78">
        <f>IF(AB543="Insignificante",1,IF(AB543="Menor",2,IF(AB543="Moderado",3,IF(AB543="Mayor",4,IF(AB543="Catastrófico",5,"NA")))))</f>
        <v>1</v>
      </c>
      <c r="AB543" s="75" t="s">
        <v>231</v>
      </c>
      <c r="AC543" s="75">
        <f>IF(AD543="Insignificante",1,IF(AD543="Menor",2,IF(AD543="Moderado",3,IF(AD543="Mayor",4,IF(AD543="Catastrófico",5,"NA")))))</f>
        <v>3</v>
      </c>
      <c r="AD543" s="75" t="s">
        <v>232</v>
      </c>
      <c r="AE543" s="75">
        <f>IF(AF543="Insignificante",1,IF(AF543="Menor",2,IF(AF543="Moderado",3,IF(AF543="Mayor",4,IF(AF543="Catastrófico",5,"NA")))))</f>
        <v>3</v>
      </c>
      <c r="AF543" s="75" t="s">
        <v>232</v>
      </c>
      <c r="AG543" s="76">
        <f>MAXA(AA543,AC543,AE543)</f>
        <v>3</v>
      </c>
      <c r="AH543" s="77" t="str">
        <f>IF(AG543=1,"Insignificante",IF(AG543=2,"Menor",IF(AG543=3,"Moderado",IF(AG543=4,"Mayor",IF(AG543=5,"Catastrófico","NA")))))</f>
        <v>Moderado</v>
      </c>
      <c r="AI543" s="78">
        <f>IF(AJ543="Insignificante",1,IF(AJ543="Menor",2,IF(AJ543="Moderado",3,IF(AJ543="Mayor",4,IF(AJ543="Catastrófico",5,"NA")))))</f>
        <v>1</v>
      </c>
      <c r="AJ543" s="75" t="s">
        <v>231</v>
      </c>
      <c r="AK543" s="75">
        <f>IF(AL543="Insignificante",1,IF(AL543="Menor",2,IF(AL543="Moderado",3,IF(AL543="Mayor",4,IF(AL543="Catastrófico",5,"NA")))))</f>
        <v>3</v>
      </c>
      <c r="AL543" s="75" t="s">
        <v>232</v>
      </c>
      <c r="AM543" s="75">
        <f>IF(AN543="Insignificante",1,IF(AN543="Menor",2,IF(AN543="Moderado",3,IF(AN543="Mayor",4,IF(AN543="Catastrófico",5,"NA")))))</f>
        <v>3</v>
      </c>
      <c r="AN543" s="75" t="s">
        <v>232</v>
      </c>
      <c r="AO543" s="76">
        <f>MAXA(AI543,AK543,AM543)</f>
        <v>3</v>
      </c>
      <c r="AP543" s="77" t="str">
        <f>IF(AO543=1,"Insignificante",IF(AO543=2,"Menor",IF(AO543=3,"Moderado",IF(AO543=4,"Mayor",IF(AO543=5,"Catastrófico","NA")))))</f>
        <v>Moderado</v>
      </c>
      <c r="AQ543" s="79"/>
      <c r="AR543" s="79"/>
      <c r="AS543" s="79"/>
    </row>
    <row r="544" spans="3:45" ht="38.25">
      <c r="C544" s="56" t="s">
        <v>3601</v>
      </c>
      <c r="D544" s="57">
        <v>40940</v>
      </c>
      <c r="E544" s="58" t="s">
        <v>3602</v>
      </c>
      <c r="F544" s="58" t="s">
        <v>3602</v>
      </c>
      <c r="G544" s="59" t="s">
        <v>3603</v>
      </c>
      <c r="H544" s="59" t="s">
        <v>222</v>
      </c>
      <c r="I544" s="59" t="s">
        <v>2655</v>
      </c>
      <c r="J544" s="59" t="s">
        <v>2747</v>
      </c>
      <c r="K544" s="59" t="s">
        <v>505</v>
      </c>
      <c r="L544" s="59" t="s">
        <v>506</v>
      </c>
      <c r="M544" s="59" t="s">
        <v>3537</v>
      </c>
      <c r="N544" s="59" t="s">
        <v>3604</v>
      </c>
      <c r="O544" s="59" t="s">
        <v>3606</v>
      </c>
      <c r="P544" s="46" t="s">
        <v>179</v>
      </c>
      <c r="Q544" s="59" t="s">
        <v>2650</v>
      </c>
      <c r="R544" s="59" t="s">
        <v>230</v>
      </c>
      <c r="S544" s="75">
        <f>IF(T544="Insignificante",1,IF(T544="Menor",2,IF(T544="Moderado",3,IF(T544="Mayor",4,IF(T544="Catastrófico",5,"NA")))))</f>
        <v>1</v>
      </c>
      <c r="T544" s="75" t="s">
        <v>231</v>
      </c>
      <c r="U544" s="75">
        <f>IF(V544="Insignificante",1,IF(V544="Menor",2,IF(V544="Moderado",3,IF(V544="Mayor",4,IF(V544="Catastrófico",5,"NA")))))</f>
        <v>1</v>
      </c>
      <c r="V544" s="75" t="s">
        <v>231</v>
      </c>
      <c r="W544" s="75">
        <f>IF(X544="Insignificante",1,IF(X544="Menor",2,IF(X544="Moderado",3,IF(X544="Mayor",4,IF(X544="Catastrófico",5,"NA")))))</f>
        <v>1</v>
      </c>
      <c r="X544" s="75" t="s">
        <v>231</v>
      </c>
      <c r="Y544" s="76">
        <f>MAXA(S544,U544,W544)</f>
        <v>1</v>
      </c>
      <c r="Z544" s="77" t="str">
        <f>IF(Y544=1,"Insignificante",IF(Y544=2,"Menor",IF(Y544=3,"Moderado",IF(Y544=4,"Mayor",IF(Y544=5,"Catastrófico","NA")))))</f>
        <v>Insignificante</v>
      </c>
      <c r="AA544" s="78">
        <f>IF(AB544="Insignificante",1,IF(AB544="Menor",2,IF(AB544="Moderado",3,IF(AB544="Mayor",4,IF(AB544="Catastrófico",5,"NA")))))</f>
        <v>1</v>
      </c>
      <c r="AB544" s="75" t="s">
        <v>231</v>
      </c>
      <c r="AC544" s="75">
        <f>IF(AD544="Insignificante",1,IF(AD544="Menor",2,IF(AD544="Moderado",3,IF(AD544="Mayor",4,IF(AD544="Catastrófico",5,"NA")))))</f>
        <v>3</v>
      </c>
      <c r="AD544" s="75" t="s">
        <v>232</v>
      </c>
      <c r="AE544" s="75">
        <f>IF(AF544="Insignificante",1,IF(AF544="Menor",2,IF(AF544="Moderado",3,IF(AF544="Mayor",4,IF(AF544="Catastrófico",5,"NA")))))</f>
        <v>3</v>
      </c>
      <c r="AF544" s="75" t="s">
        <v>232</v>
      </c>
      <c r="AG544" s="76">
        <f>MAXA(AA544,AC544,AE544)</f>
        <v>3</v>
      </c>
      <c r="AH544" s="77" t="str">
        <f>IF(AG544=1,"Insignificante",IF(AG544=2,"Menor",IF(AG544=3,"Moderado",IF(AG544=4,"Mayor",IF(AG544=5,"Catastrófico","NA")))))</f>
        <v>Moderado</v>
      </c>
      <c r="AI544" s="78">
        <f>IF(AJ544="Insignificante",1,IF(AJ544="Menor",2,IF(AJ544="Moderado",3,IF(AJ544="Mayor",4,IF(AJ544="Catastrófico",5,"NA")))))</f>
        <v>1</v>
      </c>
      <c r="AJ544" s="75" t="s">
        <v>231</v>
      </c>
      <c r="AK544" s="75">
        <f>IF(AL544="Insignificante",1,IF(AL544="Menor",2,IF(AL544="Moderado",3,IF(AL544="Mayor",4,IF(AL544="Catastrófico",5,"NA")))))</f>
        <v>3</v>
      </c>
      <c r="AL544" s="75" t="s">
        <v>232</v>
      </c>
      <c r="AM544" s="75">
        <f>IF(AN544="Insignificante",1,IF(AN544="Menor",2,IF(AN544="Moderado",3,IF(AN544="Mayor",4,IF(AN544="Catastrófico",5,"NA")))))</f>
        <v>3</v>
      </c>
      <c r="AN544" s="75" t="s">
        <v>232</v>
      </c>
      <c r="AO544" s="76">
        <f>MAXA(AI544,AK544,AM544)</f>
        <v>3</v>
      </c>
      <c r="AP544" s="77" t="str">
        <f>IF(AO544=1,"Insignificante",IF(AO544=2,"Menor",IF(AO544=3,"Moderado",IF(AO544=4,"Mayor",IF(AO544=5,"Catastrófico","NA")))))</f>
        <v>Moderado</v>
      </c>
      <c r="AQ544" s="79"/>
      <c r="AR544" s="79"/>
      <c r="AS544" s="79"/>
    </row>
    <row r="545" spans="3:45" ht="51">
      <c r="C545" s="56" t="s">
        <v>3607</v>
      </c>
      <c r="D545" s="57">
        <v>42150</v>
      </c>
      <c r="E545" s="58" t="s">
        <v>3111</v>
      </c>
      <c r="F545" s="58" t="s">
        <v>3608</v>
      </c>
      <c r="G545" s="59" t="s">
        <v>3609</v>
      </c>
      <c r="H545" s="59" t="s">
        <v>222</v>
      </c>
      <c r="I545" s="59" t="s">
        <v>2655</v>
      </c>
      <c r="J545" s="59" t="s">
        <v>2747</v>
      </c>
      <c r="K545" s="59" t="s">
        <v>3610</v>
      </c>
      <c r="L545" s="59" t="s">
        <v>3611</v>
      </c>
      <c r="M545" s="59" t="s">
        <v>3612</v>
      </c>
      <c r="N545" s="59" t="s">
        <v>3613</v>
      </c>
      <c r="O545" s="59" t="s">
        <v>3614</v>
      </c>
      <c r="P545" s="46" t="s">
        <v>180</v>
      </c>
      <c r="Q545" s="59" t="s">
        <v>2650</v>
      </c>
      <c r="R545" s="59" t="s">
        <v>2783</v>
      </c>
      <c r="S545" s="75">
        <f t="shared" si="120"/>
        <v>1</v>
      </c>
      <c r="T545" s="75" t="s">
        <v>231</v>
      </c>
      <c r="U545" s="75">
        <f t="shared" si="121"/>
        <v>1</v>
      </c>
      <c r="V545" s="75" t="s">
        <v>231</v>
      </c>
      <c r="W545" s="75">
        <f t="shared" si="122"/>
        <v>1</v>
      </c>
      <c r="X545" s="75" t="s">
        <v>231</v>
      </c>
      <c r="Y545" s="76">
        <f t="shared" si="131"/>
        <v>1</v>
      </c>
      <c r="Z545" s="77" t="str">
        <f t="shared" si="132"/>
        <v>Insignificante</v>
      </c>
      <c r="AA545" s="78">
        <f t="shared" si="123"/>
        <v>3</v>
      </c>
      <c r="AB545" s="75" t="s">
        <v>232</v>
      </c>
      <c r="AC545" s="75">
        <f t="shared" si="124"/>
        <v>2</v>
      </c>
      <c r="AD545" s="75" t="s">
        <v>233</v>
      </c>
      <c r="AE545" s="75">
        <f t="shared" si="125"/>
        <v>2</v>
      </c>
      <c r="AF545" s="75" t="s">
        <v>233</v>
      </c>
      <c r="AG545" s="76">
        <f t="shared" si="133"/>
        <v>3</v>
      </c>
      <c r="AH545" s="77" t="str">
        <f t="shared" si="126"/>
        <v>Moderado</v>
      </c>
      <c r="AI545" s="78">
        <f t="shared" si="127"/>
        <v>3</v>
      </c>
      <c r="AJ545" s="75" t="s">
        <v>232</v>
      </c>
      <c r="AK545" s="75">
        <f t="shared" si="128"/>
        <v>2</v>
      </c>
      <c r="AL545" s="75" t="s">
        <v>233</v>
      </c>
      <c r="AM545" s="75">
        <f t="shared" si="129"/>
        <v>2</v>
      </c>
      <c r="AN545" s="75" t="s">
        <v>233</v>
      </c>
      <c r="AO545" s="76">
        <f t="shared" si="134"/>
        <v>3</v>
      </c>
      <c r="AP545" s="77" t="str">
        <f t="shared" si="130"/>
        <v>Moderado</v>
      </c>
      <c r="AQ545" s="79"/>
      <c r="AR545" s="79"/>
      <c r="AS545" s="79"/>
    </row>
    <row r="546" spans="3:45" ht="51">
      <c r="C546" s="56" t="s">
        <v>3607</v>
      </c>
      <c r="D546" s="57">
        <v>42150</v>
      </c>
      <c r="E546" s="58" t="s">
        <v>3111</v>
      </c>
      <c r="F546" s="58" t="s">
        <v>3608</v>
      </c>
      <c r="G546" s="59" t="s">
        <v>3609</v>
      </c>
      <c r="H546" s="59" t="s">
        <v>222</v>
      </c>
      <c r="I546" s="59" t="s">
        <v>2655</v>
      </c>
      <c r="J546" s="59" t="s">
        <v>2747</v>
      </c>
      <c r="K546" s="59" t="s">
        <v>3610</v>
      </c>
      <c r="L546" s="59" t="s">
        <v>3611</v>
      </c>
      <c r="M546" s="59" t="s">
        <v>3612</v>
      </c>
      <c r="N546" s="59" t="s">
        <v>3613</v>
      </c>
      <c r="O546" s="59" t="s">
        <v>2889</v>
      </c>
      <c r="P546" s="46" t="s">
        <v>180</v>
      </c>
      <c r="Q546" s="59" t="s">
        <v>2650</v>
      </c>
      <c r="R546" s="59" t="s">
        <v>2783</v>
      </c>
      <c r="S546" s="75">
        <f>IF(T546="Insignificante",1,IF(T546="Menor",2,IF(T546="Moderado",3,IF(T546="Mayor",4,IF(T546="Catastrófico",5,"NA")))))</f>
        <v>1</v>
      </c>
      <c r="T546" s="75" t="s">
        <v>231</v>
      </c>
      <c r="U546" s="75">
        <f>IF(V546="Insignificante",1,IF(V546="Menor",2,IF(V546="Moderado",3,IF(V546="Mayor",4,IF(V546="Catastrófico",5,"NA")))))</f>
        <v>1</v>
      </c>
      <c r="V546" s="75" t="s">
        <v>231</v>
      </c>
      <c r="W546" s="75">
        <f>IF(X546="Insignificante",1,IF(X546="Menor",2,IF(X546="Moderado",3,IF(X546="Mayor",4,IF(X546="Catastrófico",5,"NA")))))</f>
        <v>1</v>
      </c>
      <c r="X546" s="75" t="s">
        <v>231</v>
      </c>
      <c r="Y546" s="76">
        <f>MAXA(S546,U546,W546)</f>
        <v>1</v>
      </c>
      <c r="Z546" s="77" t="str">
        <f>IF(Y546=1,"Insignificante",IF(Y546=2,"Menor",IF(Y546=3,"Moderado",IF(Y546=4,"Mayor",IF(Y546=5,"Catastrófico","NA")))))</f>
        <v>Insignificante</v>
      </c>
      <c r="AA546" s="78">
        <f>IF(AB546="Insignificante",1,IF(AB546="Menor",2,IF(AB546="Moderado",3,IF(AB546="Mayor",4,IF(AB546="Catastrófico",5,"NA")))))</f>
        <v>3</v>
      </c>
      <c r="AB546" s="75" t="s">
        <v>232</v>
      </c>
      <c r="AC546" s="75">
        <f>IF(AD546="Insignificante",1,IF(AD546="Menor",2,IF(AD546="Moderado",3,IF(AD546="Mayor",4,IF(AD546="Catastrófico",5,"NA")))))</f>
        <v>2</v>
      </c>
      <c r="AD546" s="75" t="s">
        <v>233</v>
      </c>
      <c r="AE546" s="75">
        <f>IF(AF546="Insignificante",1,IF(AF546="Menor",2,IF(AF546="Moderado",3,IF(AF546="Mayor",4,IF(AF546="Catastrófico",5,"NA")))))</f>
        <v>2</v>
      </c>
      <c r="AF546" s="75" t="s">
        <v>233</v>
      </c>
      <c r="AG546" s="76">
        <f>MAXA(AA546,AC546,AE546)</f>
        <v>3</v>
      </c>
      <c r="AH546" s="77" t="str">
        <f>IF(AG546=1,"Insignificante",IF(AG546=2,"Menor",IF(AG546=3,"Moderado",IF(AG546=4,"Mayor",IF(AG546=5,"Catastrófico","NA")))))</f>
        <v>Moderado</v>
      </c>
      <c r="AI546" s="78">
        <f>IF(AJ546="Insignificante",1,IF(AJ546="Menor",2,IF(AJ546="Moderado",3,IF(AJ546="Mayor",4,IF(AJ546="Catastrófico",5,"NA")))))</f>
        <v>3</v>
      </c>
      <c r="AJ546" s="75" t="s">
        <v>232</v>
      </c>
      <c r="AK546" s="75">
        <f>IF(AL546="Insignificante",1,IF(AL546="Menor",2,IF(AL546="Moderado",3,IF(AL546="Mayor",4,IF(AL546="Catastrófico",5,"NA")))))</f>
        <v>2</v>
      </c>
      <c r="AL546" s="75" t="s">
        <v>233</v>
      </c>
      <c r="AM546" s="75">
        <f>IF(AN546="Insignificante",1,IF(AN546="Menor",2,IF(AN546="Moderado",3,IF(AN546="Mayor",4,IF(AN546="Catastrófico",5,"NA")))))</f>
        <v>2</v>
      </c>
      <c r="AN546" s="75" t="s">
        <v>233</v>
      </c>
      <c r="AO546" s="76">
        <f>MAXA(AI546,AK546,AM546)</f>
        <v>3</v>
      </c>
      <c r="AP546" s="77" t="str">
        <f>IF(AO546=1,"Insignificante",IF(AO546=2,"Menor",IF(AO546=3,"Moderado",IF(AO546=4,"Mayor",IF(AO546=5,"Catastrófico","NA")))))</f>
        <v>Moderado</v>
      </c>
      <c r="AQ546" s="79"/>
      <c r="AR546" s="79"/>
      <c r="AS546" s="79"/>
    </row>
    <row r="547" spans="3:45" ht="76.5">
      <c r="C547" s="56" t="s">
        <v>3615</v>
      </c>
      <c r="D547" s="57">
        <v>42150</v>
      </c>
      <c r="E547" s="58" t="s">
        <v>3111</v>
      </c>
      <c r="F547" s="58" t="s">
        <v>2864</v>
      </c>
      <c r="G547" s="59" t="s">
        <v>3616</v>
      </c>
      <c r="H547" s="59" t="s">
        <v>222</v>
      </c>
      <c r="I547" s="59" t="s">
        <v>2655</v>
      </c>
      <c r="J547" s="59" t="s">
        <v>2747</v>
      </c>
      <c r="K547" s="59" t="s">
        <v>3610</v>
      </c>
      <c r="L547" s="59" t="s">
        <v>3611</v>
      </c>
      <c r="M547" s="59" t="s">
        <v>3612</v>
      </c>
      <c r="N547" s="59" t="s">
        <v>3617</v>
      </c>
      <c r="O547" s="59" t="s">
        <v>2459</v>
      </c>
      <c r="P547" s="46" t="s">
        <v>180</v>
      </c>
      <c r="Q547" s="59" t="s">
        <v>2697</v>
      </c>
      <c r="R547" s="59" t="s">
        <v>2783</v>
      </c>
      <c r="S547" s="75">
        <f t="shared" si="120"/>
        <v>1</v>
      </c>
      <c r="T547" s="75" t="s">
        <v>231</v>
      </c>
      <c r="U547" s="75">
        <f t="shared" si="121"/>
        <v>1</v>
      </c>
      <c r="V547" s="75" t="s">
        <v>231</v>
      </c>
      <c r="W547" s="75">
        <f t="shared" si="122"/>
        <v>1</v>
      </c>
      <c r="X547" s="75" t="s">
        <v>231</v>
      </c>
      <c r="Y547" s="76">
        <f t="shared" si="131"/>
        <v>1</v>
      </c>
      <c r="Z547" s="77" t="str">
        <f t="shared" si="132"/>
        <v>Insignificante</v>
      </c>
      <c r="AA547" s="78">
        <f t="shared" si="123"/>
        <v>1</v>
      </c>
      <c r="AB547" s="75" t="s">
        <v>231</v>
      </c>
      <c r="AC547" s="75">
        <f t="shared" si="124"/>
        <v>2</v>
      </c>
      <c r="AD547" s="75" t="s">
        <v>233</v>
      </c>
      <c r="AE547" s="75">
        <f t="shared" si="125"/>
        <v>3</v>
      </c>
      <c r="AF547" s="75" t="s">
        <v>232</v>
      </c>
      <c r="AG547" s="76">
        <f t="shared" si="133"/>
        <v>3</v>
      </c>
      <c r="AH547" s="77" t="str">
        <f t="shared" si="126"/>
        <v>Moderado</v>
      </c>
      <c r="AI547" s="78">
        <f t="shared" si="127"/>
        <v>1</v>
      </c>
      <c r="AJ547" s="75" t="s">
        <v>231</v>
      </c>
      <c r="AK547" s="75">
        <f t="shared" si="128"/>
        <v>3</v>
      </c>
      <c r="AL547" s="75" t="s">
        <v>232</v>
      </c>
      <c r="AM547" s="75">
        <f t="shared" si="129"/>
        <v>3</v>
      </c>
      <c r="AN547" s="75" t="s">
        <v>232</v>
      </c>
      <c r="AO547" s="76">
        <f t="shared" si="134"/>
        <v>3</v>
      </c>
      <c r="AP547" s="77" t="str">
        <f t="shared" si="130"/>
        <v>Moderado</v>
      </c>
      <c r="AQ547" s="79"/>
      <c r="AR547" s="79"/>
      <c r="AS547" s="79"/>
    </row>
    <row r="548" spans="3:45" ht="76.5">
      <c r="C548" s="56" t="s">
        <v>3618</v>
      </c>
      <c r="D548" s="57">
        <v>42150</v>
      </c>
      <c r="E548" s="58" t="s">
        <v>219</v>
      </c>
      <c r="F548" s="58" t="s">
        <v>3337</v>
      </c>
      <c r="G548" s="59" t="s">
        <v>3619</v>
      </c>
      <c r="H548" s="59" t="s">
        <v>222</v>
      </c>
      <c r="I548" s="59" t="s">
        <v>2655</v>
      </c>
      <c r="J548" s="59" t="s">
        <v>2747</v>
      </c>
      <c r="K548" s="59" t="s">
        <v>3610</v>
      </c>
      <c r="L548" s="59" t="s">
        <v>3611</v>
      </c>
      <c r="M548" s="59" t="s">
        <v>3620</v>
      </c>
      <c r="N548" s="59" t="s">
        <v>3621</v>
      </c>
      <c r="O548" s="59" t="s">
        <v>3614</v>
      </c>
      <c r="P548" s="46" t="s">
        <v>180</v>
      </c>
      <c r="Q548" s="59" t="s">
        <v>2697</v>
      </c>
      <c r="R548" s="59" t="s">
        <v>230</v>
      </c>
      <c r="S548" s="75">
        <f t="shared" si="120"/>
        <v>1</v>
      </c>
      <c r="T548" s="75" t="s">
        <v>231</v>
      </c>
      <c r="U548" s="75">
        <f t="shared" si="121"/>
        <v>1</v>
      </c>
      <c r="V548" s="75" t="s">
        <v>231</v>
      </c>
      <c r="W548" s="75">
        <f t="shared" si="122"/>
        <v>1</v>
      </c>
      <c r="X548" s="75" t="s">
        <v>231</v>
      </c>
      <c r="Y548" s="76">
        <f t="shared" si="131"/>
        <v>1</v>
      </c>
      <c r="Z548" s="77" t="str">
        <f t="shared" si="132"/>
        <v>Insignificante</v>
      </c>
      <c r="AA548" s="78">
        <f t="shared" si="123"/>
        <v>2</v>
      </c>
      <c r="AB548" s="75" t="s">
        <v>233</v>
      </c>
      <c r="AC548" s="75">
        <f t="shared" si="124"/>
        <v>2</v>
      </c>
      <c r="AD548" s="75" t="s">
        <v>233</v>
      </c>
      <c r="AE548" s="75">
        <f t="shared" si="125"/>
        <v>2</v>
      </c>
      <c r="AF548" s="75" t="s">
        <v>233</v>
      </c>
      <c r="AG548" s="76">
        <f t="shared" si="133"/>
        <v>2</v>
      </c>
      <c r="AH548" s="77" t="str">
        <f t="shared" si="126"/>
        <v>Menor</v>
      </c>
      <c r="AI548" s="78">
        <f t="shared" si="127"/>
        <v>2</v>
      </c>
      <c r="AJ548" s="75" t="s">
        <v>233</v>
      </c>
      <c r="AK548" s="75">
        <f t="shared" si="128"/>
        <v>4</v>
      </c>
      <c r="AL548" s="75" t="s">
        <v>242</v>
      </c>
      <c r="AM548" s="75">
        <f t="shared" si="129"/>
        <v>4</v>
      </c>
      <c r="AN548" s="75" t="s">
        <v>242</v>
      </c>
      <c r="AO548" s="76">
        <f t="shared" si="134"/>
        <v>4</v>
      </c>
      <c r="AP548" s="77" t="str">
        <f t="shared" si="130"/>
        <v>Mayor</v>
      </c>
      <c r="AQ548" s="79"/>
      <c r="AR548" s="79"/>
      <c r="AS548" s="79"/>
    </row>
    <row r="549" spans="3:45" ht="25.5">
      <c r="C549" s="56" t="s">
        <v>3622</v>
      </c>
      <c r="D549" s="57">
        <v>42150</v>
      </c>
      <c r="E549" s="58" t="s">
        <v>3623</v>
      </c>
      <c r="F549" s="58" t="s">
        <v>3624</v>
      </c>
      <c r="G549" s="59" t="s">
        <v>3625</v>
      </c>
      <c r="H549" s="59" t="s">
        <v>222</v>
      </c>
      <c r="I549" s="59" t="s">
        <v>2655</v>
      </c>
      <c r="J549" s="59" t="s">
        <v>3626</v>
      </c>
      <c r="K549" s="59" t="s">
        <v>3610</v>
      </c>
      <c r="L549" s="59" t="s">
        <v>3611</v>
      </c>
      <c r="M549" s="59" t="s">
        <v>3620</v>
      </c>
      <c r="N549" s="59" t="s">
        <v>3627</v>
      </c>
      <c r="O549" s="59" t="s">
        <v>2898</v>
      </c>
      <c r="P549" s="46" t="s">
        <v>180</v>
      </c>
      <c r="Q549" s="59" t="s">
        <v>2650</v>
      </c>
      <c r="R549" s="59" t="s">
        <v>230</v>
      </c>
      <c r="S549" s="75">
        <f t="shared" si="120"/>
        <v>1</v>
      </c>
      <c r="T549" s="75" t="s">
        <v>231</v>
      </c>
      <c r="U549" s="75">
        <f t="shared" si="121"/>
        <v>1</v>
      </c>
      <c r="V549" s="75" t="s">
        <v>231</v>
      </c>
      <c r="W549" s="75">
        <f t="shared" si="122"/>
        <v>1</v>
      </c>
      <c r="X549" s="75" t="s">
        <v>231</v>
      </c>
      <c r="Y549" s="76">
        <f t="shared" si="131"/>
        <v>1</v>
      </c>
      <c r="Z549" s="77" t="str">
        <f t="shared" si="132"/>
        <v>Insignificante</v>
      </c>
      <c r="AA549" s="78">
        <f t="shared" si="123"/>
        <v>5</v>
      </c>
      <c r="AB549" s="75" t="s">
        <v>243</v>
      </c>
      <c r="AC549" s="75">
        <f t="shared" si="124"/>
        <v>5</v>
      </c>
      <c r="AD549" s="75" t="s">
        <v>243</v>
      </c>
      <c r="AE549" s="75">
        <f t="shared" si="125"/>
        <v>5</v>
      </c>
      <c r="AF549" s="75" t="s">
        <v>243</v>
      </c>
      <c r="AG549" s="76">
        <f t="shared" si="133"/>
        <v>5</v>
      </c>
      <c r="AH549" s="77" t="str">
        <f t="shared" si="126"/>
        <v>Catastrófico</v>
      </c>
      <c r="AI549" s="78">
        <f t="shared" si="127"/>
        <v>5</v>
      </c>
      <c r="AJ549" s="75" t="s">
        <v>243</v>
      </c>
      <c r="AK549" s="75">
        <f t="shared" si="128"/>
        <v>5</v>
      </c>
      <c r="AL549" s="75" t="s">
        <v>243</v>
      </c>
      <c r="AM549" s="75">
        <f t="shared" si="129"/>
        <v>5</v>
      </c>
      <c r="AN549" s="75" t="s">
        <v>243</v>
      </c>
      <c r="AO549" s="76">
        <f t="shared" si="134"/>
        <v>5</v>
      </c>
      <c r="AP549" s="77" t="str">
        <f t="shared" si="130"/>
        <v>Catastrófico</v>
      </c>
      <c r="AQ549" s="79"/>
      <c r="AR549" s="79"/>
      <c r="AS549" s="79"/>
    </row>
    <row r="550" spans="3:45" ht="25.5">
      <c r="C550" s="56" t="s">
        <v>3628</v>
      </c>
      <c r="D550" s="57">
        <v>43413</v>
      </c>
      <c r="E550" s="58" t="s">
        <v>3629</v>
      </c>
      <c r="F550" s="58" t="s">
        <v>3629</v>
      </c>
      <c r="G550" s="59" t="s">
        <v>3630</v>
      </c>
      <c r="H550" s="59" t="s">
        <v>222</v>
      </c>
      <c r="I550" s="59" t="s">
        <v>2655</v>
      </c>
      <c r="J550" s="59" t="s">
        <v>3631</v>
      </c>
      <c r="K550" s="59" t="s">
        <v>3610</v>
      </c>
      <c r="L550" s="59" t="s">
        <v>3611</v>
      </c>
      <c r="M550" s="59" t="s">
        <v>3620</v>
      </c>
      <c r="N550" s="59" t="s">
        <v>3613</v>
      </c>
      <c r="O550" s="59" t="s">
        <v>2514</v>
      </c>
      <c r="P550" s="46" t="s">
        <v>180</v>
      </c>
      <c r="Q550" s="59" t="s">
        <v>2650</v>
      </c>
      <c r="R550" s="59" t="s">
        <v>230</v>
      </c>
      <c r="S550" s="75">
        <f t="shared" si="120"/>
        <v>1</v>
      </c>
      <c r="T550" s="75" t="s">
        <v>231</v>
      </c>
      <c r="U550" s="75">
        <f t="shared" si="121"/>
        <v>1</v>
      </c>
      <c r="V550" s="75" t="s">
        <v>231</v>
      </c>
      <c r="W550" s="75">
        <f t="shared" si="122"/>
        <v>1</v>
      </c>
      <c r="X550" s="75" t="s">
        <v>231</v>
      </c>
      <c r="Y550" s="76">
        <f t="shared" si="131"/>
        <v>1</v>
      </c>
      <c r="Z550" s="77" t="str">
        <f t="shared" si="132"/>
        <v>Insignificante</v>
      </c>
      <c r="AA550" s="78">
        <f t="shared" si="123"/>
        <v>5</v>
      </c>
      <c r="AB550" s="75" t="s">
        <v>243</v>
      </c>
      <c r="AC550" s="75">
        <f t="shared" si="124"/>
        <v>5</v>
      </c>
      <c r="AD550" s="75" t="s">
        <v>243</v>
      </c>
      <c r="AE550" s="75">
        <f t="shared" si="125"/>
        <v>5</v>
      </c>
      <c r="AF550" s="75" t="s">
        <v>243</v>
      </c>
      <c r="AG550" s="76">
        <f t="shared" si="133"/>
        <v>5</v>
      </c>
      <c r="AH550" s="77" t="str">
        <f t="shared" si="126"/>
        <v>Catastrófico</v>
      </c>
      <c r="AI550" s="78">
        <f t="shared" si="127"/>
        <v>5</v>
      </c>
      <c r="AJ550" s="75" t="s">
        <v>243</v>
      </c>
      <c r="AK550" s="75">
        <f t="shared" si="128"/>
        <v>5</v>
      </c>
      <c r="AL550" s="75" t="s">
        <v>243</v>
      </c>
      <c r="AM550" s="75">
        <f t="shared" si="129"/>
        <v>5</v>
      </c>
      <c r="AN550" s="75" t="s">
        <v>243</v>
      </c>
      <c r="AO550" s="76">
        <f t="shared" si="134"/>
        <v>5</v>
      </c>
      <c r="AP550" s="77" t="str">
        <f t="shared" si="130"/>
        <v>Catastrófico</v>
      </c>
      <c r="AQ550" s="79"/>
      <c r="AR550" s="79"/>
      <c r="AS550" s="79"/>
    </row>
    <row r="551" spans="3:45" ht="25.5">
      <c r="C551" s="56" t="s">
        <v>3632</v>
      </c>
      <c r="D551" s="57">
        <v>42150</v>
      </c>
      <c r="E551" s="71" t="s">
        <v>3633</v>
      </c>
      <c r="F551" s="71" t="s">
        <v>3634</v>
      </c>
      <c r="G551" s="72" t="s">
        <v>3635</v>
      </c>
      <c r="H551" s="72" t="s">
        <v>3636</v>
      </c>
      <c r="I551" s="59" t="s">
        <v>2655</v>
      </c>
      <c r="J551" s="72" t="s">
        <v>2747</v>
      </c>
      <c r="K551" s="72" t="s">
        <v>3637</v>
      </c>
      <c r="L551" s="72" t="s">
        <v>3638</v>
      </c>
      <c r="M551" s="72" t="s">
        <v>3639</v>
      </c>
      <c r="N551" s="72" t="s">
        <v>3640</v>
      </c>
      <c r="O551" s="72" t="s">
        <v>2459</v>
      </c>
      <c r="P551" s="46" t="s">
        <v>180</v>
      </c>
      <c r="Q551" s="59" t="s">
        <v>2650</v>
      </c>
      <c r="R551" s="59" t="s">
        <v>2783</v>
      </c>
      <c r="S551" s="75">
        <f t="shared" si="120"/>
        <v>1</v>
      </c>
      <c r="T551" s="75" t="s">
        <v>231</v>
      </c>
      <c r="U551" s="75">
        <f t="shared" si="121"/>
        <v>1</v>
      </c>
      <c r="V551" s="75" t="s">
        <v>231</v>
      </c>
      <c r="W551" s="75">
        <f t="shared" si="122"/>
        <v>1</v>
      </c>
      <c r="X551" s="75" t="s">
        <v>231</v>
      </c>
      <c r="Y551" s="76">
        <f t="shared" si="131"/>
        <v>1</v>
      </c>
      <c r="Z551" s="77" t="str">
        <f t="shared" si="132"/>
        <v>Insignificante</v>
      </c>
      <c r="AA551" s="78">
        <f t="shared" si="123"/>
        <v>1</v>
      </c>
      <c r="AB551" s="75" t="s">
        <v>231</v>
      </c>
      <c r="AC551" s="75">
        <f t="shared" si="124"/>
        <v>1</v>
      </c>
      <c r="AD551" s="75" t="s">
        <v>231</v>
      </c>
      <c r="AE551" s="75">
        <f t="shared" si="125"/>
        <v>1</v>
      </c>
      <c r="AF551" s="75" t="s">
        <v>231</v>
      </c>
      <c r="AG551" s="76">
        <f t="shared" si="133"/>
        <v>1</v>
      </c>
      <c r="AH551" s="77" t="str">
        <f t="shared" si="126"/>
        <v>Insignificante</v>
      </c>
      <c r="AI551" s="78">
        <f t="shared" si="127"/>
        <v>1</v>
      </c>
      <c r="AJ551" s="75" t="s">
        <v>231</v>
      </c>
      <c r="AK551" s="75">
        <f t="shared" si="128"/>
        <v>1</v>
      </c>
      <c r="AL551" s="75" t="s">
        <v>231</v>
      </c>
      <c r="AM551" s="75">
        <f t="shared" si="129"/>
        <v>3</v>
      </c>
      <c r="AN551" s="75" t="s">
        <v>232</v>
      </c>
      <c r="AO551" s="76">
        <f t="shared" si="134"/>
        <v>3</v>
      </c>
      <c r="AP551" s="77" t="str">
        <f t="shared" si="130"/>
        <v>Moderado</v>
      </c>
      <c r="AQ551" s="79"/>
      <c r="AR551" s="79"/>
      <c r="AS551" s="79"/>
    </row>
    <row r="552" spans="3:45" ht="76.5">
      <c r="C552" s="56" t="s">
        <v>3641</v>
      </c>
      <c r="D552" s="57" t="s">
        <v>3642</v>
      </c>
      <c r="E552" s="58" t="s">
        <v>3643</v>
      </c>
      <c r="F552" s="58" t="s">
        <v>3644</v>
      </c>
      <c r="G552" s="59" t="s">
        <v>3645</v>
      </c>
      <c r="H552" s="59" t="s">
        <v>222</v>
      </c>
      <c r="I552" s="46" t="s">
        <v>2766</v>
      </c>
      <c r="J552" s="59" t="s">
        <v>2960</v>
      </c>
      <c r="K552" s="59" t="s">
        <v>639</v>
      </c>
      <c r="L552" s="59" t="s">
        <v>3646</v>
      </c>
      <c r="M552" s="59" t="s">
        <v>3647</v>
      </c>
      <c r="N552" s="59" t="s">
        <v>3648</v>
      </c>
      <c r="O552" s="59" t="s">
        <v>3649</v>
      </c>
      <c r="P552" s="46" t="s">
        <v>179</v>
      </c>
      <c r="Q552" s="59" t="s">
        <v>2697</v>
      </c>
      <c r="R552" s="59" t="s">
        <v>2783</v>
      </c>
      <c r="S552" s="75">
        <f t="shared" si="120"/>
        <v>1</v>
      </c>
      <c r="T552" s="75" t="s">
        <v>231</v>
      </c>
      <c r="U552" s="75">
        <f t="shared" si="121"/>
        <v>2</v>
      </c>
      <c r="V552" s="75" t="s">
        <v>233</v>
      </c>
      <c r="W552" s="75">
        <f t="shared" si="122"/>
        <v>2</v>
      </c>
      <c r="X552" s="75" t="s">
        <v>233</v>
      </c>
      <c r="Y552" s="76">
        <f t="shared" si="131"/>
        <v>2</v>
      </c>
      <c r="Z552" s="77" t="str">
        <f t="shared" si="132"/>
        <v>Menor</v>
      </c>
      <c r="AA552" s="78">
        <f t="shared" si="123"/>
        <v>1</v>
      </c>
      <c r="AB552" s="75" t="s">
        <v>231</v>
      </c>
      <c r="AC552" s="75">
        <f t="shared" si="124"/>
        <v>3</v>
      </c>
      <c r="AD552" s="75" t="s">
        <v>232</v>
      </c>
      <c r="AE552" s="75">
        <f t="shared" si="125"/>
        <v>3</v>
      </c>
      <c r="AF552" s="75" t="s">
        <v>232</v>
      </c>
      <c r="AG552" s="76">
        <f t="shared" si="133"/>
        <v>3</v>
      </c>
      <c r="AH552" s="77" t="str">
        <f t="shared" si="126"/>
        <v>Moderado</v>
      </c>
      <c r="AI552" s="78">
        <f t="shared" si="127"/>
        <v>1</v>
      </c>
      <c r="AJ552" s="75" t="s">
        <v>231</v>
      </c>
      <c r="AK552" s="75">
        <f t="shared" si="128"/>
        <v>3</v>
      </c>
      <c r="AL552" s="75" t="s">
        <v>232</v>
      </c>
      <c r="AM552" s="75">
        <f t="shared" si="129"/>
        <v>3</v>
      </c>
      <c r="AN552" s="75" t="s">
        <v>232</v>
      </c>
      <c r="AO552" s="76">
        <f t="shared" si="134"/>
        <v>3</v>
      </c>
      <c r="AP552" s="77" t="str">
        <f t="shared" si="130"/>
        <v>Moderado</v>
      </c>
      <c r="AQ552" s="79"/>
      <c r="AR552" s="79"/>
      <c r="AS552" s="79"/>
    </row>
    <row r="553" spans="3:45" ht="38.25">
      <c r="C553" s="56" t="s">
        <v>3650</v>
      </c>
      <c r="D553" s="57">
        <v>43413</v>
      </c>
      <c r="E553" s="58" t="s">
        <v>3651</v>
      </c>
      <c r="F553" s="58" t="s">
        <v>3651</v>
      </c>
      <c r="G553" s="59" t="s">
        <v>3652</v>
      </c>
      <c r="H553" s="59" t="s">
        <v>222</v>
      </c>
      <c r="I553" s="59" t="s">
        <v>2655</v>
      </c>
      <c r="J553" s="59" t="s">
        <v>2960</v>
      </c>
      <c r="K553" s="59" t="s">
        <v>639</v>
      </c>
      <c r="L553" s="59" t="s">
        <v>3646</v>
      </c>
      <c r="M553" s="59" t="s">
        <v>3564</v>
      </c>
      <c r="N553" s="59" t="s">
        <v>3653</v>
      </c>
      <c r="O553" s="59" t="s">
        <v>3477</v>
      </c>
      <c r="P553" s="46" t="s">
        <v>180</v>
      </c>
      <c r="Q553" s="59" t="s">
        <v>2650</v>
      </c>
      <c r="R553" s="59" t="s">
        <v>230</v>
      </c>
      <c r="S553" s="75">
        <f t="shared" si="120"/>
        <v>1</v>
      </c>
      <c r="T553" s="75" t="s">
        <v>231</v>
      </c>
      <c r="U553" s="75">
        <f t="shared" si="121"/>
        <v>1</v>
      </c>
      <c r="V553" s="75" t="s">
        <v>231</v>
      </c>
      <c r="W553" s="75">
        <f t="shared" si="122"/>
        <v>1</v>
      </c>
      <c r="X553" s="75" t="s">
        <v>231</v>
      </c>
      <c r="Y553" s="76">
        <f t="shared" si="131"/>
        <v>1</v>
      </c>
      <c r="Z553" s="77" t="str">
        <f t="shared" si="132"/>
        <v>Insignificante</v>
      </c>
      <c r="AA553" s="78">
        <f t="shared" si="123"/>
        <v>1</v>
      </c>
      <c r="AB553" s="75" t="s">
        <v>231</v>
      </c>
      <c r="AC553" s="75">
        <f t="shared" si="124"/>
        <v>3</v>
      </c>
      <c r="AD553" s="75" t="s">
        <v>232</v>
      </c>
      <c r="AE553" s="75">
        <f t="shared" si="125"/>
        <v>3</v>
      </c>
      <c r="AF553" s="75" t="s">
        <v>232</v>
      </c>
      <c r="AG553" s="76">
        <f t="shared" si="133"/>
        <v>3</v>
      </c>
      <c r="AH553" s="77" t="str">
        <f t="shared" si="126"/>
        <v>Moderado</v>
      </c>
      <c r="AI553" s="78">
        <f t="shared" si="127"/>
        <v>1</v>
      </c>
      <c r="AJ553" s="75" t="s">
        <v>231</v>
      </c>
      <c r="AK553" s="75">
        <f t="shared" si="128"/>
        <v>3</v>
      </c>
      <c r="AL553" s="75" t="s">
        <v>232</v>
      </c>
      <c r="AM553" s="75">
        <f t="shared" si="129"/>
        <v>3</v>
      </c>
      <c r="AN553" s="75" t="s">
        <v>232</v>
      </c>
      <c r="AO553" s="76">
        <f t="shared" si="134"/>
        <v>3</v>
      </c>
      <c r="AP553" s="77" t="str">
        <f t="shared" si="130"/>
        <v>Moderado</v>
      </c>
      <c r="AQ553" s="79"/>
      <c r="AR553" s="79"/>
      <c r="AS553" s="79"/>
    </row>
    <row r="554" spans="3:45" ht="38.25">
      <c r="C554" s="56" t="s">
        <v>3650</v>
      </c>
      <c r="D554" s="57">
        <v>43413</v>
      </c>
      <c r="E554" s="58" t="s">
        <v>3651</v>
      </c>
      <c r="F554" s="58" t="s">
        <v>3651</v>
      </c>
      <c r="G554" s="59" t="s">
        <v>3652</v>
      </c>
      <c r="H554" s="59" t="s">
        <v>222</v>
      </c>
      <c r="I554" s="59" t="s">
        <v>2655</v>
      </c>
      <c r="J554" s="59" t="s">
        <v>2960</v>
      </c>
      <c r="K554" s="59" t="s">
        <v>639</v>
      </c>
      <c r="L554" s="59" t="s">
        <v>3646</v>
      </c>
      <c r="M554" s="59" t="s">
        <v>3564</v>
      </c>
      <c r="N554" s="59" t="s">
        <v>3653</v>
      </c>
      <c r="O554" s="59" t="s">
        <v>3654</v>
      </c>
      <c r="P554" s="46" t="s">
        <v>180</v>
      </c>
      <c r="Q554" s="59" t="s">
        <v>2650</v>
      </c>
      <c r="R554" s="59" t="s">
        <v>230</v>
      </c>
      <c r="S554" s="75">
        <f>IF(T554="Insignificante",1,IF(T554="Menor",2,IF(T554="Moderado",3,IF(T554="Mayor",4,IF(T554="Catastrófico",5,"NA")))))</f>
        <v>1</v>
      </c>
      <c r="T554" s="75" t="s">
        <v>231</v>
      </c>
      <c r="U554" s="75">
        <f>IF(V554="Insignificante",1,IF(V554="Menor",2,IF(V554="Moderado",3,IF(V554="Mayor",4,IF(V554="Catastrófico",5,"NA")))))</f>
        <v>1</v>
      </c>
      <c r="V554" s="75" t="s">
        <v>231</v>
      </c>
      <c r="W554" s="75">
        <f>IF(X554="Insignificante",1,IF(X554="Menor",2,IF(X554="Moderado",3,IF(X554="Mayor",4,IF(X554="Catastrófico",5,"NA")))))</f>
        <v>1</v>
      </c>
      <c r="X554" s="75" t="s">
        <v>231</v>
      </c>
      <c r="Y554" s="76">
        <f>MAXA(S554,U554,W554)</f>
        <v>1</v>
      </c>
      <c r="Z554" s="77" t="str">
        <f>IF(Y554=1,"Insignificante",IF(Y554=2,"Menor",IF(Y554=3,"Moderado",IF(Y554=4,"Mayor",IF(Y554=5,"Catastrófico","NA")))))</f>
        <v>Insignificante</v>
      </c>
      <c r="AA554" s="78">
        <f>IF(AB554="Insignificante",1,IF(AB554="Menor",2,IF(AB554="Moderado",3,IF(AB554="Mayor",4,IF(AB554="Catastrófico",5,"NA")))))</f>
        <v>1</v>
      </c>
      <c r="AB554" s="75" t="s">
        <v>231</v>
      </c>
      <c r="AC554" s="75">
        <f>IF(AD554="Insignificante",1,IF(AD554="Menor",2,IF(AD554="Moderado",3,IF(AD554="Mayor",4,IF(AD554="Catastrófico",5,"NA")))))</f>
        <v>3</v>
      </c>
      <c r="AD554" s="75" t="s">
        <v>232</v>
      </c>
      <c r="AE554" s="75">
        <f>IF(AF554="Insignificante",1,IF(AF554="Menor",2,IF(AF554="Moderado",3,IF(AF554="Mayor",4,IF(AF554="Catastrófico",5,"NA")))))</f>
        <v>3</v>
      </c>
      <c r="AF554" s="75" t="s">
        <v>232</v>
      </c>
      <c r="AG554" s="76">
        <f>MAXA(AA554,AC554,AE554)</f>
        <v>3</v>
      </c>
      <c r="AH554" s="77" t="str">
        <f>IF(AG554=1,"Insignificante",IF(AG554=2,"Menor",IF(AG554=3,"Moderado",IF(AG554=4,"Mayor",IF(AG554=5,"Catastrófico","NA")))))</f>
        <v>Moderado</v>
      </c>
      <c r="AI554" s="78">
        <f>IF(AJ554="Insignificante",1,IF(AJ554="Menor",2,IF(AJ554="Moderado",3,IF(AJ554="Mayor",4,IF(AJ554="Catastrófico",5,"NA")))))</f>
        <v>1</v>
      </c>
      <c r="AJ554" s="75" t="s">
        <v>231</v>
      </c>
      <c r="AK554" s="75">
        <f>IF(AL554="Insignificante",1,IF(AL554="Menor",2,IF(AL554="Moderado",3,IF(AL554="Mayor",4,IF(AL554="Catastrófico",5,"NA")))))</f>
        <v>3</v>
      </c>
      <c r="AL554" s="75" t="s">
        <v>232</v>
      </c>
      <c r="AM554" s="75">
        <f>IF(AN554="Insignificante",1,IF(AN554="Menor",2,IF(AN554="Moderado",3,IF(AN554="Mayor",4,IF(AN554="Catastrófico",5,"NA")))))</f>
        <v>3</v>
      </c>
      <c r="AN554" s="75" t="s">
        <v>232</v>
      </c>
      <c r="AO554" s="76">
        <f>MAXA(AI554,AK554,AM554)</f>
        <v>3</v>
      </c>
      <c r="AP554" s="77" t="str">
        <f>IF(AO554=1,"Insignificante",IF(AO554=2,"Menor",IF(AO554=3,"Moderado",IF(AO554=4,"Mayor",IF(AO554=5,"Catastrófico","NA")))))</f>
        <v>Moderado</v>
      </c>
      <c r="AQ554" s="79"/>
      <c r="AR554" s="79"/>
      <c r="AS554" s="79"/>
    </row>
    <row r="555" spans="3:45" ht="76.5">
      <c r="C555" s="56" t="s">
        <v>3655</v>
      </c>
      <c r="D555" s="57">
        <v>41277</v>
      </c>
      <c r="E555" s="58" t="s">
        <v>2744</v>
      </c>
      <c r="F555" s="58" t="s">
        <v>3656</v>
      </c>
      <c r="G555" s="59" t="s">
        <v>3657</v>
      </c>
      <c r="H555" s="59" t="s">
        <v>222</v>
      </c>
      <c r="I555" s="46" t="s">
        <v>2766</v>
      </c>
      <c r="J555" s="59" t="s">
        <v>2747</v>
      </c>
      <c r="K555" s="59" t="s">
        <v>639</v>
      </c>
      <c r="L555" s="59" t="s">
        <v>3658</v>
      </c>
      <c r="M555" s="59" t="s">
        <v>3659</v>
      </c>
      <c r="N555" s="59" t="s">
        <v>3660</v>
      </c>
      <c r="O555" s="59" t="s">
        <v>3661</v>
      </c>
      <c r="P555" s="46" t="s">
        <v>179</v>
      </c>
      <c r="Q555" s="59" t="s">
        <v>2697</v>
      </c>
      <c r="R555" s="60" t="s">
        <v>2999</v>
      </c>
      <c r="S555" s="75">
        <f t="shared" si="120"/>
        <v>1</v>
      </c>
      <c r="T555" s="75" t="s">
        <v>231</v>
      </c>
      <c r="U555" s="75">
        <f t="shared" si="121"/>
        <v>2</v>
      </c>
      <c r="V555" s="75" t="s">
        <v>233</v>
      </c>
      <c r="W555" s="75">
        <f t="shared" si="122"/>
        <v>2</v>
      </c>
      <c r="X555" s="75" t="s">
        <v>233</v>
      </c>
      <c r="Y555" s="76">
        <f t="shared" si="131"/>
        <v>2</v>
      </c>
      <c r="Z555" s="77" t="str">
        <f t="shared" si="132"/>
        <v>Menor</v>
      </c>
      <c r="AA555" s="78">
        <f t="shared" si="123"/>
        <v>1</v>
      </c>
      <c r="AB555" s="75" t="s">
        <v>231</v>
      </c>
      <c r="AC555" s="75">
        <f t="shared" si="124"/>
        <v>2</v>
      </c>
      <c r="AD555" s="75" t="s">
        <v>233</v>
      </c>
      <c r="AE555" s="75">
        <f t="shared" si="125"/>
        <v>2</v>
      </c>
      <c r="AF555" s="75" t="s">
        <v>233</v>
      </c>
      <c r="AG555" s="76">
        <f t="shared" si="133"/>
        <v>2</v>
      </c>
      <c r="AH555" s="77" t="str">
        <f t="shared" si="126"/>
        <v>Menor</v>
      </c>
      <c r="AI555" s="78">
        <f t="shared" si="127"/>
        <v>1</v>
      </c>
      <c r="AJ555" s="75" t="s">
        <v>231</v>
      </c>
      <c r="AK555" s="75">
        <f t="shared" si="128"/>
        <v>3</v>
      </c>
      <c r="AL555" s="75" t="s">
        <v>232</v>
      </c>
      <c r="AM555" s="75">
        <f t="shared" si="129"/>
        <v>3</v>
      </c>
      <c r="AN555" s="75" t="s">
        <v>232</v>
      </c>
      <c r="AO555" s="76">
        <f t="shared" si="134"/>
        <v>3</v>
      </c>
      <c r="AP555" s="77" t="str">
        <f t="shared" si="130"/>
        <v>Moderado</v>
      </c>
      <c r="AQ555" s="79"/>
      <c r="AR555" s="79"/>
      <c r="AS555" s="79"/>
    </row>
    <row r="556" spans="3:45" ht="25.5">
      <c r="C556" s="56" t="s">
        <v>3662</v>
      </c>
      <c r="D556" s="57">
        <v>42200</v>
      </c>
      <c r="E556" s="58" t="s">
        <v>2763</v>
      </c>
      <c r="F556" s="58" t="s">
        <v>3663</v>
      </c>
      <c r="G556" s="59" t="s">
        <v>3664</v>
      </c>
      <c r="H556" s="59" t="s">
        <v>222</v>
      </c>
      <c r="I556" s="59" t="s">
        <v>223</v>
      </c>
      <c r="J556" s="59" t="s">
        <v>2747</v>
      </c>
      <c r="K556" s="59" t="s">
        <v>639</v>
      </c>
      <c r="L556" s="59" t="s">
        <v>640</v>
      </c>
      <c r="M556" s="59" t="s">
        <v>3665</v>
      </c>
      <c r="N556" s="59" t="s">
        <v>3666</v>
      </c>
      <c r="O556" s="59" t="s">
        <v>3667</v>
      </c>
      <c r="P556" s="46" t="s">
        <v>180</v>
      </c>
      <c r="Q556" s="59" t="s">
        <v>2650</v>
      </c>
      <c r="R556" s="59" t="s">
        <v>230</v>
      </c>
      <c r="S556" s="75">
        <f t="shared" si="120"/>
        <v>1</v>
      </c>
      <c r="T556" s="75" t="s">
        <v>231</v>
      </c>
      <c r="U556" s="75">
        <f t="shared" si="121"/>
        <v>2</v>
      </c>
      <c r="V556" s="75" t="s">
        <v>233</v>
      </c>
      <c r="W556" s="75">
        <f t="shared" si="122"/>
        <v>2</v>
      </c>
      <c r="X556" s="75" t="s">
        <v>233</v>
      </c>
      <c r="Y556" s="76">
        <f t="shared" si="131"/>
        <v>2</v>
      </c>
      <c r="Z556" s="77" t="str">
        <f t="shared" si="132"/>
        <v>Menor</v>
      </c>
      <c r="AA556" s="78">
        <f t="shared" si="123"/>
        <v>1</v>
      </c>
      <c r="AB556" s="75" t="s">
        <v>231</v>
      </c>
      <c r="AC556" s="75">
        <f t="shared" si="124"/>
        <v>2</v>
      </c>
      <c r="AD556" s="75" t="s">
        <v>233</v>
      </c>
      <c r="AE556" s="75">
        <f t="shared" si="125"/>
        <v>2</v>
      </c>
      <c r="AF556" s="75" t="s">
        <v>233</v>
      </c>
      <c r="AG556" s="76">
        <f t="shared" si="133"/>
        <v>2</v>
      </c>
      <c r="AH556" s="77" t="str">
        <f t="shared" si="126"/>
        <v>Menor</v>
      </c>
      <c r="AI556" s="78">
        <f t="shared" si="127"/>
        <v>1</v>
      </c>
      <c r="AJ556" s="75" t="s">
        <v>231</v>
      </c>
      <c r="AK556" s="75">
        <f t="shared" si="128"/>
        <v>3</v>
      </c>
      <c r="AL556" s="75" t="s">
        <v>232</v>
      </c>
      <c r="AM556" s="75">
        <f t="shared" si="129"/>
        <v>3</v>
      </c>
      <c r="AN556" s="75" t="s">
        <v>232</v>
      </c>
      <c r="AO556" s="76">
        <f t="shared" si="134"/>
        <v>3</v>
      </c>
      <c r="AP556" s="77" t="str">
        <f t="shared" si="130"/>
        <v>Moderado</v>
      </c>
      <c r="AQ556" s="79"/>
      <c r="AR556" s="79"/>
      <c r="AS556" s="79"/>
    </row>
    <row r="557" spans="3:45" ht="63.75">
      <c r="C557" s="56" t="s">
        <v>3668</v>
      </c>
      <c r="D557" s="57">
        <v>41346</v>
      </c>
      <c r="E557" s="58" t="s">
        <v>2763</v>
      </c>
      <c r="F557" s="58" t="s">
        <v>3669</v>
      </c>
      <c r="G557" s="59" t="s">
        <v>3670</v>
      </c>
      <c r="H557" s="59" t="s">
        <v>222</v>
      </c>
      <c r="I557" s="46" t="s">
        <v>2766</v>
      </c>
      <c r="J557" s="59" t="s">
        <v>2747</v>
      </c>
      <c r="K557" s="59" t="s">
        <v>639</v>
      </c>
      <c r="L557" s="59" t="s">
        <v>640</v>
      </c>
      <c r="M557" s="59" t="s">
        <v>3671</v>
      </c>
      <c r="N557" s="59" t="s">
        <v>3672</v>
      </c>
      <c r="O557" s="59" t="s">
        <v>3667</v>
      </c>
      <c r="P557" s="46" t="s">
        <v>180</v>
      </c>
      <c r="Q557" s="59" t="s">
        <v>2650</v>
      </c>
      <c r="R557" s="59" t="s">
        <v>230</v>
      </c>
      <c r="S557" s="75">
        <f t="shared" si="120"/>
        <v>1</v>
      </c>
      <c r="T557" s="75" t="s">
        <v>231</v>
      </c>
      <c r="U557" s="75">
        <f t="shared" si="121"/>
        <v>2</v>
      </c>
      <c r="V557" s="75" t="s">
        <v>233</v>
      </c>
      <c r="W557" s="75">
        <f t="shared" si="122"/>
        <v>2</v>
      </c>
      <c r="X557" s="75" t="s">
        <v>233</v>
      </c>
      <c r="Y557" s="76">
        <f t="shared" si="131"/>
        <v>2</v>
      </c>
      <c r="Z557" s="77" t="str">
        <f t="shared" si="132"/>
        <v>Menor</v>
      </c>
      <c r="AA557" s="78">
        <f t="shared" si="123"/>
        <v>1</v>
      </c>
      <c r="AB557" s="75" t="s">
        <v>231</v>
      </c>
      <c r="AC557" s="75">
        <f t="shared" si="124"/>
        <v>2</v>
      </c>
      <c r="AD557" s="75" t="s">
        <v>233</v>
      </c>
      <c r="AE557" s="75">
        <f t="shared" si="125"/>
        <v>2</v>
      </c>
      <c r="AF557" s="75" t="s">
        <v>233</v>
      </c>
      <c r="AG557" s="76">
        <f t="shared" si="133"/>
        <v>2</v>
      </c>
      <c r="AH557" s="77" t="str">
        <f t="shared" si="126"/>
        <v>Menor</v>
      </c>
      <c r="AI557" s="78">
        <f t="shared" si="127"/>
        <v>1</v>
      </c>
      <c r="AJ557" s="75" t="s">
        <v>231</v>
      </c>
      <c r="AK557" s="75">
        <f t="shared" si="128"/>
        <v>3</v>
      </c>
      <c r="AL557" s="75" t="s">
        <v>232</v>
      </c>
      <c r="AM557" s="75">
        <f t="shared" si="129"/>
        <v>3</v>
      </c>
      <c r="AN557" s="75" t="s">
        <v>232</v>
      </c>
      <c r="AO557" s="76">
        <f t="shared" si="134"/>
        <v>3</v>
      </c>
      <c r="AP557" s="77" t="str">
        <f t="shared" si="130"/>
        <v>Moderado</v>
      </c>
      <c r="AQ557" s="79"/>
      <c r="AR557" s="79"/>
      <c r="AS557" s="79"/>
    </row>
    <row r="558" spans="3:45" ht="76.5">
      <c r="C558" s="56" t="s">
        <v>3673</v>
      </c>
      <c r="D558" s="57">
        <v>41277</v>
      </c>
      <c r="E558" s="58" t="s">
        <v>3111</v>
      </c>
      <c r="F558" s="58" t="s">
        <v>3674</v>
      </c>
      <c r="G558" s="59" t="s">
        <v>3675</v>
      </c>
      <c r="H558" s="59" t="s">
        <v>222</v>
      </c>
      <c r="I558" s="59" t="s">
        <v>223</v>
      </c>
      <c r="J558" s="59" t="s">
        <v>3676</v>
      </c>
      <c r="K558" s="59" t="s">
        <v>639</v>
      </c>
      <c r="L558" s="59" t="s">
        <v>640</v>
      </c>
      <c r="M558" s="59" t="s">
        <v>3677</v>
      </c>
      <c r="N558" s="59" t="s">
        <v>3678</v>
      </c>
      <c r="O558" s="59" t="s">
        <v>3667</v>
      </c>
      <c r="P558" s="46" t="s">
        <v>179</v>
      </c>
      <c r="Q558" s="59" t="s">
        <v>2697</v>
      </c>
      <c r="R558" s="60" t="s">
        <v>2999</v>
      </c>
      <c r="S558" s="75">
        <f t="shared" si="120"/>
        <v>1</v>
      </c>
      <c r="T558" s="75" t="s">
        <v>231</v>
      </c>
      <c r="U558" s="75">
        <f t="shared" si="121"/>
        <v>5</v>
      </c>
      <c r="V558" s="75" t="s">
        <v>243</v>
      </c>
      <c r="W558" s="75">
        <f t="shared" si="122"/>
        <v>4</v>
      </c>
      <c r="X558" s="75" t="s">
        <v>242</v>
      </c>
      <c r="Y558" s="76">
        <f t="shared" si="131"/>
        <v>5</v>
      </c>
      <c r="Z558" s="77" t="str">
        <f t="shared" si="132"/>
        <v>Catastrófico</v>
      </c>
      <c r="AA558" s="78">
        <f t="shared" si="123"/>
        <v>1</v>
      </c>
      <c r="AB558" s="75" t="s">
        <v>231</v>
      </c>
      <c r="AC558" s="75">
        <f t="shared" si="124"/>
        <v>1</v>
      </c>
      <c r="AD558" s="75" t="s">
        <v>231</v>
      </c>
      <c r="AE558" s="75">
        <f t="shared" si="125"/>
        <v>1</v>
      </c>
      <c r="AF558" s="75" t="s">
        <v>231</v>
      </c>
      <c r="AG558" s="76">
        <f t="shared" si="133"/>
        <v>1</v>
      </c>
      <c r="AH558" s="77" t="str">
        <f t="shared" si="126"/>
        <v>Insignificante</v>
      </c>
      <c r="AI558" s="78">
        <f t="shared" si="127"/>
        <v>1</v>
      </c>
      <c r="AJ558" s="75" t="s">
        <v>231</v>
      </c>
      <c r="AK558" s="75">
        <f t="shared" si="128"/>
        <v>2</v>
      </c>
      <c r="AL558" s="75" t="s">
        <v>233</v>
      </c>
      <c r="AM558" s="75">
        <f t="shared" si="129"/>
        <v>2</v>
      </c>
      <c r="AN558" s="75" t="s">
        <v>233</v>
      </c>
      <c r="AO558" s="76">
        <f t="shared" si="134"/>
        <v>2</v>
      </c>
      <c r="AP558" s="77" t="str">
        <f t="shared" si="130"/>
        <v>Menor</v>
      </c>
      <c r="AQ558" s="79"/>
      <c r="AR558" s="79"/>
      <c r="AS558" s="79"/>
    </row>
    <row r="559" spans="3:45" ht="76.5">
      <c r="C559" s="56" t="s">
        <v>3673</v>
      </c>
      <c r="D559" s="57">
        <v>41277</v>
      </c>
      <c r="E559" s="58" t="s">
        <v>3111</v>
      </c>
      <c r="F559" s="58" t="s">
        <v>3674</v>
      </c>
      <c r="G559" s="59" t="s">
        <v>3675</v>
      </c>
      <c r="H559" s="59" t="s">
        <v>222</v>
      </c>
      <c r="I559" s="59" t="s">
        <v>223</v>
      </c>
      <c r="J559" s="59" t="s">
        <v>3676</v>
      </c>
      <c r="K559" s="59" t="s">
        <v>639</v>
      </c>
      <c r="L559" s="59" t="s">
        <v>640</v>
      </c>
      <c r="M559" s="59" t="s">
        <v>3677</v>
      </c>
      <c r="N559" s="59" t="s">
        <v>3678</v>
      </c>
      <c r="O559" s="59" t="s">
        <v>3447</v>
      </c>
      <c r="P559" s="46" t="s">
        <v>179</v>
      </c>
      <c r="Q559" s="59" t="s">
        <v>2697</v>
      </c>
      <c r="R559" s="60" t="s">
        <v>2999</v>
      </c>
      <c r="S559" s="75">
        <f>IF(T559="Insignificante",1,IF(T559="Menor",2,IF(T559="Moderado",3,IF(T559="Mayor",4,IF(T559="Catastrófico",5,"NA")))))</f>
        <v>1</v>
      </c>
      <c r="T559" s="75" t="s">
        <v>231</v>
      </c>
      <c r="U559" s="75">
        <f>IF(V559="Insignificante",1,IF(V559="Menor",2,IF(V559="Moderado",3,IF(V559="Mayor",4,IF(V559="Catastrófico",5,"NA")))))</f>
        <v>5</v>
      </c>
      <c r="V559" s="75" t="s">
        <v>243</v>
      </c>
      <c r="W559" s="75">
        <f>IF(X559="Insignificante",1,IF(X559="Menor",2,IF(X559="Moderado",3,IF(X559="Mayor",4,IF(X559="Catastrófico",5,"NA")))))</f>
        <v>4</v>
      </c>
      <c r="X559" s="75" t="s">
        <v>242</v>
      </c>
      <c r="Y559" s="76">
        <f>MAXA(S559,U559,W559)</f>
        <v>5</v>
      </c>
      <c r="Z559" s="77" t="str">
        <f>IF(Y559=1,"Insignificante",IF(Y559=2,"Menor",IF(Y559=3,"Moderado",IF(Y559=4,"Mayor",IF(Y559=5,"Catastrófico","NA")))))</f>
        <v>Catastrófico</v>
      </c>
      <c r="AA559" s="78">
        <f>IF(AB559="Insignificante",1,IF(AB559="Menor",2,IF(AB559="Moderado",3,IF(AB559="Mayor",4,IF(AB559="Catastrófico",5,"NA")))))</f>
        <v>1</v>
      </c>
      <c r="AB559" s="75" t="s">
        <v>231</v>
      </c>
      <c r="AC559" s="75">
        <f>IF(AD559="Insignificante",1,IF(AD559="Menor",2,IF(AD559="Moderado",3,IF(AD559="Mayor",4,IF(AD559="Catastrófico",5,"NA")))))</f>
        <v>1</v>
      </c>
      <c r="AD559" s="75" t="s">
        <v>231</v>
      </c>
      <c r="AE559" s="75">
        <f>IF(AF559="Insignificante",1,IF(AF559="Menor",2,IF(AF559="Moderado",3,IF(AF559="Mayor",4,IF(AF559="Catastrófico",5,"NA")))))</f>
        <v>1</v>
      </c>
      <c r="AF559" s="75" t="s">
        <v>231</v>
      </c>
      <c r="AG559" s="76">
        <f>MAXA(AA559,AC559,AE559)</f>
        <v>1</v>
      </c>
      <c r="AH559" s="77" t="str">
        <f>IF(AG559=1,"Insignificante",IF(AG559=2,"Menor",IF(AG559=3,"Moderado",IF(AG559=4,"Mayor",IF(AG559=5,"Catastrófico","NA")))))</f>
        <v>Insignificante</v>
      </c>
      <c r="AI559" s="78">
        <f>IF(AJ559="Insignificante",1,IF(AJ559="Menor",2,IF(AJ559="Moderado",3,IF(AJ559="Mayor",4,IF(AJ559="Catastrófico",5,"NA")))))</f>
        <v>1</v>
      </c>
      <c r="AJ559" s="75" t="s">
        <v>231</v>
      </c>
      <c r="AK559" s="75">
        <f>IF(AL559="Insignificante",1,IF(AL559="Menor",2,IF(AL559="Moderado",3,IF(AL559="Mayor",4,IF(AL559="Catastrófico",5,"NA")))))</f>
        <v>2</v>
      </c>
      <c r="AL559" s="75" t="s">
        <v>233</v>
      </c>
      <c r="AM559" s="75">
        <f>IF(AN559="Insignificante",1,IF(AN559="Menor",2,IF(AN559="Moderado",3,IF(AN559="Mayor",4,IF(AN559="Catastrófico",5,"NA")))))</f>
        <v>2</v>
      </c>
      <c r="AN559" s="75" t="s">
        <v>233</v>
      </c>
      <c r="AO559" s="76">
        <f>MAXA(AI559,AK559,AM559)</f>
        <v>2</v>
      </c>
      <c r="AP559" s="77" t="str">
        <f>IF(AO559=1,"Insignificante",IF(AO559=2,"Menor",IF(AO559=3,"Moderado",IF(AO559=4,"Mayor",IF(AO559=5,"Catastrófico","NA")))))</f>
        <v>Menor</v>
      </c>
      <c r="AQ559" s="79"/>
      <c r="AR559" s="79"/>
      <c r="AS559" s="79"/>
    </row>
    <row r="560" spans="3:45" ht="76.5">
      <c r="C560" s="56" t="s">
        <v>3679</v>
      </c>
      <c r="D560" s="57">
        <v>41277</v>
      </c>
      <c r="E560" s="58" t="s">
        <v>3111</v>
      </c>
      <c r="F560" s="58" t="s">
        <v>3680</v>
      </c>
      <c r="G560" s="59" t="s">
        <v>3681</v>
      </c>
      <c r="H560" s="59" t="s">
        <v>222</v>
      </c>
      <c r="I560" s="59" t="s">
        <v>223</v>
      </c>
      <c r="J560" s="59" t="s">
        <v>3676</v>
      </c>
      <c r="K560" s="59" t="s">
        <v>639</v>
      </c>
      <c r="L560" s="59" t="s">
        <v>640</v>
      </c>
      <c r="M560" s="59" t="s">
        <v>3677</v>
      </c>
      <c r="N560" s="59" t="s">
        <v>3682</v>
      </c>
      <c r="O560" s="59" t="s">
        <v>3667</v>
      </c>
      <c r="P560" s="46" t="s">
        <v>179</v>
      </c>
      <c r="Q560" s="59" t="s">
        <v>2697</v>
      </c>
      <c r="R560" s="59" t="s">
        <v>2774</v>
      </c>
      <c r="S560" s="75">
        <f t="shared" si="120"/>
        <v>1</v>
      </c>
      <c r="T560" s="75" t="s">
        <v>231</v>
      </c>
      <c r="U560" s="75">
        <f t="shared" si="121"/>
        <v>2</v>
      </c>
      <c r="V560" s="75" t="s">
        <v>233</v>
      </c>
      <c r="W560" s="75">
        <f t="shared" si="122"/>
        <v>3</v>
      </c>
      <c r="X560" s="75" t="s">
        <v>232</v>
      </c>
      <c r="Y560" s="76">
        <f t="shared" si="131"/>
        <v>3</v>
      </c>
      <c r="Z560" s="77" t="str">
        <f t="shared" si="132"/>
        <v>Moderado</v>
      </c>
      <c r="AA560" s="78">
        <f t="shared" si="123"/>
        <v>1</v>
      </c>
      <c r="AB560" s="75" t="s">
        <v>231</v>
      </c>
      <c r="AC560" s="75">
        <f t="shared" si="124"/>
        <v>2</v>
      </c>
      <c r="AD560" s="75" t="s">
        <v>233</v>
      </c>
      <c r="AE560" s="75">
        <f t="shared" si="125"/>
        <v>2</v>
      </c>
      <c r="AF560" s="75" t="s">
        <v>233</v>
      </c>
      <c r="AG560" s="76">
        <f t="shared" si="133"/>
        <v>2</v>
      </c>
      <c r="AH560" s="77" t="str">
        <f t="shared" si="126"/>
        <v>Menor</v>
      </c>
      <c r="AI560" s="78">
        <f t="shared" si="127"/>
        <v>1</v>
      </c>
      <c r="AJ560" s="75" t="s">
        <v>231</v>
      </c>
      <c r="AK560" s="75">
        <f t="shared" si="128"/>
        <v>2</v>
      </c>
      <c r="AL560" s="75" t="s">
        <v>233</v>
      </c>
      <c r="AM560" s="75">
        <f t="shared" si="129"/>
        <v>2</v>
      </c>
      <c r="AN560" s="75" t="s">
        <v>233</v>
      </c>
      <c r="AO560" s="76">
        <f t="shared" si="134"/>
        <v>2</v>
      </c>
      <c r="AP560" s="77" t="str">
        <f t="shared" si="130"/>
        <v>Menor</v>
      </c>
      <c r="AQ560" s="79"/>
      <c r="AR560" s="79"/>
      <c r="AS560" s="79"/>
    </row>
    <row r="561" spans="3:45" ht="76.5">
      <c r="C561" s="56" t="s">
        <v>3679</v>
      </c>
      <c r="D561" s="57">
        <v>41277</v>
      </c>
      <c r="E561" s="58" t="s">
        <v>3111</v>
      </c>
      <c r="F561" s="58" t="s">
        <v>3680</v>
      </c>
      <c r="G561" s="59" t="s">
        <v>3681</v>
      </c>
      <c r="H561" s="59" t="s">
        <v>222</v>
      </c>
      <c r="I561" s="59" t="s">
        <v>223</v>
      </c>
      <c r="J561" s="59" t="s">
        <v>3676</v>
      </c>
      <c r="K561" s="59" t="s">
        <v>639</v>
      </c>
      <c r="L561" s="59" t="s">
        <v>640</v>
      </c>
      <c r="M561" s="59" t="s">
        <v>3677</v>
      </c>
      <c r="N561" s="59" t="s">
        <v>3682</v>
      </c>
      <c r="O561" s="59" t="s">
        <v>3447</v>
      </c>
      <c r="P561" s="46" t="s">
        <v>179</v>
      </c>
      <c r="Q561" s="59" t="s">
        <v>2697</v>
      </c>
      <c r="R561" s="59" t="s">
        <v>2774</v>
      </c>
      <c r="S561" s="75">
        <f>IF(T561="Insignificante",1,IF(T561="Menor",2,IF(T561="Moderado",3,IF(T561="Mayor",4,IF(T561="Catastrófico",5,"NA")))))</f>
        <v>1</v>
      </c>
      <c r="T561" s="75" t="s">
        <v>231</v>
      </c>
      <c r="U561" s="75">
        <f>IF(V561="Insignificante",1,IF(V561="Menor",2,IF(V561="Moderado",3,IF(V561="Mayor",4,IF(V561="Catastrófico",5,"NA")))))</f>
        <v>2</v>
      </c>
      <c r="V561" s="75" t="s">
        <v>233</v>
      </c>
      <c r="W561" s="75">
        <f>IF(X561="Insignificante",1,IF(X561="Menor",2,IF(X561="Moderado",3,IF(X561="Mayor",4,IF(X561="Catastrófico",5,"NA")))))</f>
        <v>3</v>
      </c>
      <c r="X561" s="75" t="s">
        <v>232</v>
      </c>
      <c r="Y561" s="76">
        <f>MAXA(S561,U561,W561)</f>
        <v>3</v>
      </c>
      <c r="Z561" s="77" t="str">
        <f>IF(Y561=1,"Insignificante",IF(Y561=2,"Menor",IF(Y561=3,"Moderado",IF(Y561=4,"Mayor",IF(Y561=5,"Catastrófico","NA")))))</f>
        <v>Moderado</v>
      </c>
      <c r="AA561" s="78">
        <f>IF(AB561="Insignificante",1,IF(AB561="Menor",2,IF(AB561="Moderado",3,IF(AB561="Mayor",4,IF(AB561="Catastrófico",5,"NA")))))</f>
        <v>1</v>
      </c>
      <c r="AB561" s="75" t="s">
        <v>231</v>
      </c>
      <c r="AC561" s="75">
        <f>IF(AD561="Insignificante",1,IF(AD561="Menor",2,IF(AD561="Moderado",3,IF(AD561="Mayor",4,IF(AD561="Catastrófico",5,"NA")))))</f>
        <v>2</v>
      </c>
      <c r="AD561" s="75" t="s">
        <v>233</v>
      </c>
      <c r="AE561" s="75">
        <f>IF(AF561="Insignificante",1,IF(AF561="Menor",2,IF(AF561="Moderado",3,IF(AF561="Mayor",4,IF(AF561="Catastrófico",5,"NA")))))</f>
        <v>2</v>
      </c>
      <c r="AF561" s="75" t="s">
        <v>233</v>
      </c>
      <c r="AG561" s="76">
        <f>MAXA(AA561,AC561,AE561)</f>
        <v>2</v>
      </c>
      <c r="AH561" s="77" t="str">
        <f>IF(AG561=1,"Insignificante",IF(AG561=2,"Menor",IF(AG561=3,"Moderado",IF(AG561=4,"Mayor",IF(AG561=5,"Catastrófico","NA")))))</f>
        <v>Menor</v>
      </c>
      <c r="AI561" s="78">
        <f>IF(AJ561="Insignificante",1,IF(AJ561="Menor",2,IF(AJ561="Moderado",3,IF(AJ561="Mayor",4,IF(AJ561="Catastrófico",5,"NA")))))</f>
        <v>1</v>
      </c>
      <c r="AJ561" s="75" t="s">
        <v>231</v>
      </c>
      <c r="AK561" s="75">
        <f>IF(AL561="Insignificante",1,IF(AL561="Menor",2,IF(AL561="Moderado",3,IF(AL561="Mayor",4,IF(AL561="Catastrófico",5,"NA")))))</f>
        <v>2</v>
      </c>
      <c r="AL561" s="75" t="s">
        <v>233</v>
      </c>
      <c r="AM561" s="75">
        <f>IF(AN561="Insignificante",1,IF(AN561="Menor",2,IF(AN561="Moderado",3,IF(AN561="Mayor",4,IF(AN561="Catastrófico",5,"NA")))))</f>
        <v>2</v>
      </c>
      <c r="AN561" s="75" t="s">
        <v>233</v>
      </c>
      <c r="AO561" s="76">
        <f>MAXA(AI561,AK561,AM561)</f>
        <v>2</v>
      </c>
      <c r="AP561" s="77" t="str">
        <f>IF(AO561=1,"Insignificante",IF(AO561=2,"Menor",IF(AO561=3,"Moderado",IF(AO561=4,"Mayor",IF(AO561=5,"Catastrófico","NA")))))</f>
        <v>Menor</v>
      </c>
      <c r="AQ561" s="79"/>
      <c r="AR561" s="79"/>
      <c r="AS561" s="79"/>
    </row>
    <row r="562" spans="3:45" ht="76.5">
      <c r="C562" s="56" t="s">
        <v>3683</v>
      </c>
      <c r="D562" s="57" t="s">
        <v>3684</v>
      </c>
      <c r="E562" s="58" t="s">
        <v>3685</v>
      </c>
      <c r="F562" s="58" t="s">
        <v>3686</v>
      </c>
      <c r="G562" s="59" t="s">
        <v>3687</v>
      </c>
      <c r="H562" s="59" t="s">
        <v>222</v>
      </c>
      <c r="I562" s="59" t="s">
        <v>223</v>
      </c>
      <c r="J562" s="59" t="s">
        <v>2747</v>
      </c>
      <c r="K562" s="59" t="s">
        <v>639</v>
      </c>
      <c r="L562" s="59" t="s">
        <v>640</v>
      </c>
      <c r="M562" s="59" t="s">
        <v>3688</v>
      </c>
      <c r="N562" s="59" t="s">
        <v>3682</v>
      </c>
      <c r="O562" s="59" t="s">
        <v>3649</v>
      </c>
      <c r="P562" s="46" t="s">
        <v>179</v>
      </c>
      <c r="Q562" s="59" t="s">
        <v>2697</v>
      </c>
      <c r="R562" s="59" t="s">
        <v>230</v>
      </c>
      <c r="S562" s="75">
        <f t="shared" si="120"/>
        <v>1</v>
      </c>
      <c r="T562" s="75" t="s">
        <v>231</v>
      </c>
      <c r="U562" s="75">
        <f t="shared" si="121"/>
        <v>3</v>
      </c>
      <c r="V562" s="75" t="s">
        <v>232</v>
      </c>
      <c r="W562" s="75">
        <f t="shared" si="122"/>
        <v>3</v>
      </c>
      <c r="X562" s="75" t="s">
        <v>232</v>
      </c>
      <c r="Y562" s="76">
        <f t="shared" si="131"/>
        <v>3</v>
      </c>
      <c r="Z562" s="77" t="str">
        <f t="shared" si="132"/>
        <v>Moderado</v>
      </c>
      <c r="AA562" s="78">
        <f t="shared" si="123"/>
        <v>1</v>
      </c>
      <c r="AB562" s="75" t="s">
        <v>231</v>
      </c>
      <c r="AC562" s="75">
        <f t="shared" si="124"/>
        <v>3</v>
      </c>
      <c r="AD562" s="75" t="s">
        <v>232</v>
      </c>
      <c r="AE562" s="75">
        <f t="shared" si="125"/>
        <v>3</v>
      </c>
      <c r="AF562" s="75" t="s">
        <v>232</v>
      </c>
      <c r="AG562" s="76">
        <f t="shared" si="133"/>
        <v>3</v>
      </c>
      <c r="AH562" s="77" t="str">
        <f t="shared" si="126"/>
        <v>Moderado</v>
      </c>
      <c r="AI562" s="78">
        <f t="shared" si="127"/>
        <v>1</v>
      </c>
      <c r="AJ562" s="75" t="s">
        <v>231</v>
      </c>
      <c r="AK562" s="75">
        <f t="shared" si="128"/>
        <v>2</v>
      </c>
      <c r="AL562" s="75" t="s">
        <v>233</v>
      </c>
      <c r="AM562" s="75">
        <f t="shared" si="129"/>
        <v>2</v>
      </c>
      <c r="AN562" s="75" t="s">
        <v>233</v>
      </c>
      <c r="AO562" s="76">
        <f t="shared" si="134"/>
        <v>2</v>
      </c>
      <c r="AP562" s="77" t="str">
        <f t="shared" si="130"/>
        <v>Menor</v>
      </c>
      <c r="AQ562" s="79"/>
      <c r="AR562" s="79"/>
      <c r="AS562" s="79"/>
    </row>
    <row r="563" spans="3:45" ht="76.5">
      <c r="C563" s="56" t="s">
        <v>3683</v>
      </c>
      <c r="D563" s="57" t="s">
        <v>3684</v>
      </c>
      <c r="E563" s="58" t="s">
        <v>3685</v>
      </c>
      <c r="F563" s="58" t="s">
        <v>3686</v>
      </c>
      <c r="G563" s="59" t="s">
        <v>3687</v>
      </c>
      <c r="H563" s="59" t="s">
        <v>222</v>
      </c>
      <c r="I563" s="59" t="s">
        <v>223</v>
      </c>
      <c r="J563" s="59" t="s">
        <v>2747</v>
      </c>
      <c r="K563" s="59" t="s">
        <v>639</v>
      </c>
      <c r="L563" s="59" t="s">
        <v>640</v>
      </c>
      <c r="M563" s="59" t="s">
        <v>3688</v>
      </c>
      <c r="N563" s="59" t="s">
        <v>3682</v>
      </c>
      <c r="O563" s="59" t="s">
        <v>3689</v>
      </c>
      <c r="P563" s="46" t="s">
        <v>179</v>
      </c>
      <c r="Q563" s="59" t="s">
        <v>2697</v>
      </c>
      <c r="R563" s="59" t="s">
        <v>230</v>
      </c>
      <c r="S563" s="75">
        <f>IF(T563="Insignificante",1,IF(T563="Menor",2,IF(T563="Moderado",3,IF(T563="Mayor",4,IF(T563="Catastrófico",5,"NA")))))</f>
        <v>1</v>
      </c>
      <c r="T563" s="75" t="s">
        <v>231</v>
      </c>
      <c r="U563" s="75">
        <f>IF(V563="Insignificante",1,IF(V563="Menor",2,IF(V563="Moderado",3,IF(V563="Mayor",4,IF(V563="Catastrófico",5,"NA")))))</f>
        <v>3</v>
      </c>
      <c r="V563" s="75" t="s">
        <v>232</v>
      </c>
      <c r="W563" s="75">
        <f>IF(X563="Insignificante",1,IF(X563="Menor",2,IF(X563="Moderado",3,IF(X563="Mayor",4,IF(X563="Catastrófico",5,"NA")))))</f>
        <v>3</v>
      </c>
      <c r="X563" s="75" t="s">
        <v>232</v>
      </c>
      <c r="Y563" s="76">
        <f>MAXA(S563,U563,W563)</f>
        <v>3</v>
      </c>
      <c r="Z563" s="77" t="str">
        <f>IF(Y563=1,"Insignificante",IF(Y563=2,"Menor",IF(Y563=3,"Moderado",IF(Y563=4,"Mayor",IF(Y563=5,"Catastrófico","NA")))))</f>
        <v>Moderado</v>
      </c>
      <c r="AA563" s="78">
        <f>IF(AB563="Insignificante",1,IF(AB563="Menor",2,IF(AB563="Moderado",3,IF(AB563="Mayor",4,IF(AB563="Catastrófico",5,"NA")))))</f>
        <v>1</v>
      </c>
      <c r="AB563" s="75" t="s">
        <v>231</v>
      </c>
      <c r="AC563" s="75">
        <f>IF(AD563="Insignificante",1,IF(AD563="Menor",2,IF(AD563="Moderado",3,IF(AD563="Mayor",4,IF(AD563="Catastrófico",5,"NA")))))</f>
        <v>3</v>
      </c>
      <c r="AD563" s="75" t="s">
        <v>232</v>
      </c>
      <c r="AE563" s="75">
        <f>IF(AF563="Insignificante",1,IF(AF563="Menor",2,IF(AF563="Moderado",3,IF(AF563="Mayor",4,IF(AF563="Catastrófico",5,"NA")))))</f>
        <v>3</v>
      </c>
      <c r="AF563" s="75" t="s">
        <v>232</v>
      </c>
      <c r="AG563" s="76">
        <f>MAXA(AA563,AC563,AE563)</f>
        <v>3</v>
      </c>
      <c r="AH563" s="77" t="str">
        <f>IF(AG563=1,"Insignificante",IF(AG563=2,"Menor",IF(AG563=3,"Moderado",IF(AG563=4,"Mayor",IF(AG563=5,"Catastrófico","NA")))))</f>
        <v>Moderado</v>
      </c>
      <c r="AI563" s="78">
        <f>IF(AJ563="Insignificante",1,IF(AJ563="Menor",2,IF(AJ563="Moderado",3,IF(AJ563="Mayor",4,IF(AJ563="Catastrófico",5,"NA")))))</f>
        <v>1</v>
      </c>
      <c r="AJ563" s="75" t="s">
        <v>231</v>
      </c>
      <c r="AK563" s="75">
        <f>IF(AL563="Insignificante",1,IF(AL563="Menor",2,IF(AL563="Moderado",3,IF(AL563="Mayor",4,IF(AL563="Catastrófico",5,"NA")))))</f>
        <v>2</v>
      </c>
      <c r="AL563" s="75" t="s">
        <v>233</v>
      </c>
      <c r="AM563" s="75">
        <f>IF(AN563="Insignificante",1,IF(AN563="Menor",2,IF(AN563="Moderado",3,IF(AN563="Mayor",4,IF(AN563="Catastrófico",5,"NA")))))</f>
        <v>2</v>
      </c>
      <c r="AN563" s="75" t="s">
        <v>233</v>
      </c>
      <c r="AO563" s="76">
        <f>MAXA(AI563,AK563,AM563)</f>
        <v>2</v>
      </c>
      <c r="AP563" s="77" t="str">
        <f>IF(AO563=1,"Insignificante",IF(AO563=2,"Menor",IF(AO563=3,"Moderado",IF(AO563=4,"Mayor",IF(AO563=5,"Catastrófico","NA")))))</f>
        <v>Menor</v>
      </c>
      <c r="AQ563" s="79"/>
      <c r="AR563" s="79"/>
      <c r="AS563" s="79"/>
    </row>
    <row r="564" spans="3:45" ht="76.5">
      <c r="C564" s="56" t="s">
        <v>3690</v>
      </c>
      <c r="D564" s="57">
        <v>41277</v>
      </c>
      <c r="E564" s="58" t="s">
        <v>219</v>
      </c>
      <c r="F564" s="58" t="s">
        <v>3691</v>
      </c>
      <c r="G564" s="59" t="s">
        <v>3692</v>
      </c>
      <c r="H564" s="59" t="s">
        <v>222</v>
      </c>
      <c r="I564" s="59" t="s">
        <v>2766</v>
      </c>
      <c r="J564" s="59" t="s">
        <v>2747</v>
      </c>
      <c r="K564" s="59" t="s">
        <v>639</v>
      </c>
      <c r="L564" s="59" t="s">
        <v>640</v>
      </c>
      <c r="M564" s="59" t="s">
        <v>3693</v>
      </c>
      <c r="N564" s="59" t="s">
        <v>3694</v>
      </c>
      <c r="O564" s="59" t="s">
        <v>3667</v>
      </c>
      <c r="P564" s="46" t="s">
        <v>179</v>
      </c>
      <c r="Q564" s="59" t="s">
        <v>2697</v>
      </c>
      <c r="R564" s="59" t="s">
        <v>2774</v>
      </c>
      <c r="S564" s="75">
        <f t="shared" si="120"/>
        <v>1</v>
      </c>
      <c r="T564" s="75" t="s">
        <v>231</v>
      </c>
      <c r="U564" s="75">
        <f t="shared" si="121"/>
        <v>3</v>
      </c>
      <c r="V564" s="75" t="s">
        <v>232</v>
      </c>
      <c r="W564" s="75">
        <f t="shared" si="122"/>
        <v>4</v>
      </c>
      <c r="X564" s="75" t="s">
        <v>242</v>
      </c>
      <c r="Y564" s="76">
        <f t="shared" si="131"/>
        <v>4</v>
      </c>
      <c r="Z564" s="77" t="str">
        <f t="shared" si="132"/>
        <v>Mayor</v>
      </c>
      <c r="AA564" s="78">
        <f t="shared" si="123"/>
        <v>1</v>
      </c>
      <c r="AB564" s="75" t="s">
        <v>231</v>
      </c>
      <c r="AC564" s="75">
        <f t="shared" si="124"/>
        <v>3</v>
      </c>
      <c r="AD564" s="75" t="s">
        <v>232</v>
      </c>
      <c r="AE564" s="75">
        <f t="shared" si="125"/>
        <v>3</v>
      </c>
      <c r="AF564" s="75" t="s">
        <v>232</v>
      </c>
      <c r="AG564" s="76">
        <f t="shared" si="133"/>
        <v>3</v>
      </c>
      <c r="AH564" s="77" t="str">
        <f t="shared" si="126"/>
        <v>Moderado</v>
      </c>
      <c r="AI564" s="78">
        <f t="shared" si="127"/>
        <v>1</v>
      </c>
      <c r="AJ564" s="75" t="s">
        <v>231</v>
      </c>
      <c r="AK564" s="75">
        <f t="shared" si="128"/>
        <v>3</v>
      </c>
      <c r="AL564" s="75" t="s">
        <v>232</v>
      </c>
      <c r="AM564" s="75">
        <f t="shared" si="129"/>
        <v>3</v>
      </c>
      <c r="AN564" s="75" t="s">
        <v>232</v>
      </c>
      <c r="AO564" s="76">
        <f t="shared" si="134"/>
        <v>3</v>
      </c>
      <c r="AP564" s="77" t="str">
        <f t="shared" si="130"/>
        <v>Moderado</v>
      </c>
      <c r="AQ564" s="79"/>
      <c r="AR564" s="79"/>
      <c r="AS564" s="79"/>
    </row>
    <row r="565" spans="3:45" ht="25.5">
      <c r="C565" s="56" t="s">
        <v>3695</v>
      </c>
      <c r="D565" s="57">
        <v>41277</v>
      </c>
      <c r="E565" s="58" t="s">
        <v>3118</v>
      </c>
      <c r="F565" s="58" t="s">
        <v>3337</v>
      </c>
      <c r="G565" s="59" t="s">
        <v>3696</v>
      </c>
      <c r="H565" s="59" t="s">
        <v>222</v>
      </c>
      <c r="I565" s="59" t="s">
        <v>223</v>
      </c>
      <c r="J565" s="59" t="s">
        <v>2747</v>
      </c>
      <c r="K565" s="59" t="s">
        <v>639</v>
      </c>
      <c r="L565" s="59" t="s">
        <v>640</v>
      </c>
      <c r="M565" s="59" t="s">
        <v>3564</v>
      </c>
      <c r="N565" s="59" t="s">
        <v>3697</v>
      </c>
      <c r="O565" s="59" t="s">
        <v>3698</v>
      </c>
      <c r="P565" s="46" t="s">
        <v>180</v>
      </c>
      <c r="Q565" s="59" t="s">
        <v>2650</v>
      </c>
      <c r="R565" s="59" t="s">
        <v>230</v>
      </c>
      <c r="S565" s="75">
        <f t="shared" ref="S565:S659" si="135">IF(T565="Insignificante",1,IF(T565="Menor",2,IF(T565="Moderado",3,IF(T565="Mayor",4,IF(T565="Catastrófico",5,"NA")))))</f>
        <v>1</v>
      </c>
      <c r="T565" s="75" t="s">
        <v>231</v>
      </c>
      <c r="U565" s="75">
        <f t="shared" ref="U565:U659" si="136">IF(V565="Insignificante",1,IF(V565="Menor",2,IF(V565="Moderado",3,IF(V565="Mayor",4,IF(V565="Catastrófico",5,"NA")))))</f>
        <v>1</v>
      </c>
      <c r="V565" s="75" t="s">
        <v>231</v>
      </c>
      <c r="W565" s="75">
        <f t="shared" ref="W565:W659" si="137">IF(X565="Insignificante",1,IF(X565="Menor",2,IF(X565="Moderado",3,IF(X565="Mayor",4,IF(X565="Catastrófico",5,"NA")))))</f>
        <v>1</v>
      </c>
      <c r="X565" s="75" t="s">
        <v>231</v>
      </c>
      <c r="Y565" s="76">
        <f t="shared" si="131"/>
        <v>1</v>
      </c>
      <c r="Z565" s="77" t="str">
        <f t="shared" si="132"/>
        <v>Insignificante</v>
      </c>
      <c r="AA565" s="78">
        <f t="shared" ref="AA565:AA659" si="138">IF(AB565="Insignificante",1,IF(AB565="Menor",2,IF(AB565="Moderado",3,IF(AB565="Mayor",4,IF(AB565="Catastrófico",5,"NA")))))</f>
        <v>1</v>
      </c>
      <c r="AB565" s="75" t="s">
        <v>231</v>
      </c>
      <c r="AC565" s="75">
        <f t="shared" ref="AC565:AC659" si="139">IF(AD565="Insignificante",1,IF(AD565="Menor",2,IF(AD565="Moderado",3,IF(AD565="Mayor",4,IF(AD565="Catastrófico",5,"NA")))))</f>
        <v>1</v>
      </c>
      <c r="AD565" s="75" t="s">
        <v>231</v>
      </c>
      <c r="AE565" s="75">
        <f t="shared" ref="AE565:AE659" si="140">IF(AF565="Insignificante",1,IF(AF565="Menor",2,IF(AF565="Moderado",3,IF(AF565="Mayor",4,IF(AF565="Catastrófico",5,"NA")))))</f>
        <v>1</v>
      </c>
      <c r="AF565" s="75" t="s">
        <v>231</v>
      </c>
      <c r="AG565" s="76">
        <f t="shared" si="133"/>
        <v>1</v>
      </c>
      <c r="AH565" s="77" t="str">
        <f t="shared" ref="AH565:AH659" si="141">IF(AG565=1,"Insignificante",IF(AG565=2,"Menor",IF(AG565=3,"Moderado",IF(AG565=4,"Mayor",IF(AG565=5,"Catastrófico","NA")))))</f>
        <v>Insignificante</v>
      </c>
      <c r="AI565" s="78">
        <f t="shared" ref="AI565:AI659" si="142">IF(AJ565="Insignificante",1,IF(AJ565="Menor",2,IF(AJ565="Moderado",3,IF(AJ565="Mayor",4,IF(AJ565="Catastrófico",5,"NA")))))</f>
        <v>1</v>
      </c>
      <c r="AJ565" s="75" t="s">
        <v>231</v>
      </c>
      <c r="AK565" s="75">
        <f t="shared" ref="AK565:AK659" si="143">IF(AL565="Insignificante",1,IF(AL565="Menor",2,IF(AL565="Moderado",3,IF(AL565="Mayor",4,IF(AL565="Catastrófico",5,"NA")))))</f>
        <v>1</v>
      </c>
      <c r="AL565" s="75" t="s">
        <v>231</v>
      </c>
      <c r="AM565" s="75">
        <f t="shared" ref="AM565:AM659" si="144">IF(AN565="Insignificante",1,IF(AN565="Menor",2,IF(AN565="Moderado",3,IF(AN565="Mayor",4,IF(AN565="Catastrófico",5,"NA")))))</f>
        <v>1</v>
      </c>
      <c r="AN565" s="75" t="s">
        <v>231</v>
      </c>
      <c r="AO565" s="76">
        <f t="shared" si="134"/>
        <v>1</v>
      </c>
      <c r="AP565" s="77" t="str">
        <f t="shared" ref="AP565:AP659" si="145">IF(AO565=1,"Insignificante",IF(AO565=2,"Menor",IF(AO565=3,"Moderado",IF(AO565=4,"Mayor",IF(AO565=5,"Catastrófico","NA")))))</f>
        <v>Insignificante</v>
      </c>
      <c r="AQ565" s="79"/>
      <c r="AR565" s="79"/>
      <c r="AS565" s="79"/>
    </row>
    <row r="566" spans="3:45" ht="38.25">
      <c r="C566" s="56" t="s">
        <v>3699</v>
      </c>
      <c r="D566" s="57">
        <v>41277</v>
      </c>
      <c r="E566" s="58" t="s">
        <v>2674</v>
      </c>
      <c r="F566" s="58" t="s">
        <v>3700</v>
      </c>
      <c r="G566" s="59" t="s">
        <v>3701</v>
      </c>
      <c r="H566" s="59" t="s">
        <v>222</v>
      </c>
      <c r="I566" s="59" t="s">
        <v>223</v>
      </c>
      <c r="J566" s="59" t="s">
        <v>2747</v>
      </c>
      <c r="K566" s="59" t="s">
        <v>639</v>
      </c>
      <c r="L566" s="59" t="s">
        <v>640</v>
      </c>
      <c r="M566" s="59" t="s">
        <v>3671</v>
      </c>
      <c r="N566" s="59" t="s">
        <v>3682</v>
      </c>
      <c r="O566" s="59" t="s">
        <v>3667</v>
      </c>
      <c r="P566" s="46" t="s">
        <v>180</v>
      </c>
      <c r="Q566" s="59" t="s">
        <v>2650</v>
      </c>
      <c r="R566" s="59" t="s">
        <v>230</v>
      </c>
      <c r="S566" s="75">
        <f t="shared" si="135"/>
        <v>1</v>
      </c>
      <c r="T566" s="75" t="s">
        <v>231</v>
      </c>
      <c r="U566" s="75">
        <f t="shared" si="136"/>
        <v>1</v>
      </c>
      <c r="V566" s="75" t="s">
        <v>231</v>
      </c>
      <c r="W566" s="75">
        <f t="shared" si="137"/>
        <v>1</v>
      </c>
      <c r="X566" s="75" t="s">
        <v>231</v>
      </c>
      <c r="Y566" s="76">
        <f t="shared" ref="Y566:Y662" si="146">MAXA(S566,U566,W566)</f>
        <v>1</v>
      </c>
      <c r="Z566" s="77" t="str">
        <f t="shared" ref="Z566:Z662" si="147">IF(Y566=1,"Insignificante",IF(Y566=2,"Menor",IF(Y566=3,"Moderado",IF(Y566=4,"Mayor",IF(Y566=5,"Catastrófico","NA")))))</f>
        <v>Insignificante</v>
      </c>
      <c r="AA566" s="78">
        <f t="shared" si="138"/>
        <v>1</v>
      </c>
      <c r="AB566" s="75" t="s">
        <v>231</v>
      </c>
      <c r="AC566" s="75">
        <f t="shared" si="139"/>
        <v>1</v>
      </c>
      <c r="AD566" s="75" t="s">
        <v>231</v>
      </c>
      <c r="AE566" s="75">
        <f t="shared" si="140"/>
        <v>1</v>
      </c>
      <c r="AF566" s="75" t="s">
        <v>231</v>
      </c>
      <c r="AG566" s="76">
        <f t="shared" ref="AG566:AG662" si="148">MAXA(AA566,AC566,AE566)</f>
        <v>1</v>
      </c>
      <c r="AH566" s="77" t="str">
        <f t="shared" si="141"/>
        <v>Insignificante</v>
      </c>
      <c r="AI566" s="78">
        <f t="shared" si="142"/>
        <v>1</v>
      </c>
      <c r="AJ566" s="75" t="s">
        <v>231</v>
      </c>
      <c r="AK566" s="75">
        <f t="shared" si="143"/>
        <v>1</v>
      </c>
      <c r="AL566" s="75" t="s">
        <v>231</v>
      </c>
      <c r="AM566" s="75">
        <f t="shared" si="144"/>
        <v>1</v>
      </c>
      <c r="AN566" s="75" t="s">
        <v>231</v>
      </c>
      <c r="AO566" s="76">
        <f t="shared" ref="AO566:AO662" si="149">MAXA(AI566,AK566,AM566)</f>
        <v>1</v>
      </c>
      <c r="AP566" s="77" t="str">
        <f t="shared" si="145"/>
        <v>Insignificante</v>
      </c>
      <c r="AQ566" s="79"/>
      <c r="AR566" s="79"/>
      <c r="AS566" s="79"/>
    </row>
    <row r="567" spans="3:45" ht="38.25">
      <c r="C567" s="56" t="s">
        <v>3699</v>
      </c>
      <c r="D567" s="57">
        <v>41277</v>
      </c>
      <c r="E567" s="58" t="s">
        <v>2674</v>
      </c>
      <c r="F567" s="58" t="s">
        <v>3700</v>
      </c>
      <c r="G567" s="59" t="s">
        <v>3701</v>
      </c>
      <c r="H567" s="59" t="s">
        <v>222</v>
      </c>
      <c r="I567" s="59" t="s">
        <v>223</v>
      </c>
      <c r="J567" s="59" t="s">
        <v>2747</v>
      </c>
      <c r="K567" s="59" t="s">
        <v>639</v>
      </c>
      <c r="L567" s="59" t="s">
        <v>640</v>
      </c>
      <c r="M567" s="59" t="s">
        <v>3671</v>
      </c>
      <c r="N567" s="59" t="s">
        <v>3682</v>
      </c>
      <c r="O567" s="59" t="s">
        <v>3702</v>
      </c>
      <c r="P567" s="46" t="s">
        <v>180</v>
      </c>
      <c r="Q567" s="59" t="s">
        <v>2650</v>
      </c>
      <c r="R567" s="59" t="s">
        <v>230</v>
      </c>
      <c r="S567" s="75">
        <f>IF(T567="Insignificante",1,IF(T567="Menor",2,IF(T567="Moderado",3,IF(T567="Mayor",4,IF(T567="Catastrófico",5,"NA")))))</f>
        <v>1</v>
      </c>
      <c r="T567" s="75" t="s">
        <v>231</v>
      </c>
      <c r="U567" s="75">
        <f>IF(V567="Insignificante",1,IF(V567="Menor",2,IF(V567="Moderado",3,IF(V567="Mayor",4,IF(V567="Catastrófico",5,"NA")))))</f>
        <v>1</v>
      </c>
      <c r="V567" s="75" t="s">
        <v>231</v>
      </c>
      <c r="W567" s="75">
        <f>IF(X567="Insignificante",1,IF(X567="Menor",2,IF(X567="Moderado",3,IF(X567="Mayor",4,IF(X567="Catastrófico",5,"NA")))))</f>
        <v>1</v>
      </c>
      <c r="X567" s="75" t="s">
        <v>231</v>
      </c>
      <c r="Y567" s="76">
        <f>MAXA(S567,U567,W567)</f>
        <v>1</v>
      </c>
      <c r="Z567" s="77" t="str">
        <f>IF(Y567=1,"Insignificante",IF(Y567=2,"Menor",IF(Y567=3,"Moderado",IF(Y567=4,"Mayor",IF(Y567=5,"Catastrófico","NA")))))</f>
        <v>Insignificante</v>
      </c>
      <c r="AA567" s="78">
        <f>IF(AB567="Insignificante",1,IF(AB567="Menor",2,IF(AB567="Moderado",3,IF(AB567="Mayor",4,IF(AB567="Catastrófico",5,"NA")))))</f>
        <v>1</v>
      </c>
      <c r="AB567" s="75" t="s">
        <v>231</v>
      </c>
      <c r="AC567" s="75">
        <f>IF(AD567="Insignificante",1,IF(AD567="Menor",2,IF(AD567="Moderado",3,IF(AD567="Mayor",4,IF(AD567="Catastrófico",5,"NA")))))</f>
        <v>1</v>
      </c>
      <c r="AD567" s="75" t="s">
        <v>231</v>
      </c>
      <c r="AE567" s="75">
        <f>IF(AF567="Insignificante",1,IF(AF567="Menor",2,IF(AF567="Moderado",3,IF(AF567="Mayor",4,IF(AF567="Catastrófico",5,"NA")))))</f>
        <v>1</v>
      </c>
      <c r="AF567" s="75" t="s">
        <v>231</v>
      </c>
      <c r="AG567" s="76">
        <f>MAXA(AA567,AC567,AE567)</f>
        <v>1</v>
      </c>
      <c r="AH567" s="77" t="str">
        <f>IF(AG567=1,"Insignificante",IF(AG567=2,"Menor",IF(AG567=3,"Moderado",IF(AG567=4,"Mayor",IF(AG567=5,"Catastrófico","NA")))))</f>
        <v>Insignificante</v>
      </c>
      <c r="AI567" s="78">
        <f>IF(AJ567="Insignificante",1,IF(AJ567="Menor",2,IF(AJ567="Moderado",3,IF(AJ567="Mayor",4,IF(AJ567="Catastrófico",5,"NA")))))</f>
        <v>1</v>
      </c>
      <c r="AJ567" s="75" t="s">
        <v>231</v>
      </c>
      <c r="AK567" s="75">
        <f>IF(AL567="Insignificante",1,IF(AL567="Menor",2,IF(AL567="Moderado",3,IF(AL567="Mayor",4,IF(AL567="Catastrófico",5,"NA")))))</f>
        <v>1</v>
      </c>
      <c r="AL567" s="75" t="s">
        <v>231</v>
      </c>
      <c r="AM567" s="75">
        <f>IF(AN567="Insignificante",1,IF(AN567="Menor",2,IF(AN567="Moderado",3,IF(AN567="Mayor",4,IF(AN567="Catastrófico",5,"NA")))))</f>
        <v>1</v>
      </c>
      <c r="AN567" s="75" t="s">
        <v>231</v>
      </c>
      <c r="AO567" s="76">
        <f>MAXA(AI567,AK567,AM567)</f>
        <v>1</v>
      </c>
      <c r="AP567" s="77" t="str">
        <f>IF(AO567=1,"Insignificante",IF(AO567=2,"Menor",IF(AO567=3,"Moderado",IF(AO567=4,"Mayor",IF(AO567=5,"Catastrófico","NA")))))</f>
        <v>Insignificante</v>
      </c>
      <c r="AQ567" s="79"/>
      <c r="AR567" s="79"/>
      <c r="AS567" s="79"/>
    </row>
    <row r="568" spans="3:45" ht="38.25">
      <c r="C568" s="56" t="s">
        <v>3703</v>
      </c>
      <c r="D568" s="57">
        <v>41277</v>
      </c>
      <c r="E568" s="58" t="s">
        <v>2674</v>
      </c>
      <c r="F568" s="58" t="s">
        <v>3704</v>
      </c>
      <c r="G568" s="59" t="s">
        <v>3705</v>
      </c>
      <c r="H568" s="59" t="s">
        <v>222</v>
      </c>
      <c r="I568" s="59" t="s">
        <v>223</v>
      </c>
      <c r="J568" s="59" t="s">
        <v>2747</v>
      </c>
      <c r="K568" s="59" t="s">
        <v>639</v>
      </c>
      <c r="L568" s="59" t="s">
        <v>640</v>
      </c>
      <c r="M568" s="59" t="s">
        <v>3671</v>
      </c>
      <c r="N568" s="59" t="s">
        <v>3682</v>
      </c>
      <c r="O568" s="59" t="s">
        <v>3667</v>
      </c>
      <c r="P568" s="46" t="s">
        <v>180</v>
      </c>
      <c r="Q568" s="59" t="s">
        <v>2650</v>
      </c>
      <c r="R568" s="59" t="s">
        <v>230</v>
      </c>
      <c r="S568" s="75">
        <f t="shared" si="135"/>
        <v>1</v>
      </c>
      <c r="T568" s="75" t="s">
        <v>231</v>
      </c>
      <c r="U568" s="75">
        <f t="shared" si="136"/>
        <v>1</v>
      </c>
      <c r="V568" s="75" t="s">
        <v>231</v>
      </c>
      <c r="W568" s="75">
        <f t="shared" si="137"/>
        <v>1</v>
      </c>
      <c r="X568" s="75" t="s">
        <v>231</v>
      </c>
      <c r="Y568" s="76">
        <f t="shared" si="146"/>
        <v>1</v>
      </c>
      <c r="Z568" s="77" t="str">
        <f t="shared" si="147"/>
        <v>Insignificante</v>
      </c>
      <c r="AA568" s="78">
        <f t="shared" si="138"/>
        <v>1</v>
      </c>
      <c r="AB568" s="75" t="s">
        <v>231</v>
      </c>
      <c r="AC568" s="75">
        <f t="shared" si="139"/>
        <v>1</v>
      </c>
      <c r="AD568" s="75" t="s">
        <v>231</v>
      </c>
      <c r="AE568" s="75">
        <f t="shared" si="140"/>
        <v>1</v>
      </c>
      <c r="AF568" s="75" t="s">
        <v>231</v>
      </c>
      <c r="AG568" s="76">
        <f t="shared" si="148"/>
        <v>1</v>
      </c>
      <c r="AH568" s="77" t="str">
        <f t="shared" si="141"/>
        <v>Insignificante</v>
      </c>
      <c r="AI568" s="78">
        <f t="shared" si="142"/>
        <v>1</v>
      </c>
      <c r="AJ568" s="75" t="s">
        <v>231</v>
      </c>
      <c r="AK568" s="75">
        <f t="shared" si="143"/>
        <v>1</v>
      </c>
      <c r="AL568" s="75" t="s">
        <v>231</v>
      </c>
      <c r="AM568" s="75">
        <f t="shared" si="144"/>
        <v>1</v>
      </c>
      <c r="AN568" s="75" t="s">
        <v>231</v>
      </c>
      <c r="AO568" s="76">
        <f t="shared" si="149"/>
        <v>1</v>
      </c>
      <c r="AP568" s="77" t="str">
        <f t="shared" si="145"/>
        <v>Insignificante</v>
      </c>
      <c r="AQ568" s="79"/>
      <c r="AR568" s="79"/>
      <c r="AS568" s="79"/>
    </row>
    <row r="569" spans="3:45" ht="38.25">
      <c r="C569" s="56" t="s">
        <v>3703</v>
      </c>
      <c r="D569" s="57">
        <v>41277</v>
      </c>
      <c r="E569" s="58" t="s">
        <v>2674</v>
      </c>
      <c r="F569" s="58" t="s">
        <v>3704</v>
      </c>
      <c r="G569" s="59" t="s">
        <v>3705</v>
      </c>
      <c r="H569" s="59" t="s">
        <v>222</v>
      </c>
      <c r="I569" s="59" t="s">
        <v>223</v>
      </c>
      <c r="J569" s="59" t="s">
        <v>2747</v>
      </c>
      <c r="K569" s="59" t="s">
        <v>639</v>
      </c>
      <c r="L569" s="59" t="s">
        <v>640</v>
      </c>
      <c r="M569" s="59" t="s">
        <v>3671</v>
      </c>
      <c r="N569" s="59" t="s">
        <v>3682</v>
      </c>
      <c r="O569" s="59" t="s">
        <v>3702</v>
      </c>
      <c r="P569" s="46" t="s">
        <v>180</v>
      </c>
      <c r="Q569" s="59" t="s">
        <v>2650</v>
      </c>
      <c r="R569" s="59" t="s">
        <v>230</v>
      </c>
      <c r="S569" s="75">
        <f>IF(T569="Insignificante",1,IF(T569="Menor",2,IF(T569="Moderado",3,IF(T569="Mayor",4,IF(T569="Catastrófico",5,"NA")))))</f>
        <v>1</v>
      </c>
      <c r="T569" s="75" t="s">
        <v>231</v>
      </c>
      <c r="U569" s="75">
        <f>IF(V569="Insignificante",1,IF(V569="Menor",2,IF(V569="Moderado",3,IF(V569="Mayor",4,IF(V569="Catastrófico",5,"NA")))))</f>
        <v>1</v>
      </c>
      <c r="V569" s="75" t="s">
        <v>231</v>
      </c>
      <c r="W569" s="75">
        <f>IF(X569="Insignificante",1,IF(X569="Menor",2,IF(X569="Moderado",3,IF(X569="Mayor",4,IF(X569="Catastrófico",5,"NA")))))</f>
        <v>1</v>
      </c>
      <c r="X569" s="75" t="s">
        <v>231</v>
      </c>
      <c r="Y569" s="76">
        <f>MAXA(S569,U569,W569)</f>
        <v>1</v>
      </c>
      <c r="Z569" s="77" t="str">
        <f>IF(Y569=1,"Insignificante",IF(Y569=2,"Menor",IF(Y569=3,"Moderado",IF(Y569=4,"Mayor",IF(Y569=5,"Catastrófico","NA")))))</f>
        <v>Insignificante</v>
      </c>
      <c r="AA569" s="78">
        <f>IF(AB569="Insignificante",1,IF(AB569="Menor",2,IF(AB569="Moderado",3,IF(AB569="Mayor",4,IF(AB569="Catastrófico",5,"NA")))))</f>
        <v>1</v>
      </c>
      <c r="AB569" s="75" t="s">
        <v>231</v>
      </c>
      <c r="AC569" s="75">
        <f>IF(AD569="Insignificante",1,IF(AD569="Menor",2,IF(AD569="Moderado",3,IF(AD569="Mayor",4,IF(AD569="Catastrófico",5,"NA")))))</f>
        <v>1</v>
      </c>
      <c r="AD569" s="75" t="s">
        <v>231</v>
      </c>
      <c r="AE569" s="75">
        <f>IF(AF569="Insignificante",1,IF(AF569="Menor",2,IF(AF569="Moderado",3,IF(AF569="Mayor",4,IF(AF569="Catastrófico",5,"NA")))))</f>
        <v>1</v>
      </c>
      <c r="AF569" s="75" t="s">
        <v>231</v>
      </c>
      <c r="AG569" s="76">
        <f>MAXA(AA569,AC569,AE569)</f>
        <v>1</v>
      </c>
      <c r="AH569" s="77" t="str">
        <f>IF(AG569=1,"Insignificante",IF(AG569=2,"Menor",IF(AG569=3,"Moderado",IF(AG569=4,"Mayor",IF(AG569=5,"Catastrófico","NA")))))</f>
        <v>Insignificante</v>
      </c>
      <c r="AI569" s="78">
        <f>IF(AJ569="Insignificante",1,IF(AJ569="Menor",2,IF(AJ569="Moderado",3,IF(AJ569="Mayor",4,IF(AJ569="Catastrófico",5,"NA")))))</f>
        <v>1</v>
      </c>
      <c r="AJ569" s="75" t="s">
        <v>231</v>
      </c>
      <c r="AK569" s="75">
        <f>IF(AL569="Insignificante",1,IF(AL569="Menor",2,IF(AL569="Moderado",3,IF(AL569="Mayor",4,IF(AL569="Catastrófico",5,"NA")))))</f>
        <v>1</v>
      </c>
      <c r="AL569" s="75" t="s">
        <v>231</v>
      </c>
      <c r="AM569" s="75">
        <f>IF(AN569="Insignificante",1,IF(AN569="Menor",2,IF(AN569="Moderado",3,IF(AN569="Mayor",4,IF(AN569="Catastrófico",5,"NA")))))</f>
        <v>1</v>
      </c>
      <c r="AN569" s="75" t="s">
        <v>231</v>
      </c>
      <c r="AO569" s="76">
        <f>MAXA(AI569,AK569,AM569)</f>
        <v>1</v>
      </c>
      <c r="AP569" s="77" t="str">
        <f>IF(AO569=1,"Insignificante",IF(AO569=2,"Menor",IF(AO569=3,"Moderado",IF(AO569=4,"Mayor",IF(AO569=5,"Catastrófico","NA")))))</f>
        <v>Insignificante</v>
      </c>
      <c r="AQ569" s="79"/>
      <c r="AR569" s="79"/>
      <c r="AS569" s="79"/>
    </row>
    <row r="570" spans="3:45" ht="25.5">
      <c r="C570" s="56" t="s">
        <v>3706</v>
      </c>
      <c r="D570" s="57">
        <v>41277</v>
      </c>
      <c r="E570" s="58" t="s">
        <v>2674</v>
      </c>
      <c r="F570" s="58" t="s">
        <v>3707</v>
      </c>
      <c r="G570" s="59" t="s">
        <v>3708</v>
      </c>
      <c r="H570" s="59" t="s">
        <v>222</v>
      </c>
      <c r="I570" s="59" t="s">
        <v>223</v>
      </c>
      <c r="J570" s="59" t="s">
        <v>2747</v>
      </c>
      <c r="K570" s="59" t="s">
        <v>639</v>
      </c>
      <c r="L570" s="59" t="s">
        <v>640</v>
      </c>
      <c r="M570" s="59" t="s">
        <v>3693</v>
      </c>
      <c r="N570" s="59" t="s">
        <v>3709</v>
      </c>
      <c r="O570" s="59" t="s">
        <v>3667</v>
      </c>
      <c r="P570" s="46" t="s">
        <v>180</v>
      </c>
      <c r="Q570" s="59" t="s">
        <v>2650</v>
      </c>
      <c r="R570" s="59" t="s">
        <v>230</v>
      </c>
      <c r="S570" s="75">
        <f t="shared" si="135"/>
        <v>1</v>
      </c>
      <c r="T570" s="75" t="s">
        <v>231</v>
      </c>
      <c r="U570" s="75">
        <f t="shared" si="136"/>
        <v>1</v>
      </c>
      <c r="V570" s="75" t="s">
        <v>231</v>
      </c>
      <c r="W570" s="75">
        <f t="shared" si="137"/>
        <v>1</v>
      </c>
      <c r="X570" s="75" t="s">
        <v>231</v>
      </c>
      <c r="Y570" s="76">
        <f t="shared" si="146"/>
        <v>1</v>
      </c>
      <c r="Z570" s="77" t="str">
        <f t="shared" si="147"/>
        <v>Insignificante</v>
      </c>
      <c r="AA570" s="78">
        <f t="shared" si="138"/>
        <v>1</v>
      </c>
      <c r="AB570" s="75" t="s">
        <v>231</v>
      </c>
      <c r="AC570" s="75">
        <f t="shared" si="139"/>
        <v>1</v>
      </c>
      <c r="AD570" s="75" t="s">
        <v>231</v>
      </c>
      <c r="AE570" s="75">
        <f t="shared" si="140"/>
        <v>1</v>
      </c>
      <c r="AF570" s="75" t="s">
        <v>231</v>
      </c>
      <c r="AG570" s="76">
        <f t="shared" si="148"/>
        <v>1</v>
      </c>
      <c r="AH570" s="77" t="str">
        <f t="shared" si="141"/>
        <v>Insignificante</v>
      </c>
      <c r="AI570" s="78">
        <f t="shared" si="142"/>
        <v>1</v>
      </c>
      <c r="AJ570" s="75" t="s">
        <v>231</v>
      </c>
      <c r="AK570" s="75">
        <f t="shared" si="143"/>
        <v>1</v>
      </c>
      <c r="AL570" s="75" t="s">
        <v>231</v>
      </c>
      <c r="AM570" s="75">
        <f t="shared" si="144"/>
        <v>1</v>
      </c>
      <c r="AN570" s="75" t="s">
        <v>231</v>
      </c>
      <c r="AO570" s="76">
        <f t="shared" si="149"/>
        <v>1</v>
      </c>
      <c r="AP570" s="77" t="str">
        <f t="shared" si="145"/>
        <v>Insignificante</v>
      </c>
      <c r="AQ570" s="79"/>
      <c r="AR570" s="79"/>
      <c r="AS570" s="79"/>
    </row>
    <row r="571" spans="3:45" ht="25.5">
      <c r="C571" s="56" t="s">
        <v>3706</v>
      </c>
      <c r="D571" s="57">
        <v>41277</v>
      </c>
      <c r="E571" s="58" t="s">
        <v>2674</v>
      </c>
      <c r="F571" s="58" t="s">
        <v>3707</v>
      </c>
      <c r="G571" s="59" t="s">
        <v>3708</v>
      </c>
      <c r="H571" s="59" t="s">
        <v>222</v>
      </c>
      <c r="I571" s="59" t="s">
        <v>223</v>
      </c>
      <c r="J571" s="59" t="s">
        <v>2747</v>
      </c>
      <c r="K571" s="59" t="s">
        <v>639</v>
      </c>
      <c r="L571" s="59" t="s">
        <v>640</v>
      </c>
      <c r="M571" s="59" t="s">
        <v>3693</v>
      </c>
      <c r="N571" s="59" t="s">
        <v>3709</v>
      </c>
      <c r="O571" s="59" t="s">
        <v>3702</v>
      </c>
      <c r="P571" s="46" t="s">
        <v>180</v>
      </c>
      <c r="Q571" s="59" t="s">
        <v>2650</v>
      </c>
      <c r="R571" s="59" t="s">
        <v>230</v>
      </c>
      <c r="S571" s="75">
        <f>IF(T571="Insignificante",1,IF(T571="Menor",2,IF(T571="Moderado",3,IF(T571="Mayor",4,IF(T571="Catastrófico",5,"NA")))))</f>
        <v>1</v>
      </c>
      <c r="T571" s="75" t="s">
        <v>231</v>
      </c>
      <c r="U571" s="75">
        <f>IF(V571="Insignificante",1,IF(V571="Menor",2,IF(V571="Moderado",3,IF(V571="Mayor",4,IF(V571="Catastrófico",5,"NA")))))</f>
        <v>1</v>
      </c>
      <c r="V571" s="75" t="s">
        <v>231</v>
      </c>
      <c r="W571" s="75">
        <f>IF(X571="Insignificante",1,IF(X571="Menor",2,IF(X571="Moderado",3,IF(X571="Mayor",4,IF(X571="Catastrófico",5,"NA")))))</f>
        <v>1</v>
      </c>
      <c r="X571" s="75" t="s">
        <v>231</v>
      </c>
      <c r="Y571" s="76">
        <f>MAXA(S571,U571,W571)</f>
        <v>1</v>
      </c>
      <c r="Z571" s="77" t="str">
        <f>IF(Y571=1,"Insignificante",IF(Y571=2,"Menor",IF(Y571=3,"Moderado",IF(Y571=4,"Mayor",IF(Y571=5,"Catastrófico","NA")))))</f>
        <v>Insignificante</v>
      </c>
      <c r="AA571" s="78">
        <f>IF(AB571="Insignificante",1,IF(AB571="Menor",2,IF(AB571="Moderado",3,IF(AB571="Mayor",4,IF(AB571="Catastrófico",5,"NA")))))</f>
        <v>1</v>
      </c>
      <c r="AB571" s="75" t="s">
        <v>231</v>
      </c>
      <c r="AC571" s="75">
        <f>IF(AD571="Insignificante",1,IF(AD571="Menor",2,IF(AD571="Moderado",3,IF(AD571="Mayor",4,IF(AD571="Catastrófico",5,"NA")))))</f>
        <v>1</v>
      </c>
      <c r="AD571" s="75" t="s">
        <v>231</v>
      </c>
      <c r="AE571" s="75">
        <f>IF(AF571="Insignificante",1,IF(AF571="Menor",2,IF(AF571="Moderado",3,IF(AF571="Mayor",4,IF(AF571="Catastrófico",5,"NA")))))</f>
        <v>1</v>
      </c>
      <c r="AF571" s="75" t="s">
        <v>231</v>
      </c>
      <c r="AG571" s="76">
        <f>MAXA(AA571,AC571,AE571)</f>
        <v>1</v>
      </c>
      <c r="AH571" s="77" t="str">
        <f>IF(AG571=1,"Insignificante",IF(AG571=2,"Menor",IF(AG571=3,"Moderado",IF(AG571=4,"Mayor",IF(AG571=5,"Catastrófico","NA")))))</f>
        <v>Insignificante</v>
      </c>
      <c r="AI571" s="78">
        <f>IF(AJ571="Insignificante",1,IF(AJ571="Menor",2,IF(AJ571="Moderado",3,IF(AJ571="Mayor",4,IF(AJ571="Catastrófico",5,"NA")))))</f>
        <v>1</v>
      </c>
      <c r="AJ571" s="75" t="s">
        <v>231</v>
      </c>
      <c r="AK571" s="75">
        <f>IF(AL571="Insignificante",1,IF(AL571="Menor",2,IF(AL571="Moderado",3,IF(AL571="Mayor",4,IF(AL571="Catastrófico",5,"NA")))))</f>
        <v>1</v>
      </c>
      <c r="AL571" s="75" t="s">
        <v>231</v>
      </c>
      <c r="AM571" s="75">
        <f>IF(AN571="Insignificante",1,IF(AN571="Menor",2,IF(AN571="Moderado",3,IF(AN571="Mayor",4,IF(AN571="Catastrófico",5,"NA")))))</f>
        <v>1</v>
      </c>
      <c r="AN571" s="75" t="s">
        <v>231</v>
      </c>
      <c r="AO571" s="76">
        <f>MAXA(AI571,AK571,AM571)</f>
        <v>1</v>
      </c>
      <c r="AP571" s="77" t="str">
        <f>IF(AO571=1,"Insignificante",IF(AO571=2,"Menor",IF(AO571=3,"Moderado",IF(AO571=4,"Mayor",IF(AO571=5,"Catastrófico","NA")))))</f>
        <v>Insignificante</v>
      </c>
      <c r="AQ571" s="79"/>
      <c r="AR571" s="79"/>
      <c r="AS571" s="79"/>
    </row>
    <row r="572" spans="3:45" ht="25.5">
      <c r="C572" s="56" t="s">
        <v>3710</v>
      </c>
      <c r="D572" s="57">
        <v>41277</v>
      </c>
      <c r="E572" s="58" t="s">
        <v>3058</v>
      </c>
      <c r="F572" s="58" t="s">
        <v>3711</v>
      </c>
      <c r="G572" s="59" t="s">
        <v>3712</v>
      </c>
      <c r="H572" s="59" t="s">
        <v>222</v>
      </c>
      <c r="I572" s="59" t="s">
        <v>223</v>
      </c>
      <c r="J572" s="59" t="s">
        <v>2747</v>
      </c>
      <c r="K572" s="59" t="s">
        <v>639</v>
      </c>
      <c r="L572" s="59" t="s">
        <v>640</v>
      </c>
      <c r="M572" s="59" t="s">
        <v>3693</v>
      </c>
      <c r="N572" s="59" t="s">
        <v>3709</v>
      </c>
      <c r="O572" s="59" t="s">
        <v>3667</v>
      </c>
      <c r="P572" s="46" t="s">
        <v>180</v>
      </c>
      <c r="Q572" s="59" t="s">
        <v>2650</v>
      </c>
      <c r="R572" s="59" t="s">
        <v>230</v>
      </c>
      <c r="S572" s="75">
        <f t="shared" si="135"/>
        <v>1</v>
      </c>
      <c r="T572" s="75" t="s">
        <v>231</v>
      </c>
      <c r="U572" s="75">
        <f t="shared" si="136"/>
        <v>1</v>
      </c>
      <c r="V572" s="75" t="s">
        <v>231</v>
      </c>
      <c r="W572" s="75">
        <f t="shared" si="137"/>
        <v>1</v>
      </c>
      <c r="X572" s="75" t="s">
        <v>231</v>
      </c>
      <c r="Y572" s="76">
        <f t="shared" si="146"/>
        <v>1</v>
      </c>
      <c r="Z572" s="77" t="str">
        <f t="shared" si="147"/>
        <v>Insignificante</v>
      </c>
      <c r="AA572" s="78">
        <f t="shared" si="138"/>
        <v>1</v>
      </c>
      <c r="AB572" s="75" t="s">
        <v>231</v>
      </c>
      <c r="AC572" s="75">
        <f t="shared" si="139"/>
        <v>2</v>
      </c>
      <c r="AD572" s="75" t="s">
        <v>233</v>
      </c>
      <c r="AE572" s="75">
        <f t="shared" si="140"/>
        <v>1</v>
      </c>
      <c r="AF572" s="75" t="s">
        <v>231</v>
      </c>
      <c r="AG572" s="76">
        <f t="shared" si="148"/>
        <v>2</v>
      </c>
      <c r="AH572" s="77" t="str">
        <f t="shared" si="141"/>
        <v>Menor</v>
      </c>
      <c r="AI572" s="78">
        <f t="shared" si="142"/>
        <v>1</v>
      </c>
      <c r="AJ572" s="75" t="s">
        <v>231</v>
      </c>
      <c r="AK572" s="75">
        <f t="shared" si="143"/>
        <v>2</v>
      </c>
      <c r="AL572" s="75" t="s">
        <v>233</v>
      </c>
      <c r="AM572" s="75">
        <f t="shared" si="144"/>
        <v>2</v>
      </c>
      <c r="AN572" s="75" t="s">
        <v>233</v>
      </c>
      <c r="AO572" s="76">
        <f t="shared" si="149"/>
        <v>2</v>
      </c>
      <c r="AP572" s="77" t="str">
        <f t="shared" si="145"/>
        <v>Menor</v>
      </c>
      <c r="AQ572" s="79"/>
      <c r="AR572" s="79"/>
      <c r="AS572" s="79"/>
    </row>
    <row r="573" spans="3:45" ht="25.5">
      <c r="C573" s="56" t="s">
        <v>3710</v>
      </c>
      <c r="D573" s="57">
        <v>41277</v>
      </c>
      <c r="E573" s="58" t="s">
        <v>3058</v>
      </c>
      <c r="F573" s="58" t="s">
        <v>3711</v>
      </c>
      <c r="G573" s="59" t="s">
        <v>3712</v>
      </c>
      <c r="H573" s="59" t="s">
        <v>222</v>
      </c>
      <c r="I573" s="59" t="s">
        <v>223</v>
      </c>
      <c r="J573" s="59" t="s">
        <v>2747</v>
      </c>
      <c r="K573" s="59" t="s">
        <v>639</v>
      </c>
      <c r="L573" s="59" t="s">
        <v>640</v>
      </c>
      <c r="M573" s="59" t="s">
        <v>3693</v>
      </c>
      <c r="N573" s="59" t="s">
        <v>3709</v>
      </c>
      <c r="O573" s="59" t="s">
        <v>3713</v>
      </c>
      <c r="P573" s="46" t="s">
        <v>180</v>
      </c>
      <c r="Q573" s="59" t="s">
        <v>2650</v>
      </c>
      <c r="R573" s="59" t="s">
        <v>230</v>
      </c>
      <c r="S573" s="75">
        <f>IF(T573="Insignificante",1,IF(T573="Menor",2,IF(T573="Moderado",3,IF(T573="Mayor",4,IF(T573="Catastrófico",5,"NA")))))</f>
        <v>1</v>
      </c>
      <c r="T573" s="75" t="s">
        <v>231</v>
      </c>
      <c r="U573" s="75">
        <f>IF(V573="Insignificante",1,IF(V573="Menor",2,IF(V573="Moderado",3,IF(V573="Mayor",4,IF(V573="Catastrófico",5,"NA")))))</f>
        <v>1</v>
      </c>
      <c r="V573" s="75" t="s">
        <v>231</v>
      </c>
      <c r="W573" s="75">
        <f>IF(X573="Insignificante",1,IF(X573="Menor",2,IF(X573="Moderado",3,IF(X573="Mayor",4,IF(X573="Catastrófico",5,"NA")))))</f>
        <v>1</v>
      </c>
      <c r="X573" s="75" t="s">
        <v>231</v>
      </c>
      <c r="Y573" s="76">
        <f>MAXA(S573,U573,W573)</f>
        <v>1</v>
      </c>
      <c r="Z573" s="77" t="str">
        <f>IF(Y573=1,"Insignificante",IF(Y573=2,"Menor",IF(Y573=3,"Moderado",IF(Y573=4,"Mayor",IF(Y573=5,"Catastrófico","NA")))))</f>
        <v>Insignificante</v>
      </c>
      <c r="AA573" s="78">
        <f>IF(AB573="Insignificante",1,IF(AB573="Menor",2,IF(AB573="Moderado",3,IF(AB573="Mayor",4,IF(AB573="Catastrófico",5,"NA")))))</f>
        <v>1</v>
      </c>
      <c r="AB573" s="75" t="s">
        <v>231</v>
      </c>
      <c r="AC573" s="75">
        <f>IF(AD573="Insignificante",1,IF(AD573="Menor",2,IF(AD573="Moderado",3,IF(AD573="Mayor",4,IF(AD573="Catastrófico",5,"NA")))))</f>
        <v>2</v>
      </c>
      <c r="AD573" s="75" t="s">
        <v>233</v>
      </c>
      <c r="AE573" s="75">
        <f>IF(AF573="Insignificante",1,IF(AF573="Menor",2,IF(AF573="Moderado",3,IF(AF573="Mayor",4,IF(AF573="Catastrófico",5,"NA")))))</f>
        <v>1</v>
      </c>
      <c r="AF573" s="75" t="s">
        <v>231</v>
      </c>
      <c r="AG573" s="76">
        <f>MAXA(AA573,AC573,AE573)</f>
        <v>2</v>
      </c>
      <c r="AH573" s="77" t="str">
        <f>IF(AG573=1,"Insignificante",IF(AG573=2,"Menor",IF(AG573=3,"Moderado",IF(AG573=4,"Mayor",IF(AG573=5,"Catastrófico","NA")))))</f>
        <v>Menor</v>
      </c>
      <c r="AI573" s="78">
        <f>IF(AJ573="Insignificante",1,IF(AJ573="Menor",2,IF(AJ573="Moderado",3,IF(AJ573="Mayor",4,IF(AJ573="Catastrófico",5,"NA")))))</f>
        <v>1</v>
      </c>
      <c r="AJ573" s="75" t="s">
        <v>231</v>
      </c>
      <c r="AK573" s="75">
        <f>IF(AL573="Insignificante",1,IF(AL573="Menor",2,IF(AL573="Moderado",3,IF(AL573="Mayor",4,IF(AL573="Catastrófico",5,"NA")))))</f>
        <v>2</v>
      </c>
      <c r="AL573" s="75" t="s">
        <v>233</v>
      </c>
      <c r="AM573" s="75">
        <f>IF(AN573="Insignificante",1,IF(AN573="Menor",2,IF(AN573="Moderado",3,IF(AN573="Mayor",4,IF(AN573="Catastrófico",5,"NA")))))</f>
        <v>2</v>
      </c>
      <c r="AN573" s="75" t="s">
        <v>233</v>
      </c>
      <c r="AO573" s="76">
        <f>MAXA(AI573,AK573,AM573)</f>
        <v>2</v>
      </c>
      <c r="AP573" s="77" t="str">
        <f>IF(AO573=1,"Insignificante",IF(AO573=2,"Menor",IF(AO573=3,"Moderado",IF(AO573=4,"Mayor",IF(AO573=5,"Catastrófico","NA")))))</f>
        <v>Menor</v>
      </c>
      <c r="AQ573" s="79"/>
      <c r="AR573" s="79"/>
      <c r="AS573" s="79"/>
    </row>
    <row r="574" spans="3:45" ht="63.75">
      <c r="C574" s="56" t="s">
        <v>3714</v>
      </c>
      <c r="D574" s="57">
        <v>41277</v>
      </c>
      <c r="E574" s="58" t="s">
        <v>3058</v>
      </c>
      <c r="F574" s="58" t="s">
        <v>3715</v>
      </c>
      <c r="G574" s="59" t="s">
        <v>3716</v>
      </c>
      <c r="H574" s="59" t="s">
        <v>222</v>
      </c>
      <c r="I574" s="59" t="s">
        <v>223</v>
      </c>
      <c r="J574" s="59" t="s">
        <v>2747</v>
      </c>
      <c r="K574" s="59" t="s">
        <v>639</v>
      </c>
      <c r="L574" s="59" t="s">
        <v>640</v>
      </c>
      <c r="M574" s="59" t="s">
        <v>3671</v>
      </c>
      <c r="N574" s="59" t="s">
        <v>3709</v>
      </c>
      <c r="O574" s="59" t="s">
        <v>3667</v>
      </c>
      <c r="P574" s="46" t="s">
        <v>180</v>
      </c>
      <c r="Q574" s="59" t="s">
        <v>2650</v>
      </c>
      <c r="R574" s="59" t="s">
        <v>230</v>
      </c>
      <c r="S574" s="75">
        <f t="shared" si="135"/>
        <v>1</v>
      </c>
      <c r="T574" s="75" t="s">
        <v>231</v>
      </c>
      <c r="U574" s="75">
        <f t="shared" si="136"/>
        <v>1</v>
      </c>
      <c r="V574" s="75" t="s">
        <v>231</v>
      </c>
      <c r="W574" s="75">
        <f t="shared" si="137"/>
        <v>1</v>
      </c>
      <c r="X574" s="75" t="s">
        <v>231</v>
      </c>
      <c r="Y574" s="76">
        <f t="shared" si="146"/>
        <v>1</v>
      </c>
      <c r="Z574" s="77" t="str">
        <f t="shared" si="147"/>
        <v>Insignificante</v>
      </c>
      <c r="AA574" s="78">
        <f t="shared" si="138"/>
        <v>1</v>
      </c>
      <c r="AB574" s="75" t="s">
        <v>231</v>
      </c>
      <c r="AC574" s="75">
        <f t="shared" si="139"/>
        <v>1</v>
      </c>
      <c r="AD574" s="75" t="s">
        <v>231</v>
      </c>
      <c r="AE574" s="75">
        <f t="shared" si="140"/>
        <v>1</v>
      </c>
      <c r="AF574" s="75" t="s">
        <v>231</v>
      </c>
      <c r="AG574" s="76">
        <f t="shared" si="148"/>
        <v>1</v>
      </c>
      <c r="AH574" s="77" t="str">
        <f t="shared" si="141"/>
        <v>Insignificante</v>
      </c>
      <c r="AI574" s="78">
        <f t="shared" si="142"/>
        <v>1</v>
      </c>
      <c r="AJ574" s="75" t="s">
        <v>231</v>
      </c>
      <c r="AK574" s="75">
        <f t="shared" si="143"/>
        <v>1</v>
      </c>
      <c r="AL574" s="75" t="s">
        <v>231</v>
      </c>
      <c r="AM574" s="75">
        <f t="shared" si="144"/>
        <v>1</v>
      </c>
      <c r="AN574" s="75" t="s">
        <v>231</v>
      </c>
      <c r="AO574" s="76">
        <f t="shared" si="149"/>
        <v>1</v>
      </c>
      <c r="AP574" s="77" t="str">
        <f t="shared" si="145"/>
        <v>Insignificante</v>
      </c>
      <c r="AQ574" s="79"/>
      <c r="AR574" s="79"/>
      <c r="AS574" s="79"/>
    </row>
    <row r="575" spans="3:45" ht="63.75">
      <c r="C575" s="56" t="s">
        <v>3714</v>
      </c>
      <c r="D575" s="57">
        <v>41277</v>
      </c>
      <c r="E575" s="58" t="s">
        <v>3058</v>
      </c>
      <c r="F575" s="58" t="s">
        <v>3715</v>
      </c>
      <c r="G575" s="59" t="s">
        <v>3716</v>
      </c>
      <c r="H575" s="59" t="s">
        <v>222</v>
      </c>
      <c r="I575" s="59" t="s">
        <v>223</v>
      </c>
      <c r="J575" s="59" t="s">
        <v>2747</v>
      </c>
      <c r="K575" s="59" t="s">
        <v>639</v>
      </c>
      <c r="L575" s="59" t="s">
        <v>640</v>
      </c>
      <c r="M575" s="59" t="s">
        <v>3671</v>
      </c>
      <c r="N575" s="59" t="s">
        <v>3709</v>
      </c>
      <c r="O575" s="59" t="s">
        <v>3713</v>
      </c>
      <c r="P575" s="46" t="s">
        <v>180</v>
      </c>
      <c r="Q575" s="59" t="s">
        <v>2650</v>
      </c>
      <c r="R575" s="59" t="s">
        <v>230</v>
      </c>
      <c r="S575" s="75">
        <f>IF(T575="Insignificante",1,IF(T575="Menor",2,IF(T575="Moderado",3,IF(T575="Mayor",4,IF(T575="Catastrófico",5,"NA")))))</f>
        <v>1</v>
      </c>
      <c r="T575" s="75" t="s">
        <v>231</v>
      </c>
      <c r="U575" s="75">
        <f>IF(V575="Insignificante",1,IF(V575="Menor",2,IF(V575="Moderado",3,IF(V575="Mayor",4,IF(V575="Catastrófico",5,"NA")))))</f>
        <v>1</v>
      </c>
      <c r="V575" s="75" t="s">
        <v>231</v>
      </c>
      <c r="W575" s="75">
        <f>IF(X575="Insignificante",1,IF(X575="Menor",2,IF(X575="Moderado",3,IF(X575="Mayor",4,IF(X575="Catastrófico",5,"NA")))))</f>
        <v>1</v>
      </c>
      <c r="X575" s="75" t="s">
        <v>231</v>
      </c>
      <c r="Y575" s="76">
        <f>MAXA(S575,U575,W575)</f>
        <v>1</v>
      </c>
      <c r="Z575" s="77" t="str">
        <f>IF(Y575=1,"Insignificante",IF(Y575=2,"Menor",IF(Y575=3,"Moderado",IF(Y575=4,"Mayor",IF(Y575=5,"Catastrófico","NA")))))</f>
        <v>Insignificante</v>
      </c>
      <c r="AA575" s="78">
        <f>IF(AB575="Insignificante",1,IF(AB575="Menor",2,IF(AB575="Moderado",3,IF(AB575="Mayor",4,IF(AB575="Catastrófico",5,"NA")))))</f>
        <v>1</v>
      </c>
      <c r="AB575" s="75" t="s">
        <v>231</v>
      </c>
      <c r="AC575" s="75">
        <f>IF(AD575="Insignificante",1,IF(AD575="Menor",2,IF(AD575="Moderado",3,IF(AD575="Mayor",4,IF(AD575="Catastrófico",5,"NA")))))</f>
        <v>1</v>
      </c>
      <c r="AD575" s="75" t="s">
        <v>231</v>
      </c>
      <c r="AE575" s="75">
        <f>IF(AF575="Insignificante",1,IF(AF575="Menor",2,IF(AF575="Moderado",3,IF(AF575="Mayor",4,IF(AF575="Catastrófico",5,"NA")))))</f>
        <v>1</v>
      </c>
      <c r="AF575" s="75" t="s">
        <v>231</v>
      </c>
      <c r="AG575" s="76">
        <f>MAXA(AA575,AC575,AE575)</f>
        <v>1</v>
      </c>
      <c r="AH575" s="77" t="str">
        <f>IF(AG575=1,"Insignificante",IF(AG575=2,"Menor",IF(AG575=3,"Moderado",IF(AG575=4,"Mayor",IF(AG575=5,"Catastrófico","NA")))))</f>
        <v>Insignificante</v>
      </c>
      <c r="AI575" s="78">
        <f>IF(AJ575="Insignificante",1,IF(AJ575="Menor",2,IF(AJ575="Moderado",3,IF(AJ575="Mayor",4,IF(AJ575="Catastrófico",5,"NA")))))</f>
        <v>1</v>
      </c>
      <c r="AJ575" s="75" t="s">
        <v>231</v>
      </c>
      <c r="AK575" s="75">
        <f>IF(AL575="Insignificante",1,IF(AL575="Menor",2,IF(AL575="Moderado",3,IF(AL575="Mayor",4,IF(AL575="Catastrófico",5,"NA")))))</f>
        <v>1</v>
      </c>
      <c r="AL575" s="75" t="s">
        <v>231</v>
      </c>
      <c r="AM575" s="75">
        <f>IF(AN575="Insignificante",1,IF(AN575="Menor",2,IF(AN575="Moderado",3,IF(AN575="Mayor",4,IF(AN575="Catastrófico",5,"NA")))))</f>
        <v>1</v>
      </c>
      <c r="AN575" s="75" t="s">
        <v>231</v>
      </c>
      <c r="AO575" s="76">
        <f>MAXA(AI575,AK575,AM575)</f>
        <v>1</v>
      </c>
      <c r="AP575" s="77" t="str">
        <f>IF(AO575=1,"Insignificante",IF(AO575=2,"Menor",IF(AO575=3,"Moderado",IF(AO575=4,"Mayor",IF(AO575=5,"Catastrófico","NA")))))</f>
        <v>Insignificante</v>
      </c>
      <c r="AQ575" s="79"/>
      <c r="AR575" s="79"/>
      <c r="AS575" s="79"/>
    </row>
    <row r="576" spans="3:45" ht="76.5">
      <c r="C576" s="56" t="s">
        <v>3717</v>
      </c>
      <c r="D576" s="57">
        <v>41031</v>
      </c>
      <c r="E576" s="58" t="s">
        <v>3718</v>
      </c>
      <c r="F576" s="58" t="s">
        <v>3719</v>
      </c>
      <c r="G576" s="59" t="s">
        <v>3720</v>
      </c>
      <c r="H576" s="59" t="s">
        <v>222</v>
      </c>
      <c r="I576" s="59" t="s">
        <v>223</v>
      </c>
      <c r="J576" s="59" t="s">
        <v>3721</v>
      </c>
      <c r="K576" s="59" t="s">
        <v>639</v>
      </c>
      <c r="L576" s="59" t="s">
        <v>640</v>
      </c>
      <c r="M576" s="59" t="s">
        <v>3722</v>
      </c>
      <c r="N576" s="59" t="s">
        <v>3723</v>
      </c>
      <c r="O576" s="59" t="s">
        <v>3667</v>
      </c>
      <c r="P576" s="46" t="s">
        <v>179</v>
      </c>
      <c r="Q576" s="59" t="s">
        <v>2697</v>
      </c>
      <c r="R576" s="60" t="s">
        <v>2999</v>
      </c>
      <c r="S576" s="75">
        <f t="shared" si="135"/>
        <v>1</v>
      </c>
      <c r="T576" s="75" t="s">
        <v>231</v>
      </c>
      <c r="U576" s="75">
        <f t="shared" si="136"/>
        <v>5</v>
      </c>
      <c r="V576" s="75" t="s">
        <v>243</v>
      </c>
      <c r="W576" s="75">
        <f t="shared" si="137"/>
        <v>3</v>
      </c>
      <c r="X576" s="75" t="s">
        <v>232</v>
      </c>
      <c r="Y576" s="76">
        <f t="shared" si="146"/>
        <v>5</v>
      </c>
      <c r="Z576" s="77" t="str">
        <f t="shared" si="147"/>
        <v>Catastrófico</v>
      </c>
      <c r="AA576" s="78">
        <f t="shared" si="138"/>
        <v>1</v>
      </c>
      <c r="AB576" s="75" t="s">
        <v>231</v>
      </c>
      <c r="AC576" s="75">
        <f t="shared" si="139"/>
        <v>3</v>
      </c>
      <c r="AD576" s="75" t="s">
        <v>232</v>
      </c>
      <c r="AE576" s="75">
        <f t="shared" si="140"/>
        <v>3</v>
      </c>
      <c r="AF576" s="75" t="s">
        <v>232</v>
      </c>
      <c r="AG576" s="76">
        <f t="shared" si="148"/>
        <v>3</v>
      </c>
      <c r="AH576" s="77" t="str">
        <f t="shared" si="141"/>
        <v>Moderado</v>
      </c>
      <c r="AI576" s="78">
        <f t="shared" si="142"/>
        <v>1</v>
      </c>
      <c r="AJ576" s="75" t="s">
        <v>231</v>
      </c>
      <c r="AK576" s="75">
        <f t="shared" si="143"/>
        <v>4</v>
      </c>
      <c r="AL576" s="75" t="s">
        <v>242</v>
      </c>
      <c r="AM576" s="75">
        <f t="shared" si="144"/>
        <v>3</v>
      </c>
      <c r="AN576" s="75" t="s">
        <v>232</v>
      </c>
      <c r="AO576" s="76">
        <f t="shared" si="149"/>
        <v>4</v>
      </c>
      <c r="AP576" s="77" t="str">
        <f t="shared" si="145"/>
        <v>Mayor</v>
      </c>
      <c r="AQ576" s="79"/>
      <c r="AR576" s="79"/>
      <c r="AS576" s="79"/>
    </row>
    <row r="577" spans="1:45" ht="76.5">
      <c r="C577" s="56" t="s">
        <v>3717</v>
      </c>
      <c r="D577" s="57">
        <v>41031</v>
      </c>
      <c r="E577" s="58" t="s">
        <v>3718</v>
      </c>
      <c r="F577" s="58" t="s">
        <v>3719</v>
      </c>
      <c r="G577" s="59" t="s">
        <v>3720</v>
      </c>
      <c r="H577" s="59" t="s">
        <v>222</v>
      </c>
      <c r="I577" s="59" t="s">
        <v>223</v>
      </c>
      <c r="J577" s="59" t="s">
        <v>3721</v>
      </c>
      <c r="K577" s="59" t="s">
        <v>639</v>
      </c>
      <c r="L577" s="59" t="s">
        <v>640</v>
      </c>
      <c r="M577" s="59" t="s">
        <v>3722</v>
      </c>
      <c r="N577" s="59" t="s">
        <v>3723</v>
      </c>
      <c r="O577" s="59" t="s">
        <v>3724</v>
      </c>
      <c r="P577" s="46" t="s">
        <v>179</v>
      </c>
      <c r="Q577" s="59" t="s">
        <v>2697</v>
      </c>
      <c r="R577" s="60" t="s">
        <v>2999</v>
      </c>
      <c r="S577" s="75">
        <f>IF(T577="Insignificante",1,IF(T577="Menor",2,IF(T577="Moderado",3,IF(T577="Mayor",4,IF(T577="Catastrófico",5,"NA")))))</f>
        <v>1</v>
      </c>
      <c r="T577" s="75" t="s">
        <v>231</v>
      </c>
      <c r="U577" s="75">
        <f>IF(V577="Insignificante",1,IF(V577="Menor",2,IF(V577="Moderado",3,IF(V577="Mayor",4,IF(V577="Catastrófico",5,"NA")))))</f>
        <v>5</v>
      </c>
      <c r="V577" s="75" t="s">
        <v>243</v>
      </c>
      <c r="W577" s="75">
        <f>IF(X577="Insignificante",1,IF(X577="Menor",2,IF(X577="Moderado",3,IF(X577="Mayor",4,IF(X577="Catastrófico",5,"NA")))))</f>
        <v>3</v>
      </c>
      <c r="X577" s="75" t="s">
        <v>232</v>
      </c>
      <c r="Y577" s="76">
        <f>MAXA(S577,U577,W577)</f>
        <v>5</v>
      </c>
      <c r="Z577" s="77" t="str">
        <f>IF(Y577=1,"Insignificante",IF(Y577=2,"Menor",IF(Y577=3,"Moderado",IF(Y577=4,"Mayor",IF(Y577=5,"Catastrófico","NA")))))</f>
        <v>Catastrófico</v>
      </c>
      <c r="AA577" s="78">
        <f>IF(AB577="Insignificante",1,IF(AB577="Menor",2,IF(AB577="Moderado",3,IF(AB577="Mayor",4,IF(AB577="Catastrófico",5,"NA")))))</f>
        <v>1</v>
      </c>
      <c r="AB577" s="75" t="s">
        <v>231</v>
      </c>
      <c r="AC577" s="75">
        <f>IF(AD577="Insignificante",1,IF(AD577="Menor",2,IF(AD577="Moderado",3,IF(AD577="Mayor",4,IF(AD577="Catastrófico",5,"NA")))))</f>
        <v>3</v>
      </c>
      <c r="AD577" s="75" t="s">
        <v>232</v>
      </c>
      <c r="AE577" s="75">
        <f>IF(AF577="Insignificante",1,IF(AF577="Menor",2,IF(AF577="Moderado",3,IF(AF577="Mayor",4,IF(AF577="Catastrófico",5,"NA")))))</f>
        <v>3</v>
      </c>
      <c r="AF577" s="75" t="s">
        <v>232</v>
      </c>
      <c r="AG577" s="76">
        <f>MAXA(AA577,AC577,AE577)</f>
        <v>3</v>
      </c>
      <c r="AH577" s="77" t="str">
        <f>IF(AG577=1,"Insignificante",IF(AG577=2,"Menor",IF(AG577=3,"Moderado",IF(AG577=4,"Mayor",IF(AG577=5,"Catastrófico","NA")))))</f>
        <v>Moderado</v>
      </c>
      <c r="AI577" s="78">
        <f>IF(AJ577="Insignificante",1,IF(AJ577="Menor",2,IF(AJ577="Moderado",3,IF(AJ577="Mayor",4,IF(AJ577="Catastrófico",5,"NA")))))</f>
        <v>1</v>
      </c>
      <c r="AJ577" s="75" t="s">
        <v>231</v>
      </c>
      <c r="AK577" s="75">
        <f>IF(AL577="Insignificante",1,IF(AL577="Menor",2,IF(AL577="Moderado",3,IF(AL577="Mayor",4,IF(AL577="Catastrófico",5,"NA")))))</f>
        <v>4</v>
      </c>
      <c r="AL577" s="75" t="s">
        <v>242</v>
      </c>
      <c r="AM577" s="75">
        <f>IF(AN577="Insignificante",1,IF(AN577="Menor",2,IF(AN577="Moderado",3,IF(AN577="Mayor",4,IF(AN577="Catastrófico",5,"NA")))))</f>
        <v>3</v>
      </c>
      <c r="AN577" s="75" t="s">
        <v>232</v>
      </c>
      <c r="AO577" s="76">
        <f>MAXA(AI577,AK577,AM577)</f>
        <v>4</v>
      </c>
      <c r="AP577" s="77" t="str">
        <f>IF(AO577=1,"Insignificante",IF(AO577=2,"Menor",IF(AO577=3,"Moderado",IF(AO577=4,"Mayor",IF(AO577=5,"Catastrófico","NA")))))</f>
        <v>Mayor</v>
      </c>
      <c r="AQ577" s="79"/>
      <c r="AR577" s="79"/>
      <c r="AS577" s="79"/>
    </row>
    <row r="578" spans="1:45" ht="76.5">
      <c r="C578" s="56" t="s">
        <v>3725</v>
      </c>
      <c r="D578" s="57">
        <v>41277</v>
      </c>
      <c r="E578" s="58" t="s">
        <v>2763</v>
      </c>
      <c r="F578" s="58" t="s">
        <v>3726</v>
      </c>
      <c r="G578" s="59" t="s">
        <v>3727</v>
      </c>
      <c r="H578" s="59" t="s">
        <v>222</v>
      </c>
      <c r="I578" s="59" t="s">
        <v>223</v>
      </c>
      <c r="J578" s="59" t="s">
        <v>2747</v>
      </c>
      <c r="K578" s="59" t="s">
        <v>639</v>
      </c>
      <c r="L578" s="59" t="s">
        <v>640</v>
      </c>
      <c r="M578" s="59" t="s">
        <v>3728</v>
      </c>
      <c r="N578" s="59" t="s">
        <v>3729</v>
      </c>
      <c r="O578" s="59" t="s">
        <v>3667</v>
      </c>
      <c r="P578" s="46" t="s">
        <v>179</v>
      </c>
      <c r="Q578" s="59" t="s">
        <v>2697</v>
      </c>
      <c r="R578" s="59" t="s">
        <v>2774</v>
      </c>
      <c r="S578" s="75">
        <f t="shared" si="135"/>
        <v>1</v>
      </c>
      <c r="T578" s="75" t="s">
        <v>231</v>
      </c>
      <c r="U578" s="75">
        <f t="shared" si="136"/>
        <v>3</v>
      </c>
      <c r="V578" s="75" t="s">
        <v>232</v>
      </c>
      <c r="W578" s="75">
        <f t="shared" si="137"/>
        <v>3</v>
      </c>
      <c r="X578" s="75" t="s">
        <v>232</v>
      </c>
      <c r="Y578" s="76">
        <f t="shared" si="146"/>
        <v>3</v>
      </c>
      <c r="Z578" s="77" t="str">
        <f t="shared" si="147"/>
        <v>Moderado</v>
      </c>
      <c r="AA578" s="78">
        <f t="shared" si="138"/>
        <v>1</v>
      </c>
      <c r="AB578" s="75" t="s">
        <v>231</v>
      </c>
      <c r="AC578" s="75">
        <f t="shared" si="139"/>
        <v>3</v>
      </c>
      <c r="AD578" s="75" t="s">
        <v>232</v>
      </c>
      <c r="AE578" s="75">
        <f t="shared" si="140"/>
        <v>3</v>
      </c>
      <c r="AF578" s="75" t="s">
        <v>232</v>
      </c>
      <c r="AG578" s="76">
        <f t="shared" si="148"/>
        <v>3</v>
      </c>
      <c r="AH578" s="77" t="str">
        <f t="shared" si="141"/>
        <v>Moderado</v>
      </c>
      <c r="AI578" s="78">
        <f t="shared" si="142"/>
        <v>1</v>
      </c>
      <c r="AJ578" s="75" t="s">
        <v>231</v>
      </c>
      <c r="AK578" s="75">
        <f t="shared" si="143"/>
        <v>2</v>
      </c>
      <c r="AL578" s="75" t="s">
        <v>233</v>
      </c>
      <c r="AM578" s="75">
        <f t="shared" si="144"/>
        <v>2</v>
      </c>
      <c r="AN578" s="75" t="s">
        <v>233</v>
      </c>
      <c r="AO578" s="76">
        <f t="shared" si="149"/>
        <v>2</v>
      </c>
      <c r="AP578" s="77" t="str">
        <f t="shared" si="145"/>
        <v>Menor</v>
      </c>
      <c r="AQ578" s="79"/>
      <c r="AR578" s="79"/>
      <c r="AS578" s="79"/>
    </row>
    <row r="579" spans="1:45" ht="25.5">
      <c r="C579" s="56" t="s">
        <v>3730</v>
      </c>
      <c r="D579" s="68">
        <v>41275</v>
      </c>
      <c r="E579" s="58" t="s">
        <v>219</v>
      </c>
      <c r="F579" s="66" t="s">
        <v>220</v>
      </c>
      <c r="G579" s="59" t="s">
        <v>3373</v>
      </c>
      <c r="H579" s="67" t="s">
        <v>222</v>
      </c>
      <c r="I579" s="59" t="s">
        <v>2655</v>
      </c>
      <c r="J579" s="59" t="s">
        <v>2747</v>
      </c>
      <c r="K579" s="67" t="s">
        <v>566</v>
      </c>
      <c r="L579" s="67" t="s">
        <v>3731</v>
      </c>
      <c r="M579" s="59" t="s">
        <v>3131</v>
      </c>
      <c r="N579" s="59" t="s">
        <v>3374</v>
      </c>
      <c r="O579" s="67" t="s">
        <v>3732</v>
      </c>
      <c r="P579" s="46" t="s">
        <v>180</v>
      </c>
      <c r="Q579" s="59" t="s">
        <v>2650</v>
      </c>
      <c r="R579" s="59" t="s">
        <v>230</v>
      </c>
      <c r="S579" s="75">
        <f t="shared" si="135"/>
        <v>1</v>
      </c>
      <c r="T579" s="75" t="s">
        <v>231</v>
      </c>
      <c r="U579" s="75">
        <f t="shared" si="136"/>
        <v>1</v>
      </c>
      <c r="V579" s="75" t="s">
        <v>231</v>
      </c>
      <c r="W579" s="75">
        <f t="shared" si="137"/>
        <v>2</v>
      </c>
      <c r="X579" s="75" t="s">
        <v>233</v>
      </c>
      <c r="Y579" s="76">
        <f t="shared" si="146"/>
        <v>2</v>
      </c>
      <c r="Z579" s="77" t="str">
        <f t="shared" si="147"/>
        <v>Menor</v>
      </c>
      <c r="AA579" s="78">
        <f t="shared" si="138"/>
        <v>1</v>
      </c>
      <c r="AB579" s="75" t="s">
        <v>231</v>
      </c>
      <c r="AC579" s="75">
        <f t="shared" si="139"/>
        <v>2</v>
      </c>
      <c r="AD579" s="75" t="s">
        <v>233</v>
      </c>
      <c r="AE579" s="75">
        <f t="shared" si="140"/>
        <v>2</v>
      </c>
      <c r="AF579" s="75" t="s">
        <v>233</v>
      </c>
      <c r="AG579" s="76">
        <f t="shared" si="148"/>
        <v>2</v>
      </c>
      <c r="AH579" s="77" t="str">
        <f t="shared" si="141"/>
        <v>Menor</v>
      </c>
      <c r="AI579" s="78">
        <f t="shared" si="142"/>
        <v>1</v>
      </c>
      <c r="AJ579" s="75" t="s">
        <v>231</v>
      </c>
      <c r="AK579" s="75">
        <f t="shared" si="143"/>
        <v>1</v>
      </c>
      <c r="AL579" s="75" t="s">
        <v>231</v>
      </c>
      <c r="AM579" s="75">
        <f t="shared" si="144"/>
        <v>2</v>
      </c>
      <c r="AN579" s="75" t="s">
        <v>233</v>
      </c>
      <c r="AO579" s="76">
        <f t="shared" si="149"/>
        <v>2</v>
      </c>
      <c r="AP579" s="77" t="str">
        <f t="shared" si="145"/>
        <v>Menor</v>
      </c>
      <c r="AQ579" s="79" t="s">
        <v>3733</v>
      </c>
      <c r="AR579" s="79"/>
      <c r="AS579" s="79"/>
    </row>
    <row r="580" spans="1:45" ht="38.25">
      <c r="C580" s="56" t="s">
        <v>3734</v>
      </c>
      <c r="D580" s="68">
        <v>40909</v>
      </c>
      <c r="E580" s="66" t="s">
        <v>3735</v>
      </c>
      <c r="F580" s="58" t="s">
        <v>3366</v>
      </c>
      <c r="G580" s="59" t="s">
        <v>3367</v>
      </c>
      <c r="H580" s="67" t="s">
        <v>222</v>
      </c>
      <c r="I580" s="59" t="s">
        <v>223</v>
      </c>
      <c r="J580" s="67" t="s">
        <v>2747</v>
      </c>
      <c r="K580" s="67" t="s">
        <v>566</v>
      </c>
      <c r="L580" s="67" t="s">
        <v>3731</v>
      </c>
      <c r="M580" s="67" t="s">
        <v>3131</v>
      </c>
      <c r="N580" s="59" t="s">
        <v>3369</v>
      </c>
      <c r="O580" s="67" t="s">
        <v>3736</v>
      </c>
      <c r="P580" s="46" t="s">
        <v>180</v>
      </c>
      <c r="Q580" s="59" t="s">
        <v>2650</v>
      </c>
      <c r="R580" s="59" t="s">
        <v>230</v>
      </c>
      <c r="S580" s="75">
        <f t="shared" si="135"/>
        <v>1</v>
      </c>
      <c r="T580" s="75" t="s">
        <v>231</v>
      </c>
      <c r="U580" s="75">
        <f t="shared" si="136"/>
        <v>1</v>
      </c>
      <c r="V580" s="75" t="s">
        <v>231</v>
      </c>
      <c r="W580" s="75">
        <f t="shared" si="137"/>
        <v>1</v>
      </c>
      <c r="X580" s="75" t="s">
        <v>231</v>
      </c>
      <c r="Y580" s="76">
        <f t="shared" si="146"/>
        <v>1</v>
      </c>
      <c r="Z580" s="77" t="str">
        <f t="shared" si="147"/>
        <v>Insignificante</v>
      </c>
      <c r="AA580" s="78">
        <f t="shared" si="138"/>
        <v>1</v>
      </c>
      <c r="AB580" s="75" t="s">
        <v>231</v>
      </c>
      <c r="AC580" s="75">
        <f t="shared" si="139"/>
        <v>1</v>
      </c>
      <c r="AD580" s="75" t="s">
        <v>231</v>
      </c>
      <c r="AE580" s="75">
        <f t="shared" si="140"/>
        <v>1</v>
      </c>
      <c r="AF580" s="75" t="s">
        <v>231</v>
      </c>
      <c r="AG580" s="76">
        <f t="shared" si="148"/>
        <v>1</v>
      </c>
      <c r="AH580" s="77" t="str">
        <f t="shared" si="141"/>
        <v>Insignificante</v>
      </c>
      <c r="AI580" s="78">
        <f t="shared" si="142"/>
        <v>1</v>
      </c>
      <c r="AJ580" s="75" t="s">
        <v>231</v>
      </c>
      <c r="AK580" s="75">
        <f t="shared" si="143"/>
        <v>1</v>
      </c>
      <c r="AL580" s="75" t="s">
        <v>231</v>
      </c>
      <c r="AM580" s="75">
        <f t="shared" si="144"/>
        <v>1</v>
      </c>
      <c r="AN580" s="75" t="s">
        <v>231</v>
      </c>
      <c r="AO580" s="76">
        <f t="shared" si="149"/>
        <v>1</v>
      </c>
      <c r="AP580" s="77" t="str">
        <f t="shared" si="145"/>
        <v>Insignificante</v>
      </c>
      <c r="AQ580" s="79" t="s">
        <v>3737</v>
      </c>
      <c r="AR580" s="79"/>
      <c r="AS580" s="79"/>
    </row>
    <row r="581" spans="1:45" ht="38.25">
      <c r="C581" s="56" t="s">
        <v>3734</v>
      </c>
      <c r="D581" s="68">
        <v>40909</v>
      </c>
      <c r="E581" s="66" t="s">
        <v>3735</v>
      </c>
      <c r="F581" s="58" t="s">
        <v>3366</v>
      </c>
      <c r="G581" s="59" t="s">
        <v>3367</v>
      </c>
      <c r="H581" s="67" t="s">
        <v>222</v>
      </c>
      <c r="I581" s="59" t="s">
        <v>223</v>
      </c>
      <c r="J581" s="67" t="s">
        <v>2747</v>
      </c>
      <c r="K581" s="67" t="s">
        <v>566</v>
      </c>
      <c r="L581" s="67" t="s">
        <v>3731</v>
      </c>
      <c r="M581" s="67" t="s">
        <v>3131</v>
      </c>
      <c r="N581" s="59" t="s">
        <v>3369</v>
      </c>
      <c r="O581" s="67" t="s">
        <v>3738</v>
      </c>
      <c r="P581" s="46" t="s">
        <v>180</v>
      </c>
      <c r="Q581" s="59" t="s">
        <v>2650</v>
      </c>
      <c r="R581" s="59" t="s">
        <v>230</v>
      </c>
      <c r="S581" s="75">
        <f>IF(T581="Insignificante",1,IF(T581="Menor",2,IF(T581="Moderado",3,IF(T581="Mayor",4,IF(T581="Catastrófico",5,"NA")))))</f>
        <v>1</v>
      </c>
      <c r="T581" s="75" t="s">
        <v>231</v>
      </c>
      <c r="U581" s="75">
        <f>IF(V581="Insignificante",1,IF(V581="Menor",2,IF(V581="Moderado",3,IF(V581="Mayor",4,IF(V581="Catastrófico",5,"NA")))))</f>
        <v>1</v>
      </c>
      <c r="V581" s="75" t="s">
        <v>231</v>
      </c>
      <c r="W581" s="75">
        <f>IF(X581="Insignificante",1,IF(X581="Menor",2,IF(X581="Moderado",3,IF(X581="Mayor",4,IF(X581="Catastrófico",5,"NA")))))</f>
        <v>1</v>
      </c>
      <c r="X581" s="75" t="s">
        <v>231</v>
      </c>
      <c r="Y581" s="76">
        <f>MAXA(S581,U581,W581)</f>
        <v>1</v>
      </c>
      <c r="Z581" s="77" t="str">
        <f>IF(Y581=1,"Insignificante",IF(Y581=2,"Menor",IF(Y581=3,"Moderado",IF(Y581=4,"Mayor",IF(Y581=5,"Catastrófico","NA")))))</f>
        <v>Insignificante</v>
      </c>
      <c r="AA581" s="78">
        <f>IF(AB581="Insignificante",1,IF(AB581="Menor",2,IF(AB581="Moderado",3,IF(AB581="Mayor",4,IF(AB581="Catastrófico",5,"NA")))))</f>
        <v>1</v>
      </c>
      <c r="AB581" s="75" t="s">
        <v>231</v>
      </c>
      <c r="AC581" s="75">
        <f>IF(AD581="Insignificante",1,IF(AD581="Menor",2,IF(AD581="Moderado",3,IF(AD581="Mayor",4,IF(AD581="Catastrófico",5,"NA")))))</f>
        <v>1</v>
      </c>
      <c r="AD581" s="75" t="s">
        <v>231</v>
      </c>
      <c r="AE581" s="75">
        <f>IF(AF581="Insignificante",1,IF(AF581="Menor",2,IF(AF581="Moderado",3,IF(AF581="Mayor",4,IF(AF581="Catastrófico",5,"NA")))))</f>
        <v>1</v>
      </c>
      <c r="AF581" s="75" t="s">
        <v>231</v>
      </c>
      <c r="AG581" s="76">
        <f>MAXA(AA581,AC581,AE581)</f>
        <v>1</v>
      </c>
      <c r="AH581" s="77" t="str">
        <f>IF(AG581=1,"Insignificante",IF(AG581=2,"Menor",IF(AG581=3,"Moderado",IF(AG581=4,"Mayor",IF(AG581=5,"Catastrófico","NA")))))</f>
        <v>Insignificante</v>
      </c>
      <c r="AI581" s="78">
        <f>IF(AJ581="Insignificante",1,IF(AJ581="Menor",2,IF(AJ581="Moderado",3,IF(AJ581="Mayor",4,IF(AJ581="Catastrófico",5,"NA")))))</f>
        <v>1</v>
      </c>
      <c r="AJ581" s="75" t="s">
        <v>231</v>
      </c>
      <c r="AK581" s="75">
        <f>IF(AL581="Insignificante",1,IF(AL581="Menor",2,IF(AL581="Moderado",3,IF(AL581="Mayor",4,IF(AL581="Catastrófico",5,"NA")))))</f>
        <v>1</v>
      </c>
      <c r="AL581" s="75" t="s">
        <v>231</v>
      </c>
      <c r="AM581" s="75">
        <f>IF(AN581="Insignificante",1,IF(AN581="Menor",2,IF(AN581="Moderado",3,IF(AN581="Mayor",4,IF(AN581="Catastrófico",5,"NA")))))</f>
        <v>1</v>
      </c>
      <c r="AN581" s="75" t="s">
        <v>231</v>
      </c>
      <c r="AO581" s="76">
        <f>MAXA(AI581,AK581,AM581)</f>
        <v>1</v>
      </c>
      <c r="AP581" s="77" t="str">
        <f>IF(AO581=1,"Insignificante",IF(AO581=2,"Menor",IF(AO581=3,"Moderado",IF(AO581=4,"Mayor",IF(AO581=5,"Catastrófico","NA")))))</f>
        <v>Insignificante</v>
      </c>
      <c r="AQ581" s="79" t="s">
        <v>3737</v>
      </c>
      <c r="AR581" s="79"/>
      <c r="AS581" s="79"/>
    </row>
    <row r="582" spans="1:45" ht="76.5">
      <c r="C582" s="56" t="s">
        <v>3739</v>
      </c>
      <c r="D582" s="68">
        <v>37987</v>
      </c>
      <c r="E582" s="66" t="s">
        <v>3307</v>
      </c>
      <c r="F582" s="66" t="s">
        <v>3377</v>
      </c>
      <c r="G582" s="59" t="s">
        <v>3278</v>
      </c>
      <c r="H582" s="67" t="s">
        <v>222</v>
      </c>
      <c r="I582" s="59" t="s">
        <v>2655</v>
      </c>
      <c r="J582" s="67" t="s">
        <v>3740</v>
      </c>
      <c r="K582" s="67" t="s">
        <v>566</v>
      </c>
      <c r="L582" s="67" t="s">
        <v>3731</v>
      </c>
      <c r="M582" s="59" t="s">
        <v>3378</v>
      </c>
      <c r="N582" s="67" t="s">
        <v>3379</v>
      </c>
      <c r="O582" s="67" t="s">
        <v>3736</v>
      </c>
      <c r="P582" s="46" t="s">
        <v>179</v>
      </c>
      <c r="Q582" s="59" t="s">
        <v>2697</v>
      </c>
      <c r="R582" s="59" t="s">
        <v>2774</v>
      </c>
      <c r="S582" s="75">
        <f t="shared" si="135"/>
        <v>3</v>
      </c>
      <c r="T582" s="75" t="s">
        <v>232</v>
      </c>
      <c r="U582" s="75">
        <f t="shared" si="136"/>
        <v>5</v>
      </c>
      <c r="V582" s="75" t="s">
        <v>243</v>
      </c>
      <c r="W582" s="75">
        <f t="shared" si="137"/>
        <v>4</v>
      </c>
      <c r="X582" s="75" t="s">
        <v>242</v>
      </c>
      <c r="Y582" s="76">
        <f t="shared" si="146"/>
        <v>5</v>
      </c>
      <c r="Z582" s="77" t="str">
        <f t="shared" si="147"/>
        <v>Catastrófico</v>
      </c>
      <c r="AA582" s="78">
        <f t="shared" si="138"/>
        <v>3</v>
      </c>
      <c r="AB582" s="75" t="s">
        <v>232</v>
      </c>
      <c r="AC582" s="75">
        <f t="shared" si="139"/>
        <v>4</v>
      </c>
      <c r="AD582" s="75" t="s">
        <v>242</v>
      </c>
      <c r="AE582" s="75">
        <f t="shared" si="140"/>
        <v>4</v>
      </c>
      <c r="AF582" s="75" t="s">
        <v>242</v>
      </c>
      <c r="AG582" s="76">
        <f t="shared" si="148"/>
        <v>4</v>
      </c>
      <c r="AH582" s="77" t="str">
        <f t="shared" si="141"/>
        <v>Mayor</v>
      </c>
      <c r="AI582" s="78">
        <f t="shared" si="142"/>
        <v>3</v>
      </c>
      <c r="AJ582" s="75" t="s">
        <v>232</v>
      </c>
      <c r="AK582" s="75">
        <f t="shared" si="143"/>
        <v>5</v>
      </c>
      <c r="AL582" s="75" t="s">
        <v>243</v>
      </c>
      <c r="AM582" s="75">
        <f t="shared" si="144"/>
        <v>4</v>
      </c>
      <c r="AN582" s="75" t="s">
        <v>242</v>
      </c>
      <c r="AO582" s="76">
        <f t="shared" si="149"/>
        <v>5</v>
      </c>
      <c r="AP582" s="77" t="str">
        <f t="shared" si="145"/>
        <v>Catastrófico</v>
      </c>
      <c r="AQ582" s="79" t="s">
        <v>3741</v>
      </c>
      <c r="AR582" s="79"/>
      <c r="AS582" s="79"/>
    </row>
    <row r="583" spans="1:45" ht="76.5">
      <c r="C583" s="56" t="s">
        <v>3739</v>
      </c>
      <c r="D583" s="68">
        <v>37987</v>
      </c>
      <c r="E583" s="66" t="s">
        <v>3307</v>
      </c>
      <c r="F583" s="66" t="s">
        <v>3377</v>
      </c>
      <c r="G583" s="59" t="s">
        <v>3278</v>
      </c>
      <c r="H583" s="67" t="s">
        <v>222</v>
      </c>
      <c r="I583" s="59" t="s">
        <v>2655</v>
      </c>
      <c r="J583" s="67" t="s">
        <v>3740</v>
      </c>
      <c r="K583" s="67" t="s">
        <v>566</v>
      </c>
      <c r="L583" s="67" t="s">
        <v>3731</v>
      </c>
      <c r="M583" s="59" t="s">
        <v>3378</v>
      </c>
      <c r="N583" s="67" t="s">
        <v>3379</v>
      </c>
      <c r="O583" s="67" t="s">
        <v>3738</v>
      </c>
      <c r="P583" s="46" t="s">
        <v>179</v>
      </c>
      <c r="Q583" s="59" t="s">
        <v>2697</v>
      </c>
      <c r="R583" s="59" t="s">
        <v>2774</v>
      </c>
      <c r="S583" s="75">
        <f>IF(T583="Insignificante",1,IF(T583="Menor",2,IF(T583="Moderado",3,IF(T583="Mayor",4,IF(T583="Catastrófico",5,"NA")))))</f>
        <v>3</v>
      </c>
      <c r="T583" s="75" t="s">
        <v>232</v>
      </c>
      <c r="U583" s="75">
        <f>IF(V583="Insignificante",1,IF(V583="Menor",2,IF(V583="Moderado",3,IF(V583="Mayor",4,IF(V583="Catastrófico",5,"NA")))))</f>
        <v>5</v>
      </c>
      <c r="V583" s="75" t="s">
        <v>243</v>
      </c>
      <c r="W583" s="75">
        <f>IF(X583="Insignificante",1,IF(X583="Menor",2,IF(X583="Moderado",3,IF(X583="Mayor",4,IF(X583="Catastrófico",5,"NA")))))</f>
        <v>4</v>
      </c>
      <c r="X583" s="75" t="s">
        <v>242</v>
      </c>
      <c r="Y583" s="76">
        <f>MAXA(S583,U583,W583)</f>
        <v>5</v>
      </c>
      <c r="Z583" s="77" t="str">
        <f>IF(Y583=1,"Insignificante",IF(Y583=2,"Menor",IF(Y583=3,"Moderado",IF(Y583=4,"Mayor",IF(Y583=5,"Catastrófico","NA")))))</f>
        <v>Catastrófico</v>
      </c>
      <c r="AA583" s="78">
        <f>IF(AB583="Insignificante",1,IF(AB583="Menor",2,IF(AB583="Moderado",3,IF(AB583="Mayor",4,IF(AB583="Catastrófico",5,"NA")))))</f>
        <v>3</v>
      </c>
      <c r="AB583" s="75" t="s">
        <v>232</v>
      </c>
      <c r="AC583" s="75">
        <f>IF(AD583="Insignificante",1,IF(AD583="Menor",2,IF(AD583="Moderado",3,IF(AD583="Mayor",4,IF(AD583="Catastrófico",5,"NA")))))</f>
        <v>4</v>
      </c>
      <c r="AD583" s="75" t="s">
        <v>242</v>
      </c>
      <c r="AE583" s="75">
        <f>IF(AF583="Insignificante",1,IF(AF583="Menor",2,IF(AF583="Moderado",3,IF(AF583="Mayor",4,IF(AF583="Catastrófico",5,"NA")))))</f>
        <v>4</v>
      </c>
      <c r="AF583" s="75" t="s">
        <v>242</v>
      </c>
      <c r="AG583" s="76">
        <f>MAXA(AA583,AC583,AE583)</f>
        <v>4</v>
      </c>
      <c r="AH583" s="77" t="str">
        <f>IF(AG583=1,"Insignificante",IF(AG583=2,"Menor",IF(AG583=3,"Moderado",IF(AG583=4,"Mayor",IF(AG583=5,"Catastrófico","NA")))))</f>
        <v>Mayor</v>
      </c>
      <c r="AI583" s="78">
        <f>IF(AJ583="Insignificante",1,IF(AJ583="Menor",2,IF(AJ583="Moderado",3,IF(AJ583="Mayor",4,IF(AJ583="Catastrófico",5,"NA")))))</f>
        <v>3</v>
      </c>
      <c r="AJ583" s="75" t="s">
        <v>232</v>
      </c>
      <c r="AK583" s="75">
        <f>IF(AL583="Insignificante",1,IF(AL583="Menor",2,IF(AL583="Moderado",3,IF(AL583="Mayor",4,IF(AL583="Catastrófico",5,"NA")))))</f>
        <v>5</v>
      </c>
      <c r="AL583" s="75" t="s">
        <v>243</v>
      </c>
      <c r="AM583" s="75">
        <f>IF(AN583="Insignificante",1,IF(AN583="Menor",2,IF(AN583="Moderado",3,IF(AN583="Mayor",4,IF(AN583="Catastrófico",5,"NA")))))</f>
        <v>4</v>
      </c>
      <c r="AN583" s="75" t="s">
        <v>242</v>
      </c>
      <c r="AO583" s="76">
        <f>MAXA(AI583,AK583,AM583)</f>
        <v>5</v>
      </c>
      <c r="AP583" s="77" t="str">
        <f>IF(AO583=1,"Insignificante",IF(AO583=2,"Menor",IF(AO583=3,"Moderado",IF(AO583=4,"Mayor",IF(AO583=5,"Catastrófico","NA")))))</f>
        <v>Catastrófico</v>
      </c>
      <c r="AQ583" s="79" t="s">
        <v>3741</v>
      </c>
      <c r="AR583" s="79"/>
      <c r="AS583" s="79"/>
    </row>
    <row r="584" spans="1:45" ht="76.5">
      <c r="C584" s="56" t="s">
        <v>3742</v>
      </c>
      <c r="D584" s="57">
        <v>43244</v>
      </c>
      <c r="E584" s="66" t="s">
        <v>3307</v>
      </c>
      <c r="F584" s="66" t="s">
        <v>3377</v>
      </c>
      <c r="G584" s="59" t="s">
        <v>3278</v>
      </c>
      <c r="H584" s="59" t="s">
        <v>222</v>
      </c>
      <c r="I584" s="59" t="s">
        <v>223</v>
      </c>
      <c r="J584" s="59" t="s">
        <v>3743</v>
      </c>
      <c r="K584" s="67" t="s">
        <v>566</v>
      </c>
      <c r="L584" s="59" t="s">
        <v>3744</v>
      </c>
      <c r="M584" s="59" t="s">
        <v>3745</v>
      </c>
      <c r="N584" s="67" t="s">
        <v>3746</v>
      </c>
      <c r="O584" s="67" t="s">
        <v>3747</v>
      </c>
      <c r="P584" s="46" t="s">
        <v>179</v>
      </c>
      <c r="Q584" s="59" t="s">
        <v>2697</v>
      </c>
      <c r="R584" s="59" t="s">
        <v>2774</v>
      </c>
      <c r="S584" s="75">
        <f t="shared" si="135"/>
        <v>4</v>
      </c>
      <c r="T584" s="75" t="s">
        <v>242</v>
      </c>
      <c r="U584" s="75">
        <f t="shared" si="136"/>
        <v>5</v>
      </c>
      <c r="V584" s="75" t="s">
        <v>243</v>
      </c>
      <c r="W584" s="75">
        <f t="shared" si="137"/>
        <v>4</v>
      </c>
      <c r="X584" s="75" t="s">
        <v>242</v>
      </c>
      <c r="Y584" s="76">
        <f t="shared" si="146"/>
        <v>5</v>
      </c>
      <c r="Z584" s="77" t="str">
        <f t="shared" si="147"/>
        <v>Catastrófico</v>
      </c>
      <c r="AA584" s="78">
        <f t="shared" si="138"/>
        <v>4</v>
      </c>
      <c r="AB584" s="75" t="s">
        <v>242</v>
      </c>
      <c r="AC584" s="75">
        <f t="shared" si="139"/>
        <v>5</v>
      </c>
      <c r="AD584" s="75" t="s">
        <v>243</v>
      </c>
      <c r="AE584" s="75">
        <f t="shared" si="140"/>
        <v>4</v>
      </c>
      <c r="AF584" s="75" t="s">
        <v>242</v>
      </c>
      <c r="AG584" s="76">
        <f t="shared" si="148"/>
        <v>5</v>
      </c>
      <c r="AH584" s="77" t="str">
        <f t="shared" si="141"/>
        <v>Catastrófico</v>
      </c>
      <c r="AI584" s="78">
        <f t="shared" si="142"/>
        <v>3</v>
      </c>
      <c r="AJ584" s="75" t="s">
        <v>232</v>
      </c>
      <c r="AK584" s="75">
        <f t="shared" si="143"/>
        <v>5</v>
      </c>
      <c r="AL584" s="75" t="s">
        <v>243</v>
      </c>
      <c r="AM584" s="75">
        <f t="shared" si="144"/>
        <v>4</v>
      </c>
      <c r="AN584" s="75" t="s">
        <v>242</v>
      </c>
      <c r="AO584" s="76">
        <f t="shared" si="149"/>
        <v>5</v>
      </c>
      <c r="AP584" s="77" t="str">
        <f t="shared" si="145"/>
        <v>Catastrófico</v>
      </c>
      <c r="AQ584" s="79" t="s">
        <v>3748</v>
      </c>
      <c r="AR584" s="79"/>
      <c r="AS584" s="79"/>
    </row>
    <row r="585" spans="1:45" ht="76.5">
      <c r="C585" s="56" t="s">
        <v>3742</v>
      </c>
      <c r="D585" s="57">
        <v>43244</v>
      </c>
      <c r="E585" s="66" t="s">
        <v>3307</v>
      </c>
      <c r="F585" s="66" t="s">
        <v>3377</v>
      </c>
      <c r="G585" s="59" t="s">
        <v>3278</v>
      </c>
      <c r="H585" s="59" t="s">
        <v>222</v>
      </c>
      <c r="I585" s="59" t="s">
        <v>223</v>
      </c>
      <c r="J585" s="59" t="s">
        <v>3743</v>
      </c>
      <c r="K585" s="67" t="s">
        <v>566</v>
      </c>
      <c r="L585" s="59" t="s">
        <v>3744</v>
      </c>
      <c r="M585" s="59" t="s">
        <v>3745</v>
      </c>
      <c r="N585" s="67" t="s">
        <v>3746</v>
      </c>
      <c r="O585" s="67" t="s">
        <v>3749</v>
      </c>
      <c r="P585" s="46" t="s">
        <v>179</v>
      </c>
      <c r="Q585" s="59" t="s">
        <v>2697</v>
      </c>
      <c r="R585" s="59" t="s">
        <v>2774</v>
      </c>
      <c r="S585" s="75">
        <f>IF(T585="Insignificante",1,IF(T585="Menor",2,IF(T585="Moderado",3,IF(T585="Mayor",4,IF(T585="Catastrófico",5,"NA")))))</f>
        <v>4</v>
      </c>
      <c r="T585" s="75" t="s">
        <v>242</v>
      </c>
      <c r="U585" s="75">
        <f>IF(V585="Insignificante",1,IF(V585="Menor",2,IF(V585="Moderado",3,IF(V585="Mayor",4,IF(V585="Catastrófico",5,"NA")))))</f>
        <v>5</v>
      </c>
      <c r="V585" s="75" t="s">
        <v>243</v>
      </c>
      <c r="W585" s="75">
        <f>IF(X585="Insignificante",1,IF(X585="Menor",2,IF(X585="Moderado",3,IF(X585="Mayor",4,IF(X585="Catastrófico",5,"NA")))))</f>
        <v>4</v>
      </c>
      <c r="X585" s="75" t="s">
        <v>242</v>
      </c>
      <c r="Y585" s="76">
        <f>MAXA(S585,U585,W585)</f>
        <v>5</v>
      </c>
      <c r="Z585" s="77" t="str">
        <f>IF(Y585=1,"Insignificante",IF(Y585=2,"Menor",IF(Y585=3,"Moderado",IF(Y585=4,"Mayor",IF(Y585=5,"Catastrófico","NA")))))</f>
        <v>Catastrófico</v>
      </c>
      <c r="AA585" s="78">
        <f>IF(AB585="Insignificante",1,IF(AB585="Menor",2,IF(AB585="Moderado",3,IF(AB585="Mayor",4,IF(AB585="Catastrófico",5,"NA")))))</f>
        <v>4</v>
      </c>
      <c r="AB585" s="75" t="s">
        <v>242</v>
      </c>
      <c r="AC585" s="75">
        <f>IF(AD585="Insignificante",1,IF(AD585="Menor",2,IF(AD585="Moderado",3,IF(AD585="Mayor",4,IF(AD585="Catastrófico",5,"NA")))))</f>
        <v>5</v>
      </c>
      <c r="AD585" s="75" t="s">
        <v>243</v>
      </c>
      <c r="AE585" s="75">
        <f>IF(AF585="Insignificante",1,IF(AF585="Menor",2,IF(AF585="Moderado",3,IF(AF585="Mayor",4,IF(AF585="Catastrófico",5,"NA")))))</f>
        <v>4</v>
      </c>
      <c r="AF585" s="75" t="s">
        <v>242</v>
      </c>
      <c r="AG585" s="76">
        <f>MAXA(AA585,AC585,AE585)</f>
        <v>5</v>
      </c>
      <c r="AH585" s="77" t="str">
        <f>IF(AG585=1,"Insignificante",IF(AG585=2,"Menor",IF(AG585=3,"Moderado",IF(AG585=4,"Mayor",IF(AG585=5,"Catastrófico","NA")))))</f>
        <v>Catastrófico</v>
      </c>
      <c r="AI585" s="78">
        <f>IF(AJ585="Insignificante",1,IF(AJ585="Menor",2,IF(AJ585="Moderado",3,IF(AJ585="Mayor",4,IF(AJ585="Catastrófico",5,"NA")))))</f>
        <v>3</v>
      </c>
      <c r="AJ585" s="75" t="s">
        <v>232</v>
      </c>
      <c r="AK585" s="75">
        <f>IF(AL585="Insignificante",1,IF(AL585="Menor",2,IF(AL585="Moderado",3,IF(AL585="Mayor",4,IF(AL585="Catastrófico",5,"NA")))))</f>
        <v>5</v>
      </c>
      <c r="AL585" s="75" t="s">
        <v>243</v>
      </c>
      <c r="AM585" s="75">
        <f>IF(AN585="Insignificante",1,IF(AN585="Menor",2,IF(AN585="Moderado",3,IF(AN585="Mayor",4,IF(AN585="Catastrófico",5,"NA")))))</f>
        <v>4</v>
      </c>
      <c r="AN585" s="75" t="s">
        <v>242</v>
      </c>
      <c r="AO585" s="76">
        <f>MAXA(AI585,AK585,AM585)</f>
        <v>5</v>
      </c>
      <c r="AP585" s="77" t="str">
        <f>IF(AO585=1,"Insignificante",IF(AO585=2,"Menor",IF(AO585=3,"Moderado",IF(AO585=4,"Mayor",IF(AO585=5,"Catastrófico","NA")))))</f>
        <v>Catastrófico</v>
      </c>
      <c r="AQ585" s="79" t="s">
        <v>3748</v>
      </c>
      <c r="AR585" s="79"/>
      <c r="AS585" s="79"/>
    </row>
    <row r="586" spans="1:45" ht="76.5">
      <c r="C586" s="56" t="s">
        <v>3742</v>
      </c>
      <c r="D586" s="57">
        <v>43244</v>
      </c>
      <c r="E586" s="66" t="s">
        <v>3307</v>
      </c>
      <c r="F586" s="66" t="s">
        <v>3377</v>
      </c>
      <c r="G586" s="59" t="s">
        <v>3278</v>
      </c>
      <c r="H586" s="59" t="s">
        <v>222</v>
      </c>
      <c r="I586" s="59" t="s">
        <v>223</v>
      </c>
      <c r="J586" s="59" t="s">
        <v>3743</v>
      </c>
      <c r="K586" s="67" t="s">
        <v>566</v>
      </c>
      <c r="L586" s="59" t="s">
        <v>3744</v>
      </c>
      <c r="M586" s="59" t="s">
        <v>3745</v>
      </c>
      <c r="N586" s="67" t="s">
        <v>3746</v>
      </c>
      <c r="O586" s="67" t="s">
        <v>3750</v>
      </c>
      <c r="P586" s="46" t="s">
        <v>179</v>
      </c>
      <c r="Q586" s="59" t="s">
        <v>2697</v>
      </c>
      <c r="R586" s="59" t="s">
        <v>2774</v>
      </c>
      <c r="S586" s="75">
        <f>IF(T586="Insignificante",1,IF(T586="Menor",2,IF(T586="Moderado",3,IF(T586="Mayor",4,IF(T586="Catastrófico",5,"NA")))))</f>
        <v>4</v>
      </c>
      <c r="T586" s="75" t="s">
        <v>242</v>
      </c>
      <c r="U586" s="75">
        <f>IF(V586="Insignificante",1,IF(V586="Menor",2,IF(V586="Moderado",3,IF(V586="Mayor",4,IF(V586="Catastrófico",5,"NA")))))</f>
        <v>5</v>
      </c>
      <c r="V586" s="75" t="s">
        <v>243</v>
      </c>
      <c r="W586" s="75">
        <f>IF(X586="Insignificante",1,IF(X586="Menor",2,IF(X586="Moderado",3,IF(X586="Mayor",4,IF(X586="Catastrófico",5,"NA")))))</f>
        <v>4</v>
      </c>
      <c r="X586" s="75" t="s">
        <v>242</v>
      </c>
      <c r="Y586" s="76">
        <f>MAXA(S586,U586,W586)</f>
        <v>5</v>
      </c>
      <c r="Z586" s="77" t="str">
        <f>IF(Y586=1,"Insignificante",IF(Y586=2,"Menor",IF(Y586=3,"Moderado",IF(Y586=4,"Mayor",IF(Y586=5,"Catastrófico","NA")))))</f>
        <v>Catastrófico</v>
      </c>
      <c r="AA586" s="78">
        <f>IF(AB586="Insignificante",1,IF(AB586="Menor",2,IF(AB586="Moderado",3,IF(AB586="Mayor",4,IF(AB586="Catastrófico",5,"NA")))))</f>
        <v>4</v>
      </c>
      <c r="AB586" s="75" t="s">
        <v>242</v>
      </c>
      <c r="AC586" s="75">
        <f>IF(AD586="Insignificante",1,IF(AD586="Menor",2,IF(AD586="Moderado",3,IF(AD586="Mayor",4,IF(AD586="Catastrófico",5,"NA")))))</f>
        <v>5</v>
      </c>
      <c r="AD586" s="75" t="s">
        <v>243</v>
      </c>
      <c r="AE586" s="75">
        <f>IF(AF586="Insignificante",1,IF(AF586="Menor",2,IF(AF586="Moderado",3,IF(AF586="Mayor",4,IF(AF586="Catastrófico",5,"NA")))))</f>
        <v>4</v>
      </c>
      <c r="AF586" s="75" t="s">
        <v>242</v>
      </c>
      <c r="AG586" s="76">
        <f>MAXA(AA586,AC586,AE586)</f>
        <v>5</v>
      </c>
      <c r="AH586" s="77" t="str">
        <f>IF(AG586=1,"Insignificante",IF(AG586=2,"Menor",IF(AG586=3,"Moderado",IF(AG586=4,"Mayor",IF(AG586=5,"Catastrófico","NA")))))</f>
        <v>Catastrófico</v>
      </c>
      <c r="AI586" s="78">
        <f>IF(AJ586="Insignificante",1,IF(AJ586="Menor",2,IF(AJ586="Moderado",3,IF(AJ586="Mayor",4,IF(AJ586="Catastrófico",5,"NA")))))</f>
        <v>3</v>
      </c>
      <c r="AJ586" s="75" t="s">
        <v>232</v>
      </c>
      <c r="AK586" s="75">
        <f>IF(AL586="Insignificante",1,IF(AL586="Menor",2,IF(AL586="Moderado",3,IF(AL586="Mayor",4,IF(AL586="Catastrófico",5,"NA")))))</f>
        <v>5</v>
      </c>
      <c r="AL586" s="75" t="s">
        <v>243</v>
      </c>
      <c r="AM586" s="75">
        <f>IF(AN586="Insignificante",1,IF(AN586="Menor",2,IF(AN586="Moderado",3,IF(AN586="Mayor",4,IF(AN586="Catastrófico",5,"NA")))))</f>
        <v>4</v>
      </c>
      <c r="AN586" s="75" t="s">
        <v>242</v>
      </c>
      <c r="AO586" s="76">
        <f>MAXA(AI586,AK586,AM586)</f>
        <v>5</v>
      </c>
      <c r="AP586" s="77" t="str">
        <f>IF(AO586=1,"Insignificante",IF(AO586=2,"Menor",IF(AO586=3,"Moderado",IF(AO586=4,"Mayor",IF(AO586=5,"Catastrófico","NA")))))</f>
        <v>Catastrófico</v>
      </c>
      <c r="AQ586" s="79" t="s">
        <v>3748</v>
      </c>
      <c r="AR586" s="79"/>
      <c r="AS586" s="79"/>
    </row>
    <row r="587" spans="1:45" ht="25.5">
      <c r="C587" s="56" t="s">
        <v>3751</v>
      </c>
      <c r="D587" s="57">
        <v>43244</v>
      </c>
      <c r="E587" s="58" t="s">
        <v>219</v>
      </c>
      <c r="F587" s="58" t="s">
        <v>3752</v>
      </c>
      <c r="G587" s="59" t="s">
        <v>3264</v>
      </c>
      <c r="H587" s="59" t="s">
        <v>222</v>
      </c>
      <c r="I587" s="59" t="s">
        <v>223</v>
      </c>
      <c r="J587" s="59" t="s">
        <v>2747</v>
      </c>
      <c r="K587" s="67" t="s">
        <v>566</v>
      </c>
      <c r="L587" s="59" t="s">
        <v>3744</v>
      </c>
      <c r="M587" s="59" t="s">
        <v>3745</v>
      </c>
      <c r="N587" s="67" t="s">
        <v>3753</v>
      </c>
      <c r="O587" s="59" t="s">
        <v>3754</v>
      </c>
      <c r="P587" s="46" t="s">
        <v>180</v>
      </c>
      <c r="Q587" s="59" t="s">
        <v>2650</v>
      </c>
      <c r="R587" s="59" t="s">
        <v>230</v>
      </c>
      <c r="S587" s="75">
        <f t="shared" si="135"/>
        <v>1</v>
      </c>
      <c r="T587" s="75" t="s">
        <v>231</v>
      </c>
      <c r="U587" s="75">
        <f t="shared" si="136"/>
        <v>1</v>
      </c>
      <c r="V587" s="75" t="s">
        <v>231</v>
      </c>
      <c r="W587" s="75">
        <f t="shared" si="137"/>
        <v>1</v>
      </c>
      <c r="X587" s="75" t="s">
        <v>231</v>
      </c>
      <c r="Y587" s="76">
        <f t="shared" si="146"/>
        <v>1</v>
      </c>
      <c r="Z587" s="77" t="str">
        <f t="shared" si="147"/>
        <v>Insignificante</v>
      </c>
      <c r="AA587" s="78">
        <f t="shared" si="138"/>
        <v>1</v>
      </c>
      <c r="AB587" s="75" t="s">
        <v>231</v>
      </c>
      <c r="AC587" s="75">
        <f t="shared" si="139"/>
        <v>2</v>
      </c>
      <c r="AD587" s="75" t="s">
        <v>233</v>
      </c>
      <c r="AE587" s="75">
        <f t="shared" si="140"/>
        <v>3</v>
      </c>
      <c r="AF587" s="75" t="s">
        <v>232</v>
      </c>
      <c r="AG587" s="76">
        <f t="shared" si="148"/>
        <v>3</v>
      </c>
      <c r="AH587" s="77" t="str">
        <f t="shared" si="141"/>
        <v>Moderado</v>
      </c>
      <c r="AI587" s="78">
        <f t="shared" si="142"/>
        <v>1</v>
      </c>
      <c r="AJ587" s="75" t="s">
        <v>231</v>
      </c>
      <c r="AK587" s="75">
        <f t="shared" si="143"/>
        <v>1</v>
      </c>
      <c r="AL587" s="75" t="s">
        <v>231</v>
      </c>
      <c r="AM587" s="75">
        <f t="shared" si="144"/>
        <v>1</v>
      </c>
      <c r="AN587" s="75" t="s">
        <v>231</v>
      </c>
      <c r="AO587" s="76">
        <f t="shared" si="149"/>
        <v>1</v>
      </c>
      <c r="AP587" s="77" t="str">
        <f t="shared" si="145"/>
        <v>Insignificante</v>
      </c>
      <c r="AQ587" s="79" t="s">
        <v>3755</v>
      </c>
      <c r="AR587" s="79"/>
      <c r="AS587" s="79"/>
    </row>
    <row r="588" spans="1:45" s="20" customFormat="1" ht="38.25">
      <c r="A588" s="13"/>
      <c r="B588" s="13"/>
      <c r="C588" s="56" t="s">
        <v>3756</v>
      </c>
      <c r="D588" s="57">
        <v>43244</v>
      </c>
      <c r="E588" s="58" t="s">
        <v>219</v>
      </c>
      <c r="F588" s="58" t="s">
        <v>3757</v>
      </c>
      <c r="G588" s="59" t="s">
        <v>3758</v>
      </c>
      <c r="H588" s="59" t="s">
        <v>222</v>
      </c>
      <c r="I588" s="59" t="s">
        <v>223</v>
      </c>
      <c r="J588" s="59" t="s">
        <v>3759</v>
      </c>
      <c r="K588" s="67" t="s">
        <v>566</v>
      </c>
      <c r="L588" s="59" t="s">
        <v>3744</v>
      </c>
      <c r="M588" s="59" t="s">
        <v>3745</v>
      </c>
      <c r="N588" s="59" t="s">
        <v>3760</v>
      </c>
      <c r="O588" s="59" t="s">
        <v>3747</v>
      </c>
      <c r="P588" s="46" t="s">
        <v>179</v>
      </c>
      <c r="Q588" s="59" t="s">
        <v>2650</v>
      </c>
      <c r="R588" s="60" t="s">
        <v>2999</v>
      </c>
      <c r="S588" s="75">
        <f t="shared" si="135"/>
        <v>1</v>
      </c>
      <c r="T588" s="75" t="s">
        <v>231</v>
      </c>
      <c r="U588" s="75">
        <f t="shared" si="136"/>
        <v>1</v>
      </c>
      <c r="V588" s="75" t="s">
        <v>231</v>
      </c>
      <c r="W588" s="75">
        <f t="shared" si="137"/>
        <v>1</v>
      </c>
      <c r="X588" s="75" t="s">
        <v>231</v>
      </c>
      <c r="Y588" s="76">
        <f t="shared" si="146"/>
        <v>1</v>
      </c>
      <c r="Z588" s="77" t="str">
        <f t="shared" si="147"/>
        <v>Insignificante</v>
      </c>
      <c r="AA588" s="78">
        <f t="shared" si="138"/>
        <v>1</v>
      </c>
      <c r="AB588" s="75" t="s">
        <v>231</v>
      </c>
      <c r="AC588" s="75">
        <f t="shared" si="139"/>
        <v>2</v>
      </c>
      <c r="AD588" s="75" t="s">
        <v>233</v>
      </c>
      <c r="AE588" s="75">
        <f t="shared" si="140"/>
        <v>2</v>
      </c>
      <c r="AF588" s="75" t="s">
        <v>233</v>
      </c>
      <c r="AG588" s="76">
        <f t="shared" si="148"/>
        <v>2</v>
      </c>
      <c r="AH588" s="77" t="str">
        <f t="shared" si="141"/>
        <v>Menor</v>
      </c>
      <c r="AI588" s="78">
        <f t="shared" si="142"/>
        <v>1</v>
      </c>
      <c r="AJ588" s="75" t="s">
        <v>231</v>
      </c>
      <c r="AK588" s="75">
        <f t="shared" si="143"/>
        <v>2</v>
      </c>
      <c r="AL588" s="75" t="s">
        <v>233</v>
      </c>
      <c r="AM588" s="75">
        <f t="shared" si="144"/>
        <v>2</v>
      </c>
      <c r="AN588" s="75" t="s">
        <v>233</v>
      </c>
      <c r="AO588" s="76">
        <f t="shared" si="149"/>
        <v>2</v>
      </c>
      <c r="AP588" s="77" t="str">
        <f t="shared" si="145"/>
        <v>Menor</v>
      </c>
      <c r="AQ588" s="79"/>
      <c r="AR588" s="79"/>
      <c r="AS588" s="79"/>
    </row>
    <row r="589" spans="1:45" ht="38.25">
      <c r="C589" s="56" t="s">
        <v>3761</v>
      </c>
      <c r="D589" s="57">
        <v>43244</v>
      </c>
      <c r="E589" s="58" t="s">
        <v>219</v>
      </c>
      <c r="F589" s="66" t="s">
        <v>220</v>
      </c>
      <c r="G589" s="59" t="s">
        <v>3373</v>
      </c>
      <c r="H589" s="59" t="s">
        <v>222</v>
      </c>
      <c r="I589" s="59" t="s">
        <v>2655</v>
      </c>
      <c r="J589" s="59" t="s">
        <v>2747</v>
      </c>
      <c r="K589" s="67" t="s">
        <v>566</v>
      </c>
      <c r="L589" s="59" t="s">
        <v>3744</v>
      </c>
      <c r="M589" s="59" t="s">
        <v>3745</v>
      </c>
      <c r="N589" s="59" t="s">
        <v>3762</v>
      </c>
      <c r="O589" s="67" t="s">
        <v>3763</v>
      </c>
      <c r="P589" s="46" t="s">
        <v>180</v>
      </c>
      <c r="Q589" s="59" t="s">
        <v>2650</v>
      </c>
      <c r="R589" s="59" t="s">
        <v>230</v>
      </c>
      <c r="S589" s="75">
        <f t="shared" si="135"/>
        <v>1</v>
      </c>
      <c r="T589" s="75" t="s">
        <v>231</v>
      </c>
      <c r="U589" s="75">
        <f t="shared" si="136"/>
        <v>1</v>
      </c>
      <c r="V589" s="75" t="s">
        <v>231</v>
      </c>
      <c r="W589" s="75">
        <f t="shared" si="137"/>
        <v>1</v>
      </c>
      <c r="X589" s="75" t="s">
        <v>231</v>
      </c>
      <c r="Y589" s="76">
        <f t="shared" si="146"/>
        <v>1</v>
      </c>
      <c r="Z589" s="77" t="str">
        <f t="shared" si="147"/>
        <v>Insignificante</v>
      </c>
      <c r="AA589" s="78">
        <f t="shared" si="138"/>
        <v>1</v>
      </c>
      <c r="AB589" s="75" t="s">
        <v>231</v>
      </c>
      <c r="AC589" s="75">
        <f t="shared" si="139"/>
        <v>1</v>
      </c>
      <c r="AD589" s="75" t="s">
        <v>231</v>
      </c>
      <c r="AE589" s="75">
        <f t="shared" si="140"/>
        <v>1</v>
      </c>
      <c r="AF589" s="75" t="s">
        <v>231</v>
      </c>
      <c r="AG589" s="76">
        <f t="shared" si="148"/>
        <v>1</v>
      </c>
      <c r="AH589" s="77" t="str">
        <f t="shared" si="141"/>
        <v>Insignificante</v>
      </c>
      <c r="AI589" s="78">
        <f t="shared" si="142"/>
        <v>1</v>
      </c>
      <c r="AJ589" s="75" t="s">
        <v>231</v>
      </c>
      <c r="AK589" s="75">
        <f t="shared" si="143"/>
        <v>1</v>
      </c>
      <c r="AL589" s="75" t="s">
        <v>231</v>
      </c>
      <c r="AM589" s="75">
        <f t="shared" si="144"/>
        <v>1</v>
      </c>
      <c r="AN589" s="75" t="s">
        <v>231</v>
      </c>
      <c r="AO589" s="76">
        <f t="shared" si="149"/>
        <v>1</v>
      </c>
      <c r="AP589" s="77" t="str">
        <f t="shared" si="145"/>
        <v>Insignificante</v>
      </c>
      <c r="AQ589" s="79"/>
      <c r="AR589" s="79"/>
      <c r="AS589" s="79"/>
    </row>
    <row r="590" spans="1:45" ht="25.5">
      <c r="C590" s="56" t="s">
        <v>3764</v>
      </c>
      <c r="D590" s="57">
        <v>41309</v>
      </c>
      <c r="E590" s="58" t="s">
        <v>219</v>
      </c>
      <c r="F590" s="58" t="s">
        <v>3381</v>
      </c>
      <c r="G590" s="59" t="s">
        <v>3264</v>
      </c>
      <c r="H590" s="59" t="s">
        <v>222</v>
      </c>
      <c r="I590" s="59" t="s">
        <v>223</v>
      </c>
      <c r="J590" s="59" t="s">
        <v>2747</v>
      </c>
      <c r="K590" s="67" t="s">
        <v>566</v>
      </c>
      <c r="L590" s="59" t="s">
        <v>3382</v>
      </c>
      <c r="M590" s="59" t="s">
        <v>3131</v>
      </c>
      <c r="N590" s="59" t="s">
        <v>3379</v>
      </c>
      <c r="O590" s="59" t="s">
        <v>3383</v>
      </c>
      <c r="P590" s="46" t="s">
        <v>180</v>
      </c>
      <c r="Q590" s="59" t="s">
        <v>2650</v>
      </c>
      <c r="R590" s="59" t="s">
        <v>230</v>
      </c>
      <c r="S590" s="75">
        <f t="shared" si="135"/>
        <v>1</v>
      </c>
      <c r="T590" s="75" t="s">
        <v>231</v>
      </c>
      <c r="U590" s="75">
        <f t="shared" si="136"/>
        <v>1</v>
      </c>
      <c r="V590" s="75" t="s">
        <v>231</v>
      </c>
      <c r="W590" s="75">
        <f t="shared" si="137"/>
        <v>1</v>
      </c>
      <c r="X590" s="75" t="s">
        <v>231</v>
      </c>
      <c r="Y590" s="76">
        <f t="shared" si="146"/>
        <v>1</v>
      </c>
      <c r="Z590" s="77" t="str">
        <f t="shared" si="147"/>
        <v>Insignificante</v>
      </c>
      <c r="AA590" s="78">
        <f t="shared" si="138"/>
        <v>1</v>
      </c>
      <c r="AB590" s="75" t="s">
        <v>231</v>
      </c>
      <c r="AC590" s="75">
        <f t="shared" si="139"/>
        <v>1</v>
      </c>
      <c r="AD590" s="75" t="s">
        <v>231</v>
      </c>
      <c r="AE590" s="75">
        <f t="shared" si="140"/>
        <v>1</v>
      </c>
      <c r="AF590" s="75" t="s">
        <v>231</v>
      </c>
      <c r="AG590" s="76">
        <f t="shared" si="148"/>
        <v>1</v>
      </c>
      <c r="AH590" s="77" t="str">
        <f t="shared" si="141"/>
        <v>Insignificante</v>
      </c>
      <c r="AI590" s="78">
        <f t="shared" si="142"/>
        <v>1</v>
      </c>
      <c r="AJ590" s="75" t="s">
        <v>231</v>
      </c>
      <c r="AK590" s="75">
        <f t="shared" si="143"/>
        <v>1</v>
      </c>
      <c r="AL590" s="75" t="s">
        <v>231</v>
      </c>
      <c r="AM590" s="75">
        <f t="shared" si="144"/>
        <v>1</v>
      </c>
      <c r="AN590" s="75" t="s">
        <v>231</v>
      </c>
      <c r="AO590" s="76">
        <f t="shared" si="149"/>
        <v>1</v>
      </c>
      <c r="AP590" s="77" t="str">
        <f t="shared" si="145"/>
        <v>Insignificante</v>
      </c>
      <c r="AQ590" s="79"/>
      <c r="AR590" s="79"/>
      <c r="AS590" s="79"/>
    </row>
    <row r="591" spans="1:45" ht="25.5">
      <c r="C591" s="56" t="s">
        <v>3764</v>
      </c>
      <c r="D591" s="57">
        <v>41309</v>
      </c>
      <c r="E591" s="58" t="s">
        <v>219</v>
      </c>
      <c r="F591" s="58" t="s">
        <v>3381</v>
      </c>
      <c r="G591" s="59" t="s">
        <v>3264</v>
      </c>
      <c r="H591" s="59" t="s">
        <v>222</v>
      </c>
      <c r="I591" s="59" t="s">
        <v>223</v>
      </c>
      <c r="J591" s="59" t="s">
        <v>2747</v>
      </c>
      <c r="K591" s="67" t="s">
        <v>566</v>
      </c>
      <c r="L591" s="59" t="s">
        <v>3382</v>
      </c>
      <c r="M591" s="59" t="s">
        <v>3131</v>
      </c>
      <c r="N591" s="59" t="s">
        <v>3379</v>
      </c>
      <c r="O591" s="59" t="s">
        <v>3384</v>
      </c>
      <c r="P591" s="46" t="s">
        <v>180</v>
      </c>
      <c r="Q591" s="59" t="s">
        <v>2650</v>
      </c>
      <c r="R591" s="59" t="s">
        <v>230</v>
      </c>
      <c r="S591" s="75">
        <f>IF(T591="Insignificante",1,IF(T591="Menor",2,IF(T591="Moderado",3,IF(T591="Mayor",4,IF(T591="Catastrófico",5,"NA")))))</f>
        <v>1</v>
      </c>
      <c r="T591" s="75" t="s">
        <v>231</v>
      </c>
      <c r="U591" s="75">
        <f>IF(V591="Insignificante",1,IF(V591="Menor",2,IF(V591="Moderado",3,IF(V591="Mayor",4,IF(V591="Catastrófico",5,"NA")))))</f>
        <v>1</v>
      </c>
      <c r="V591" s="75" t="s">
        <v>231</v>
      </c>
      <c r="W591" s="75">
        <f>IF(X591="Insignificante",1,IF(X591="Menor",2,IF(X591="Moderado",3,IF(X591="Mayor",4,IF(X591="Catastrófico",5,"NA")))))</f>
        <v>1</v>
      </c>
      <c r="X591" s="75" t="s">
        <v>231</v>
      </c>
      <c r="Y591" s="76">
        <f>MAXA(S591,U591,W591)</f>
        <v>1</v>
      </c>
      <c r="Z591" s="77" t="str">
        <f>IF(Y591=1,"Insignificante",IF(Y591=2,"Menor",IF(Y591=3,"Moderado",IF(Y591=4,"Mayor",IF(Y591=5,"Catastrófico","NA")))))</f>
        <v>Insignificante</v>
      </c>
      <c r="AA591" s="78">
        <f>IF(AB591="Insignificante",1,IF(AB591="Menor",2,IF(AB591="Moderado",3,IF(AB591="Mayor",4,IF(AB591="Catastrófico",5,"NA")))))</f>
        <v>1</v>
      </c>
      <c r="AB591" s="75" t="s">
        <v>231</v>
      </c>
      <c r="AC591" s="75">
        <f>IF(AD591="Insignificante",1,IF(AD591="Menor",2,IF(AD591="Moderado",3,IF(AD591="Mayor",4,IF(AD591="Catastrófico",5,"NA")))))</f>
        <v>1</v>
      </c>
      <c r="AD591" s="75" t="s">
        <v>231</v>
      </c>
      <c r="AE591" s="75">
        <f>IF(AF591="Insignificante",1,IF(AF591="Menor",2,IF(AF591="Moderado",3,IF(AF591="Mayor",4,IF(AF591="Catastrófico",5,"NA")))))</f>
        <v>1</v>
      </c>
      <c r="AF591" s="75" t="s">
        <v>231</v>
      </c>
      <c r="AG591" s="76">
        <f>MAXA(AA591,AC591,AE591)</f>
        <v>1</v>
      </c>
      <c r="AH591" s="77" t="str">
        <f>IF(AG591=1,"Insignificante",IF(AG591=2,"Menor",IF(AG591=3,"Moderado",IF(AG591=4,"Mayor",IF(AG591=5,"Catastrófico","NA")))))</f>
        <v>Insignificante</v>
      </c>
      <c r="AI591" s="78">
        <f>IF(AJ591="Insignificante",1,IF(AJ591="Menor",2,IF(AJ591="Moderado",3,IF(AJ591="Mayor",4,IF(AJ591="Catastrófico",5,"NA")))))</f>
        <v>1</v>
      </c>
      <c r="AJ591" s="75" t="s">
        <v>231</v>
      </c>
      <c r="AK591" s="75">
        <f>IF(AL591="Insignificante",1,IF(AL591="Menor",2,IF(AL591="Moderado",3,IF(AL591="Mayor",4,IF(AL591="Catastrófico",5,"NA")))))</f>
        <v>1</v>
      </c>
      <c r="AL591" s="75" t="s">
        <v>231</v>
      </c>
      <c r="AM591" s="75">
        <f>IF(AN591="Insignificante",1,IF(AN591="Menor",2,IF(AN591="Moderado",3,IF(AN591="Mayor",4,IF(AN591="Catastrófico",5,"NA")))))</f>
        <v>1</v>
      </c>
      <c r="AN591" s="75" t="s">
        <v>231</v>
      </c>
      <c r="AO591" s="76">
        <f>MAXA(AI591,AK591,AM591)</f>
        <v>1</v>
      </c>
      <c r="AP591" s="77" t="str">
        <f>IF(AO591=1,"Insignificante",IF(AO591=2,"Menor",IF(AO591=3,"Moderado",IF(AO591=4,"Mayor",IF(AO591=5,"Catastrófico","NA")))))</f>
        <v>Insignificante</v>
      </c>
      <c r="AQ591" s="79"/>
      <c r="AR591" s="79"/>
      <c r="AS591" s="79"/>
    </row>
    <row r="592" spans="1:45" ht="38.25">
      <c r="C592" s="56" t="s">
        <v>3765</v>
      </c>
      <c r="D592" s="57">
        <v>41309</v>
      </c>
      <c r="E592" s="58" t="s">
        <v>219</v>
      </c>
      <c r="F592" s="58" t="s">
        <v>3366</v>
      </c>
      <c r="G592" s="59" t="s">
        <v>3367</v>
      </c>
      <c r="H592" s="59" t="s">
        <v>222</v>
      </c>
      <c r="I592" s="59" t="s">
        <v>223</v>
      </c>
      <c r="J592" s="67" t="s">
        <v>2747</v>
      </c>
      <c r="K592" s="67" t="s">
        <v>566</v>
      </c>
      <c r="L592" s="59" t="s">
        <v>3382</v>
      </c>
      <c r="M592" s="67" t="s">
        <v>3131</v>
      </c>
      <c r="N592" s="59" t="s">
        <v>3369</v>
      </c>
      <c r="O592" s="59" t="s">
        <v>3383</v>
      </c>
      <c r="P592" s="46" t="s">
        <v>180</v>
      </c>
      <c r="Q592" s="59" t="s">
        <v>2650</v>
      </c>
      <c r="R592" s="59" t="s">
        <v>230</v>
      </c>
      <c r="S592" s="75">
        <f t="shared" si="135"/>
        <v>1</v>
      </c>
      <c r="T592" s="75" t="s">
        <v>231</v>
      </c>
      <c r="U592" s="75">
        <f t="shared" si="136"/>
        <v>1</v>
      </c>
      <c r="V592" s="75" t="s">
        <v>231</v>
      </c>
      <c r="W592" s="75">
        <f t="shared" si="137"/>
        <v>1</v>
      </c>
      <c r="X592" s="75" t="s">
        <v>231</v>
      </c>
      <c r="Y592" s="76">
        <f t="shared" si="146"/>
        <v>1</v>
      </c>
      <c r="Z592" s="77" t="str">
        <f t="shared" si="147"/>
        <v>Insignificante</v>
      </c>
      <c r="AA592" s="78">
        <f t="shared" si="138"/>
        <v>1</v>
      </c>
      <c r="AB592" s="75" t="s">
        <v>231</v>
      </c>
      <c r="AC592" s="75">
        <f t="shared" si="139"/>
        <v>1</v>
      </c>
      <c r="AD592" s="75" t="s">
        <v>231</v>
      </c>
      <c r="AE592" s="75">
        <f t="shared" si="140"/>
        <v>1</v>
      </c>
      <c r="AF592" s="75" t="s">
        <v>231</v>
      </c>
      <c r="AG592" s="76">
        <f t="shared" si="148"/>
        <v>1</v>
      </c>
      <c r="AH592" s="77" t="str">
        <f t="shared" si="141"/>
        <v>Insignificante</v>
      </c>
      <c r="AI592" s="78">
        <f t="shared" si="142"/>
        <v>1</v>
      </c>
      <c r="AJ592" s="75" t="s">
        <v>231</v>
      </c>
      <c r="AK592" s="75">
        <f t="shared" si="143"/>
        <v>1</v>
      </c>
      <c r="AL592" s="75" t="s">
        <v>231</v>
      </c>
      <c r="AM592" s="75">
        <f t="shared" si="144"/>
        <v>1</v>
      </c>
      <c r="AN592" s="75" t="s">
        <v>231</v>
      </c>
      <c r="AO592" s="76">
        <f t="shared" si="149"/>
        <v>1</v>
      </c>
      <c r="AP592" s="77" t="str">
        <f t="shared" si="145"/>
        <v>Insignificante</v>
      </c>
      <c r="AQ592" s="79"/>
      <c r="AR592" s="79"/>
      <c r="AS592" s="79"/>
    </row>
    <row r="593" spans="3:45" ht="38.25">
      <c r="C593" s="56" t="s">
        <v>3765</v>
      </c>
      <c r="D593" s="57">
        <v>41309</v>
      </c>
      <c r="E593" s="58" t="s">
        <v>219</v>
      </c>
      <c r="F593" s="58" t="s">
        <v>3366</v>
      </c>
      <c r="G593" s="59" t="s">
        <v>3367</v>
      </c>
      <c r="H593" s="59" t="s">
        <v>222</v>
      </c>
      <c r="I593" s="59" t="s">
        <v>223</v>
      </c>
      <c r="J593" s="67" t="s">
        <v>2747</v>
      </c>
      <c r="K593" s="67" t="s">
        <v>566</v>
      </c>
      <c r="L593" s="59" t="s">
        <v>3382</v>
      </c>
      <c r="M593" s="67" t="s">
        <v>3131</v>
      </c>
      <c r="N593" s="59" t="s">
        <v>3369</v>
      </c>
      <c r="O593" s="59" t="s">
        <v>3384</v>
      </c>
      <c r="P593" s="46" t="s">
        <v>180</v>
      </c>
      <c r="Q593" s="59" t="s">
        <v>2650</v>
      </c>
      <c r="R593" s="59" t="s">
        <v>230</v>
      </c>
      <c r="S593" s="75">
        <f>IF(T593="Insignificante",1,IF(T593="Menor",2,IF(T593="Moderado",3,IF(T593="Mayor",4,IF(T593="Catastrófico",5,"NA")))))</f>
        <v>1</v>
      </c>
      <c r="T593" s="75" t="s">
        <v>231</v>
      </c>
      <c r="U593" s="75">
        <f>IF(V593="Insignificante",1,IF(V593="Menor",2,IF(V593="Moderado",3,IF(V593="Mayor",4,IF(V593="Catastrófico",5,"NA")))))</f>
        <v>1</v>
      </c>
      <c r="V593" s="75" t="s">
        <v>231</v>
      </c>
      <c r="W593" s="75">
        <f>IF(X593="Insignificante",1,IF(X593="Menor",2,IF(X593="Moderado",3,IF(X593="Mayor",4,IF(X593="Catastrófico",5,"NA")))))</f>
        <v>1</v>
      </c>
      <c r="X593" s="75" t="s">
        <v>231</v>
      </c>
      <c r="Y593" s="76">
        <f>MAXA(S593,U593,W593)</f>
        <v>1</v>
      </c>
      <c r="Z593" s="77" t="str">
        <f>IF(Y593=1,"Insignificante",IF(Y593=2,"Menor",IF(Y593=3,"Moderado",IF(Y593=4,"Mayor",IF(Y593=5,"Catastrófico","NA")))))</f>
        <v>Insignificante</v>
      </c>
      <c r="AA593" s="78">
        <f>IF(AB593="Insignificante",1,IF(AB593="Menor",2,IF(AB593="Moderado",3,IF(AB593="Mayor",4,IF(AB593="Catastrófico",5,"NA")))))</f>
        <v>1</v>
      </c>
      <c r="AB593" s="75" t="s">
        <v>231</v>
      </c>
      <c r="AC593" s="75">
        <f>IF(AD593="Insignificante",1,IF(AD593="Menor",2,IF(AD593="Moderado",3,IF(AD593="Mayor",4,IF(AD593="Catastrófico",5,"NA")))))</f>
        <v>1</v>
      </c>
      <c r="AD593" s="75" t="s">
        <v>231</v>
      </c>
      <c r="AE593" s="75">
        <f>IF(AF593="Insignificante",1,IF(AF593="Menor",2,IF(AF593="Moderado",3,IF(AF593="Mayor",4,IF(AF593="Catastrófico",5,"NA")))))</f>
        <v>1</v>
      </c>
      <c r="AF593" s="75" t="s">
        <v>231</v>
      </c>
      <c r="AG593" s="76">
        <f>MAXA(AA593,AC593,AE593)</f>
        <v>1</v>
      </c>
      <c r="AH593" s="77" t="str">
        <f>IF(AG593=1,"Insignificante",IF(AG593=2,"Menor",IF(AG593=3,"Moderado",IF(AG593=4,"Mayor",IF(AG593=5,"Catastrófico","NA")))))</f>
        <v>Insignificante</v>
      </c>
      <c r="AI593" s="78">
        <f>IF(AJ593="Insignificante",1,IF(AJ593="Menor",2,IF(AJ593="Moderado",3,IF(AJ593="Mayor",4,IF(AJ593="Catastrófico",5,"NA")))))</f>
        <v>1</v>
      </c>
      <c r="AJ593" s="75" t="s">
        <v>231</v>
      </c>
      <c r="AK593" s="75">
        <f>IF(AL593="Insignificante",1,IF(AL593="Menor",2,IF(AL593="Moderado",3,IF(AL593="Mayor",4,IF(AL593="Catastrófico",5,"NA")))))</f>
        <v>1</v>
      </c>
      <c r="AL593" s="75" t="s">
        <v>231</v>
      </c>
      <c r="AM593" s="75">
        <f>IF(AN593="Insignificante",1,IF(AN593="Menor",2,IF(AN593="Moderado",3,IF(AN593="Mayor",4,IF(AN593="Catastrófico",5,"NA")))))</f>
        <v>1</v>
      </c>
      <c r="AN593" s="75" t="s">
        <v>231</v>
      </c>
      <c r="AO593" s="76">
        <f>MAXA(AI593,AK593,AM593)</f>
        <v>1</v>
      </c>
      <c r="AP593" s="77" t="str">
        <f>IF(AO593=1,"Insignificante",IF(AO593=2,"Menor",IF(AO593=3,"Moderado",IF(AO593=4,"Mayor",IF(AO593=5,"Catastrófico","NA")))))</f>
        <v>Insignificante</v>
      </c>
      <c r="AQ593" s="79"/>
      <c r="AR593" s="79"/>
      <c r="AS593" s="79"/>
    </row>
    <row r="594" spans="3:45" ht="25.5">
      <c r="C594" s="56" t="s">
        <v>3766</v>
      </c>
      <c r="D594" s="57">
        <v>40943</v>
      </c>
      <c r="E594" s="58" t="s">
        <v>219</v>
      </c>
      <c r="F594" s="66" t="s">
        <v>220</v>
      </c>
      <c r="G594" s="59" t="s">
        <v>3373</v>
      </c>
      <c r="H594" s="59" t="s">
        <v>222</v>
      </c>
      <c r="I594" s="59" t="s">
        <v>2655</v>
      </c>
      <c r="J594" s="59" t="s">
        <v>2747</v>
      </c>
      <c r="K594" s="67" t="s">
        <v>566</v>
      </c>
      <c r="L594" s="59" t="s">
        <v>3387</v>
      </c>
      <c r="M594" s="59" t="s">
        <v>3131</v>
      </c>
      <c r="N594" s="59" t="s">
        <v>3374</v>
      </c>
      <c r="O594" s="67" t="s">
        <v>3388</v>
      </c>
      <c r="P594" s="46" t="s">
        <v>180</v>
      </c>
      <c r="Q594" s="59" t="s">
        <v>2650</v>
      </c>
      <c r="R594" s="59" t="s">
        <v>230</v>
      </c>
      <c r="S594" s="75">
        <f t="shared" si="135"/>
        <v>1</v>
      </c>
      <c r="T594" s="75" t="s">
        <v>231</v>
      </c>
      <c r="U594" s="75">
        <f t="shared" si="136"/>
        <v>1</v>
      </c>
      <c r="V594" s="75" t="s">
        <v>231</v>
      </c>
      <c r="W594" s="75">
        <f t="shared" si="137"/>
        <v>1</v>
      </c>
      <c r="X594" s="75" t="s">
        <v>231</v>
      </c>
      <c r="Y594" s="76">
        <f t="shared" si="146"/>
        <v>1</v>
      </c>
      <c r="Z594" s="77" t="str">
        <f t="shared" si="147"/>
        <v>Insignificante</v>
      </c>
      <c r="AA594" s="78">
        <f t="shared" si="138"/>
        <v>1</v>
      </c>
      <c r="AB594" s="75" t="s">
        <v>231</v>
      </c>
      <c r="AC594" s="75">
        <f t="shared" si="139"/>
        <v>1</v>
      </c>
      <c r="AD594" s="75" t="s">
        <v>231</v>
      </c>
      <c r="AE594" s="75">
        <f t="shared" si="140"/>
        <v>1</v>
      </c>
      <c r="AF594" s="75" t="s">
        <v>231</v>
      </c>
      <c r="AG594" s="76">
        <f t="shared" si="148"/>
        <v>1</v>
      </c>
      <c r="AH594" s="77" t="str">
        <f t="shared" si="141"/>
        <v>Insignificante</v>
      </c>
      <c r="AI594" s="78">
        <f t="shared" si="142"/>
        <v>1</v>
      </c>
      <c r="AJ594" s="75" t="s">
        <v>231</v>
      </c>
      <c r="AK594" s="75">
        <f t="shared" si="143"/>
        <v>1</v>
      </c>
      <c r="AL594" s="75" t="s">
        <v>231</v>
      </c>
      <c r="AM594" s="75">
        <f t="shared" si="144"/>
        <v>1</v>
      </c>
      <c r="AN594" s="75" t="s">
        <v>231</v>
      </c>
      <c r="AO594" s="76">
        <f t="shared" si="149"/>
        <v>1</v>
      </c>
      <c r="AP594" s="77" t="str">
        <f t="shared" si="145"/>
        <v>Insignificante</v>
      </c>
      <c r="AQ594" s="79"/>
      <c r="AR594" s="79"/>
      <c r="AS594" s="79"/>
    </row>
    <row r="595" spans="3:45" ht="76.5">
      <c r="C595" s="56" t="s">
        <v>3767</v>
      </c>
      <c r="D595" s="57">
        <v>38391</v>
      </c>
      <c r="E595" s="66" t="s">
        <v>3307</v>
      </c>
      <c r="F595" s="66" t="s">
        <v>3377</v>
      </c>
      <c r="G595" s="59" t="s">
        <v>3278</v>
      </c>
      <c r="H595" s="59" t="s">
        <v>222</v>
      </c>
      <c r="I595" s="59" t="s">
        <v>223</v>
      </c>
      <c r="J595" s="59" t="s">
        <v>2747</v>
      </c>
      <c r="K595" s="67" t="s">
        <v>566</v>
      </c>
      <c r="L595" s="59" t="s">
        <v>3387</v>
      </c>
      <c r="M595" s="59" t="s">
        <v>3378</v>
      </c>
      <c r="N595" s="67" t="s">
        <v>3379</v>
      </c>
      <c r="O595" s="59" t="s">
        <v>3383</v>
      </c>
      <c r="P595" s="46" t="s">
        <v>179</v>
      </c>
      <c r="Q595" s="59" t="s">
        <v>2697</v>
      </c>
      <c r="R595" s="59" t="s">
        <v>2774</v>
      </c>
      <c r="S595" s="75">
        <f t="shared" si="135"/>
        <v>4</v>
      </c>
      <c r="T595" s="75" t="s">
        <v>242</v>
      </c>
      <c r="U595" s="75">
        <f t="shared" si="136"/>
        <v>5</v>
      </c>
      <c r="V595" s="75" t="s">
        <v>243</v>
      </c>
      <c r="W595" s="75">
        <f t="shared" si="137"/>
        <v>4</v>
      </c>
      <c r="X595" s="75" t="s">
        <v>242</v>
      </c>
      <c r="Y595" s="76">
        <f t="shared" si="146"/>
        <v>5</v>
      </c>
      <c r="Z595" s="77" t="str">
        <f t="shared" si="147"/>
        <v>Catastrófico</v>
      </c>
      <c r="AA595" s="78">
        <f t="shared" si="138"/>
        <v>4</v>
      </c>
      <c r="AB595" s="75" t="s">
        <v>242</v>
      </c>
      <c r="AC595" s="75">
        <f t="shared" si="139"/>
        <v>5</v>
      </c>
      <c r="AD595" s="75" t="s">
        <v>243</v>
      </c>
      <c r="AE595" s="75">
        <f t="shared" si="140"/>
        <v>4</v>
      </c>
      <c r="AF595" s="75" t="s">
        <v>242</v>
      </c>
      <c r="AG595" s="76">
        <f t="shared" si="148"/>
        <v>5</v>
      </c>
      <c r="AH595" s="77" t="str">
        <f t="shared" si="141"/>
        <v>Catastrófico</v>
      </c>
      <c r="AI595" s="78">
        <f t="shared" si="142"/>
        <v>3</v>
      </c>
      <c r="AJ595" s="75" t="s">
        <v>232</v>
      </c>
      <c r="AK595" s="75">
        <f t="shared" si="143"/>
        <v>5</v>
      </c>
      <c r="AL595" s="75" t="s">
        <v>243</v>
      </c>
      <c r="AM595" s="75">
        <f t="shared" si="144"/>
        <v>4</v>
      </c>
      <c r="AN595" s="75" t="s">
        <v>242</v>
      </c>
      <c r="AO595" s="76">
        <f t="shared" si="149"/>
        <v>5</v>
      </c>
      <c r="AP595" s="77" t="str">
        <f t="shared" si="145"/>
        <v>Catastrófico</v>
      </c>
      <c r="AQ595" s="79"/>
      <c r="AR595" s="79"/>
      <c r="AS595" s="79"/>
    </row>
    <row r="596" spans="3:45" ht="76.5">
      <c r="C596" s="56" t="s">
        <v>3767</v>
      </c>
      <c r="D596" s="57">
        <v>38391</v>
      </c>
      <c r="E596" s="66" t="s">
        <v>3307</v>
      </c>
      <c r="F596" s="66" t="s">
        <v>3377</v>
      </c>
      <c r="G596" s="59" t="s">
        <v>3278</v>
      </c>
      <c r="H596" s="59" t="s">
        <v>222</v>
      </c>
      <c r="I596" s="59" t="s">
        <v>223</v>
      </c>
      <c r="J596" s="59" t="s">
        <v>2747</v>
      </c>
      <c r="K596" s="67" t="s">
        <v>566</v>
      </c>
      <c r="L596" s="59" t="s">
        <v>3387</v>
      </c>
      <c r="M596" s="59" t="s">
        <v>3378</v>
      </c>
      <c r="N596" s="67" t="s">
        <v>3379</v>
      </c>
      <c r="O596" s="59" t="s">
        <v>3384</v>
      </c>
      <c r="P596" s="46" t="s">
        <v>179</v>
      </c>
      <c r="Q596" s="59" t="s">
        <v>2697</v>
      </c>
      <c r="R596" s="59" t="s">
        <v>2774</v>
      </c>
      <c r="S596" s="75">
        <f>IF(T596="Insignificante",1,IF(T596="Menor",2,IF(T596="Moderado",3,IF(T596="Mayor",4,IF(T596="Catastrófico",5,"NA")))))</f>
        <v>4</v>
      </c>
      <c r="T596" s="75" t="s">
        <v>242</v>
      </c>
      <c r="U596" s="75">
        <f>IF(V596="Insignificante",1,IF(V596="Menor",2,IF(V596="Moderado",3,IF(V596="Mayor",4,IF(V596="Catastrófico",5,"NA")))))</f>
        <v>5</v>
      </c>
      <c r="V596" s="75" t="s">
        <v>243</v>
      </c>
      <c r="W596" s="75">
        <f>IF(X596="Insignificante",1,IF(X596="Menor",2,IF(X596="Moderado",3,IF(X596="Mayor",4,IF(X596="Catastrófico",5,"NA")))))</f>
        <v>4</v>
      </c>
      <c r="X596" s="75" t="s">
        <v>242</v>
      </c>
      <c r="Y596" s="76">
        <f>MAXA(S596,U596,W596)</f>
        <v>5</v>
      </c>
      <c r="Z596" s="77" t="str">
        <f>IF(Y596=1,"Insignificante",IF(Y596=2,"Menor",IF(Y596=3,"Moderado",IF(Y596=4,"Mayor",IF(Y596=5,"Catastrófico","NA")))))</f>
        <v>Catastrófico</v>
      </c>
      <c r="AA596" s="78">
        <f>IF(AB596="Insignificante",1,IF(AB596="Menor",2,IF(AB596="Moderado",3,IF(AB596="Mayor",4,IF(AB596="Catastrófico",5,"NA")))))</f>
        <v>4</v>
      </c>
      <c r="AB596" s="75" t="s">
        <v>242</v>
      </c>
      <c r="AC596" s="75">
        <f>IF(AD596="Insignificante",1,IF(AD596="Menor",2,IF(AD596="Moderado",3,IF(AD596="Mayor",4,IF(AD596="Catastrófico",5,"NA")))))</f>
        <v>5</v>
      </c>
      <c r="AD596" s="75" t="s">
        <v>243</v>
      </c>
      <c r="AE596" s="75">
        <f>IF(AF596="Insignificante",1,IF(AF596="Menor",2,IF(AF596="Moderado",3,IF(AF596="Mayor",4,IF(AF596="Catastrófico",5,"NA")))))</f>
        <v>4</v>
      </c>
      <c r="AF596" s="75" t="s">
        <v>242</v>
      </c>
      <c r="AG596" s="76">
        <f>MAXA(AA596,AC596,AE596)</f>
        <v>5</v>
      </c>
      <c r="AH596" s="77" t="str">
        <f>IF(AG596=1,"Insignificante",IF(AG596=2,"Menor",IF(AG596=3,"Moderado",IF(AG596=4,"Mayor",IF(AG596=5,"Catastrófico","NA")))))</f>
        <v>Catastrófico</v>
      </c>
      <c r="AI596" s="78">
        <f>IF(AJ596="Insignificante",1,IF(AJ596="Menor",2,IF(AJ596="Moderado",3,IF(AJ596="Mayor",4,IF(AJ596="Catastrófico",5,"NA")))))</f>
        <v>3</v>
      </c>
      <c r="AJ596" s="75" t="s">
        <v>232</v>
      </c>
      <c r="AK596" s="75">
        <f>IF(AL596="Insignificante",1,IF(AL596="Menor",2,IF(AL596="Moderado",3,IF(AL596="Mayor",4,IF(AL596="Catastrófico",5,"NA")))))</f>
        <v>5</v>
      </c>
      <c r="AL596" s="75" t="s">
        <v>243</v>
      </c>
      <c r="AM596" s="75">
        <f>IF(AN596="Insignificante",1,IF(AN596="Menor",2,IF(AN596="Moderado",3,IF(AN596="Mayor",4,IF(AN596="Catastrófico",5,"NA")))))</f>
        <v>4</v>
      </c>
      <c r="AN596" s="75" t="s">
        <v>242</v>
      </c>
      <c r="AO596" s="76">
        <f>MAXA(AI596,AK596,AM596)</f>
        <v>5</v>
      </c>
      <c r="AP596" s="77" t="str">
        <f>IF(AO596=1,"Insignificante",IF(AO596=2,"Menor",IF(AO596=3,"Moderado",IF(AO596=4,"Mayor",IF(AO596=5,"Catastrófico","NA")))))</f>
        <v>Catastrófico</v>
      </c>
      <c r="AQ596" s="79"/>
      <c r="AR596" s="79"/>
      <c r="AS596" s="79"/>
    </row>
    <row r="597" spans="3:45" ht="76.5">
      <c r="C597" s="56" t="s">
        <v>3768</v>
      </c>
      <c r="D597" s="57">
        <v>42039</v>
      </c>
      <c r="E597" s="58" t="s">
        <v>3392</v>
      </c>
      <c r="F597" s="58" t="s">
        <v>3393</v>
      </c>
      <c r="G597" s="59" t="s">
        <v>3394</v>
      </c>
      <c r="H597" s="59" t="s">
        <v>222</v>
      </c>
      <c r="I597" s="59" t="s">
        <v>223</v>
      </c>
      <c r="J597" s="59" t="s">
        <v>2747</v>
      </c>
      <c r="K597" s="67" t="s">
        <v>566</v>
      </c>
      <c r="L597" s="59" t="s">
        <v>3387</v>
      </c>
      <c r="M597" s="59" t="s">
        <v>3395</v>
      </c>
      <c r="N597" s="59" t="s">
        <v>3396</v>
      </c>
      <c r="O597" s="59" t="s">
        <v>3397</v>
      </c>
      <c r="P597" s="46" t="s">
        <v>179</v>
      </c>
      <c r="Q597" s="59" t="s">
        <v>2697</v>
      </c>
      <c r="R597" s="59" t="s">
        <v>230</v>
      </c>
      <c r="S597" s="75">
        <f t="shared" si="135"/>
        <v>1</v>
      </c>
      <c r="T597" s="75" t="s">
        <v>231</v>
      </c>
      <c r="U597" s="75">
        <f t="shared" si="136"/>
        <v>1</v>
      </c>
      <c r="V597" s="75" t="s">
        <v>231</v>
      </c>
      <c r="W597" s="75">
        <f t="shared" si="137"/>
        <v>1</v>
      </c>
      <c r="X597" s="75" t="s">
        <v>231</v>
      </c>
      <c r="Y597" s="76">
        <f t="shared" si="146"/>
        <v>1</v>
      </c>
      <c r="Z597" s="77" t="str">
        <f t="shared" si="147"/>
        <v>Insignificante</v>
      </c>
      <c r="AA597" s="78">
        <f t="shared" si="138"/>
        <v>3</v>
      </c>
      <c r="AB597" s="75" t="s">
        <v>232</v>
      </c>
      <c r="AC597" s="75">
        <f t="shared" si="139"/>
        <v>3</v>
      </c>
      <c r="AD597" s="75" t="s">
        <v>232</v>
      </c>
      <c r="AE597" s="75">
        <f t="shared" si="140"/>
        <v>4</v>
      </c>
      <c r="AF597" s="75" t="s">
        <v>242</v>
      </c>
      <c r="AG597" s="76">
        <f t="shared" si="148"/>
        <v>4</v>
      </c>
      <c r="AH597" s="77" t="str">
        <f t="shared" si="141"/>
        <v>Mayor</v>
      </c>
      <c r="AI597" s="78">
        <f t="shared" si="142"/>
        <v>1</v>
      </c>
      <c r="AJ597" s="75" t="s">
        <v>231</v>
      </c>
      <c r="AK597" s="75">
        <f t="shared" si="143"/>
        <v>1</v>
      </c>
      <c r="AL597" s="75" t="s">
        <v>231</v>
      </c>
      <c r="AM597" s="75">
        <f t="shared" si="144"/>
        <v>1</v>
      </c>
      <c r="AN597" s="75" t="s">
        <v>231</v>
      </c>
      <c r="AO597" s="76">
        <f t="shared" si="149"/>
        <v>1</v>
      </c>
      <c r="AP597" s="77" t="str">
        <f t="shared" si="145"/>
        <v>Insignificante</v>
      </c>
      <c r="AQ597" s="79"/>
      <c r="AR597" s="79"/>
      <c r="AS597" s="79"/>
    </row>
    <row r="598" spans="3:45" ht="25.5">
      <c r="C598" s="56" t="s">
        <v>3769</v>
      </c>
      <c r="D598" s="57">
        <v>41277</v>
      </c>
      <c r="E598" s="58" t="s">
        <v>2757</v>
      </c>
      <c r="F598" s="58" t="s">
        <v>3381</v>
      </c>
      <c r="G598" s="59" t="s">
        <v>3264</v>
      </c>
      <c r="H598" s="59" t="s">
        <v>222</v>
      </c>
      <c r="I598" s="59" t="s">
        <v>223</v>
      </c>
      <c r="J598" s="59" t="s">
        <v>2747</v>
      </c>
      <c r="K598" s="67" t="s">
        <v>566</v>
      </c>
      <c r="L598" s="59" t="s">
        <v>3770</v>
      </c>
      <c r="M598" s="59" t="s">
        <v>3131</v>
      </c>
      <c r="N598" s="59" t="s">
        <v>3379</v>
      </c>
      <c r="O598" s="59" t="s">
        <v>3771</v>
      </c>
      <c r="P598" s="46" t="s">
        <v>180</v>
      </c>
      <c r="Q598" s="59" t="s">
        <v>2650</v>
      </c>
      <c r="R598" s="59" t="s">
        <v>230</v>
      </c>
      <c r="S598" s="75">
        <f t="shared" si="135"/>
        <v>1</v>
      </c>
      <c r="T598" s="75" t="s">
        <v>231</v>
      </c>
      <c r="U598" s="75">
        <f t="shared" si="136"/>
        <v>1</v>
      </c>
      <c r="V598" s="75" t="s">
        <v>231</v>
      </c>
      <c r="W598" s="75">
        <f t="shared" si="137"/>
        <v>1</v>
      </c>
      <c r="X598" s="75" t="s">
        <v>231</v>
      </c>
      <c r="Y598" s="76">
        <f t="shared" si="146"/>
        <v>1</v>
      </c>
      <c r="Z598" s="77" t="str">
        <f t="shared" si="147"/>
        <v>Insignificante</v>
      </c>
      <c r="AA598" s="78">
        <f t="shared" si="138"/>
        <v>1</v>
      </c>
      <c r="AB598" s="75" t="s">
        <v>231</v>
      </c>
      <c r="AC598" s="75">
        <f t="shared" si="139"/>
        <v>1</v>
      </c>
      <c r="AD598" s="75" t="s">
        <v>231</v>
      </c>
      <c r="AE598" s="75">
        <f t="shared" si="140"/>
        <v>1</v>
      </c>
      <c r="AF598" s="75" t="s">
        <v>231</v>
      </c>
      <c r="AG598" s="76">
        <f t="shared" si="148"/>
        <v>1</v>
      </c>
      <c r="AH598" s="77" t="str">
        <f t="shared" si="141"/>
        <v>Insignificante</v>
      </c>
      <c r="AI598" s="78">
        <f t="shared" si="142"/>
        <v>1</v>
      </c>
      <c r="AJ598" s="75" t="s">
        <v>231</v>
      </c>
      <c r="AK598" s="75">
        <f t="shared" si="143"/>
        <v>1</v>
      </c>
      <c r="AL598" s="75" t="s">
        <v>231</v>
      </c>
      <c r="AM598" s="75">
        <f t="shared" si="144"/>
        <v>1</v>
      </c>
      <c r="AN598" s="75" t="s">
        <v>231</v>
      </c>
      <c r="AO598" s="76">
        <f t="shared" si="149"/>
        <v>1</v>
      </c>
      <c r="AP598" s="77" t="str">
        <f t="shared" si="145"/>
        <v>Insignificante</v>
      </c>
      <c r="AQ598" s="79"/>
      <c r="AR598" s="79"/>
      <c r="AS598" s="79"/>
    </row>
    <row r="599" spans="3:45" ht="25.5">
      <c r="C599" s="56" t="s">
        <v>3769</v>
      </c>
      <c r="D599" s="57">
        <v>41277</v>
      </c>
      <c r="E599" s="58" t="s">
        <v>2757</v>
      </c>
      <c r="F599" s="58" t="s">
        <v>3381</v>
      </c>
      <c r="G599" s="59" t="s">
        <v>3264</v>
      </c>
      <c r="H599" s="59" t="s">
        <v>222</v>
      </c>
      <c r="I599" s="59" t="s">
        <v>223</v>
      </c>
      <c r="J599" s="59" t="s">
        <v>2747</v>
      </c>
      <c r="K599" s="67" t="s">
        <v>566</v>
      </c>
      <c r="L599" s="59" t="s">
        <v>3770</v>
      </c>
      <c r="M599" s="59" t="s">
        <v>3131</v>
      </c>
      <c r="N599" s="59" t="s">
        <v>3379</v>
      </c>
      <c r="O599" s="59" t="s">
        <v>3772</v>
      </c>
      <c r="P599" s="46" t="s">
        <v>180</v>
      </c>
      <c r="Q599" s="59" t="s">
        <v>2650</v>
      </c>
      <c r="R599" s="59" t="s">
        <v>230</v>
      </c>
      <c r="S599" s="75">
        <f>IF(T599="Insignificante",1,IF(T599="Menor",2,IF(T599="Moderado",3,IF(T599="Mayor",4,IF(T599="Catastrófico",5,"NA")))))</f>
        <v>1</v>
      </c>
      <c r="T599" s="75" t="s">
        <v>231</v>
      </c>
      <c r="U599" s="75">
        <f>IF(V599="Insignificante",1,IF(V599="Menor",2,IF(V599="Moderado",3,IF(V599="Mayor",4,IF(V599="Catastrófico",5,"NA")))))</f>
        <v>1</v>
      </c>
      <c r="V599" s="75" t="s">
        <v>231</v>
      </c>
      <c r="W599" s="75">
        <f>IF(X599="Insignificante",1,IF(X599="Menor",2,IF(X599="Moderado",3,IF(X599="Mayor",4,IF(X599="Catastrófico",5,"NA")))))</f>
        <v>1</v>
      </c>
      <c r="X599" s="75" t="s">
        <v>231</v>
      </c>
      <c r="Y599" s="76">
        <f>MAXA(S599,U599,W599)</f>
        <v>1</v>
      </c>
      <c r="Z599" s="77" t="str">
        <f>IF(Y599=1,"Insignificante",IF(Y599=2,"Menor",IF(Y599=3,"Moderado",IF(Y599=4,"Mayor",IF(Y599=5,"Catastrófico","NA")))))</f>
        <v>Insignificante</v>
      </c>
      <c r="AA599" s="78">
        <f>IF(AB599="Insignificante",1,IF(AB599="Menor",2,IF(AB599="Moderado",3,IF(AB599="Mayor",4,IF(AB599="Catastrófico",5,"NA")))))</f>
        <v>1</v>
      </c>
      <c r="AB599" s="75" t="s">
        <v>231</v>
      </c>
      <c r="AC599" s="75">
        <f>IF(AD599="Insignificante",1,IF(AD599="Menor",2,IF(AD599="Moderado",3,IF(AD599="Mayor",4,IF(AD599="Catastrófico",5,"NA")))))</f>
        <v>1</v>
      </c>
      <c r="AD599" s="75" t="s">
        <v>231</v>
      </c>
      <c r="AE599" s="75">
        <f>IF(AF599="Insignificante",1,IF(AF599="Menor",2,IF(AF599="Moderado",3,IF(AF599="Mayor",4,IF(AF599="Catastrófico",5,"NA")))))</f>
        <v>1</v>
      </c>
      <c r="AF599" s="75" t="s">
        <v>231</v>
      </c>
      <c r="AG599" s="76">
        <f>MAXA(AA599,AC599,AE599)</f>
        <v>1</v>
      </c>
      <c r="AH599" s="77" t="str">
        <f>IF(AG599=1,"Insignificante",IF(AG599=2,"Menor",IF(AG599=3,"Moderado",IF(AG599=4,"Mayor",IF(AG599=5,"Catastrófico","NA")))))</f>
        <v>Insignificante</v>
      </c>
      <c r="AI599" s="78">
        <f>IF(AJ599="Insignificante",1,IF(AJ599="Menor",2,IF(AJ599="Moderado",3,IF(AJ599="Mayor",4,IF(AJ599="Catastrófico",5,"NA")))))</f>
        <v>1</v>
      </c>
      <c r="AJ599" s="75" t="s">
        <v>231</v>
      </c>
      <c r="AK599" s="75">
        <f>IF(AL599="Insignificante",1,IF(AL599="Menor",2,IF(AL599="Moderado",3,IF(AL599="Mayor",4,IF(AL599="Catastrófico",5,"NA")))))</f>
        <v>1</v>
      </c>
      <c r="AL599" s="75" t="s">
        <v>231</v>
      </c>
      <c r="AM599" s="75">
        <f>IF(AN599="Insignificante",1,IF(AN599="Menor",2,IF(AN599="Moderado",3,IF(AN599="Mayor",4,IF(AN599="Catastrófico",5,"NA")))))</f>
        <v>1</v>
      </c>
      <c r="AN599" s="75" t="s">
        <v>231</v>
      </c>
      <c r="AO599" s="76">
        <f>MAXA(AI599,AK599,AM599)</f>
        <v>1</v>
      </c>
      <c r="AP599" s="77" t="str">
        <f>IF(AO599=1,"Insignificante",IF(AO599=2,"Menor",IF(AO599=3,"Moderado",IF(AO599=4,"Mayor",IF(AO599=5,"Catastrófico","NA")))))</f>
        <v>Insignificante</v>
      </c>
      <c r="AQ599" s="79"/>
      <c r="AR599" s="79"/>
      <c r="AS599" s="79"/>
    </row>
    <row r="600" spans="3:45" ht="38.25">
      <c r="C600" s="56" t="s">
        <v>3773</v>
      </c>
      <c r="D600" s="57">
        <v>41467</v>
      </c>
      <c r="E600" s="58" t="s">
        <v>2757</v>
      </c>
      <c r="F600" s="58" t="s">
        <v>3366</v>
      </c>
      <c r="G600" s="59" t="s">
        <v>3367</v>
      </c>
      <c r="H600" s="59" t="s">
        <v>222</v>
      </c>
      <c r="I600" s="59" t="s">
        <v>223</v>
      </c>
      <c r="J600" s="67" t="s">
        <v>2747</v>
      </c>
      <c r="K600" s="67" t="s">
        <v>566</v>
      </c>
      <c r="L600" s="59" t="s">
        <v>3770</v>
      </c>
      <c r="M600" s="67" t="s">
        <v>3131</v>
      </c>
      <c r="N600" s="59" t="s">
        <v>3369</v>
      </c>
      <c r="O600" s="59" t="s">
        <v>3771</v>
      </c>
      <c r="P600" s="46" t="s">
        <v>180</v>
      </c>
      <c r="Q600" s="59" t="s">
        <v>2650</v>
      </c>
      <c r="R600" s="59" t="s">
        <v>230</v>
      </c>
      <c r="S600" s="75">
        <f t="shared" si="135"/>
        <v>1</v>
      </c>
      <c r="T600" s="75" t="s">
        <v>231</v>
      </c>
      <c r="U600" s="75">
        <f t="shared" si="136"/>
        <v>1</v>
      </c>
      <c r="V600" s="75" t="s">
        <v>231</v>
      </c>
      <c r="W600" s="75">
        <f t="shared" si="137"/>
        <v>1</v>
      </c>
      <c r="X600" s="75" t="s">
        <v>231</v>
      </c>
      <c r="Y600" s="76">
        <f t="shared" si="146"/>
        <v>1</v>
      </c>
      <c r="Z600" s="77" t="str">
        <f t="shared" si="147"/>
        <v>Insignificante</v>
      </c>
      <c r="AA600" s="78">
        <f t="shared" si="138"/>
        <v>1</v>
      </c>
      <c r="AB600" s="75" t="s">
        <v>231</v>
      </c>
      <c r="AC600" s="75">
        <f t="shared" si="139"/>
        <v>1</v>
      </c>
      <c r="AD600" s="75" t="s">
        <v>231</v>
      </c>
      <c r="AE600" s="75">
        <f t="shared" si="140"/>
        <v>1</v>
      </c>
      <c r="AF600" s="75" t="s">
        <v>231</v>
      </c>
      <c r="AG600" s="76">
        <f t="shared" si="148"/>
        <v>1</v>
      </c>
      <c r="AH600" s="77" t="str">
        <f t="shared" si="141"/>
        <v>Insignificante</v>
      </c>
      <c r="AI600" s="78">
        <f t="shared" si="142"/>
        <v>1</v>
      </c>
      <c r="AJ600" s="75" t="s">
        <v>231</v>
      </c>
      <c r="AK600" s="75">
        <f t="shared" si="143"/>
        <v>1</v>
      </c>
      <c r="AL600" s="75" t="s">
        <v>231</v>
      </c>
      <c r="AM600" s="75">
        <f t="shared" si="144"/>
        <v>1</v>
      </c>
      <c r="AN600" s="75" t="s">
        <v>231</v>
      </c>
      <c r="AO600" s="76">
        <f t="shared" si="149"/>
        <v>1</v>
      </c>
      <c r="AP600" s="77" t="str">
        <f t="shared" si="145"/>
        <v>Insignificante</v>
      </c>
      <c r="AQ600" s="79"/>
      <c r="AR600" s="79"/>
      <c r="AS600" s="79"/>
    </row>
    <row r="601" spans="3:45" ht="38.25">
      <c r="C601" s="56" t="s">
        <v>3773</v>
      </c>
      <c r="D601" s="57">
        <v>41467</v>
      </c>
      <c r="E601" s="58" t="s">
        <v>2757</v>
      </c>
      <c r="F601" s="58" t="s">
        <v>3366</v>
      </c>
      <c r="G601" s="59" t="s">
        <v>3367</v>
      </c>
      <c r="H601" s="59" t="s">
        <v>222</v>
      </c>
      <c r="I601" s="59" t="s">
        <v>223</v>
      </c>
      <c r="J601" s="67" t="s">
        <v>2747</v>
      </c>
      <c r="K601" s="67" t="s">
        <v>566</v>
      </c>
      <c r="L601" s="59" t="s">
        <v>3770</v>
      </c>
      <c r="M601" s="67" t="s">
        <v>3131</v>
      </c>
      <c r="N601" s="59" t="s">
        <v>3369</v>
      </c>
      <c r="O601" s="59" t="s">
        <v>3772</v>
      </c>
      <c r="P601" s="46" t="s">
        <v>180</v>
      </c>
      <c r="Q601" s="59" t="s">
        <v>2650</v>
      </c>
      <c r="R601" s="59" t="s">
        <v>230</v>
      </c>
      <c r="S601" s="75">
        <f>IF(T601="Insignificante",1,IF(T601="Menor",2,IF(T601="Moderado",3,IF(T601="Mayor",4,IF(T601="Catastrófico",5,"NA")))))</f>
        <v>1</v>
      </c>
      <c r="T601" s="75" t="s">
        <v>231</v>
      </c>
      <c r="U601" s="75">
        <f>IF(V601="Insignificante",1,IF(V601="Menor",2,IF(V601="Moderado",3,IF(V601="Mayor",4,IF(V601="Catastrófico",5,"NA")))))</f>
        <v>1</v>
      </c>
      <c r="V601" s="75" t="s">
        <v>231</v>
      </c>
      <c r="W601" s="75">
        <f>IF(X601="Insignificante",1,IF(X601="Menor",2,IF(X601="Moderado",3,IF(X601="Mayor",4,IF(X601="Catastrófico",5,"NA")))))</f>
        <v>1</v>
      </c>
      <c r="X601" s="75" t="s">
        <v>231</v>
      </c>
      <c r="Y601" s="76">
        <f>MAXA(S601,U601,W601)</f>
        <v>1</v>
      </c>
      <c r="Z601" s="77" t="str">
        <f>IF(Y601=1,"Insignificante",IF(Y601=2,"Menor",IF(Y601=3,"Moderado",IF(Y601=4,"Mayor",IF(Y601=5,"Catastrófico","NA")))))</f>
        <v>Insignificante</v>
      </c>
      <c r="AA601" s="78">
        <f>IF(AB601="Insignificante",1,IF(AB601="Menor",2,IF(AB601="Moderado",3,IF(AB601="Mayor",4,IF(AB601="Catastrófico",5,"NA")))))</f>
        <v>1</v>
      </c>
      <c r="AB601" s="75" t="s">
        <v>231</v>
      </c>
      <c r="AC601" s="75">
        <f>IF(AD601="Insignificante",1,IF(AD601="Menor",2,IF(AD601="Moderado",3,IF(AD601="Mayor",4,IF(AD601="Catastrófico",5,"NA")))))</f>
        <v>1</v>
      </c>
      <c r="AD601" s="75" t="s">
        <v>231</v>
      </c>
      <c r="AE601" s="75">
        <f>IF(AF601="Insignificante",1,IF(AF601="Menor",2,IF(AF601="Moderado",3,IF(AF601="Mayor",4,IF(AF601="Catastrófico",5,"NA")))))</f>
        <v>1</v>
      </c>
      <c r="AF601" s="75" t="s">
        <v>231</v>
      </c>
      <c r="AG601" s="76">
        <f>MAXA(AA601,AC601,AE601)</f>
        <v>1</v>
      </c>
      <c r="AH601" s="77" t="str">
        <f>IF(AG601=1,"Insignificante",IF(AG601=2,"Menor",IF(AG601=3,"Moderado",IF(AG601=4,"Mayor",IF(AG601=5,"Catastrófico","NA")))))</f>
        <v>Insignificante</v>
      </c>
      <c r="AI601" s="78">
        <f>IF(AJ601="Insignificante",1,IF(AJ601="Menor",2,IF(AJ601="Moderado",3,IF(AJ601="Mayor",4,IF(AJ601="Catastrófico",5,"NA")))))</f>
        <v>1</v>
      </c>
      <c r="AJ601" s="75" t="s">
        <v>231</v>
      </c>
      <c r="AK601" s="75">
        <f>IF(AL601="Insignificante",1,IF(AL601="Menor",2,IF(AL601="Moderado",3,IF(AL601="Mayor",4,IF(AL601="Catastrófico",5,"NA")))))</f>
        <v>1</v>
      </c>
      <c r="AL601" s="75" t="s">
        <v>231</v>
      </c>
      <c r="AM601" s="75">
        <f>IF(AN601="Insignificante",1,IF(AN601="Menor",2,IF(AN601="Moderado",3,IF(AN601="Mayor",4,IF(AN601="Catastrófico",5,"NA")))))</f>
        <v>1</v>
      </c>
      <c r="AN601" s="75" t="s">
        <v>231</v>
      </c>
      <c r="AO601" s="76">
        <f>MAXA(AI601,AK601,AM601)</f>
        <v>1</v>
      </c>
      <c r="AP601" s="77" t="str">
        <f>IF(AO601=1,"Insignificante",IF(AO601=2,"Menor",IF(AO601=3,"Moderado",IF(AO601=4,"Mayor",IF(AO601=5,"Catastrófico","NA")))))</f>
        <v>Insignificante</v>
      </c>
      <c r="AQ601" s="79"/>
      <c r="AR601" s="79"/>
      <c r="AS601" s="79"/>
    </row>
    <row r="602" spans="3:45" ht="25.5">
      <c r="C602" s="56" t="s">
        <v>3774</v>
      </c>
      <c r="D602" s="57">
        <v>41117</v>
      </c>
      <c r="E602" s="58" t="s">
        <v>219</v>
      </c>
      <c r="F602" s="66" t="s">
        <v>220</v>
      </c>
      <c r="G602" s="59" t="s">
        <v>3373</v>
      </c>
      <c r="H602" s="59" t="s">
        <v>222</v>
      </c>
      <c r="I602" s="59" t="s">
        <v>2655</v>
      </c>
      <c r="J602" s="59" t="s">
        <v>2747</v>
      </c>
      <c r="K602" s="67" t="s">
        <v>566</v>
      </c>
      <c r="L602" s="59" t="s">
        <v>3770</v>
      </c>
      <c r="M602" s="59" t="s">
        <v>3131</v>
      </c>
      <c r="N602" s="59" t="s">
        <v>3374</v>
      </c>
      <c r="O602" s="67" t="s">
        <v>3775</v>
      </c>
      <c r="P602" s="46" t="s">
        <v>180</v>
      </c>
      <c r="Q602" s="59" t="s">
        <v>2650</v>
      </c>
      <c r="R602" s="59" t="s">
        <v>230</v>
      </c>
      <c r="S602" s="75">
        <f t="shared" si="135"/>
        <v>1</v>
      </c>
      <c r="T602" s="75" t="s">
        <v>231</v>
      </c>
      <c r="U602" s="75">
        <f t="shared" si="136"/>
        <v>1</v>
      </c>
      <c r="V602" s="75" t="s">
        <v>231</v>
      </c>
      <c r="W602" s="75">
        <f t="shared" si="137"/>
        <v>1</v>
      </c>
      <c r="X602" s="75" t="s">
        <v>231</v>
      </c>
      <c r="Y602" s="76">
        <f t="shared" si="146"/>
        <v>1</v>
      </c>
      <c r="Z602" s="77" t="str">
        <f t="shared" si="147"/>
        <v>Insignificante</v>
      </c>
      <c r="AA602" s="78">
        <f t="shared" si="138"/>
        <v>1</v>
      </c>
      <c r="AB602" s="75" t="s">
        <v>231</v>
      </c>
      <c r="AC602" s="75">
        <f t="shared" si="139"/>
        <v>1</v>
      </c>
      <c r="AD602" s="75" t="s">
        <v>231</v>
      </c>
      <c r="AE602" s="75">
        <f t="shared" si="140"/>
        <v>1</v>
      </c>
      <c r="AF602" s="75" t="s">
        <v>231</v>
      </c>
      <c r="AG602" s="76">
        <f t="shared" si="148"/>
        <v>1</v>
      </c>
      <c r="AH602" s="77" t="str">
        <f t="shared" si="141"/>
        <v>Insignificante</v>
      </c>
      <c r="AI602" s="78">
        <f t="shared" si="142"/>
        <v>1</v>
      </c>
      <c r="AJ602" s="75" t="s">
        <v>231</v>
      </c>
      <c r="AK602" s="75">
        <f t="shared" si="143"/>
        <v>1</v>
      </c>
      <c r="AL602" s="75" t="s">
        <v>231</v>
      </c>
      <c r="AM602" s="75">
        <f t="shared" si="144"/>
        <v>1</v>
      </c>
      <c r="AN602" s="75" t="s">
        <v>231</v>
      </c>
      <c r="AO602" s="76">
        <f t="shared" si="149"/>
        <v>1</v>
      </c>
      <c r="AP602" s="77" t="str">
        <f t="shared" si="145"/>
        <v>Insignificante</v>
      </c>
      <c r="AQ602" s="79"/>
      <c r="AR602" s="79"/>
      <c r="AS602" s="79"/>
    </row>
    <row r="603" spans="3:45" ht="76.5">
      <c r="C603" s="56" t="s">
        <v>3776</v>
      </c>
      <c r="D603" s="57">
        <v>38548</v>
      </c>
      <c r="E603" s="66" t="s">
        <v>3307</v>
      </c>
      <c r="F603" s="66" t="s">
        <v>3377</v>
      </c>
      <c r="G603" s="59" t="s">
        <v>3278</v>
      </c>
      <c r="H603" s="59" t="s">
        <v>222</v>
      </c>
      <c r="I603" s="59" t="s">
        <v>223</v>
      </c>
      <c r="J603" s="59" t="s">
        <v>2747</v>
      </c>
      <c r="K603" s="67" t="s">
        <v>566</v>
      </c>
      <c r="L603" s="59" t="s">
        <v>3770</v>
      </c>
      <c r="M603" s="59" t="s">
        <v>3378</v>
      </c>
      <c r="N603" s="67" t="s">
        <v>3379</v>
      </c>
      <c r="O603" s="59" t="s">
        <v>3771</v>
      </c>
      <c r="P603" s="46" t="s">
        <v>179</v>
      </c>
      <c r="Q603" s="59" t="s">
        <v>2697</v>
      </c>
      <c r="R603" s="59" t="s">
        <v>2774</v>
      </c>
      <c r="S603" s="75">
        <f t="shared" si="135"/>
        <v>4</v>
      </c>
      <c r="T603" s="75" t="s">
        <v>242</v>
      </c>
      <c r="U603" s="75">
        <f t="shared" si="136"/>
        <v>5</v>
      </c>
      <c r="V603" s="75" t="s">
        <v>243</v>
      </c>
      <c r="W603" s="75">
        <f t="shared" si="137"/>
        <v>4</v>
      </c>
      <c r="X603" s="75" t="s">
        <v>242</v>
      </c>
      <c r="Y603" s="76">
        <f t="shared" si="146"/>
        <v>5</v>
      </c>
      <c r="Z603" s="77" t="str">
        <f t="shared" si="147"/>
        <v>Catastrófico</v>
      </c>
      <c r="AA603" s="78">
        <f t="shared" si="138"/>
        <v>4</v>
      </c>
      <c r="AB603" s="75" t="s">
        <v>242</v>
      </c>
      <c r="AC603" s="75">
        <f t="shared" si="139"/>
        <v>5</v>
      </c>
      <c r="AD603" s="75" t="s">
        <v>243</v>
      </c>
      <c r="AE603" s="75">
        <f t="shared" si="140"/>
        <v>4</v>
      </c>
      <c r="AF603" s="75" t="s">
        <v>242</v>
      </c>
      <c r="AG603" s="76">
        <f t="shared" si="148"/>
        <v>5</v>
      </c>
      <c r="AH603" s="77" t="str">
        <f t="shared" si="141"/>
        <v>Catastrófico</v>
      </c>
      <c r="AI603" s="78">
        <f t="shared" si="142"/>
        <v>3</v>
      </c>
      <c r="AJ603" s="75" t="s">
        <v>232</v>
      </c>
      <c r="AK603" s="75">
        <f t="shared" si="143"/>
        <v>5</v>
      </c>
      <c r="AL603" s="75" t="s">
        <v>243</v>
      </c>
      <c r="AM603" s="75">
        <f t="shared" si="144"/>
        <v>4</v>
      </c>
      <c r="AN603" s="75" t="s">
        <v>242</v>
      </c>
      <c r="AO603" s="76">
        <f t="shared" si="149"/>
        <v>5</v>
      </c>
      <c r="AP603" s="77" t="str">
        <f t="shared" si="145"/>
        <v>Catastrófico</v>
      </c>
      <c r="AQ603" s="79"/>
      <c r="AR603" s="79"/>
      <c r="AS603" s="79"/>
    </row>
    <row r="604" spans="3:45" ht="76.5">
      <c r="C604" s="56" t="s">
        <v>3776</v>
      </c>
      <c r="D604" s="57">
        <v>38548</v>
      </c>
      <c r="E604" s="66" t="s">
        <v>3307</v>
      </c>
      <c r="F604" s="66" t="s">
        <v>3377</v>
      </c>
      <c r="G604" s="59" t="s">
        <v>3278</v>
      </c>
      <c r="H604" s="59" t="s">
        <v>222</v>
      </c>
      <c r="I604" s="59" t="s">
        <v>223</v>
      </c>
      <c r="J604" s="59" t="s">
        <v>2747</v>
      </c>
      <c r="K604" s="67" t="s">
        <v>566</v>
      </c>
      <c r="L604" s="59" t="s">
        <v>3770</v>
      </c>
      <c r="M604" s="59" t="s">
        <v>3378</v>
      </c>
      <c r="N604" s="67" t="s">
        <v>3379</v>
      </c>
      <c r="O604" s="59" t="s">
        <v>3772</v>
      </c>
      <c r="P604" s="46" t="s">
        <v>179</v>
      </c>
      <c r="Q604" s="59" t="s">
        <v>2697</v>
      </c>
      <c r="R604" s="59" t="s">
        <v>2774</v>
      </c>
      <c r="S604" s="75">
        <f>IF(T604="Insignificante",1,IF(T604="Menor",2,IF(T604="Moderado",3,IF(T604="Mayor",4,IF(T604="Catastrófico",5,"NA")))))</f>
        <v>4</v>
      </c>
      <c r="T604" s="75" t="s">
        <v>242</v>
      </c>
      <c r="U604" s="75">
        <f>IF(V604="Insignificante",1,IF(V604="Menor",2,IF(V604="Moderado",3,IF(V604="Mayor",4,IF(V604="Catastrófico",5,"NA")))))</f>
        <v>5</v>
      </c>
      <c r="V604" s="75" t="s">
        <v>243</v>
      </c>
      <c r="W604" s="75">
        <f>IF(X604="Insignificante",1,IF(X604="Menor",2,IF(X604="Moderado",3,IF(X604="Mayor",4,IF(X604="Catastrófico",5,"NA")))))</f>
        <v>4</v>
      </c>
      <c r="X604" s="75" t="s">
        <v>242</v>
      </c>
      <c r="Y604" s="76">
        <f>MAXA(S604,U604,W604)</f>
        <v>5</v>
      </c>
      <c r="Z604" s="77" t="str">
        <f>IF(Y604=1,"Insignificante",IF(Y604=2,"Menor",IF(Y604=3,"Moderado",IF(Y604=4,"Mayor",IF(Y604=5,"Catastrófico","NA")))))</f>
        <v>Catastrófico</v>
      </c>
      <c r="AA604" s="78">
        <f>IF(AB604="Insignificante",1,IF(AB604="Menor",2,IF(AB604="Moderado",3,IF(AB604="Mayor",4,IF(AB604="Catastrófico",5,"NA")))))</f>
        <v>4</v>
      </c>
      <c r="AB604" s="75" t="s">
        <v>242</v>
      </c>
      <c r="AC604" s="75">
        <f>IF(AD604="Insignificante",1,IF(AD604="Menor",2,IF(AD604="Moderado",3,IF(AD604="Mayor",4,IF(AD604="Catastrófico",5,"NA")))))</f>
        <v>5</v>
      </c>
      <c r="AD604" s="75" t="s">
        <v>243</v>
      </c>
      <c r="AE604" s="75">
        <f>IF(AF604="Insignificante",1,IF(AF604="Menor",2,IF(AF604="Moderado",3,IF(AF604="Mayor",4,IF(AF604="Catastrófico",5,"NA")))))</f>
        <v>4</v>
      </c>
      <c r="AF604" s="75" t="s">
        <v>242</v>
      </c>
      <c r="AG604" s="76">
        <f>MAXA(AA604,AC604,AE604)</f>
        <v>5</v>
      </c>
      <c r="AH604" s="77" t="str">
        <f>IF(AG604=1,"Insignificante",IF(AG604=2,"Menor",IF(AG604=3,"Moderado",IF(AG604=4,"Mayor",IF(AG604=5,"Catastrófico","NA")))))</f>
        <v>Catastrófico</v>
      </c>
      <c r="AI604" s="78">
        <f>IF(AJ604="Insignificante",1,IF(AJ604="Menor",2,IF(AJ604="Moderado",3,IF(AJ604="Mayor",4,IF(AJ604="Catastrófico",5,"NA")))))</f>
        <v>3</v>
      </c>
      <c r="AJ604" s="75" t="s">
        <v>232</v>
      </c>
      <c r="AK604" s="75">
        <f>IF(AL604="Insignificante",1,IF(AL604="Menor",2,IF(AL604="Moderado",3,IF(AL604="Mayor",4,IF(AL604="Catastrófico",5,"NA")))))</f>
        <v>5</v>
      </c>
      <c r="AL604" s="75" t="s">
        <v>243</v>
      </c>
      <c r="AM604" s="75">
        <f>IF(AN604="Insignificante",1,IF(AN604="Menor",2,IF(AN604="Moderado",3,IF(AN604="Mayor",4,IF(AN604="Catastrófico",5,"NA")))))</f>
        <v>4</v>
      </c>
      <c r="AN604" s="75" t="s">
        <v>242</v>
      </c>
      <c r="AO604" s="76">
        <f>MAXA(AI604,AK604,AM604)</f>
        <v>5</v>
      </c>
      <c r="AP604" s="77" t="str">
        <f>IF(AO604=1,"Insignificante",IF(AO604=2,"Menor",IF(AO604=3,"Moderado",IF(AO604=4,"Mayor",IF(AO604=5,"Catastrófico","NA")))))</f>
        <v>Catastrófico</v>
      </c>
      <c r="AQ604" s="79"/>
      <c r="AR604" s="79"/>
      <c r="AS604" s="79"/>
    </row>
    <row r="605" spans="3:45" ht="38.25">
      <c r="C605" s="56" t="s">
        <v>3777</v>
      </c>
      <c r="D605" s="57">
        <v>41730</v>
      </c>
      <c r="E605" s="58" t="s">
        <v>219</v>
      </c>
      <c r="F605" s="58" t="s">
        <v>3366</v>
      </c>
      <c r="G605" s="59" t="s">
        <v>3367</v>
      </c>
      <c r="H605" s="59" t="s">
        <v>222</v>
      </c>
      <c r="I605" s="59" t="s">
        <v>223</v>
      </c>
      <c r="J605" s="67" t="s">
        <v>2747</v>
      </c>
      <c r="K605" s="67" t="s">
        <v>566</v>
      </c>
      <c r="L605" s="59" t="s">
        <v>3368</v>
      </c>
      <c r="M605" s="67" t="s">
        <v>3131</v>
      </c>
      <c r="N605" s="59" t="s">
        <v>3369</v>
      </c>
      <c r="O605" s="59" t="s">
        <v>3370</v>
      </c>
      <c r="P605" s="46" t="s">
        <v>180</v>
      </c>
      <c r="Q605" s="59" t="s">
        <v>2650</v>
      </c>
      <c r="R605" s="59" t="s">
        <v>230</v>
      </c>
      <c r="S605" s="75">
        <f t="shared" si="135"/>
        <v>1</v>
      </c>
      <c r="T605" s="75" t="s">
        <v>231</v>
      </c>
      <c r="U605" s="75">
        <f t="shared" si="136"/>
        <v>1</v>
      </c>
      <c r="V605" s="75" t="s">
        <v>231</v>
      </c>
      <c r="W605" s="75">
        <f t="shared" si="137"/>
        <v>1</v>
      </c>
      <c r="X605" s="75" t="s">
        <v>231</v>
      </c>
      <c r="Y605" s="76">
        <f t="shared" si="146"/>
        <v>1</v>
      </c>
      <c r="Z605" s="77" t="str">
        <f t="shared" si="147"/>
        <v>Insignificante</v>
      </c>
      <c r="AA605" s="78">
        <f t="shared" si="138"/>
        <v>1</v>
      </c>
      <c r="AB605" s="75" t="s">
        <v>231</v>
      </c>
      <c r="AC605" s="75">
        <f t="shared" si="139"/>
        <v>1</v>
      </c>
      <c r="AD605" s="75" t="s">
        <v>231</v>
      </c>
      <c r="AE605" s="75">
        <f t="shared" si="140"/>
        <v>1</v>
      </c>
      <c r="AF605" s="75" t="s">
        <v>231</v>
      </c>
      <c r="AG605" s="76">
        <f t="shared" si="148"/>
        <v>1</v>
      </c>
      <c r="AH605" s="77" t="str">
        <f t="shared" si="141"/>
        <v>Insignificante</v>
      </c>
      <c r="AI605" s="78">
        <f t="shared" si="142"/>
        <v>1</v>
      </c>
      <c r="AJ605" s="75" t="s">
        <v>231</v>
      </c>
      <c r="AK605" s="75">
        <f t="shared" si="143"/>
        <v>1</v>
      </c>
      <c r="AL605" s="75" t="s">
        <v>231</v>
      </c>
      <c r="AM605" s="75">
        <f t="shared" si="144"/>
        <v>1</v>
      </c>
      <c r="AN605" s="75" t="s">
        <v>231</v>
      </c>
      <c r="AO605" s="76">
        <f t="shared" si="149"/>
        <v>1</v>
      </c>
      <c r="AP605" s="77" t="str">
        <f t="shared" si="145"/>
        <v>Insignificante</v>
      </c>
      <c r="AQ605" s="79"/>
      <c r="AR605" s="79"/>
      <c r="AS605" s="79"/>
    </row>
    <row r="606" spans="3:45" ht="38.25">
      <c r="C606" s="56" t="s">
        <v>3777</v>
      </c>
      <c r="D606" s="57">
        <v>41730</v>
      </c>
      <c r="E606" s="58" t="s">
        <v>219</v>
      </c>
      <c r="F606" s="58" t="s">
        <v>3366</v>
      </c>
      <c r="G606" s="59" t="s">
        <v>3367</v>
      </c>
      <c r="H606" s="59" t="s">
        <v>222</v>
      </c>
      <c r="I606" s="59" t="s">
        <v>223</v>
      </c>
      <c r="J606" s="67" t="s">
        <v>2747</v>
      </c>
      <c r="K606" s="67" t="s">
        <v>566</v>
      </c>
      <c r="L606" s="59" t="s">
        <v>3368</v>
      </c>
      <c r="M606" s="67" t="s">
        <v>3131</v>
      </c>
      <c r="N606" s="59" t="s">
        <v>3369</v>
      </c>
      <c r="O606" s="59" t="s">
        <v>3371</v>
      </c>
      <c r="P606" s="46" t="s">
        <v>180</v>
      </c>
      <c r="Q606" s="59" t="s">
        <v>2650</v>
      </c>
      <c r="R606" s="59" t="s">
        <v>230</v>
      </c>
      <c r="S606" s="75">
        <f>IF(T606="Insignificante",1,IF(T606="Menor",2,IF(T606="Moderado",3,IF(T606="Mayor",4,IF(T606="Catastrófico",5,"NA")))))</f>
        <v>1</v>
      </c>
      <c r="T606" s="75" t="s">
        <v>231</v>
      </c>
      <c r="U606" s="75">
        <f>IF(V606="Insignificante",1,IF(V606="Menor",2,IF(V606="Moderado",3,IF(V606="Mayor",4,IF(V606="Catastrófico",5,"NA")))))</f>
        <v>1</v>
      </c>
      <c r="V606" s="75" t="s">
        <v>231</v>
      </c>
      <c r="W606" s="75">
        <f>IF(X606="Insignificante",1,IF(X606="Menor",2,IF(X606="Moderado",3,IF(X606="Mayor",4,IF(X606="Catastrófico",5,"NA")))))</f>
        <v>1</v>
      </c>
      <c r="X606" s="75" t="s">
        <v>231</v>
      </c>
      <c r="Y606" s="76">
        <f>MAXA(S606,U606,W606)</f>
        <v>1</v>
      </c>
      <c r="Z606" s="77" t="str">
        <f>IF(Y606=1,"Insignificante",IF(Y606=2,"Menor",IF(Y606=3,"Moderado",IF(Y606=4,"Mayor",IF(Y606=5,"Catastrófico","NA")))))</f>
        <v>Insignificante</v>
      </c>
      <c r="AA606" s="78">
        <f>IF(AB606="Insignificante",1,IF(AB606="Menor",2,IF(AB606="Moderado",3,IF(AB606="Mayor",4,IF(AB606="Catastrófico",5,"NA")))))</f>
        <v>1</v>
      </c>
      <c r="AB606" s="75" t="s">
        <v>231</v>
      </c>
      <c r="AC606" s="75">
        <f>IF(AD606="Insignificante",1,IF(AD606="Menor",2,IF(AD606="Moderado",3,IF(AD606="Mayor",4,IF(AD606="Catastrófico",5,"NA")))))</f>
        <v>1</v>
      </c>
      <c r="AD606" s="75" t="s">
        <v>231</v>
      </c>
      <c r="AE606" s="75">
        <f>IF(AF606="Insignificante",1,IF(AF606="Menor",2,IF(AF606="Moderado",3,IF(AF606="Mayor",4,IF(AF606="Catastrófico",5,"NA")))))</f>
        <v>1</v>
      </c>
      <c r="AF606" s="75" t="s">
        <v>231</v>
      </c>
      <c r="AG606" s="76">
        <f>MAXA(AA606,AC606,AE606)</f>
        <v>1</v>
      </c>
      <c r="AH606" s="77" t="str">
        <f>IF(AG606=1,"Insignificante",IF(AG606=2,"Menor",IF(AG606=3,"Moderado",IF(AG606=4,"Mayor",IF(AG606=5,"Catastrófico","NA")))))</f>
        <v>Insignificante</v>
      </c>
      <c r="AI606" s="78">
        <f>IF(AJ606="Insignificante",1,IF(AJ606="Menor",2,IF(AJ606="Moderado",3,IF(AJ606="Mayor",4,IF(AJ606="Catastrófico",5,"NA")))))</f>
        <v>1</v>
      </c>
      <c r="AJ606" s="75" t="s">
        <v>231</v>
      </c>
      <c r="AK606" s="75">
        <f>IF(AL606="Insignificante",1,IF(AL606="Menor",2,IF(AL606="Moderado",3,IF(AL606="Mayor",4,IF(AL606="Catastrófico",5,"NA")))))</f>
        <v>1</v>
      </c>
      <c r="AL606" s="75" t="s">
        <v>231</v>
      </c>
      <c r="AM606" s="75">
        <f>IF(AN606="Insignificante",1,IF(AN606="Menor",2,IF(AN606="Moderado",3,IF(AN606="Mayor",4,IF(AN606="Catastrófico",5,"NA")))))</f>
        <v>1</v>
      </c>
      <c r="AN606" s="75" t="s">
        <v>231</v>
      </c>
      <c r="AO606" s="76">
        <f>MAXA(AI606,AK606,AM606)</f>
        <v>1</v>
      </c>
      <c r="AP606" s="77" t="str">
        <f>IF(AO606=1,"Insignificante",IF(AO606=2,"Menor",IF(AO606=3,"Moderado",IF(AO606=4,"Mayor",IF(AO606=5,"Catastrófico","NA")))))</f>
        <v>Insignificante</v>
      </c>
      <c r="AQ606" s="79"/>
      <c r="AR606" s="79"/>
      <c r="AS606" s="79"/>
    </row>
    <row r="607" spans="3:45" ht="25.5">
      <c r="C607" s="56" t="s">
        <v>3778</v>
      </c>
      <c r="D607" s="57">
        <v>40923</v>
      </c>
      <c r="E607" s="58" t="s">
        <v>219</v>
      </c>
      <c r="F607" s="66" t="s">
        <v>220</v>
      </c>
      <c r="G607" s="59" t="s">
        <v>3373</v>
      </c>
      <c r="H607" s="59" t="s">
        <v>222</v>
      </c>
      <c r="I607" s="59" t="s">
        <v>2655</v>
      </c>
      <c r="J607" s="59" t="s">
        <v>2747</v>
      </c>
      <c r="K607" s="67" t="s">
        <v>566</v>
      </c>
      <c r="L607" s="59" t="s">
        <v>3368</v>
      </c>
      <c r="M607" s="59" t="s">
        <v>3131</v>
      </c>
      <c r="N607" s="59" t="s">
        <v>3374</v>
      </c>
      <c r="O607" s="67" t="s">
        <v>3375</v>
      </c>
      <c r="P607" s="46" t="s">
        <v>180</v>
      </c>
      <c r="Q607" s="59" t="s">
        <v>2650</v>
      </c>
      <c r="R607" s="59" t="s">
        <v>230</v>
      </c>
      <c r="S607" s="75">
        <f t="shared" si="135"/>
        <v>1</v>
      </c>
      <c r="T607" s="75" t="s">
        <v>231</v>
      </c>
      <c r="U607" s="75">
        <f t="shared" si="136"/>
        <v>1</v>
      </c>
      <c r="V607" s="75" t="s">
        <v>231</v>
      </c>
      <c r="W607" s="75">
        <f t="shared" si="137"/>
        <v>1</v>
      </c>
      <c r="X607" s="75" t="s">
        <v>231</v>
      </c>
      <c r="Y607" s="76">
        <f t="shared" si="146"/>
        <v>1</v>
      </c>
      <c r="Z607" s="77" t="str">
        <f t="shared" si="147"/>
        <v>Insignificante</v>
      </c>
      <c r="AA607" s="78">
        <f t="shared" si="138"/>
        <v>1</v>
      </c>
      <c r="AB607" s="75" t="s">
        <v>231</v>
      </c>
      <c r="AC607" s="75">
        <f t="shared" si="139"/>
        <v>1</v>
      </c>
      <c r="AD607" s="75" t="s">
        <v>231</v>
      </c>
      <c r="AE607" s="75">
        <f t="shared" si="140"/>
        <v>1</v>
      </c>
      <c r="AF607" s="75" t="s">
        <v>231</v>
      </c>
      <c r="AG607" s="76">
        <f t="shared" si="148"/>
        <v>1</v>
      </c>
      <c r="AH607" s="77" t="str">
        <f t="shared" si="141"/>
        <v>Insignificante</v>
      </c>
      <c r="AI607" s="78">
        <f t="shared" si="142"/>
        <v>1</v>
      </c>
      <c r="AJ607" s="75" t="s">
        <v>231</v>
      </c>
      <c r="AK607" s="75">
        <f t="shared" si="143"/>
        <v>1</v>
      </c>
      <c r="AL607" s="75" t="s">
        <v>231</v>
      </c>
      <c r="AM607" s="75">
        <f t="shared" si="144"/>
        <v>1</v>
      </c>
      <c r="AN607" s="75" t="s">
        <v>231</v>
      </c>
      <c r="AO607" s="76">
        <f t="shared" si="149"/>
        <v>1</v>
      </c>
      <c r="AP607" s="77" t="str">
        <f t="shared" si="145"/>
        <v>Insignificante</v>
      </c>
      <c r="AQ607" s="79"/>
      <c r="AR607" s="79"/>
      <c r="AS607" s="79"/>
    </row>
    <row r="608" spans="3:45" ht="76.5">
      <c r="C608" s="56" t="s">
        <v>3779</v>
      </c>
      <c r="D608" s="57">
        <v>38367</v>
      </c>
      <c r="E608" s="66" t="s">
        <v>3307</v>
      </c>
      <c r="F608" s="66" t="s">
        <v>3377</v>
      </c>
      <c r="G608" s="59" t="s">
        <v>3278</v>
      </c>
      <c r="H608" s="59" t="s">
        <v>222</v>
      </c>
      <c r="I608" s="59" t="s">
        <v>223</v>
      </c>
      <c r="J608" s="59" t="s">
        <v>2820</v>
      </c>
      <c r="K608" s="67" t="s">
        <v>566</v>
      </c>
      <c r="L608" s="59" t="s">
        <v>3368</v>
      </c>
      <c r="M608" s="59" t="s">
        <v>3378</v>
      </c>
      <c r="N608" s="67" t="s">
        <v>3379</v>
      </c>
      <c r="O608" s="59" t="s">
        <v>3370</v>
      </c>
      <c r="P608" s="46" t="s">
        <v>179</v>
      </c>
      <c r="Q608" s="59" t="s">
        <v>2697</v>
      </c>
      <c r="R608" s="59" t="s">
        <v>2774</v>
      </c>
      <c r="S608" s="75">
        <f t="shared" si="135"/>
        <v>4</v>
      </c>
      <c r="T608" s="75" t="s">
        <v>242</v>
      </c>
      <c r="U608" s="75">
        <f t="shared" si="136"/>
        <v>5</v>
      </c>
      <c r="V608" s="75" t="s">
        <v>243</v>
      </c>
      <c r="W608" s="75">
        <f t="shared" si="137"/>
        <v>4</v>
      </c>
      <c r="X608" s="75" t="s">
        <v>242</v>
      </c>
      <c r="Y608" s="76">
        <f t="shared" si="146"/>
        <v>5</v>
      </c>
      <c r="Z608" s="77" t="str">
        <f t="shared" si="147"/>
        <v>Catastrófico</v>
      </c>
      <c r="AA608" s="78">
        <f t="shared" si="138"/>
        <v>4</v>
      </c>
      <c r="AB608" s="75" t="s">
        <v>242</v>
      </c>
      <c r="AC608" s="75">
        <f t="shared" si="139"/>
        <v>5</v>
      </c>
      <c r="AD608" s="75" t="s">
        <v>243</v>
      </c>
      <c r="AE608" s="75">
        <f t="shared" si="140"/>
        <v>4</v>
      </c>
      <c r="AF608" s="75" t="s">
        <v>242</v>
      </c>
      <c r="AG608" s="76">
        <f t="shared" si="148"/>
        <v>5</v>
      </c>
      <c r="AH608" s="77" t="str">
        <f t="shared" si="141"/>
        <v>Catastrófico</v>
      </c>
      <c r="AI608" s="78">
        <f t="shared" si="142"/>
        <v>3</v>
      </c>
      <c r="AJ608" s="75" t="s">
        <v>232</v>
      </c>
      <c r="AK608" s="75">
        <f t="shared" si="143"/>
        <v>5</v>
      </c>
      <c r="AL608" s="75" t="s">
        <v>243</v>
      </c>
      <c r="AM608" s="75">
        <f t="shared" si="144"/>
        <v>4</v>
      </c>
      <c r="AN608" s="75" t="s">
        <v>242</v>
      </c>
      <c r="AO608" s="76">
        <f t="shared" si="149"/>
        <v>5</v>
      </c>
      <c r="AP608" s="77" t="str">
        <f t="shared" si="145"/>
        <v>Catastrófico</v>
      </c>
      <c r="AQ608" s="79"/>
      <c r="AR608" s="79"/>
      <c r="AS608" s="79"/>
    </row>
    <row r="609" spans="3:45" ht="76.5">
      <c r="C609" s="56" t="s">
        <v>3779</v>
      </c>
      <c r="D609" s="57">
        <v>38367</v>
      </c>
      <c r="E609" s="66" t="s">
        <v>3307</v>
      </c>
      <c r="F609" s="66" t="s">
        <v>3377</v>
      </c>
      <c r="G609" s="59" t="s">
        <v>3278</v>
      </c>
      <c r="H609" s="59" t="s">
        <v>222</v>
      </c>
      <c r="I609" s="59" t="s">
        <v>223</v>
      </c>
      <c r="J609" s="59" t="s">
        <v>2820</v>
      </c>
      <c r="K609" s="67" t="s">
        <v>566</v>
      </c>
      <c r="L609" s="59" t="s">
        <v>3368</v>
      </c>
      <c r="M609" s="59" t="s">
        <v>3378</v>
      </c>
      <c r="N609" s="67" t="s">
        <v>3379</v>
      </c>
      <c r="O609" s="59" t="s">
        <v>3371</v>
      </c>
      <c r="P609" s="46" t="s">
        <v>179</v>
      </c>
      <c r="Q609" s="59" t="s">
        <v>2697</v>
      </c>
      <c r="R609" s="59" t="s">
        <v>2774</v>
      </c>
      <c r="S609" s="75">
        <f>IF(T609="Insignificante",1,IF(T609="Menor",2,IF(T609="Moderado",3,IF(T609="Mayor",4,IF(T609="Catastrófico",5,"NA")))))</f>
        <v>4</v>
      </c>
      <c r="T609" s="75" t="s">
        <v>242</v>
      </c>
      <c r="U609" s="75">
        <f>IF(V609="Insignificante",1,IF(V609="Menor",2,IF(V609="Moderado",3,IF(V609="Mayor",4,IF(V609="Catastrófico",5,"NA")))))</f>
        <v>5</v>
      </c>
      <c r="V609" s="75" t="s">
        <v>243</v>
      </c>
      <c r="W609" s="75">
        <f>IF(X609="Insignificante",1,IF(X609="Menor",2,IF(X609="Moderado",3,IF(X609="Mayor",4,IF(X609="Catastrófico",5,"NA")))))</f>
        <v>4</v>
      </c>
      <c r="X609" s="75" t="s">
        <v>242</v>
      </c>
      <c r="Y609" s="76">
        <f>MAXA(S609,U609,W609)</f>
        <v>5</v>
      </c>
      <c r="Z609" s="77" t="str">
        <f>IF(Y609=1,"Insignificante",IF(Y609=2,"Menor",IF(Y609=3,"Moderado",IF(Y609=4,"Mayor",IF(Y609=5,"Catastrófico","NA")))))</f>
        <v>Catastrófico</v>
      </c>
      <c r="AA609" s="78">
        <f>IF(AB609="Insignificante",1,IF(AB609="Menor",2,IF(AB609="Moderado",3,IF(AB609="Mayor",4,IF(AB609="Catastrófico",5,"NA")))))</f>
        <v>4</v>
      </c>
      <c r="AB609" s="75" t="s">
        <v>242</v>
      </c>
      <c r="AC609" s="75">
        <f>IF(AD609="Insignificante",1,IF(AD609="Menor",2,IF(AD609="Moderado",3,IF(AD609="Mayor",4,IF(AD609="Catastrófico",5,"NA")))))</f>
        <v>5</v>
      </c>
      <c r="AD609" s="75" t="s">
        <v>243</v>
      </c>
      <c r="AE609" s="75">
        <f>IF(AF609="Insignificante",1,IF(AF609="Menor",2,IF(AF609="Moderado",3,IF(AF609="Mayor",4,IF(AF609="Catastrófico",5,"NA")))))</f>
        <v>4</v>
      </c>
      <c r="AF609" s="75" t="s">
        <v>242</v>
      </c>
      <c r="AG609" s="76">
        <f>MAXA(AA609,AC609,AE609)</f>
        <v>5</v>
      </c>
      <c r="AH609" s="77" t="str">
        <f>IF(AG609=1,"Insignificante",IF(AG609=2,"Menor",IF(AG609=3,"Moderado",IF(AG609=4,"Mayor",IF(AG609=5,"Catastrófico","NA")))))</f>
        <v>Catastrófico</v>
      </c>
      <c r="AI609" s="78">
        <f>IF(AJ609="Insignificante",1,IF(AJ609="Menor",2,IF(AJ609="Moderado",3,IF(AJ609="Mayor",4,IF(AJ609="Catastrófico",5,"NA")))))</f>
        <v>3</v>
      </c>
      <c r="AJ609" s="75" t="s">
        <v>232</v>
      </c>
      <c r="AK609" s="75">
        <f>IF(AL609="Insignificante",1,IF(AL609="Menor",2,IF(AL609="Moderado",3,IF(AL609="Mayor",4,IF(AL609="Catastrófico",5,"NA")))))</f>
        <v>5</v>
      </c>
      <c r="AL609" s="75" t="s">
        <v>243</v>
      </c>
      <c r="AM609" s="75">
        <f>IF(AN609="Insignificante",1,IF(AN609="Menor",2,IF(AN609="Moderado",3,IF(AN609="Mayor",4,IF(AN609="Catastrófico",5,"NA")))))</f>
        <v>4</v>
      </c>
      <c r="AN609" s="75" t="s">
        <v>242</v>
      </c>
      <c r="AO609" s="76">
        <f>MAXA(AI609,AK609,AM609)</f>
        <v>5</v>
      </c>
      <c r="AP609" s="77" t="str">
        <f>IF(AO609=1,"Insignificante",IF(AO609=2,"Menor",IF(AO609=3,"Moderado",IF(AO609=4,"Mayor",IF(AO609=5,"Catastrófico","NA")))))</f>
        <v>Catastrófico</v>
      </c>
      <c r="AQ609" s="79"/>
      <c r="AR609" s="79"/>
      <c r="AS609" s="79"/>
    </row>
    <row r="610" spans="3:45" ht="25.5">
      <c r="C610" s="56" t="s">
        <v>3780</v>
      </c>
      <c r="D610" s="57">
        <v>41277</v>
      </c>
      <c r="E610" s="58" t="s">
        <v>2757</v>
      </c>
      <c r="F610" s="58" t="s">
        <v>3381</v>
      </c>
      <c r="G610" s="59" t="s">
        <v>3264</v>
      </c>
      <c r="H610" s="59" t="s">
        <v>222</v>
      </c>
      <c r="I610" s="59" t="s">
        <v>223</v>
      </c>
      <c r="J610" s="59" t="s">
        <v>2747</v>
      </c>
      <c r="K610" s="67" t="s">
        <v>566</v>
      </c>
      <c r="L610" s="59" t="s">
        <v>3265</v>
      </c>
      <c r="M610" s="59" t="s">
        <v>3131</v>
      </c>
      <c r="N610" s="59" t="s">
        <v>3379</v>
      </c>
      <c r="O610" s="59" t="s">
        <v>3267</v>
      </c>
      <c r="P610" s="46" t="s">
        <v>180</v>
      </c>
      <c r="Q610" s="59" t="s">
        <v>2650</v>
      </c>
      <c r="R610" s="59" t="s">
        <v>230</v>
      </c>
      <c r="S610" s="75">
        <f t="shared" si="135"/>
        <v>1</v>
      </c>
      <c r="T610" s="75" t="s">
        <v>231</v>
      </c>
      <c r="U610" s="75">
        <f t="shared" si="136"/>
        <v>1</v>
      </c>
      <c r="V610" s="75" t="s">
        <v>231</v>
      </c>
      <c r="W610" s="75">
        <f t="shared" si="137"/>
        <v>1</v>
      </c>
      <c r="X610" s="75" t="s">
        <v>231</v>
      </c>
      <c r="Y610" s="76">
        <f t="shared" si="146"/>
        <v>1</v>
      </c>
      <c r="Z610" s="77" t="str">
        <f t="shared" si="147"/>
        <v>Insignificante</v>
      </c>
      <c r="AA610" s="78">
        <f t="shared" si="138"/>
        <v>1</v>
      </c>
      <c r="AB610" s="75" t="s">
        <v>231</v>
      </c>
      <c r="AC610" s="75">
        <f t="shared" si="139"/>
        <v>1</v>
      </c>
      <c r="AD610" s="75" t="s">
        <v>231</v>
      </c>
      <c r="AE610" s="75">
        <f t="shared" si="140"/>
        <v>1</v>
      </c>
      <c r="AF610" s="75" t="s">
        <v>231</v>
      </c>
      <c r="AG610" s="76">
        <f t="shared" si="148"/>
        <v>1</v>
      </c>
      <c r="AH610" s="77" t="str">
        <f t="shared" si="141"/>
        <v>Insignificante</v>
      </c>
      <c r="AI610" s="78">
        <f t="shared" si="142"/>
        <v>1</v>
      </c>
      <c r="AJ610" s="75" t="s">
        <v>231</v>
      </c>
      <c r="AK610" s="75">
        <f t="shared" si="143"/>
        <v>1</v>
      </c>
      <c r="AL610" s="75" t="s">
        <v>231</v>
      </c>
      <c r="AM610" s="75">
        <f t="shared" si="144"/>
        <v>1</v>
      </c>
      <c r="AN610" s="75" t="s">
        <v>231</v>
      </c>
      <c r="AO610" s="76">
        <f t="shared" si="149"/>
        <v>1</v>
      </c>
      <c r="AP610" s="77" t="str">
        <f t="shared" si="145"/>
        <v>Insignificante</v>
      </c>
      <c r="AQ610" s="79"/>
      <c r="AR610" s="79"/>
      <c r="AS610" s="79"/>
    </row>
    <row r="611" spans="3:45" ht="25.5">
      <c r="C611" s="56" t="s">
        <v>3780</v>
      </c>
      <c r="D611" s="57">
        <v>41277</v>
      </c>
      <c r="E611" s="58" t="s">
        <v>2757</v>
      </c>
      <c r="F611" s="58" t="s">
        <v>3381</v>
      </c>
      <c r="G611" s="59" t="s">
        <v>3264</v>
      </c>
      <c r="H611" s="59" t="s">
        <v>222</v>
      </c>
      <c r="I611" s="59" t="s">
        <v>223</v>
      </c>
      <c r="J611" s="59" t="s">
        <v>2747</v>
      </c>
      <c r="K611" s="67" t="s">
        <v>566</v>
      </c>
      <c r="L611" s="59" t="s">
        <v>3265</v>
      </c>
      <c r="M611" s="59" t="s">
        <v>3131</v>
      </c>
      <c r="N611" s="59" t="s">
        <v>3379</v>
      </c>
      <c r="O611" s="59" t="s">
        <v>3781</v>
      </c>
      <c r="P611" s="46" t="s">
        <v>180</v>
      </c>
      <c r="Q611" s="59" t="s">
        <v>2650</v>
      </c>
      <c r="R611" s="59" t="s">
        <v>230</v>
      </c>
      <c r="S611" s="75">
        <f>IF(T611="Insignificante",1,IF(T611="Menor",2,IF(T611="Moderado",3,IF(T611="Mayor",4,IF(T611="Catastrófico",5,"NA")))))</f>
        <v>1</v>
      </c>
      <c r="T611" s="75" t="s">
        <v>231</v>
      </c>
      <c r="U611" s="75">
        <f>IF(V611="Insignificante",1,IF(V611="Menor",2,IF(V611="Moderado",3,IF(V611="Mayor",4,IF(V611="Catastrófico",5,"NA")))))</f>
        <v>1</v>
      </c>
      <c r="V611" s="75" t="s">
        <v>231</v>
      </c>
      <c r="W611" s="75">
        <f>IF(X611="Insignificante",1,IF(X611="Menor",2,IF(X611="Moderado",3,IF(X611="Mayor",4,IF(X611="Catastrófico",5,"NA")))))</f>
        <v>1</v>
      </c>
      <c r="X611" s="75" t="s">
        <v>231</v>
      </c>
      <c r="Y611" s="76">
        <f>MAXA(S611,U611,W611)</f>
        <v>1</v>
      </c>
      <c r="Z611" s="77" t="str">
        <f>IF(Y611=1,"Insignificante",IF(Y611=2,"Menor",IF(Y611=3,"Moderado",IF(Y611=4,"Mayor",IF(Y611=5,"Catastrófico","NA")))))</f>
        <v>Insignificante</v>
      </c>
      <c r="AA611" s="78">
        <f>IF(AB611="Insignificante",1,IF(AB611="Menor",2,IF(AB611="Moderado",3,IF(AB611="Mayor",4,IF(AB611="Catastrófico",5,"NA")))))</f>
        <v>1</v>
      </c>
      <c r="AB611" s="75" t="s">
        <v>231</v>
      </c>
      <c r="AC611" s="75">
        <f>IF(AD611="Insignificante",1,IF(AD611="Menor",2,IF(AD611="Moderado",3,IF(AD611="Mayor",4,IF(AD611="Catastrófico",5,"NA")))))</f>
        <v>1</v>
      </c>
      <c r="AD611" s="75" t="s">
        <v>231</v>
      </c>
      <c r="AE611" s="75">
        <f>IF(AF611="Insignificante",1,IF(AF611="Menor",2,IF(AF611="Moderado",3,IF(AF611="Mayor",4,IF(AF611="Catastrófico",5,"NA")))))</f>
        <v>1</v>
      </c>
      <c r="AF611" s="75" t="s">
        <v>231</v>
      </c>
      <c r="AG611" s="76">
        <f>MAXA(AA611,AC611,AE611)</f>
        <v>1</v>
      </c>
      <c r="AH611" s="77" t="str">
        <f>IF(AG611=1,"Insignificante",IF(AG611=2,"Menor",IF(AG611=3,"Moderado",IF(AG611=4,"Mayor",IF(AG611=5,"Catastrófico","NA")))))</f>
        <v>Insignificante</v>
      </c>
      <c r="AI611" s="78">
        <f>IF(AJ611="Insignificante",1,IF(AJ611="Menor",2,IF(AJ611="Moderado",3,IF(AJ611="Mayor",4,IF(AJ611="Catastrófico",5,"NA")))))</f>
        <v>1</v>
      </c>
      <c r="AJ611" s="75" t="s">
        <v>231</v>
      </c>
      <c r="AK611" s="75">
        <f>IF(AL611="Insignificante",1,IF(AL611="Menor",2,IF(AL611="Moderado",3,IF(AL611="Mayor",4,IF(AL611="Catastrófico",5,"NA")))))</f>
        <v>1</v>
      </c>
      <c r="AL611" s="75" t="s">
        <v>231</v>
      </c>
      <c r="AM611" s="75">
        <f>IF(AN611="Insignificante",1,IF(AN611="Menor",2,IF(AN611="Moderado",3,IF(AN611="Mayor",4,IF(AN611="Catastrófico",5,"NA")))))</f>
        <v>1</v>
      </c>
      <c r="AN611" s="75" t="s">
        <v>231</v>
      </c>
      <c r="AO611" s="76">
        <f>MAXA(AI611,AK611,AM611)</f>
        <v>1</v>
      </c>
      <c r="AP611" s="77" t="str">
        <f>IF(AO611=1,"Insignificante",IF(AO611=2,"Menor",IF(AO611=3,"Moderado",IF(AO611=4,"Mayor",IF(AO611=5,"Catastrófico","NA")))))</f>
        <v>Insignificante</v>
      </c>
      <c r="AQ611" s="79"/>
      <c r="AR611" s="79"/>
      <c r="AS611" s="79"/>
    </row>
    <row r="612" spans="3:45" ht="38.25">
      <c r="C612" s="56" t="s">
        <v>3782</v>
      </c>
      <c r="D612" s="57">
        <v>41467</v>
      </c>
      <c r="E612" s="58" t="s">
        <v>2757</v>
      </c>
      <c r="F612" s="58" t="s">
        <v>3366</v>
      </c>
      <c r="G612" s="59" t="s">
        <v>3367</v>
      </c>
      <c r="H612" s="59" t="s">
        <v>222</v>
      </c>
      <c r="I612" s="59" t="s">
        <v>223</v>
      </c>
      <c r="J612" s="67" t="s">
        <v>2747</v>
      </c>
      <c r="K612" s="67" t="s">
        <v>566</v>
      </c>
      <c r="L612" s="59" t="s">
        <v>3265</v>
      </c>
      <c r="M612" s="67" t="s">
        <v>3131</v>
      </c>
      <c r="N612" s="59" t="s">
        <v>3369</v>
      </c>
      <c r="O612" s="59" t="s">
        <v>3267</v>
      </c>
      <c r="P612" s="46" t="s">
        <v>180</v>
      </c>
      <c r="Q612" s="59" t="s">
        <v>2650</v>
      </c>
      <c r="R612" s="59" t="s">
        <v>230</v>
      </c>
      <c r="S612" s="75">
        <f t="shared" si="135"/>
        <v>1</v>
      </c>
      <c r="T612" s="75" t="s">
        <v>231</v>
      </c>
      <c r="U612" s="75">
        <f t="shared" si="136"/>
        <v>1</v>
      </c>
      <c r="V612" s="75" t="s">
        <v>231</v>
      </c>
      <c r="W612" s="75">
        <f t="shared" si="137"/>
        <v>1</v>
      </c>
      <c r="X612" s="75" t="s">
        <v>231</v>
      </c>
      <c r="Y612" s="76">
        <f t="shared" si="146"/>
        <v>1</v>
      </c>
      <c r="Z612" s="77" t="str">
        <f t="shared" si="147"/>
        <v>Insignificante</v>
      </c>
      <c r="AA612" s="78">
        <f t="shared" si="138"/>
        <v>1</v>
      </c>
      <c r="AB612" s="75" t="s">
        <v>231</v>
      </c>
      <c r="AC612" s="75">
        <f t="shared" si="139"/>
        <v>1</v>
      </c>
      <c r="AD612" s="75" t="s">
        <v>231</v>
      </c>
      <c r="AE612" s="75">
        <f t="shared" si="140"/>
        <v>1</v>
      </c>
      <c r="AF612" s="75" t="s">
        <v>231</v>
      </c>
      <c r="AG612" s="76">
        <f t="shared" si="148"/>
        <v>1</v>
      </c>
      <c r="AH612" s="77" t="str">
        <f t="shared" si="141"/>
        <v>Insignificante</v>
      </c>
      <c r="AI612" s="78">
        <f t="shared" si="142"/>
        <v>1</v>
      </c>
      <c r="AJ612" s="75" t="s">
        <v>231</v>
      </c>
      <c r="AK612" s="75">
        <f t="shared" si="143"/>
        <v>1</v>
      </c>
      <c r="AL612" s="75" t="s">
        <v>231</v>
      </c>
      <c r="AM612" s="75">
        <f t="shared" si="144"/>
        <v>1</v>
      </c>
      <c r="AN612" s="75" t="s">
        <v>231</v>
      </c>
      <c r="AO612" s="76">
        <f t="shared" si="149"/>
        <v>1</v>
      </c>
      <c r="AP612" s="77" t="str">
        <f t="shared" si="145"/>
        <v>Insignificante</v>
      </c>
      <c r="AQ612" s="79"/>
      <c r="AR612" s="79"/>
      <c r="AS612" s="79"/>
    </row>
    <row r="613" spans="3:45" ht="38.25">
      <c r="C613" s="56" t="s">
        <v>3782</v>
      </c>
      <c r="D613" s="57">
        <v>41467</v>
      </c>
      <c r="E613" s="58" t="s">
        <v>2757</v>
      </c>
      <c r="F613" s="58" t="s">
        <v>3366</v>
      </c>
      <c r="G613" s="59" t="s">
        <v>3367</v>
      </c>
      <c r="H613" s="59" t="s">
        <v>222</v>
      </c>
      <c r="I613" s="59" t="s">
        <v>223</v>
      </c>
      <c r="J613" s="67" t="s">
        <v>2747</v>
      </c>
      <c r="K613" s="67" t="s">
        <v>566</v>
      </c>
      <c r="L613" s="59" t="s">
        <v>3265</v>
      </c>
      <c r="M613" s="67" t="s">
        <v>3131</v>
      </c>
      <c r="N613" s="59" t="s">
        <v>3369</v>
      </c>
      <c r="O613" s="59" t="s">
        <v>3781</v>
      </c>
      <c r="P613" s="46" t="s">
        <v>180</v>
      </c>
      <c r="Q613" s="59" t="s">
        <v>2650</v>
      </c>
      <c r="R613" s="59" t="s">
        <v>230</v>
      </c>
      <c r="S613" s="75">
        <f>IF(T613="Insignificante",1,IF(T613="Menor",2,IF(T613="Moderado",3,IF(T613="Mayor",4,IF(T613="Catastrófico",5,"NA")))))</f>
        <v>1</v>
      </c>
      <c r="T613" s="75" t="s">
        <v>231</v>
      </c>
      <c r="U613" s="75">
        <f>IF(V613="Insignificante",1,IF(V613="Menor",2,IF(V613="Moderado",3,IF(V613="Mayor",4,IF(V613="Catastrófico",5,"NA")))))</f>
        <v>1</v>
      </c>
      <c r="V613" s="75" t="s">
        <v>231</v>
      </c>
      <c r="W613" s="75">
        <f>IF(X613="Insignificante",1,IF(X613="Menor",2,IF(X613="Moderado",3,IF(X613="Mayor",4,IF(X613="Catastrófico",5,"NA")))))</f>
        <v>1</v>
      </c>
      <c r="X613" s="75" t="s">
        <v>231</v>
      </c>
      <c r="Y613" s="76">
        <f>MAXA(S613,U613,W613)</f>
        <v>1</v>
      </c>
      <c r="Z613" s="77" t="str">
        <f>IF(Y613=1,"Insignificante",IF(Y613=2,"Menor",IF(Y613=3,"Moderado",IF(Y613=4,"Mayor",IF(Y613=5,"Catastrófico","NA")))))</f>
        <v>Insignificante</v>
      </c>
      <c r="AA613" s="78">
        <f>IF(AB613="Insignificante",1,IF(AB613="Menor",2,IF(AB613="Moderado",3,IF(AB613="Mayor",4,IF(AB613="Catastrófico",5,"NA")))))</f>
        <v>1</v>
      </c>
      <c r="AB613" s="75" t="s">
        <v>231</v>
      </c>
      <c r="AC613" s="75">
        <f>IF(AD613="Insignificante",1,IF(AD613="Menor",2,IF(AD613="Moderado",3,IF(AD613="Mayor",4,IF(AD613="Catastrófico",5,"NA")))))</f>
        <v>1</v>
      </c>
      <c r="AD613" s="75" t="s">
        <v>231</v>
      </c>
      <c r="AE613" s="75">
        <f>IF(AF613="Insignificante",1,IF(AF613="Menor",2,IF(AF613="Moderado",3,IF(AF613="Mayor",4,IF(AF613="Catastrófico",5,"NA")))))</f>
        <v>1</v>
      </c>
      <c r="AF613" s="75" t="s">
        <v>231</v>
      </c>
      <c r="AG613" s="76">
        <f>MAXA(AA613,AC613,AE613)</f>
        <v>1</v>
      </c>
      <c r="AH613" s="77" t="str">
        <f>IF(AG613=1,"Insignificante",IF(AG613=2,"Menor",IF(AG613=3,"Moderado",IF(AG613=4,"Mayor",IF(AG613=5,"Catastrófico","NA")))))</f>
        <v>Insignificante</v>
      </c>
      <c r="AI613" s="78">
        <f>IF(AJ613="Insignificante",1,IF(AJ613="Menor",2,IF(AJ613="Moderado",3,IF(AJ613="Mayor",4,IF(AJ613="Catastrófico",5,"NA")))))</f>
        <v>1</v>
      </c>
      <c r="AJ613" s="75" t="s">
        <v>231</v>
      </c>
      <c r="AK613" s="75">
        <f>IF(AL613="Insignificante",1,IF(AL613="Menor",2,IF(AL613="Moderado",3,IF(AL613="Mayor",4,IF(AL613="Catastrófico",5,"NA")))))</f>
        <v>1</v>
      </c>
      <c r="AL613" s="75" t="s">
        <v>231</v>
      </c>
      <c r="AM613" s="75">
        <f>IF(AN613="Insignificante",1,IF(AN613="Menor",2,IF(AN613="Moderado",3,IF(AN613="Mayor",4,IF(AN613="Catastrófico",5,"NA")))))</f>
        <v>1</v>
      </c>
      <c r="AN613" s="75" t="s">
        <v>231</v>
      </c>
      <c r="AO613" s="76">
        <f>MAXA(AI613,AK613,AM613)</f>
        <v>1</v>
      </c>
      <c r="AP613" s="77" t="str">
        <f>IF(AO613=1,"Insignificante",IF(AO613=2,"Menor",IF(AO613=3,"Moderado",IF(AO613=4,"Mayor",IF(AO613=5,"Catastrófico","NA")))))</f>
        <v>Insignificante</v>
      </c>
      <c r="AQ613" s="79"/>
      <c r="AR613" s="79"/>
      <c r="AS613" s="79"/>
    </row>
    <row r="614" spans="3:45" ht="25.5">
      <c r="C614" s="56" t="s">
        <v>3783</v>
      </c>
      <c r="D614" s="57">
        <v>41117</v>
      </c>
      <c r="E614" s="58" t="s">
        <v>219</v>
      </c>
      <c r="F614" s="66" t="s">
        <v>220</v>
      </c>
      <c r="G614" s="59" t="s">
        <v>3373</v>
      </c>
      <c r="H614" s="59" t="s">
        <v>222</v>
      </c>
      <c r="I614" s="59" t="s">
        <v>2655</v>
      </c>
      <c r="J614" s="59" t="s">
        <v>2747</v>
      </c>
      <c r="K614" s="67" t="s">
        <v>566</v>
      </c>
      <c r="L614" s="59" t="s">
        <v>3265</v>
      </c>
      <c r="M614" s="59" t="s">
        <v>3131</v>
      </c>
      <c r="N614" s="59" t="s">
        <v>3374</v>
      </c>
      <c r="O614" s="67" t="s">
        <v>3784</v>
      </c>
      <c r="P614" s="46" t="s">
        <v>180</v>
      </c>
      <c r="Q614" s="59" t="s">
        <v>2650</v>
      </c>
      <c r="R614" s="59" t="s">
        <v>230</v>
      </c>
      <c r="S614" s="75">
        <f t="shared" si="135"/>
        <v>1</v>
      </c>
      <c r="T614" s="75" t="s">
        <v>231</v>
      </c>
      <c r="U614" s="75">
        <f t="shared" si="136"/>
        <v>1</v>
      </c>
      <c r="V614" s="75" t="s">
        <v>231</v>
      </c>
      <c r="W614" s="75">
        <f t="shared" si="137"/>
        <v>1</v>
      </c>
      <c r="X614" s="75" t="s">
        <v>231</v>
      </c>
      <c r="Y614" s="76">
        <f t="shared" si="146"/>
        <v>1</v>
      </c>
      <c r="Z614" s="77" t="str">
        <f t="shared" si="147"/>
        <v>Insignificante</v>
      </c>
      <c r="AA614" s="78">
        <f t="shared" si="138"/>
        <v>1</v>
      </c>
      <c r="AB614" s="75" t="s">
        <v>231</v>
      </c>
      <c r="AC614" s="75">
        <f t="shared" si="139"/>
        <v>1</v>
      </c>
      <c r="AD614" s="75" t="s">
        <v>231</v>
      </c>
      <c r="AE614" s="75">
        <f t="shared" si="140"/>
        <v>1</v>
      </c>
      <c r="AF614" s="75" t="s">
        <v>231</v>
      </c>
      <c r="AG614" s="76">
        <f t="shared" si="148"/>
        <v>1</v>
      </c>
      <c r="AH614" s="77" t="str">
        <f t="shared" si="141"/>
        <v>Insignificante</v>
      </c>
      <c r="AI614" s="78">
        <f t="shared" si="142"/>
        <v>1</v>
      </c>
      <c r="AJ614" s="75" t="s">
        <v>231</v>
      </c>
      <c r="AK614" s="75">
        <f t="shared" si="143"/>
        <v>1</v>
      </c>
      <c r="AL614" s="75" t="s">
        <v>231</v>
      </c>
      <c r="AM614" s="75">
        <f t="shared" si="144"/>
        <v>1</v>
      </c>
      <c r="AN614" s="75" t="s">
        <v>231</v>
      </c>
      <c r="AO614" s="76">
        <f t="shared" si="149"/>
        <v>1</v>
      </c>
      <c r="AP614" s="77" t="str">
        <f t="shared" si="145"/>
        <v>Insignificante</v>
      </c>
      <c r="AQ614" s="79"/>
      <c r="AR614" s="79"/>
      <c r="AS614" s="79"/>
    </row>
    <row r="615" spans="3:45" ht="76.5">
      <c r="C615" s="56" t="s">
        <v>3785</v>
      </c>
      <c r="D615" s="57">
        <v>38548</v>
      </c>
      <c r="E615" s="66" t="s">
        <v>3307</v>
      </c>
      <c r="F615" s="66" t="s">
        <v>3377</v>
      </c>
      <c r="G615" s="59" t="s">
        <v>3278</v>
      </c>
      <c r="H615" s="59" t="s">
        <v>222</v>
      </c>
      <c r="I615" s="59" t="s">
        <v>223</v>
      </c>
      <c r="J615" s="59" t="s">
        <v>2747</v>
      </c>
      <c r="K615" s="67" t="s">
        <v>566</v>
      </c>
      <c r="L615" s="59" t="s">
        <v>3265</v>
      </c>
      <c r="M615" s="59" t="s">
        <v>3378</v>
      </c>
      <c r="N615" s="67" t="s">
        <v>3379</v>
      </c>
      <c r="O615" s="59" t="s">
        <v>3267</v>
      </c>
      <c r="P615" s="46" t="s">
        <v>179</v>
      </c>
      <c r="Q615" s="59" t="s">
        <v>2697</v>
      </c>
      <c r="R615" s="59" t="s">
        <v>2774</v>
      </c>
      <c r="S615" s="75">
        <f t="shared" si="135"/>
        <v>4</v>
      </c>
      <c r="T615" s="75" t="s">
        <v>242</v>
      </c>
      <c r="U615" s="75">
        <f t="shared" si="136"/>
        <v>5</v>
      </c>
      <c r="V615" s="75" t="s">
        <v>243</v>
      </c>
      <c r="W615" s="75">
        <f t="shared" si="137"/>
        <v>4</v>
      </c>
      <c r="X615" s="75" t="s">
        <v>242</v>
      </c>
      <c r="Y615" s="76">
        <f t="shared" si="146"/>
        <v>5</v>
      </c>
      <c r="Z615" s="77" t="str">
        <f t="shared" si="147"/>
        <v>Catastrófico</v>
      </c>
      <c r="AA615" s="78">
        <f t="shared" si="138"/>
        <v>4</v>
      </c>
      <c r="AB615" s="75" t="s">
        <v>242</v>
      </c>
      <c r="AC615" s="75">
        <f t="shared" si="139"/>
        <v>5</v>
      </c>
      <c r="AD615" s="75" t="s">
        <v>243</v>
      </c>
      <c r="AE615" s="75">
        <f t="shared" si="140"/>
        <v>4</v>
      </c>
      <c r="AF615" s="75" t="s">
        <v>242</v>
      </c>
      <c r="AG615" s="76">
        <f t="shared" si="148"/>
        <v>5</v>
      </c>
      <c r="AH615" s="77" t="str">
        <f t="shared" si="141"/>
        <v>Catastrófico</v>
      </c>
      <c r="AI615" s="78">
        <f t="shared" si="142"/>
        <v>3</v>
      </c>
      <c r="AJ615" s="75" t="s">
        <v>232</v>
      </c>
      <c r="AK615" s="75">
        <f t="shared" si="143"/>
        <v>5</v>
      </c>
      <c r="AL615" s="75" t="s">
        <v>243</v>
      </c>
      <c r="AM615" s="75">
        <f t="shared" si="144"/>
        <v>4</v>
      </c>
      <c r="AN615" s="75" t="s">
        <v>242</v>
      </c>
      <c r="AO615" s="76">
        <f t="shared" si="149"/>
        <v>5</v>
      </c>
      <c r="AP615" s="77" t="str">
        <f t="shared" si="145"/>
        <v>Catastrófico</v>
      </c>
      <c r="AQ615" s="79"/>
      <c r="AR615" s="79"/>
      <c r="AS615" s="79"/>
    </row>
    <row r="616" spans="3:45" ht="76.5">
      <c r="C616" s="56" t="s">
        <v>3785</v>
      </c>
      <c r="D616" s="57">
        <v>38548</v>
      </c>
      <c r="E616" s="66" t="s">
        <v>3307</v>
      </c>
      <c r="F616" s="66" t="s">
        <v>3377</v>
      </c>
      <c r="G616" s="59" t="s">
        <v>3278</v>
      </c>
      <c r="H616" s="59" t="s">
        <v>222</v>
      </c>
      <c r="I616" s="59" t="s">
        <v>223</v>
      </c>
      <c r="J616" s="59" t="s">
        <v>2747</v>
      </c>
      <c r="K616" s="67" t="s">
        <v>566</v>
      </c>
      <c r="L616" s="59" t="s">
        <v>3265</v>
      </c>
      <c r="M616" s="59" t="s">
        <v>3378</v>
      </c>
      <c r="N616" s="67" t="s">
        <v>3379</v>
      </c>
      <c r="O616" s="59" t="s">
        <v>3781</v>
      </c>
      <c r="P616" s="46" t="s">
        <v>179</v>
      </c>
      <c r="Q616" s="59" t="s">
        <v>2697</v>
      </c>
      <c r="R616" s="59" t="s">
        <v>2774</v>
      </c>
      <c r="S616" s="75">
        <f>IF(T616="Insignificante",1,IF(T616="Menor",2,IF(T616="Moderado",3,IF(T616="Mayor",4,IF(T616="Catastrófico",5,"NA")))))</f>
        <v>4</v>
      </c>
      <c r="T616" s="75" t="s">
        <v>242</v>
      </c>
      <c r="U616" s="75">
        <f>IF(V616="Insignificante",1,IF(V616="Menor",2,IF(V616="Moderado",3,IF(V616="Mayor",4,IF(V616="Catastrófico",5,"NA")))))</f>
        <v>5</v>
      </c>
      <c r="V616" s="75" t="s">
        <v>243</v>
      </c>
      <c r="W616" s="75">
        <f>IF(X616="Insignificante",1,IF(X616="Menor",2,IF(X616="Moderado",3,IF(X616="Mayor",4,IF(X616="Catastrófico",5,"NA")))))</f>
        <v>4</v>
      </c>
      <c r="X616" s="75" t="s">
        <v>242</v>
      </c>
      <c r="Y616" s="76">
        <f>MAXA(S616,U616,W616)</f>
        <v>5</v>
      </c>
      <c r="Z616" s="77" t="str">
        <f>IF(Y616=1,"Insignificante",IF(Y616=2,"Menor",IF(Y616=3,"Moderado",IF(Y616=4,"Mayor",IF(Y616=5,"Catastrófico","NA")))))</f>
        <v>Catastrófico</v>
      </c>
      <c r="AA616" s="78">
        <f>IF(AB616="Insignificante",1,IF(AB616="Menor",2,IF(AB616="Moderado",3,IF(AB616="Mayor",4,IF(AB616="Catastrófico",5,"NA")))))</f>
        <v>4</v>
      </c>
      <c r="AB616" s="75" t="s">
        <v>242</v>
      </c>
      <c r="AC616" s="75">
        <f>IF(AD616="Insignificante",1,IF(AD616="Menor",2,IF(AD616="Moderado",3,IF(AD616="Mayor",4,IF(AD616="Catastrófico",5,"NA")))))</f>
        <v>5</v>
      </c>
      <c r="AD616" s="75" t="s">
        <v>243</v>
      </c>
      <c r="AE616" s="75">
        <f>IF(AF616="Insignificante",1,IF(AF616="Menor",2,IF(AF616="Moderado",3,IF(AF616="Mayor",4,IF(AF616="Catastrófico",5,"NA")))))</f>
        <v>4</v>
      </c>
      <c r="AF616" s="75" t="s">
        <v>242</v>
      </c>
      <c r="AG616" s="76">
        <f>MAXA(AA616,AC616,AE616)</f>
        <v>5</v>
      </c>
      <c r="AH616" s="77" t="str">
        <f>IF(AG616=1,"Insignificante",IF(AG616=2,"Menor",IF(AG616=3,"Moderado",IF(AG616=4,"Mayor",IF(AG616=5,"Catastrófico","NA")))))</f>
        <v>Catastrófico</v>
      </c>
      <c r="AI616" s="78">
        <f>IF(AJ616="Insignificante",1,IF(AJ616="Menor",2,IF(AJ616="Moderado",3,IF(AJ616="Mayor",4,IF(AJ616="Catastrófico",5,"NA")))))</f>
        <v>3</v>
      </c>
      <c r="AJ616" s="75" t="s">
        <v>232</v>
      </c>
      <c r="AK616" s="75">
        <f>IF(AL616="Insignificante",1,IF(AL616="Menor",2,IF(AL616="Moderado",3,IF(AL616="Mayor",4,IF(AL616="Catastrófico",5,"NA")))))</f>
        <v>5</v>
      </c>
      <c r="AL616" s="75" t="s">
        <v>243</v>
      </c>
      <c r="AM616" s="75">
        <f>IF(AN616="Insignificante",1,IF(AN616="Menor",2,IF(AN616="Moderado",3,IF(AN616="Mayor",4,IF(AN616="Catastrófico",5,"NA")))))</f>
        <v>4</v>
      </c>
      <c r="AN616" s="75" t="s">
        <v>242</v>
      </c>
      <c r="AO616" s="76">
        <f>MAXA(AI616,AK616,AM616)</f>
        <v>5</v>
      </c>
      <c r="AP616" s="77" t="str">
        <f>IF(AO616=1,"Insignificante",IF(AO616=2,"Menor",IF(AO616=3,"Moderado",IF(AO616=4,"Mayor",IF(AO616=5,"Catastrófico","NA")))))</f>
        <v>Catastrófico</v>
      </c>
      <c r="AQ616" s="79"/>
      <c r="AR616" s="79"/>
      <c r="AS616" s="79"/>
    </row>
    <row r="617" spans="3:45" ht="25.5">
      <c r="C617" s="56" t="s">
        <v>3786</v>
      </c>
      <c r="D617" s="57">
        <v>43251</v>
      </c>
      <c r="E617" s="58" t="s">
        <v>219</v>
      </c>
      <c r="F617" s="58" t="s">
        <v>3381</v>
      </c>
      <c r="G617" s="59" t="s">
        <v>3264</v>
      </c>
      <c r="H617" s="59" t="s">
        <v>222</v>
      </c>
      <c r="I617" s="59" t="s">
        <v>223</v>
      </c>
      <c r="J617" s="59" t="s">
        <v>2747</v>
      </c>
      <c r="K617" s="67" t="s">
        <v>566</v>
      </c>
      <c r="L617" s="59" t="s">
        <v>3288</v>
      </c>
      <c r="M617" s="59" t="s">
        <v>3131</v>
      </c>
      <c r="N617" s="59" t="s">
        <v>3379</v>
      </c>
      <c r="O617" s="59" t="s">
        <v>3291</v>
      </c>
      <c r="P617" s="46" t="s">
        <v>180</v>
      </c>
      <c r="Q617" s="59" t="s">
        <v>2650</v>
      </c>
      <c r="R617" s="59" t="s">
        <v>230</v>
      </c>
      <c r="S617" s="75">
        <f t="shared" si="135"/>
        <v>1</v>
      </c>
      <c r="T617" s="75" t="s">
        <v>231</v>
      </c>
      <c r="U617" s="75">
        <f t="shared" si="136"/>
        <v>1</v>
      </c>
      <c r="V617" s="75" t="s">
        <v>231</v>
      </c>
      <c r="W617" s="75">
        <f t="shared" si="137"/>
        <v>1</v>
      </c>
      <c r="X617" s="75" t="s">
        <v>231</v>
      </c>
      <c r="Y617" s="76">
        <f t="shared" si="146"/>
        <v>1</v>
      </c>
      <c r="Z617" s="77" t="str">
        <f t="shared" si="147"/>
        <v>Insignificante</v>
      </c>
      <c r="AA617" s="78">
        <f t="shared" si="138"/>
        <v>1</v>
      </c>
      <c r="AB617" s="75" t="s">
        <v>231</v>
      </c>
      <c r="AC617" s="75">
        <f t="shared" si="139"/>
        <v>1</v>
      </c>
      <c r="AD617" s="75" t="s">
        <v>231</v>
      </c>
      <c r="AE617" s="75">
        <f t="shared" si="140"/>
        <v>1</v>
      </c>
      <c r="AF617" s="75" t="s">
        <v>231</v>
      </c>
      <c r="AG617" s="76">
        <f t="shared" si="148"/>
        <v>1</v>
      </c>
      <c r="AH617" s="77" t="str">
        <f t="shared" si="141"/>
        <v>Insignificante</v>
      </c>
      <c r="AI617" s="78">
        <f t="shared" si="142"/>
        <v>1</v>
      </c>
      <c r="AJ617" s="75" t="s">
        <v>231</v>
      </c>
      <c r="AK617" s="75">
        <f t="shared" si="143"/>
        <v>1</v>
      </c>
      <c r="AL617" s="75" t="s">
        <v>231</v>
      </c>
      <c r="AM617" s="75">
        <f t="shared" si="144"/>
        <v>1</v>
      </c>
      <c r="AN617" s="75" t="s">
        <v>231</v>
      </c>
      <c r="AO617" s="76">
        <f t="shared" si="149"/>
        <v>1</v>
      </c>
      <c r="AP617" s="77" t="str">
        <f t="shared" si="145"/>
        <v>Insignificante</v>
      </c>
      <c r="AQ617" s="79"/>
      <c r="AR617" s="79"/>
      <c r="AS617" s="79"/>
    </row>
    <row r="618" spans="3:45" ht="25.5">
      <c r="C618" s="56" t="s">
        <v>3786</v>
      </c>
      <c r="D618" s="57">
        <v>43251</v>
      </c>
      <c r="E618" s="58" t="s">
        <v>219</v>
      </c>
      <c r="F618" s="58" t="s">
        <v>3381</v>
      </c>
      <c r="G618" s="59" t="s">
        <v>3264</v>
      </c>
      <c r="H618" s="59" t="s">
        <v>222</v>
      </c>
      <c r="I618" s="59" t="s">
        <v>223</v>
      </c>
      <c r="J618" s="59" t="s">
        <v>2747</v>
      </c>
      <c r="K618" s="67" t="s">
        <v>566</v>
      </c>
      <c r="L618" s="59" t="s">
        <v>3288</v>
      </c>
      <c r="M618" s="59" t="s">
        <v>3131</v>
      </c>
      <c r="N618" s="59" t="s">
        <v>3379</v>
      </c>
      <c r="O618" s="59" t="s">
        <v>3787</v>
      </c>
      <c r="P618" s="46" t="s">
        <v>180</v>
      </c>
      <c r="Q618" s="59" t="s">
        <v>2650</v>
      </c>
      <c r="R618" s="59" t="s">
        <v>230</v>
      </c>
      <c r="S618" s="75">
        <f>IF(T618="Insignificante",1,IF(T618="Menor",2,IF(T618="Moderado",3,IF(T618="Mayor",4,IF(T618="Catastrófico",5,"NA")))))</f>
        <v>1</v>
      </c>
      <c r="T618" s="75" t="s">
        <v>231</v>
      </c>
      <c r="U618" s="75">
        <f>IF(V618="Insignificante",1,IF(V618="Menor",2,IF(V618="Moderado",3,IF(V618="Mayor",4,IF(V618="Catastrófico",5,"NA")))))</f>
        <v>1</v>
      </c>
      <c r="V618" s="75" t="s">
        <v>231</v>
      </c>
      <c r="W618" s="75">
        <f>IF(X618="Insignificante",1,IF(X618="Menor",2,IF(X618="Moderado",3,IF(X618="Mayor",4,IF(X618="Catastrófico",5,"NA")))))</f>
        <v>1</v>
      </c>
      <c r="X618" s="75" t="s">
        <v>231</v>
      </c>
      <c r="Y618" s="76">
        <f>MAXA(S618,U618,W618)</f>
        <v>1</v>
      </c>
      <c r="Z618" s="77" t="str">
        <f>IF(Y618=1,"Insignificante",IF(Y618=2,"Menor",IF(Y618=3,"Moderado",IF(Y618=4,"Mayor",IF(Y618=5,"Catastrófico","NA")))))</f>
        <v>Insignificante</v>
      </c>
      <c r="AA618" s="78">
        <f>IF(AB618="Insignificante",1,IF(AB618="Menor",2,IF(AB618="Moderado",3,IF(AB618="Mayor",4,IF(AB618="Catastrófico",5,"NA")))))</f>
        <v>1</v>
      </c>
      <c r="AB618" s="75" t="s">
        <v>231</v>
      </c>
      <c r="AC618" s="75">
        <f>IF(AD618="Insignificante",1,IF(AD618="Menor",2,IF(AD618="Moderado",3,IF(AD618="Mayor",4,IF(AD618="Catastrófico",5,"NA")))))</f>
        <v>1</v>
      </c>
      <c r="AD618" s="75" t="s">
        <v>231</v>
      </c>
      <c r="AE618" s="75">
        <f>IF(AF618="Insignificante",1,IF(AF618="Menor",2,IF(AF618="Moderado",3,IF(AF618="Mayor",4,IF(AF618="Catastrófico",5,"NA")))))</f>
        <v>1</v>
      </c>
      <c r="AF618" s="75" t="s">
        <v>231</v>
      </c>
      <c r="AG618" s="76">
        <f>MAXA(AA618,AC618,AE618)</f>
        <v>1</v>
      </c>
      <c r="AH618" s="77" t="str">
        <f>IF(AG618=1,"Insignificante",IF(AG618=2,"Menor",IF(AG618=3,"Moderado",IF(AG618=4,"Mayor",IF(AG618=5,"Catastrófico","NA")))))</f>
        <v>Insignificante</v>
      </c>
      <c r="AI618" s="78">
        <f>IF(AJ618="Insignificante",1,IF(AJ618="Menor",2,IF(AJ618="Moderado",3,IF(AJ618="Mayor",4,IF(AJ618="Catastrófico",5,"NA")))))</f>
        <v>1</v>
      </c>
      <c r="AJ618" s="75" t="s">
        <v>231</v>
      </c>
      <c r="AK618" s="75">
        <f>IF(AL618="Insignificante",1,IF(AL618="Menor",2,IF(AL618="Moderado",3,IF(AL618="Mayor",4,IF(AL618="Catastrófico",5,"NA")))))</f>
        <v>1</v>
      </c>
      <c r="AL618" s="75" t="s">
        <v>231</v>
      </c>
      <c r="AM618" s="75">
        <f>IF(AN618="Insignificante",1,IF(AN618="Menor",2,IF(AN618="Moderado",3,IF(AN618="Mayor",4,IF(AN618="Catastrófico",5,"NA")))))</f>
        <v>1</v>
      </c>
      <c r="AN618" s="75" t="s">
        <v>231</v>
      </c>
      <c r="AO618" s="76">
        <f>MAXA(AI618,AK618,AM618)</f>
        <v>1</v>
      </c>
      <c r="AP618" s="77" t="str">
        <f>IF(AO618=1,"Insignificante",IF(AO618=2,"Menor",IF(AO618=3,"Moderado",IF(AO618=4,"Mayor",IF(AO618=5,"Catastrófico","NA")))))</f>
        <v>Insignificante</v>
      </c>
      <c r="AQ618" s="79"/>
      <c r="AR618" s="79"/>
      <c r="AS618" s="79"/>
    </row>
    <row r="619" spans="3:45" ht="38.25">
      <c r="C619" s="56" t="s">
        <v>3788</v>
      </c>
      <c r="D619" s="57">
        <v>43251</v>
      </c>
      <c r="E619" s="58" t="s">
        <v>219</v>
      </c>
      <c r="F619" s="58" t="s">
        <v>3366</v>
      </c>
      <c r="G619" s="59" t="s">
        <v>3367</v>
      </c>
      <c r="H619" s="59" t="s">
        <v>222</v>
      </c>
      <c r="I619" s="59" t="s">
        <v>223</v>
      </c>
      <c r="J619" s="67" t="s">
        <v>2747</v>
      </c>
      <c r="K619" s="67" t="s">
        <v>566</v>
      </c>
      <c r="L619" s="59" t="s">
        <v>3288</v>
      </c>
      <c r="M619" s="67" t="s">
        <v>3131</v>
      </c>
      <c r="N619" s="59" t="s">
        <v>3369</v>
      </c>
      <c r="O619" s="59" t="s">
        <v>3291</v>
      </c>
      <c r="P619" s="46" t="s">
        <v>180</v>
      </c>
      <c r="Q619" s="59" t="s">
        <v>2650</v>
      </c>
      <c r="R619" s="59" t="s">
        <v>230</v>
      </c>
      <c r="S619" s="75">
        <f t="shared" si="135"/>
        <v>1</v>
      </c>
      <c r="T619" s="75" t="s">
        <v>231</v>
      </c>
      <c r="U619" s="75">
        <f t="shared" si="136"/>
        <v>1</v>
      </c>
      <c r="V619" s="75" t="s">
        <v>231</v>
      </c>
      <c r="W619" s="75">
        <f t="shared" si="137"/>
        <v>1</v>
      </c>
      <c r="X619" s="75" t="s">
        <v>231</v>
      </c>
      <c r="Y619" s="76">
        <f t="shared" si="146"/>
        <v>1</v>
      </c>
      <c r="Z619" s="77" t="str">
        <f t="shared" si="147"/>
        <v>Insignificante</v>
      </c>
      <c r="AA619" s="78">
        <f t="shared" si="138"/>
        <v>1</v>
      </c>
      <c r="AB619" s="75" t="s">
        <v>231</v>
      </c>
      <c r="AC619" s="75">
        <f t="shared" si="139"/>
        <v>1</v>
      </c>
      <c r="AD619" s="75" t="s">
        <v>231</v>
      </c>
      <c r="AE619" s="75">
        <f t="shared" si="140"/>
        <v>1</v>
      </c>
      <c r="AF619" s="75" t="s">
        <v>231</v>
      </c>
      <c r="AG619" s="76">
        <f t="shared" si="148"/>
        <v>1</v>
      </c>
      <c r="AH619" s="77" t="str">
        <f t="shared" si="141"/>
        <v>Insignificante</v>
      </c>
      <c r="AI619" s="78">
        <f t="shared" si="142"/>
        <v>1</v>
      </c>
      <c r="AJ619" s="75" t="s">
        <v>231</v>
      </c>
      <c r="AK619" s="75">
        <f t="shared" si="143"/>
        <v>1</v>
      </c>
      <c r="AL619" s="75" t="s">
        <v>231</v>
      </c>
      <c r="AM619" s="75">
        <f t="shared" si="144"/>
        <v>1</v>
      </c>
      <c r="AN619" s="75" t="s">
        <v>231</v>
      </c>
      <c r="AO619" s="76">
        <f t="shared" si="149"/>
        <v>1</v>
      </c>
      <c r="AP619" s="77" t="str">
        <f t="shared" si="145"/>
        <v>Insignificante</v>
      </c>
      <c r="AQ619" s="79"/>
      <c r="AR619" s="79"/>
      <c r="AS619" s="79"/>
    </row>
    <row r="620" spans="3:45" ht="38.25">
      <c r="C620" s="56" t="s">
        <v>3788</v>
      </c>
      <c r="D620" s="57">
        <v>43251</v>
      </c>
      <c r="E620" s="58" t="s">
        <v>219</v>
      </c>
      <c r="F620" s="58" t="s">
        <v>3366</v>
      </c>
      <c r="G620" s="59" t="s">
        <v>3367</v>
      </c>
      <c r="H620" s="59" t="s">
        <v>222</v>
      </c>
      <c r="I620" s="59" t="s">
        <v>223</v>
      </c>
      <c r="J620" s="67" t="s">
        <v>2747</v>
      </c>
      <c r="K620" s="67" t="s">
        <v>566</v>
      </c>
      <c r="L620" s="59" t="s">
        <v>3288</v>
      </c>
      <c r="M620" s="67" t="s">
        <v>3131</v>
      </c>
      <c r="N620" s="59" t="s">
        <v>3369</v>
      </c>
      <c r="O620" s="59" t="s">
        <v>3787</v>
      </c>
      <c r="P620" s="46" t="s">
        <v>180</v>
      </c>
      <c r="Q620" s="59" t="s">
        <v>2650</v>
      </c>
      <c r="R620" s="59" t="s">
        <v>230</v>
      </c>
      <c r="S620" s="75">
        <f>IF(T620="Insignificante",1,IF(T620="Menor",2,IF(T620="Moderado",3,IF(T620="Mayor",4,IF(T620="Catastrófico",5,"NA")))))</f>
        <v>1</v>
      </c>
      <c r="T620" s="75" t="s">
        <v>231</v>
      </c>
      <c r="U620" s="75">
        <f>IF(V620="Insignificante",1,IF(V620="Menor",2,IF(V620="Moderado",3,IF(V620="Mayor",4,IF(V620="Catastrófico",5,"NA")))))</f>
        <v>1</v>
      </c>
      <c r="V620" s="75" t="s">
        <v>231</v>
      </c>
      <c r="W620" s="75">
        <f>IF(X620="Insignificante",1,IF(X620="Menor",2,IF(X620="Moderado",3,IF(X620="Mayor",4,IF(X620="Catastrófico",5,"NA")))))</f>
        <v>1</v>
      </c>
      <c r="X620" s="75" t="s">
        <v>231</v>
      </c>
      <c r="Y620" s="76">
        <f>MAXA(S620,U620,W620)</f>
        <v>1</v>
      </c>
      <c r="Z620" s="77" t="str">
        <f>IF(Y620=1,"Insignificante",IF(Y620=2,"Menor",IF(Y620=3,"Moderado",IF(Y620=4,"Mayor",IF(Y620=5,"Catastrófico","NA")))))</f>
        <v>Insignificante</v>
      </c>
      <c r="AA620" s="78">
        <f>IF(AB620="Insignificante",1,IF(AB620="Menor",2,IF(AB620="Moderado",3,IF(AB620="Mayor",4,IF(AB620="Catastrófico",5,"NA")))))</f>
        <v>1</v>
      </c>
      <c r="AB620" s="75" t="s">
        <v>231</v>
      </c>
      <c r="AC620" s="75">
        <f>IF(AD620="Insignificante",1,IF(AD620="Menor",2,IF(AD620="Moderado",3,IF(AD620="Mayor",4,IF(AD620="Catastrófico",5,"NA")))))</f>
        <v>1</v>
      </c>
      <c r="AD620" s="75" t="s">
        <v>231</v>
      </c>
      <c r="AE620" s="75">
        <f>IF(AF620="Insignificante",1,IF(AF620="Menor",2,IF(AF620="Moderado",3,IF(AF620="Mayor",4,IF(AF620="Catastrófico",5,"NA")))))</f>
        <v>1</v>
      </c>
      <c r="AF620" s="75" t="s">
        <v>231</v>
      </c>
      <c r="AG620" s="76">
        <f>MAXA(AA620,AC620,AE620)</f>
        <v>1</v>
      </c>
      <c r="AH620" s="77" t="str">
        <f>IF(AG620=1,"Insignificante",IF(AG620=2,"Menor",IF(AG620=3,"Moderado",IF(AG620=4,"Mayor",IF(AG620=5,"Catastrófico","NA")))))</f>
        <v>Insignificante</v>
      </c>
      <c r="AI620" s="78">
        <f>IF(AJ620="Insignificante",1,IF(AJ620="Menor",2,IF(AJ620="Moderado",3,IF(AJ620="Mayor",4,IF(AJ620="Catastrófico",5,"NA")))))</f>
        <v>1</v>
      </c>
      <c r="AJ620" s="75" t="s">
        <v>231</v>
      </c>
      <c r="AK620" s="75">
        <f>IF(AL620="Insignificante",1,IF(AL620="Menor",2,IF(AL620="Moderado",3,IF(AL620="Mayor",4,IF(AL620="Catastrófico",5,"NA")))))</f>
        <v>1</v>
      </c>
      <c r="AL620" s="75" t="s">
        <v>231</v>
      </c>
      <c r="AM620" s="75">
        <f>IF(AN620="Insignificante",1,IF(AN620="Menor",2,IF(AN620="Moderado",3,IF(AN620="Mayor",4,IF(AN620="Catastrófico",5,"NA")))))</f>
        <v>1</v>
      </c>
      <c r="AN620" s="75" t="s">
        <v>231</v>
      </c>
      <c r="AO620" s="76">
        <f>MAXA(AI620,AK620,AM620)</f>
        <v>1</v>
      </c>
      <c r="AP620" s="77" t="str">
        <f>IF(AO620=1,"Insignificante",IF(AO620=2,"Menor",IF(AO620=3,"Moderado",IF(AO620=4,"Mayor",IF(AO620=5,"Catastrófico","NA")))))</f>
        <v>Insignificante</v>
      </c>
      <c r="AQ620" s="79"/>
      <c r="AR620" s="79"/>
      <c r="AS620" s="79"/>
    </row>
    <row r="621" spans="3:45" ht="25.5">
      <c r="C621" s="56" t="s">
        <v>3789</v>
      </c>
      <c r="D621" s="57">
        <v>43251</v>
      </c>
      <c r="E621" s="58" t="s">
        <v>219</v>
      </c>
      <c r="F621" s="66" t="s">
        <v>220</v>
      </c>
      <c r="G621" s="59" t="s">
        <v>3373</v>
      </c>
      <c r="H621" s="59" t="s">
        <v>222</v>
      </c>
      <c r="I621" s="59" t="s">
        <v>2655</v>
      </c>
      <c r="J621" s="59" t="s">
        <v>2747</v>
      </c>
      <c r="K621" s="67" t="s">
        <v>566</v>
      </c>
      <c r="L621" s="59" t="s">
        <v>3305</v>
      </c>
      <c r="M621" s="59" t="s">
        <v>3131</v>
      </c>
      <c r="N621" s="59" t="s">
        <v>3374</v>
      </c>
      <c r="O621" s="67" t="s">
        <v>3790</v>
      </c>
      <c r="P621" s="46" t="s">
        <v>180</v>
      </c>
      <c r="Q621" s="59" t="s">
        <v>2650</v>
      </c>
      <c r="R621" s="59" t="s">
        <v>230</v>
      </c>
      <c r="S621" s="75">
        <f t="shared" si="135"/>
        <v>1</v>
      </c>
      <c r="T621" s="75" t="s">
        <v>231</v>
      </c>
      <c r="U621" s="75">
        <f t="shared" si="136"/>
        <v>1</v>
      </c>
      <c r="V621" s="75" t="s">
        <v>231</v>
      </c>
      <c r="W621" s="75">
        <f t="shared" si="137"/>
        <v>1</v>
      </c>
      <c r="X621" s="75" t="s">
        <v>231</v>
      </c>
      <c r="Y621" s="76">
        <f t="shared" si="146"/>
        <v>1</v>
      </c>
      <c r="Z621" s="77" t="str">
        <f t="shared" si="147"/>
        <v>Insignificante</v>
      </c>
      <c r="AA621" s="78">
        <f t="shared" si="138"/>
        <v>1</v>
      </c>
      <c r="AB621" s="75" t="s">
        <v>231</v>
      </c>
      <c r="AC621" s="75">
        <f t="shared" si="139"/>
        <v>1</v>
      </c>
      <c r="AD621" s="75" t="s">
        <v>231</v>
      </c>
      <c r="AE621" s="75">
        <f t="shared" si="140"/>
        <v>1</v>
      </c>
      <c r="AF621" s="75" t="s">
        <v>231</v>
      </c>
      <c r="AG621" s="76">
        <f t="shared" si="148"/>
        <v>1</v>
      </c>
      <c r="AH621" s="77" t="str">
        <f t="shared" si="141"/>
        <v>Insignificante</v>
      </c>
      <c r="AI621" s="78">
        <f t="shared" si="142"/>
        <v>1</v>
      </c>
      <c r="AJ621" s="75" t="s">
        <v>231</v>
      </c>
      <c r="AK621" s="75">
        <f t="shared" si="143"/>
        <v>1</v>
      </c>
      <c r="AL621" s="75" t="s">
        <v>231</v>
      </c>
      <c r="AM621" s="75">
        <f t="shared" si="144"/>
        <v>1</v>
      </c>
      <c r="AN621" s="75" t="s">
        <v>231</v>
      </c>
      <c r="AO621" s="76">
        <f t="shared" si="149"/>
        <v>1</v>
      </c>
      <c r="AP621" s="77" t="str">
        <f t="shared" si="145"/>
        <v>Insignificante</v>
      </c>
      <c r="AQ621" s="79"/>
      <c r="AR621" s="79"/>
      <c r="AS621" s="79"/>
    </row>
    <row r="622" spans="3:45" ht="76.5">
      <c r="C622" s="56" t="s">
        <v>3791</v>
      </c>
      <c r="D622" s="57">
        <v>43251</v>
      </c>
      <c r="E622" s="66" t="s">
        <v>3307</v>
      </c>
      <c r="F622" s="66" t="s">
        <v>3377</v>
      </c>
      <c r="G622" s="59" t="s">
        <v>3278</v>
      </c>
      <c r="H622" s="59" t="s">
        <v>222</v>
      </c>
      <c r="I622" s="59" t="s">
        <v>223</v>
      </c>
      <c r="J622" s="59" t="s">
        <v>2747</v>
      </c>
      <c r="K622" s="67" t="s">
        <v>566</v>
      </c>
      <c r="L622" s="59" t="s">
        <v>3288</v>
      </c>
      <c r="M622" s="59" t="s">
        <v>3378</v>
      </c>
      <c r="N622" s="67" t="s">
        <v>3379</v>
      </c>
      <c r="O622" s="59" t="s">
        <v>3291</v>
      </c>
      <c r="P622" s="46" t="s">
        <v>179</v>
      </c>
      <c r="Q622" s="59" t="s">
        <v>2697</v>
      </c>
      <c r="R622" s="59" t="s">
        <v>2774</v>
      </c>
      <c r="S622" s="75">
        <f t="shared" si="135"/>
        <v>4</v>
      </c>
      <c r="T622" s="75" t="s">
        <v>242</v>
      </c>
      <c r="U622" s="75">
        <f t="shared" si="136"/>
        <v>5</v>
      </c>
      <c r="V622" s="75" t="s">
        <v>243</v>
      </c>
      <c r="W622" s="75">
        <f t="shared" si="137"/>
        <v>4</v>
      </c>
      <c r="X622" s="75" t="s">
        <v>242</v>
      </c>
      <c r="Y622" s="76">
        <f t="shared" si="146"/>
        <v>5</v>
      </c>
      <c r="Z622" s="77" t="str">
        <f t="shared" si="147"/>
        <v>Catastrófico</v>
      </c>
      <c r="AA622" s="78">
        <f t="shared" si="138"/>
        <v>4</v>
      </c>
      <c r="AB622" s="75" t="s">
        <v>242</v>
      </c>
      <c r="AC622" s="75">
        <f t="shared" si="139"/>
        <v>5</v>
      </c>
      <c r="AD622" s="75" t="s">
        <v>243</v>
      </c>
      <c r="AE622" s="75">
        <f t="shared" si="140"/>
        <v>4</v>
      </c>
      <c r="AF622" s="75" t="s">
        <v>242</v>
      </c>
      <c r="AG622" s="76">
        <f t="shared" si="148"/>
        <v>5</v>
      </c>
      <c r="AH622" s="77" t="str">
        <f t="shared" si="141"/>
        <v>Catastrófico</v>
      </c>
      <c r="AI622" s="78">
        <f t="shared" si="142"/>
        <v>3</v>
      </c>
      <c r="AJ622" s="75" t="s">
        <v>232</v>
      </c>
      <c r="AK622" s="75">
        <f t="shared" si="143"/>
        <v>5</v>
      </c>
      <c r="AL622" s="75" t="s">
        <v>243</v>
      </c>
      <c r="AM622" s="75">
        <f t="shared" si="144"/>
        <v>4</v>
      </c>
      <c r="AN622" s="75" t="s">
        <v>242</v>
      </c>
      <c r="AO622" s="76">
        <f t="shared" si="149"/>
        <v>5</v>
      </c>
      <c r="AP622" s="77" t="str">
        <f t="shared" si="145"/>
        <v>Catastrófico</v>
      </c>
      <c r="AQ622" s="79"/>
      <c r="AR622" s="79"/>
      <c r="AS622" s="79"/>
    </row>
    <row r="623" spans="3:45" ht="76.5">
      <c r="C623" s="56" t="s">
        <v>3791</v>
      </c>
      <c r="D623" s="57">
        <v>43251</v>
      </c>
      <c r="E623" s="66" t="s">
        <v>3307</v>
      </c>
      <c r="F623" s="66" t="s">
        <v>3377</v>
      </c>
      <c r="G623" s="59" t="s">
        <v>3278</v>
      </c>
      <c r="H623" s="59" t="s">
        <v>222</v>
      </c>
      <c r="I623" s="59" t="s">
        <v>223</v>
      </c>
      <c r="J623" s="59" t="s">
        <v>2747</v>
      </c>
      <c r="K623" s="67" t="s">
        <v>566</v>
      </c>
      <c r="L623" s="59" t="s">
        <v>3288</v>
      </c>
      <c r="M623" s="59" t="s">
        <v>3378</v>
      </c>
      <c r="N623" s="67" t="s">
        <v>3379</v>
      </c>
      <c r="O623" s="59" t="s">
        <v>3787</v>
      </c>
      <c r="P623" s="46" t="s">
        <v>179</v>
      </c>
      <c r="Q623" s="59" t="s">
        <v>2697</v>
      </c>
      <c r="R623" s="59" t="s">
        <v>2774</v>
      </c>
      <c r="S623" s="75">
        <f>IF(T623="Insignificante",1,IF(T623="Menor",2,IF(T623="Moderado",3,IF(T623="Mayor",4,IF(T623="Catastrófico",5,"NA")))))</f>
        <v>4</v>
      </c>
      <c r="T623" s="75" t="s">
        <v>242</v>
      </c>
      <c r="U623" s="75">
        <f>IF(V623="Insignificante",1,IF(V623="Menor",2,IF(V623="Moderado",3,IF(V623="Mayor",4,IF(V623="Catastrófico",5,"NA")))))</f>
        <v>5</v>
      </c>
      <c r="V623" s="75" t="s">
        <v>243</v>
      </c>
      <c r="W623" s="75">
        <f>IF(X623="Insignificante",1,IF(X623="Menor",2,IF(X623="Moderado",3,IF(X623="Mayor",4,IF(X623="Catastrófico",5,"NA")))))</f>
        <v>4</v>
      </c>
      <c r="X623" s="75" t="s">
        <v>242</v>
      </c>
      <c r="Y623" s="76">
        <f>MAXA(S623,U623,W623)</f>
        <v>5</v>
      </c>
      <c r="Z623" s="77" t="str">
        <f>IF(Y623=1,"Insignificante",IF(Y623=2,"Menor",IF(Y623=3,"Moderado",IF(Y623=4,"Mayor",IF(Y623=5,"Catastrófico","NA")))))</f>
        <v>Catastrófico</v>
      </c>
      <c r="AA623" s="78">
        <f>IF(AB623="Insignificante",1,IF(AB623="Menor",2,IF(AB623="Moderado",3,IF(AB623="Mayor",4,IF(AB623="Catastrófico",5,"NA")))))</f>
        <v>4</v>
      </c>
      <c r="AB623" s="75" t="s">
        <v>242</v>
      </c>
      <c r="AC623" s="75">
        <f>IF(AD623="Insignificante",1,IF(AD623="Menor",2,IF(AD623="Moderado",3,IF(AD623="Mayor",4,IF(AD623="Catastrófico",5,"NA")))))</f>
        <v>5</v>
      </c>
      <c r="AD623" s="75" t="s">
        <v>243</v>
      </c>
      <c r="AE623" s="75">
        <f>IF(AF623="Insignificante",1,IF(AF623="Menor",2,IF(AF623="Moderado",3,IF(AF623="Mayor",4,IF(AF623="Catastrófico",5,"NA")))))</f>
        <v>4</v>
      </c>
      <c r="AF623" s="75" t="s">
        <v>242</v>
      </c>
      <c r="AG623" s="76">
        <f>MAXA(AA623,AC623,AE623)</f>
        <v>5</v>
      </c>
      <c r="AH623" s="77" t="str">
        <f>IF(AG623=1,"Insignificante",IF(AG623=2,"Menor",IF(AG623=3,"Moderado",IF(AG623=4,"Mayor",IF(AG623=5,"Catastrófico","NA")))))</f>
        <v>Catastrófico</v>
      </c>
      <c r="AI623" s="78">
        <f>IF(AJ623="Insignificante",1,IF(AJ623="Menor",2,IF(AJ623="Moderado",3,IF(AJ623="Mayor",4,IF(AJ623="Catastrófico",5,"NA")))))</f>
        <v>3</v>
      </c>
      <c r="AJ623" s="75" t="s">
        <v>232</v>
      </c>
      <c r="AK623" s="75">
        <f>IF(AL623="Insignificante",1,IF(AL623="Menor",2,IF(AL623="Moderado",3,IF(AL623="Mayor",4,IF(AL623="Catastrófico",5,"NA")))))</f>
        <v>5</v>
      </c>
      <c r="AL623" s="75" t="s">
        <v>243</v>
      </c>
      <c r="AM623" s="75">
        <f>IF(AN623="Insignificante",1,IF(AN623="Menor",2,IF(AN623="Moderado",3,IF(AN623="Mayor",4,IF(AN623="Catastrófico",5,"NA")))))</f>
        <v>4</v>
      </c>
      <c r="AN623" s="75" t="s">
        <v>242</v>
      </c>
      <c r="AO623" s="76">
        <f>MAXA(AI623,AK623,AM623)</f>
        <v>5</v>
      </c>
      <c r="AP623" s="77" t="str">
        <f>IF(AO623=1,"Insignificante",IF(AO623=2,"Menor",IF(AO623=3,"Moderado",IF(AO623=4,"Mayor",IF(AO623=5,"Catastrófico","NA")))))</f>
        <v>Catastrófico</v>
      </c>
      <c r="AQ623" s="79"/>
      <c r="AR623" s="79"/>
      <c r="AS623" s="79"/>
    </row>
    <row r="624" spans="3:45" ht="25.5">
      <c r="C624" s="56" t="s">
        <v>3792</v>
      </c>
      <c r="D624" s="57">
        <v>43251</v>
      </c>
      <c r="E624" s="58" t="s">
        <v>219</v>
      </c>
      <c r="F624" s="58" t="s">
        <v>3381</v>
      </c>
      <c r="G624" s="59" t="s">
        <v>3264</v>
      </c>
      <c r="H624" s="59" t="s">
        <v>222</v>
      </c>
      <c r="I624" s="59" t="s">
        <v>223</v>
      </c>
      <c r="J624" s="59" t="s">
        <v>2747</v>
      </c>
      <c r="K624" s="67" t="s">
        <v>566</v>
      </c>
      <c r="L624" s="59" t="s">
        <v>3322</v>
      </c>
      <c r="M624" s="59" t="s">
        <v>3131</v>
      </c>
      <c r="N624" s="59" t="s">
        <v>3379</v>
      </c>
      <c r="O624" s="59" t="s">
        <v>3325</v>
      </c>
      <c r="P624" s="46" t="s">
        <v>180</v>
      </c>
      <c r="Q624" s="59" t="s">
        <v>2650</v>
      </c>
      <c r="R624" s="59" t="s">
        <v>230</v>
      </c>
      <c r="S624" s="75">
        <f t="shared" si="135"/>
        <v>1</v>
      </c>
      <c r="T624" s="75" t="s">
        <v>231</v>
      </c>
      <c r="U624" s="75">
        <f t="shared" si="136"/>
        <v>1</v>
      </c>
      <c r="V624" s="75" t="s">
        <v>231</v>
      </c>
      <c r="W624" s="75">
        <f t="shared" si="137"/>
        <v>1</v>
      </c>
      <c r="X624" s="75" t="s">
        <v>231</v>
      </c>
      <c r="Y624" s="76">
        <f t="shared" si="146"/>
        <v>1</v>
      </c>
      <c r="Z624" s="77" t="str">
        <f t="shared" si="147"/>
        <v>Insignificante</v>
      </c>
      <c r="AA624" s="78">
        <f t="shared" si="138"/>
        <v>1</v>
      </c>
      <c r="AB624" s="75" t="s">
        <v>231</v>
      </c>
      <c r="AC624" s="75">
        <f t="shared" si="139"/>
        <v>1</v>
      </c>
      <c r="AD624" s="75" t="s">
        <v>231</v>
      </c>
      <c r="AE624" s="75">
        <f t="shared" si="140"/>
        <v>1</v>
      </c>
      <c r="AF624" s="75" t="s">
        <v>231</v>
      </c>
      <c r="AG624" s="76">
        <f t="shared" si="148"/>
        <v>1</v>
      </c>
      <c r="AH624" s="77" t="str">
        <f t="shared" si="141"/>
        <v>Insignificante</v>
      </c>
      <c r="AI624" s="78">
        <f t="shared" si="142"/>
        <v>1</v>
      </c>
      <c r="AJ624" s="75" t="s">
        <v>231</v>
      </c>
      <c r="AK624" s="75">
        <f t="shared" si="143"/>
        <v>1</v>
      </c>
      <c r="AL624" s="75" t="s">
        <v>231</v>
      </c>
      <c r="AM624" s="75">
        <f t="shared" si="144"/>
        <v>1</v>
      </c>
      <c r="AN624" s="75" t="s">
        <v>231</v>
      </c>
      <c r="AO624" s="76">
        <f t="shared" si="149"/>
        <v>1</v>
      </c>
      <c r="AP624" s="77" t="str">
        <f t="shared" si="145"/>
        <v>Insignificante</v>
      </c>
      <c r="AQ624" s="79"/>
      <c r="AR624" s="79"/>
      <c r="AS624" s="79"/>
    </row>
    <row r="625" spans="1:45" ht="25.5">
      <c r="C625" s="56" t="s">
        <v>3792</v>
      </c>
      <c r="D625" s="57">
        <v>43251</v>
      </c>
      <c r="E625" s="58" t="s">
        <v>219</v>
      </c>
      <c r="F625" s="58" t="s">
        <v>3381</v>
      </c>
      <c r="G625" s="59" t="s">
        <v>3264</v>
      </c>
      <c r="H625" s="59" t="s">
        <v>222</v>
      </c>
      <c r="I625" s="59" t="s">
        <v>223</v>
      </c>
      <c r="J625" s="59" t="s">
        <v>2747</v>
      </c>
      <c r="K625" s="67" t="s">
        <v>566</v>
      </c>
      <c r="L625" s="59" t="s">
        <v>3322</v>
      </c>
      <c r="M625" s="59" t="s">
        <v>3131</v>
      </c>
      <c r="N625" s="59" t="s">
        <v>3379</v>
      </c>
      <c r="O625" s="59" t="s">
        <v>3793</v>
      </c>
      <c r="P625" s="46" t="s">
        <v>180</v>
      </c>
      <c r="Q625" s="59" t="s">
        <v>2650</v>
      </c>
      <c r="R625" s="59" t="s">
        <v>230</v>
      </c>
      <c r="S625" s="75">
        <f>IF(T625="Insignificante",1,IF(T625="Menor",2,IF(T625="Moderado",3,IF(T625="Mayor",4,IF(T625="Catastrófico",5,"NA")))))</f>
        <v>1</v>
      </c>
      <c r="T625" s="75" t="s">
        <v>231</v>
      </c>
      <c r="U625" s="75">
        <f>IF(V625="Insignificante",1,IF(V625="Menor",2,IF(V625="Moderado",3,IF(V625="Mayor",4,IF(V625="Catastrófico",5,"NA")))))</f>
        <v>1</v>
      </c>
      <c r="V625" s="75" t="s">
        <v>231</v>
      </c>
      <c r="W625" s="75">
        <f>IF(X625="Insignificante",1,IF(X625="Menor",2,IF(X625="Moderado",3,IF(X625="Mayor",4,IF(X625="Catastrófico",5,"NA")))))</f>
        <v>1</v>
      </c>
      <c r="X625" s="75" t="s">
        <v>231</v>
      </c>
      <c r="Y625" s="76">
        <f>MAXA(S625,U625,W625)</f>
        <v>1</v>
      </c>
      <c r="Z625" s="77" t="str">
        <f>IF(Y625=1,"Insignificante",IF(Y625=2,"Menor",IF(Y625=3,"Moderado",IF(Y625=4,"Mayor",IF(Y625=5,"Catastrófico","NA")))))</f>
        <v>Insignificante</v>
      </c>
      <c r="AA625" s="78">
        <f>IF(AB625="Insignificante",1,IF(AB625="Menor",2,IF(AB625="Moderado",3,IF(AB625="Mayor",4,IF(AB625="Catastrófico",5,"NA")))))</f>
        <v>1</v>
      </c>
      <c r="AB625" s="75" t="s">
        <v>231</v>
      </c>
      <c r="AC625" s="75">
        <f>IF(AD625="Insignificante",1,IF(AD625="Menor",2,IF(AD625="Moderado",3,IF(AD625="Mayor",4,IF(AD625="Catastrófico",5,"NA")))))</f>
        <v>1</v>
      </c>
      <c r="AD625" s="75" t="s">
        <v>231</v>
      </c>
      <c r="AE625" s="75">
        <f>IF(AF625="Insignificante",1,IF(AF625="Menor",2,IF(AF625="Moderado",3,IF(AF625="Mayor",4,IF(AF625="Catastrófico",5,"NA")))))</f>
        <v>1</v>
      </c>
      <c r="AF625" s="75" t="s">
        <v>231</v>
      </c>
      <c r="AG625" s="76">
        <f>MAXA(AA625,AC625,AE625)</f>
        <v>1</v>
      </c>
      <c r="AH625" s="77" t="str">
        <f>IF(AG625=1,"Insignificante",IF(AG625=2,"Menor",IF(AG625=3,"Moderado",IF(AG625=4,"Mayor",IF(AG625=5,"Catastrófico","NA")))))</f>
        <v>Insignificante</v>
      </c>
      <c r="AI625" s="78">
        <f>IF(AJ625="Insignificante",1,IF(AJ625="Menor",2,IF(AJ625="Moderado",3,IF(AJ625="Mayor",4,IF(AJ625="Catastrófico",5,"NA")))))</f>
        <v>1</v>
      </c>
      <c r="AJ625" s="75" t="s">
        <v>231</v>
      </c>
      <c r="AK625" s="75">
        <f>IF(AL625="Insignificante",1,IF(AL625="Menor",2,IF(AL625="Moderado",3,IF(AL625="Mayor",4,IF(AL625="Catastrófico",5,"NA")))))</f>
        <v>1</v>
      </c>
      <c r="AL625" s="75" t="s">
        <v>231</v>
      </c>
      <c r="AM625" s="75">
        <f>IF(AN625="Insignificante",1,IF(AN625="Menor",2,IF(AN625="Moderado",3,IF(AN625="Mayor",4,IF(AN625="Catastrófico",5,"NA")))))</f>
        <v>1</v>
      </c>
      <c r="AN625" s="75" t="s">
        <v>231</v>
      </c>
      <c r="AO625" s="76">
        <f>MAXA(AI625,AK625,AM625)</f>
        <v>1</v>
      </c>
      <c r="AP625" s="77" t="str">
        <f>IF(AO625=1,"Insignificante",IF(AO625=2,"Menor",IF(AO625=3,"Moderado",IF(AO625=4,"Mayor",IF(AO625=5,"Catastrófico","NA")))))</f>
        <v>Insignificante</v>
      </c>
      <c r="AQ625" s="79"/>
      <c r="AR625" s="79"/>
      <c r="AS625" s="79"/>
    </row>
    <row r="626" spans="1:45" ht="38.25">
      <c r="C626" s="56" t="s">
        <v>3794</v>
      </c>
      <c r="D626" s="57">
        <v>43251</v>
      </c>
      <c r="E626" s="58" t="s">
        <v>219</v>
      </c>
      <c r="F626" s="58" t="s">
        <v>3366</v>
      </c>
      <c r="G626" s="59" t="s">
        <v>3367</v>
      </c>
      <c r="H626" s="59" t="s">
        <v>222</v>
      </c>
      <c r="I626" s="59" t="s">
        <v>223</v>
      </c>
      <c r="J626" s="67" t="s">
        <v>2747</v>
      </c>
      <c r="K626" s="67" t="s">
        <v>566</v>
      </c>
      <c r="L626" s="59" t="s">
        <v>3331</v>
      </c>
      <c r="M626" s="67" t="s">
        <v>3131</v>
      </c>
      <c r="N626" s="59" t="s">
        <v>3369</v>
      </c>
      <c r="O626" s="59" t="s">
        <v>3325</v>
      </c>
      <c r="P626" s="46" t="s">
        <v>180</v>
      </c>
      <c r="Q626" s="59" t="s">
        <v>2650</v>
      </c>
      <c r="R626" s="59" t="s">
        <v>230</v>
      </c>
      <c r="S626" s="75">
        <f t="shared" si="135"/>
        <v>1</v>
      </c>
      <c r="T626" s="75" t="s">
        <v>231</v>
      </c>
      <c r="U626" s="75">
        <f t="shared" si="136"/>
        <v>1</v>
      </c>
      <c r="V626" s="75" t="s">
        <v>231</v>
      </c>
      <c r="W626" s="75">
        <f t="shared" si="137"/>
        <v>1</v>
      </c>
      <c r="X626" s="75" t="s">
        <v>231</v>
      </c>
      <c r="Y626" s="76">
        <f t="shared" si="146"/>
        <v>1</v>
      </c>
      <c r="Z626" s="77" t="str">
        <f t="shared" si="147"/>
        <v>Insignificante</v>
      </c>
      <c r="AA626" s="78">
        <f t="shared" si="138"/>
        <v>1</v>
      </c>
      <c r="AB626" s="75" t="s">
        <v>231</v>
      </c>
      <c r="AC626" s="75">
        <f t="shared" si="139"/>
        <v>1</v>
      </c>
      <c r="AD626" s="75" t="s">
        <v>231</v>
      </c>
      <c r="AE626" s="75">
        <f t="shared" si="140"/>
        <v>1</v>
      </c>
      <c r="AF626" s="75" t="s">
        <v>231</v>
      </c>
      <c r="AG626" s="76">
        <f t="shared" si="148"/>
        <v>1</v>
      </c>
      <c r="AH626" s="77" t="str">
        <f t="shared" si="141"/>
        <v>Insignificante</v>
      </c>
      <c r="AI626" s="78">
        <f t="shared" si="142"/>
        <v>1</v>
      </c>
      <c r="AJ626" s="75" t="s">
        <v>231</v>
      </c>
      <c r="AK626" s="75">
        <f t="shared" si="143"/>
        <v>1</v>
      </c>
      <c r="AL626" s="75" t="s">
        <v>231</v>
      </c>
      <c r="AM626" s="75">
        <f t="shared" si="144"/>
        <v>1</v>
      </c>
      <c r="AN626" s="75" t="s">
        <v>231</v>
      </c>
      <c r="AO626" s="76">
        <f t="shared" si="149"/>
        <v>1</v>
      </c>
      <c r="AP626" s="77" t="str">
        <f t="shared" si="145"/>
        <v>Insignificante</v>
      </c>
      <c r="AQ626" s="79"/>
      <c r="AR626" s="79"/>
      <c r="AS626" s="79"/>
    </row>
    <row r="627" spans="1:45" ht="38.25">
      <c r="C627" s="56" t="s">
        <v>3794</v>
      </c>
      <c r="D627" s="57">
        <v>43251</v>
      </c>
      <c r="E627" s="58" t="s">
        <v>219</v>
      </c>
      <c r="F627" s="58" t="s">
        <v>3366</v>
      </c>
      <c r="G627" s="59" t="s">
        <v>3367</v>
      </c>
      <c r="H627" s="59" t="s">
        <v>222</v>
      </c>
      <c r="I627" s="59" t="s">
        <v>223</v>
      </c>
      <c r="J627" s="67" t="s">
        <v>2747</v>
      </c>
      <c r="K627" s="67" t="s">
        <v>566</v>
      </c>
      <c r="L627" s="59" t="s">
        <v>3331</v>
      </c>
      <c r="M627" s="67" t="s">
        <v>3131</v>
      </c>
      <c r="N627" s="59" t="s">
        <v>3369</v>
      </c>
      <c r="O627" s="59" t="s">
        <v>3793</v>
      </c>
      <c r="P627" s="46" t="s">
        <v>180</v>
      </c>
      <c r="Q627" s="59" t="s">
        <v>2650</v>
      </c>
      <c r="R627" s="59" t="s">
        <v>230</v>
      </c>
      <c r="S627" s="75">
        <f>IF(T627="Insignificante",1,IF(T627="Menor",2,IF(T627="Moderado",3,IF(T627="Mayor",4,IF(T627="Catastrófico",5,"NA")))))</f>
        <v>1</v>
      </c>
      <c r="T627" s="75" t="s">
        <v>231</v>
      </c>
      <c r="U627" s="75">
        <f>IF(V627="Insignificante",1,IF(V627="Menor",2,IF(V627="Moderado",3,IF(V627="Mayor",4,IF(V627="Catastrófico",5,"NA")))))</f>
        <v>1</v>
      </c>
      <c r="V627" s="75" t="s">
        <v>231</v>
      </c>
      <c r="W627" s="75">
        <f>IF(X627="Insignificante",1,IF(X627="Menor",2,IF(X627="Moderado",3,IF(X627="Mayor",4,IF(X627="Catastrófico",5,"NA")))))</f>
        <v>1</v>
      </c>
      <c r="X627" s="75" t="s">
        <v>231</v>
      </c>
      <c r="Y627" s="76">
        <f>MAXA(S627,U627,W627)</f>
        <v>1</v>
      </c>
      <c r="Z627" s="77" t="str">
        <f>IF(Y627=1,"Insignificante",IF(Y627=2,"Menor",IF(Y627=3,"Moderado",IF(Y627=4,"Mayor",IF(Y627=5,"Catastrófico","NA")))))</f>
        <v>Insignificante</v>
      </c>
      <c r="AA627" s="78">
        <f>IF(AB627="Insignificante",1,IF(AB627="Menor",2,IF(AB627="Moderado",3,IF(AB627="Mayor",4,IF(AB627="Catastrófico",5,"NA")))))</f>
        <v>1</v>
      </c>
      <c r="AB627" s="75" t="s">
        <v>231</v>
      </c>
      <c r="AC627" s="75">
        <f>IF(AD627="Insignificante",1,IF(AD627="Menor",2,IF(AD627="Moderado",3,IF(AD627="Mayor",4,IF(AD627="Catastrófico",5,"NA")))))</f>
        <v>1</v>
      </c>
      <c r="AD627" s="75" t="s">
        <v>231</v>
      </c>
      <c r="AE627" s="75">
        <f>IF(AF627="Insignificante",1,IF(AF627="Menor",2,IF(AF627="Moderado",3,IF(AF627="Mayor",4,IF(AF627="Catastrófico",5,"NA")))))</f>
        <v>1</v>
      </c>
      <c r="AF627" s="75" t="s">
        <v>231</v>
      </c>
      <c r="AG627" s="76">
        <f>MAXA(AA627,AC627,AE627)</f>
        <v>1</v>
      </c>
      <c r="AH627" s="77" t="str">
        <f>IF(AG627=1,"Insignificante",IF(AG627=2,"Menor",IF(AG627=3,"Moderado",IF(AG627=4,"Mayor",IF(AG627=5,"Catastrófico","NA")))))</f>
        <v>Insignificante</v>
      </c>
      <c r="AI627" s="78">
        <f>IF(AJ627="Insignificante",1,IF(AJ627="Menor",2,IF(AJ627="Moderado",3,IF(AJ627="Mayor",4,IF(AJ627="Catastrófico",5,"NA")))))</f>
        <v>1</v>
      </c>
      <c r="AJ627" s="75" t="s">
        <v>231</v>
      </c>
      <c r="AK627" s="75">
        <f>IF(AL627="Insignificante",1,IF(AL627="Menor",2,IF(AL627="Moderado",3,IF(AL627="Mayor",4,IF(AL627="Catastrófico",5,"NA")))))</f>
        <v>1</v>
      </c>
      <c r="AL627" s="75" t="s">
        <v>231</v>
      </c>
      <c r="AM627" s="75">
        <f>IF(AN627="Insignificante",1,IF(AN627="Menor",2,IF(AN627="Moderado",3,IF(AN627="Mayor",4,IF(AN627="Catastrófico",5,"NA")))))</f>
        <v>1</v>
      </c>
      <c r="AN627" s="75" t="s">
        <v>231</v>
      </c>
      <c r="AO627" s="76">
        <f>MAXA(AI627,AK627,AM627)</f>
        <v>1</v>
      </c>
      <c r="AP627" s="77" t="str">
        <f>IF(AO627=1,"Insignificante",IF(AO627=2,"Menor",IF(AO627=3,"Moderado",IF(AO627=4,"Mayor",IF(AO627=5,"Catastrófico","NA")))))</f>
        <v>Insignificante</v>
      </c>
      <c r="AQ627" s="79"/>
      <c r="AR627" s="79"/>
      <c r="AS627" s="79"/>
    </row>
    <row r="628" spans="1:45" ht="25.5">
      <c r="C628" s="56" t="s">
        <v>3795</v>
      </c>
      <c r="D628" s="57">
        <v>43251</v>
      </c>
      <c r="E628" s="58" t="s">
        <v>219</v>
      </c>
      <c r="F628" s="66" t="s">
        <v>220</v>
      </c>
      <c r="G628" s="59" t="s">
        <v>3373</v>
      </c>
      <c r="H628" s="59" t="s">
        <v>222</v>
      </c>
      <c r="I628" s="59" t="s">
        <v>2655</v>
      </c>
      <c r="J628" s="59" t="s">
        <v>2747</v>
      </c>
      <c r="K628" s="67" t="s">
        <v>566</v>
      </c>
      <c r="L628" s="59" t="s">
        <v>3331</v>
      </c>
      <c r="M628" s="59" t="s">
        <v>3131</v>
      </c>
      <c r="N628" s="59" t="s">
        <v>3374</v>
      </c>
      <c r="O628" s="67" t="s">
        <v>3796</v>
      </c>
      <c r="P628" s="46" t="s">
        <v>180</v>
      </c>
      <c r="Q628" s="59" t="s">
        <v>2650</v>
      </c>
      <c r="R628" s="59" t="s">
        <v>230</v>
      </c>
      <c r="S628" s="75">
        <f t="shared" si="135"/>
        <v>1</v>
      </c>
      <c r="T628" s="75" t="s">
        <v>231</v>
      </c>
      <c r="U628" s="75">
        <f t="shared" si="136"/>
        <v>1</v>
      </c>
      <c r="V628" s="75" t="s">
        <v>231</v>
      </c>
      <c r="W628" s="75">
        <f t="shared" si="137"/>
        <v>1</v>
      </c>
      <c r="X628" s="75" t="s">
        <v>231</v>
      </c>
      <c r="Y628" s="76">
        <f t="shared" si="146"/>
        <v>1</v>
      </c>
      <c r="Z628" s="77" t="str">
        <f t="shared" si="147"/>
        <v>Insignificante</v>
      </c>
      <c r="AA628" s="78">
        <f t="shared" si="138"/>
        <v>1</v>
      </c>
      <c r="AB628" s="75" t="s">
        <v>231</v>
      </c>
      <c r="AC628" s="75">
        <f t="shared" si="139"/>
        <v>1</v>
      </c>
      <c r="AD628" s="75" t="s">
        <v>231</v>
      </c>
      <c r="AE628" s="75">
        <f t="shared" si="140"/>
        <v>1</v>
      </c>
      <c r="AF628" s="75" t="s">
        <v>231</v>
      </c>
      <c r="AG628" s="76">
        <f t="shared" si="148"/>
        <v>1</v>
      </c>
      <c r="AH628" s="77" t="str">
        <f t="shared" si="141"/>
        <v>Insignificante</v>
      </c>
      <c r="AI628" s="78">
        <f t="shared" si="142"/>
        <v>1</v>
      </c>
      <c r="AJ628" s="75" t="s">
        <v>231</v>
      </c>
      <c r="AK628" s="75">
        <f t="shared" si="143"/>
        <v>1</v>
      </c>
      <c r="AL628" s="75" t="s">
        <v>231</v>
      </c>
      <c r="AM628" s="75">
        <f t="shared" si="144"/>
        <v>1</v>
      </c>
      <c r="AN628" s="75" t="s">
        <v>231</v>
      </c>
      <c r="AO628" s="76">
        <f t="shared" si="149"/>
        <v>1</v>
      </c>
      <c r="AP628" s="77" t="str">
        <f t="shared" si="145"/>
        <v>Insignificante</v>
      </c>
      <c r="AQ628" s="79"/>
      <c r="AR628" s="79"/>
      <c r="AS628" s="79"/>
    </row>
    <row r="629" spans="1:45" ht="76.5">
      <c r="C629" s="56" t="s">
        <v>3797</v>
      </c>
      <c r="D629" s="57">
        <v>43251</v>
      </c>
      <c r="E629" s="66" t="s">
        <v>3307</v>
      </c>
      <c r="F629" s="66" t="s">
        <v>3377</v>
      </c>
      <c r="G629" s="59" t="s">
        <v>3278</v>
      </c>
      <c r="H629" s="59" t="s">
        <v>222</v>
      </c>
      <c r="I629" s="59" t="s">
        <v>223</v>
      </c>
      <c r="J629" s="59" t="s">
        <v>2747</v>
      </c>
      <c r="K629" s="67" t="s">
        <v>566</v>
      </c>
      <c r="L629" s="59" t="s">
        <v>3331</v>
      </c>
      <c r="M629" s="59" t="s">
        <v>3378</v>
      </c>
      <c r="N629" s="67" t="s">
        <v>3379</v>
      </c>
      <c r="O629" s="59" t="s">
        <v>3325</v>
      </c>
      <c r="P629" s="46" t="s">
        <v>179</v>
      </c>
      <c r="Q629" s="59" t="s">
        <v>2697</v>
      </c>
      <c r="R629" s="59" t="s">
        <v>2774</v>
      </c>
      <c r="S629" s="75">
        <f t="shared" si="135"/>
        <v>4</v>
      </c>
      <c r="T629" s="75" t="s">
        <v>242</v>
      </c>
      <c r="U629" s="75">
        <f t="shared" si="136"/>
        <v>5</v>
      </c>
      <c r="V629" s="75" t="s">
        <v>243</v>
      </c>
      <c r="W629" s="75">
        <f t="shared" si="137"/>
        <v>4</v>
      </c>
      <c r="X629" s="75" t="s">
        <v>242</v>
      </c>
      <c r="Y629" s="76">
        <f t="shared" si="146"/>
        <v>5</v>
      </c>
      <c r="Z629" s="77" t="str">
        <f t="shared" si="147"/>
        <v>Catastrófico</v>
      </c>
      <c r="AA629" s="78">
        <f t="shared" si="138"/>
        <v>4</v>
      </c>
      <c r="AB629" s="75" t="s">
        <v>242</v>
      </c>
      <c r="AC629" s="75">
        <f t="shared" si="139"/>
        <v>5</v>
      </c>
      <c r="AD629" s="75" t="s">
        <v>243</v>
      </c>
      <c r="AE629" s="75">
        <f t="shared" si="140"/>
        <v>4</v>
      </c>
      <c r="AF629" s="75" t="s">
        <v>242</v>
      </c>
      <c r="AG629" s="76">
        <f t="shared" si="148"/>
        <v>5</v>
      </c>
      <c r="AH629" s="77" t="str">
        <f t="shared" si="141"/>
        <v>Catastrófico</v>
      </c>
      <c r="AI629" s="78">
        <f t="shared" si="142"/>
        <v>3</v>
      </c>
      <c r="AJ629" s="75" t="s">
        <v>232</v>
      </c>
      <c r="AK629" s="75">
        <f t="shared" si="143"/>
        <v>5</v>
      </c>
      <c r="AL629" s="75" t="s">
        <v>243</v>
      </c>
      <c r="AM629" s="75">
        <f t="shared" si="144"/>
        <v>4</v>
      </c>
      <c r="AN629" s="75" t="s">
        <v>242</v>
      </c>
      <c r="AO629" s="76">
        <f t="shared" si="149"/>
        <v>5</v>
      </c>
      <c r="AP629" s="77" t="str">
        <f t="shared" si="145"/>
        <v>Catastrófico</v>
      </c>
      <c r="AQ629" s="79"/>
      <c r="AR629" s="79"/>
      <c r="AS629" s="79"/>
    </row>
    <row r="630" spans="1:45" ht="76.5">
      <c r="C630" s="56" t="s">
        <v>3797</v>
      </c>
      <c r="D630" s="57">
        <v>43251</v>
      </c>
      <c r="E630" s="66" t="s">
        <v>3307</v>
      </c>
      <c r="F630" s="66" t="s">
        <v>3377</v>
      </c>
      <c r="G630" s="59" t="s">
        <v>3278</v>
      </c>
      <c r="H630" s="59" t="s">
        <v>222</v>
      </c>
      <c r="I630" s="59" t="s">
        <v>223</v>
      </c>
      <c r="J630" s="59" t="s">
        <v>2747</v>
      </c>
      <c r="K630" s="67" t="s">
        <v>566</v>
      </c>
      <c r="L630" s="59" t="s">
        <v>3331</v>
      </c>
      <c r="M630" s="59" t="s">
        <v>3378</v>
      </c>
      <c r="N630" s="67" t="s">
        <v>3379</v>
      </c>
      <c r="O630" s="59" t="s">
        <v>3793</v>
      </c>
      <c r="P630" s="46" t="s">
        <v>179</v>
      </c>
      <c r="Q630" s="59" t="s">
        <v>2697</v>
      </c>
      <c r="R630" s="59" t="s">
        <v>2774</v>
      </c>
      <c r="S630" s="75">
        <f>IF(T630="Insignificante",1,IF(T630="Menor",2,IF(T630="Moderado",3,IF(T630="Mayor",4,IF(T630="Catastrófico",5,"NA")))))</f>
        <v>4</v>
      </c>
      <c r="T630" s="75" t="s">
        <v>242</v>
      </c>
      <c r="U630" s="75">
        <f>IF(V630="Insignificante",1,IF(V630="Menor",2,IF(V630="Moderado",3,IF(V630="Mayor",4,IF(V630="Catastrófico",5,"NA")))))</f>
        <v>5</v>
      </c>
      <c r="V630" s="75" t="s">
        <v>243</v>
      </c>
      <c r="W630" s="75">
        <f>IF(X630="Insignificante",1,IF(X630="Menor",2,IF(X630="Moderado",3,IF(X630="Mayor",4,IF(X630="Catastrófico",5,"NA")))))</f>
        <v>4</v>
      </c>
      <c r="X630" s="75" t="s">
        <v>242</v>
      </c>
      <c r="Y630" s="76">
        <f>MAXA(S630,U630,W630)</f>
        <v>5</v>
      </c>
      <c r="Z630" s="77" t="str">
        <f>IF(Y630=1,"Insignificante",IF(Y630=2,"Menor",IF(Y630=3,"Moderado",IF(Y630=4,"Mayor",IF(Y630=5,"Catastrófico","NA")))))</f>
        <v>Catastrófico</v>
      </c>
      <c r="AA630" s="78">
        <f>IF(AB630="Insignificante",1,IF(AB630="Menor",2,IF(AB630="Moderado",3,IF(AB630="Mayor",4,IF(AB630="Catastrófico",5,"NA")))))</f>
        <v>4</v>
      </c>
      <c r="AB630" s="75" t="s">
        <v>242</v>
      </c>
      <c r="AC630" s="75">
        <f>IF(AD630="Insignificante",1,IF(AD630="Menor",2,IF(AD630="Moderado",3,IF(AD630="Mayor",4,IF(AD630="Catastrófico",5,"NA")))))</f>
        <v>5</v>
      </c>
      <c r="AD630" s="75" t="s">
        <v>243</v>
      </c>
      <c r="AE630" s="75">
        <f>IF(AF630="Insignificante",1,IF(AF630="Menor",2,IF(AF630="Moderado",3,IF(AF630="Mayor",4,IF(AF630="Catastrófico",5,"NA")))))</f>
        <v>4</v>
      </c>
      <c r="AF630" s="75" t="s">
        <v>242</v>
      </c>
      <c r="AG630" s="76">
        <f>MAXA(AA630,AC630,AE630)</f>
        <v>5</v>
      </c>
      <c r="AH630" s="77" t="str">
        <f>IF(AG630=1,"Insignificante",IF(AG630=2,"Menor",IF(AG630=3,"Moderado",IF(AG630=4,"Mayor",IF(AG630=5,"Catastrófico","NA")))))</f>
        <v>Catastrófico</v>
      </c>
      <c r="AI630" s="78">
        <f>IF(AJ630="Insignificante",1,IF(AJ630="Menor",2,IF(AJ630="Moderado",3,IF(AJ630="Mayor",4,IF(AJ630="Catastrófico",5,"NA")))))</f>
        <v>3</v>
      </c>
      <c r="AJ630" s="75" t="s">
        <v>232</v>
      </c>
      <c r="AK630" s="75">
        <f>IF(AL630="Insignificante",1,IF(AL630="Menor",2,IF(AL630="Moderado",3,IF(AL630="Mayor",4,IF(AL630="Catastrófico",5,"NA")))))</f>
        <v>5</v>
      </c>
      <c r="AL630" s="75" t="s">
        <v>243</v>
      </c>
      <c r="AM630" s="75">
        <f>IF(AN630="Insignificante",1,IF(AN630="Menor",2,IF(AN630="Moderado",3,IF(AN630="Mayor",4,IF(AN630="Catastrófico",5,"NA")))))</f>
        <v>4</v>
      </c>
      <c r="AN630" s="75" t="s">
        <v>242</v>
      </c>
      <c r="AO630" s="76">
        <f>MAXA(AI630,AK630,AM630)</f>
        <v>5</v>
      </c>
      <c r="AP630" s="77" t="str">
        <f>IF(AO630=1,"Insignificante",IF(AO630=2,"Menor",IF(AO630=3,"Moderado",IF(AO630=4,"Mayor",IF(AO630=5,"Catastrófico","NA")))))</f>
        <v>Catastrófico</v>
      </c>
      <c r="AQ630" s="79"/>
      <c r="AR630" s="79"/>
      <c r="AS630" s="79"/>
    </row>
    <row r="631" spans="1:45" ht="25.5">
      <c r="C631" s="56" t="s">
        <v>3798</v>
      </c>
      <c r="D631" s="57">
        <v>43251</v>
      </c>
      <c r="E631" s="58" t="s">
        <v>219</v>
      </c>
      <c r="F631" s="66" t="s">
        <v>220</v>
      </c>
      <c r="G631" s="59" t="s">
        <v>3373</v>
      </c>
      <c r="H631" s="59" t="s">
        <v>222</v>
      </c>
      <c r="I631" s="59" t="s">
        <v>2655</v>
      </c>
      <c r="J631" s="59" t="s">
        <v>2747</v>
      </c>
      <c r="K631" s="67" t="s">
        <v>566</v>
      </c>
      <c r="L631" s="59" t="s">
        <v>3799</v>
      </c>
      <c r="M631" s="59" t="s">
        <v>3131</v>
      </c>
      <c r="N631" s="59" t="s">
        <v>3800</v>
      </c>
      <c r="O631" s="67" t="s">
        <v>3801</v>
      </c>
      <c r="P631" s="46" t="s">
        <v>180</v>
      </c>
      <c r="Q631" s="59" t="s">
        <v>2650</v>
      </c>
      <c r="R631" s="59" t="s">
        <v>230</v>
      </c>
      <c r="S631" s="75">
        <f t="shared" si="135"/>
        <v>1</v>
      </c>
      <c r="T631" s="75" t="s">
        <v>231</v>
      </c>
      <c r="U631" s="75">
        <f t="shared" si="136"/>
        <v>1</v>
      </c>
      <c r="V631" s="75" t="s">
        <v>231</v>
      </c>
      <c r="W631" s="75">
        <f t="shared" si="137"/>
        <v>1</v>
      </c>
      <c r="X631" s="75" t="s">
        <v>231</v>
      </c>
      <c r="Y631" s="76">
        <f t="shared" si="146"/>
        <v>1</v>
      </c>
      <c r="Z631" s="77" t="str">
        <f t="shared" si="147"/>
        <v>Insignificante</v>
      </c>
      <c r="AA631" s="78">
        <f t="shared" si="138"/>
        <v>1</v>
      </c>
      <c r="AB631" s="75" t="s">
        <v>231</v>
      </c>
      <c r="AC631" s="75">
        <f t="shared" si="139"/>
        <v>2</v>
      </c>
      <c r="AD631" s="75" t="s">
        <v>233</v>
      </c>
      <c r="AE631" s="75">
        <f t="shared" si="140"/>
        <v>2</v>
      </c>
      <c r="AF631" s="75" t="s">
        <v>233</v>
      </c>
      <c r="AG631" s="76">
        <f t="shared" si="148"/>
        <v>2</v>
      </c>
      <c r="AH631" s="77" t="str">
        <f t="shared" si="141"/>
        <v>Menor</v>
      </c>
      <c r="AI631" s="78">
        <f t="shared" si="142"/>
        <v>1</v>
      </c>
      <c r="AJ631" s="75" t="s">
        <v>231</v>
      </c>
      <c r="AK631" s="75">
        <f t="shared" si="143"/>
        <v>2</v>
      </c>
      <c r="AL631" s="75" t="s">
        <v>233</v>
      </c>
      <c r="AM631" s="75">
        <f t="shared" si="144"/>
        <v>2</v>
      </c>
      <c r="AN631" s="75" t="s">
        <v>233</v>
      </c>
      <c r="AO631" s="76">
        <f t="shared" si="149"/>
        <v>2</v>
      </c>
      <c r="AP631" s="77" t="str">
        <f t="shared" si="145"/>
        <v>Menor</v>
      </c>
      <c r="AQ631" s="79"/>
      <c r="AR631" s="79"/>
      <c r="AS631" s="79"/>
    </row>
    <row r="632" spans="1:45" ht="76.5">
      <c r="C632" s="56" t="s">
        <v>3802</v>
      </c>
      <c r="D632" s="57">
        <v>43251</v>
      </c>
      <c r="E632" s="66" t="s">
        <v>3307</v>
      </c>
      <c r="F632" s="66" t="s">
        <v>3377</v>
      </c>
      <c r="G632" s="59" t="s">
        <v>3278</v>
      </c>
      <c r="H632" s="59" t="s">
        <v>222</v>
      </c>
      <c r="I632" s="59" t="s">
        <v>223</v>
      </c>
      <c r="J632" s="59" t="s">
        <v>2747</v>
      </c>
      <c r="K632" s="67" t="s">
        <v>566</v>
      </c>
      <c r="L632" s="59" t="s">
        <v>3799</v>
      </c>
      <c r="M632" s="59" t="s">
        <v>3378</v>
      </c>
      <c r="N632" s="67" t="s">
        <v>3803</v>
      </c>
      <c r="O632" s="59" t="s">
        <v>3804</v>
      </c>
      <c r="P632" s="46" t="s">
        <v>179</v>
      </c>
      <c r="Q632" s="59" t="s">
        <v>2697</v>
      </c>
      <c r="R632" s="59" t="s">
        <v>230</v>
      </c>
      <c r="S632" s="75">
        <f t="shared" si="135"/>
        <v>4</v>
      </c>
      <c r="T632" s="75" t="s">
        <v>242</v>
      </c>
      <c r="U632" s="75">
        <f t="shared" si="136"/>
        <v>5</v>
      </c>
      <c r="V632" s="75" t="s">
        <v>243</v>
      </c>
      <c r="W632" s="75">
        <f t="shared" si="137"/>
        <v>4</v>
      </c>
      <c r="X632" s="75" t="s">
        <v>242</v>
      </c>
      <c r="Y632" s="76">
        <f t="shared" si="146"/>
        <v>5</v>
      </c>
      <c r="Z632" s="77" t="str">
        <f t="shared" si="147"/>
        <v>Catastrófico</v>
      </c>
      <c r="AA632" s="78">
        <f t="shared" si="138"/>
        <v>4</v>
      </c>
      <c r="AB632" s="75" t="s">
        <v>242</v>
      </c>
      <c r="AC632" s="75">
        <f t="shared" si="139"/>
        <v>5</v>
      </c>
      <c r="AD632" s="75" t="s">
        <v>243</v>
      </c>
      <c r="AE632" s="75">
        <f t="shared" si="140"/>
        <v>4</v>
      </c>
      <c r="AF632" s="75" t="s">
        <v>242</v>
      </c>
      <c r="AG632" s="76">
        <f t="shared" si="148"/>
        <v>5</v>
      </c>
      <c r="AH632" s="77" t="str">
        <f t="shared" si="141"/>
        <v>Catastrófico</v>
      </c>
      <c r="AI632" s="78">
        <f t="shared" si="142"/>
        <v>4</v>
      </c>
      <c r="AJ632" s="75" t="s">
        <v>242</v>
      </c>
      <c r="AK632" s="75">
        <f t="shared" si="143"/>
        <v>5</v>
      </c>
      <c r="AL632" s="75" t="s">
        <v>243</v>
      </c>
      <c r="AM632" s="75">
        <f t="shared" si="144"/>
        <v>4</v>
      </c>
      <c r="AN632" s="75" t="s">
        <v>242</v>
      </c>
      <c r="AO632" s="76">
        <f t="shared" si="149"/>
        <v>5</v>
      </c>
      <c r="AP632" s="77" t="str">
        <f t="shared" si="145"/>
        <v>Catastrófico</v>
      </c>
      <c r="AQ632" s="79"/>
      <c r="AR632" s="79"/>
      <c r="AS632" s="79"/>
    </row>
    <row r="633" spans="1:45" ht="76.5">
      <c r="C633" s="56" t="s">
        <v>3802</v>
      </c>
      <c r="D633" s="57">
        <v>43251</v>
      </c>
      <c r="E633" s="66" t="s">
        <v>3307</v>
      </c>
      <c r="F633" s="66" t="s">
        <v>3377</v>
      </c>
      <c r="G633" s="59" t="s">
        <v>3278</v>
      </c>
      <c r="H633" s="59" t="s">
        <v>222</v>
      </c>
      <c r="I633" s="59" t="s">
        <v>223</v>
      </c>
      <c r="J633" s="59" t="s">
        <v>2747</v>
      </c>
      <c r="K633" s="67" t="s">
        <v>566</v>
      </c>
      <c r="L633" s="59" t="s">
        <v>3799</v>
      </c>
      <c r="M633" s="59" t="s">
        <v>3378</v>
      </c>
      <c r="N633" s="67" t="s">
        <v>3803</v>
      </c>
      <c r="O633" s="59" t="s">
        <v>3805</v>
      </c>
      <c r="P633" s="46" t="s">
        <v>179</v>
      </c>
      <c r="Q633" s="59" t="s">
        <v>2697</v>
      </c>
      <c r="R633" s="59" t="s">
        <v>230</v>
      </c>
      <c r="S633" s="75">
        <f>IF(T633="Insignificante",1,IF(T633="Menor",2,IF(T633="Moderado",3,IF(T633="Mayor",4,IF(T633="Catastrófico",5,"NA")))))</f>
        <v>4</v>
      </c>
      <c r="T633" s="75" t="s">
        <v>242</v>
      </c>
      <c r="U633" s="75">
        <f>IF(V633="Insignificante",1,IF(V633="Menor",2,IF(V633="Moderado",3,IF(V633="Mayor",4,IF(V633="Catastrófico",5,"NA")))))</f>
        <v>5</v>
      </c>
      <c r="V633" s="75" t="s">
        <v>243</v>
      </c>
      <c r="W633" s="75">
        <f>IF(X633="Insignificante",1,IF(X633="Menor",2,IF(X633="Moderado",3,IF(X633="Mayor",4,IF(X633="Catastrófico",5,"NA")))))</f>
        <v>4</v>
      </c>
      <c r="X633" s="75" t="s">
        <v>242</v>
      </c>
      <c r="Y633" s="76">
        <f>MAXA(S633,U633,W633)</f>
        <v>5</v>
      </c>
      <c r="Z633" s="77" t="str">
        <f>IF(Y633=1,"Insignificante",IF(Y633=2,"Menor",IF(Y633=3,"Moderado",IF(Y633=4,"Mayor",IF(Y633=5,"Catastrófico","NA")))))</f>
        <v>Catastrófico</v>
      </c>
      <c r="AA633" s="78">
        <f>IF(AB633="Insignificante",1,IF(AB633="Menor",2,IF(AB633="Moderado",3,IF(AB633="Mayor",4,IF(AB633="Catastrófico",5,"NA")))))</f>
        <v>4</v>
      </c>
      <c r="AB633" s="75" t="s">
        <v>242</v>
      </c>
      <c r="AC633" s="75">
        <f>IF(AD633="Insignificante",1,IF(AD633="Menor",2,IF(AD633="Moderado",3,IF(AD633="Mayor",4,IF(AD633="Catastrófico",5,"NA")))))</f>
        <v>5</v>
      </c>
      <c r="AD633" s="75" t="s">
        <v>243</v>
      </c>
      <c r="AE633" s="75">
        <f>IF(AF633="Insignificante",1,IF(AF633="Menor",2,IF(AF633="Moderado",3,IF(AF633="Mayor",4,IF(AF633="Catastrófico",5,"NA")))))</f>
        <v>4</v>
      </c>
      <c r="AF633" s="75" t="s">
        <v>242</v>
      </c>
      <c r="AG633" s="76">
        <f>MAXA(AA633,AC633,AE633)</f>
        <v>5</v>
      </c>
      <c r="AH633" s="77" t="str">
        <f>IF(AG633=1,"Insignificante",IF(AG633=2,"Menor",IF(AG633=3,"Moderado",IF(AG633=4,"Mayor",IF(AG633=5,"Catastrófico","NA")))))</f>
        <v>Catastrófico</v>
      </c>
      <c r="AI633" s="78">
        <f>IF(AJ633="Insignificante",1,IF(AJ633="Menor",2,IF(AJ633="Moderado",3,IF(AJ633="Mayor",4,IF(AJ633="Catastrófico",5,"NA")))))</f>
        <v>4</v>
      </c>
      <c r="AJ633" s="75" t="s">
        <v>242</v>
      </c>
      <c r="AK633" s="75">
        <f>IF(AL633="Insignificante",1,IF(AL633="Menor",2,IF(AL633="Moderado",3,IF(AL633="Mayor",4,IF(AL633="Catastrófico",5,"NA")))))</f>
        <v>5</v>
      </c>
      <c r="AL633" s="75" t="s">
        <v>243</v>
      </c>
      <c r="AM633" s="75">
        <f>IF(AN633="Insignificante",1,IF(AN633="Menor",2,IF(AN633="Moderado",3,IF(AN633="Mayor",4,IF(AN633="Catastrófico",5,"NA")))))</f>
        <v>4</v>
      </c>
      <c r="AN633" s="75" t="s">
        <v>242</v>
      </c>
      <c r="AO633" s="76">
        <f>MAXA(AI633,AK633,AM633)</f>
        <v>5</v>
      </c>
      <c r="AP633" s="77" t="str">
        <f>IF(AO633=1,"Insignificante",IF(AO633=2,"Menor",IF(AO633=3,"Moderado",IF(AO633=4,"Mayor",IF(AO633=5,"Catastrófico","NA")))))</f>
        <v>Catastrófico</v>
      </c>
      <c r="AQ633" s="79"/>
      <c r="AR633" s="79"/>
      <c r="AS633" s="79"/>
    </row>
    <row r="634" spans="1:45" s="20" customFormat="1" ht="76.5">
      <c r="A634" s="13"/>
      <c r="B634" s="13"/>
      <c r="C634" s="56" t="s">
        <v>3806</v>
      </c>
      <c r="D634" s="57">
        <v>43251</v>
      </c>
      <c r="E634" s="58" t="s">
        <v>3807</v>
      </c>
      <c r="F634" s="58" t="s">
        <v>3808</v>
      </c>
      <c r="G634" s="59" t="s">
        <v>3809</v>
      </c>
      <c r="H634" s="59" t="s">
        <v>222</v>
      </c>
      <c r="I634" s="59" t="s">
        <v>223</v>
      </c>
      <c r="J634" s="59" t="s">
        <v>2747</v>
      </c>
      <c r="K634" s="67" t="s">
        <v>566</v>
      </c>
      <c r="L634" s="59" t="s">
        <v>3799</v>
      </c>
      <c r="M634" s="59" t="s">
        <v>3810</v>
      </c>
      <c r="N634" s="59" t="s">
        <v>3811</v>
      </c>
      <c r="O634" s="59" t="s">
        <v>3804</v>
      </c>
      <c r="P634" s="46" t="s">
        <v>179</v>
      </c>
      <c r="Q634" s="59" t="s">
        <v>2697</v>
      </c>
      <c r="R634" s="60" t="s">
        <v>2999</v>
      </c>
      <c r="S634" s="75">
        <f t="shared" si="135"/>
        <v>4</v>
      </c>
      <c r="T634" s="75" t="s">
        <v>242</v>
      </c>
      <c r="U634" s="75">
        <f t="shared" si="136"/>
        <v>5</v>
      </c>
      <c r="V634" s="75" t="s">
        <v>243</v>
      </c>
      <c r="W634" s="75">
        <f t="shared" si="137"/>
        <v>4</v>
      </c>
      <c r="X634" s="75" t="s">
        <v>242</v>
      </c>
      <c r="Y634" s="76">
        <f t="shared" si="146"/>
        <v>5</v>
      </c>
      <c r="Z634" s="77" t="str">
        <f t="shared" si="147"/>
        <v>Catastrófico</v>
      </c>
      <c r="AA634" s="78">
        <f t="shared" si="138"/>
        <v>4</v>
      </c>
      <c r="AB634" s="75" t="s">
        <v>242</v>
      </c>
      <c r="AC634" s="75">
        <f t="shared" si="139"/>
        <v>5</v>
      </c>
      <c r="AD634" s="75" t="s">
        <v>243</v>
      </c>
      <c r="AE634" s="75">
        <f t="shared" si="140"/>
        <v>4</v>
      </c>
      <c r="AF634" s="75" t="s">
        <v>242</v>
      </c>
      <c r="AG634" s="76">
        <f t="shared" si="148"/>
        <v>5</v>
      </c>
      <c r="AH634" s="77" t="str">
        <f t="shared" si="141"/>
        <v>Catastrófico</v>
      </c>
      <c r="AI634" s="78">
        <f t="shared" si="142"/>
        <v>4</v>
      </c>
      <c r="AJ634" s="75" t="s">
        <v>242</v>
      </c>
      <c r="AK634" s="75">
        <f t="shared" si="143"/>
        <v>5</v>
      </c>
      <c r="AL634" s="75" t="s">
        <v>243</v>
      </c>
      <c r="AM634" s="75">
        <f t="shared" si="144"/>
        <v>4</v>
      </c>
      <c r="AN634" s="75" t="s">
        <v>242</v>
      </c>
      <c r="AO634" s="76">
        <f t="shared" si="149"/>
        <v>5</v>
      </c>
      <c r="AP634" s="77" t="str">
        <f t="shared" si="145"/>
        <v>Catastrófico</v>
      </c>
      <c r="AQ634" s="79"/>
      <c r="AR634" s="79"/>
      <c r="AS634" s="79"/>
    </row>
    <row r="635" spans="1:45" s="20" customFormat="1" ht="76.5">
      <c r="A635" s="13"/>
      <c r="B635" s="13"/>
      <c r="C635" s="56" t="s">
        <v>3806</v>
      </c>
      <c r="D635" s="57">
        <v>43251</v>
      </c>
      <c r="E635" s="58" t="s">
        <v>3807</v>
      </c>
      <c r="F635" s="58" t="s">
        <v>3808</v>
      </c>
      <c r="G635" s="59" t="s">
        <v>3809</v>
      </c>
      <c r="H635" s="59" t="s">
        <v>222</v>
      </c>
      <c r="I635" s="59" t="s">
        <v>223</v>
      </c>
      <c r="J635" s="59" t="s">
        <v>2747</v>
      </c>
      <c r="K635" s="67" t="s">
        <v>566</v>
      </c>
      <c r="L635" s="59" t="s">
        <v>3799</v>
      </c>
      <c r="M635" s="59" t="s">
        <v>3810</v>
      </c>
      <c r="N635" s="59" t="s">
        <v>3811</v>
      </c>
      <c r="O635" s="59" t="s">
        <v>3805</v>
      </c>
      <c r="P635" s="46" t="s">
        <v>179</v>
      </c>
      <c r="Q635" s="59" t="s">
        <v>2697</v>
      </c>
      <c r="R635" s="60" t="s">
        <v>2999</v>
      </c>
      <c r="S635" s="75">
        <f>IF(T635="Insignificante",1,IF(T635="Menor",2,IF(T635="Moderado",3,IF(T635="Mayor",4,IF(T635="Catastrófico",5,"NA")))))</f>
        <v>4</v>
      </c>
      <c r="T635" s="75" t="s">
        <v>242</v>
      </c>
      <c r="U635" s="75">
        <f>IF(V635="Insignificante",1,IF(V635="Menor",2,IF(V635="Moderado",3,IF(V635="Mayor",4,IF(V635="Catastrófico",5,"NA")))))</f>
        <v>5</v>
      </c>
      <c r="V635" s="75" t="s">
        <v>243</v>
      </c>
      <c r="W635" s="75">
        <f>IF(X635="Insignificante",1,IF(X635="Menor",2,IF(X635="Moderado",3,IF(X635="Mayor",4,IF(X635="Catastrófico",5,"NA")))))</f>
        <v>4</v>
      </c>
      <c r="X635" s="75" t="s">
        <v>242</v>
      </c>
      <c r="Y635" s="76">
        <f>MAXA(S635,U635,W635)</f>
        <v>5</v>
      </c>
      <c r="Z635" s="77" t="str">
        <f>IF(Y635=1,"Insignificante",IF(Y635=2,"Menor",IF(Y635=3,"Moderado",IF(Y635=4,"Mayor",IF(Y635=5,"Catastrófico","NA")))))</f>
        <v>Catastrófico</v>
      </c>
      <c r="AA635" s="78">
        <f>IF(AB635="Insignificante",1,IF(AB635="Menor",2,IF(AB635="Moderado",3,IF(AB635="Mayor",4,IF(AB635="Catastrófico",5,"NA")))))</f>
        <v>4</v>
      </c>
      <c r="AB635" s="75" t="s">
        <v>242</v>
      </c>
      <c r="AC635" s="75">
        <f>IF(AD635="Insignificante",1,IF(AD635="Menor",2,IF(AD635="Moderado",3,IF(AD635="Mayor",4,IF(AD635="Catastrófico",5,"NA")))))</f>
        <v>5</v>
      </c>
      <c r="AD635" s="75" t="s">
        <v>243</v>
      </c>
      <c r="AE635" s="75">
        <f>IF(AF635="Insignificante",1,IF(AF635="Menor",2,IF(AF635="Moderado",3,IF(AF635="Mayor",4,IF(AF635="Catastrófico",5,"NA")))))</f>
        <v>4</v>
      </c>
      <c r="AF635" s="75" t="s">
        <v>242</v>
      </c>
      <c r="AG635" s="76">
        <f>MAXA(AA635,AC635,AE635)</f>
        <v>5</v>
      </c>
      <c r="AH635" s="77" t="str">
        <f>IF(AG635=1,"Insignificante",IF(AG635=2,"Menor",IF(AG635=3,"Moderado",IF(AG635=4,"Mayor",IF(AG635=5,"Catastrófico","NA")))))</f>
        <v>Catastrófico</v>
      </c>
      <c r="AI635" s="78">
        <f>IF(AJ635="Insignificante",1,IF(AJ635="Menor",2,IF(AJ635="Moderado",3,IF(AJ635="Mayor",4,IF(AJ635="Catastrófico",5,"NA")))))</f>
        <v>4</v>
      </c>
      <c r="AJ635" s="75" t="s">
        <v>242</v>
      </c>
      <c r="AK635" s="75">
        <f>IF(AL635="Insignificante",1,IF(AL635="Menor",2,IF(AL635="Moderado",3,IF(AL635="Mayor",4,IF(AL635="Catastrófico",5,"NA")))))</f>
        <v>5</v>
      </c>
      <c r="AL635" s="75" t="s">
        <v>243</v>
      </c>
      <c r="AM635" s="75">
        <f>IF(AN635="Insignificante",1,IF(AN635="Menor",2,IF(AN635="Moderado",3,IF(AN635="Mayor",4,IF(AN635="Catastrófico",5,"NA")))))</f>
        <v>4</v>
      </c>
      <c r="AN635" s="75" t="s">
        <v>242</v>
      </c>
      <c r="AO635" s="76">
        <f>MAXA(AI635,AK635,AM635)</f>
        <v>5</v>
      </c>
      <c r="AP635" s="77" t="str">
        <f>IF(AO635=1,"Insignificante",IF(AO635=2,"Menor",IF(AO635=3,"Moderado",IF(AO635=4,"Mayor",IF(AO635=5,"Catastrófico","NA")))))</f>
        <v>Catastrófico</v>
      </c>
      <c r="AQ635" s="79"/>
      <c r="AR635" s="79"/>
      <c r="AS635" s="79"/>
    </row>
    <row r="636" spans="1:45" ht="76.5">
      <c r="C636" s="56" t="s">
        <v>3812</v>
      </c>
      <c r="D636" s="57">
        <v>43238</v>
      </c>
      <c r="E636" s="58" t="s">
        <v>3813</v>
      </c>
      <c r="F636" s="58" t="s">
        <v>3814</v>
      </c>
      <c r="G636" s="59" t="s">
        <v>3815</v>
      </c>
      <c r="H636" s="59" t="s">
        <v>222</v>
      </c>
      <c r="I636" s="59" t="s">
        <v>2655</v>
      </c>
      <c r="J636" s="59" t="s">
        <v>2960</v>
      </c>
      <c r="K636" s="67" t="s">
        <v>566</v>
      </c>
      <c r="L636" s="59" t="s">
        <v>3816</v>
      </c>
      <c r="M636" s="59" t="s">
        <v>3817</v>
      </c>
      <c r="N636" s="59" t="s">
        <v>3818</v>
      </c>
      <c r="O636" s="59" t="s">
        <v>3819</v>
      </c>
      <c r="P636" s="46" t="s">
        <v>179</v>
      </c>
      <c r="Q636" s="59" t="s">
        <v>2697</v>
      </c>
      <c r="R636" s="60" t="s">
        <v>2999</v>
      </c>
      <c r="S636" s="75">
        <f t="shared" si="135"/>
        <v>1</v>
      </c>
      <c r="T636" s="75" t="s">
        <v>231</v>
      </c>
      <c r="U636" s="75">
        <f t="shared" si="136"/>
        <v>2</v>
      </c>
      <c r="V636" s="75" t="s">
        <v>233</v>
      </c>
      <c r="W636" s="75">
        <f t="shared" si="137"/>
        <v>3</v>
      </c>
      <c r="X636" s="75" t="s">
        <v>232</v>
      </c>
      <c r="Y636" s="76">
        <f t="shared" si="146"/>
        <v>3</v>
      </c>
      <c r="Z636" s="77" t="str">
        <f t="shared" si="147"/>
        <v>Moderado</v>
      </c>
      <c r="AA636" s="78">
        <f t="shared" si="138"/>
        <v>2</v>
      </c>
      <c r="AB636" s="75" t="s">
        <v>233</v>
      </c>
      <c r="AC636" s="75">
        <f t="shared" si="139"/>
        <v>2</v>
      </c>
      <c r="AD636" s="75" t="s">
        <v>233</v>
      </c>
      <c r="AE636" s="75">
        <f t="shared" si="140"/>
        <v>2</v>
      </c>
      <c r="AF636" s="75" t="s">
        <v>233</v>
      </c>
      <c r="AG636" s="76">
        <f t="shared" si="148"/>
        <v>2</v>
      </c>
      <c r="AH636" s="77" t="str">
        <f t="shared" si="141"/>
        <v>Menor</v>
      </c>
      <c r="AI636" s="78">
        <f t="shared" si="142"/>
        <v>1</v>
      </c>
      <c r="AJ636" s="75" t="s">
        <v>231</v>
      </c>
      <c r="AK636" s="75">
        <f t="shared" si="143"/>
        <v>2</v>
      </c>
      <c r="AL636" s="75" t="s">
        <v>233</v>
      </c>
      <c r="AM636" s="75">
        <f t="shared" si="144"/>
        <v>2</v>
      </c>
      <c r="AN636" s="75" t="s">
        <v>233</v>
      </c>
      <c r="AO636" s="76">
        <f t="shared" si="149"/>
        <v>2</v>
      </c>
      <c r="AP636" s="77" t="str">
        <f t="shared" si="145"/>
        <v>Menor</v>
      </c>
      <c r="AQ636" s="79"/>
      <c r="AR636" s="79"/>
      <c r="AS636" s="79"/>
    </row>
    <row r="637" spans="1:45" ht="38.25">
      <c r="C637" s="56" t="s">
        <v>3820</v>
      </c>
      <c r="D637" s="57">
        <v>43131</v>
      </c>
      <c r="E637" s="58" t="s">
        <v>219</v>
      </c>
      <c r="F637" s="66" t="s">
        <v>220</v>
      </c>
      <c r="G637" s="59" t="s">
        <v>3373</v>
      </c>
      <c r="H637" s="59" t="s">
        <v>222</v>
      </c>
      <c r="I637" s="59" t="s">
        <v>2655</v>
      </c>
      <c r="J637" s="59" t="s">
        <v>2747</v>
      </c>
      <c r="K637" s="67" t="s">
        <v>566</v>
      </c>
      <c r="L637" s="59" t="s">
        <v>3821</v>
      </c>
      <c r="M637" s="59" t="s">
        <v>3374</v>
      </c>
      <c r="N637" s="59" t="s">
        <v>3822</v>
      </c>
      <c r="O637" s="59" t="s">
        <v>3823</v>
      </c>
      <c r="P637" s="46" t="s">
        <v>180</v>
      </c>
      <c r="Q637" s="59" t="s">
        <v>2650</v>
      </c>
      <c r="R637" s="59" t="s">
        <v>230</v>
      </c>
      <c r="S637" s="75">
        <f t="shared" si="135"/>
        <v>1</v>
      </c>
      <c r="T637" s="75" t="s">
        <v>231</v>
      </c>
      <c r="U637" s="75">
        <f t="shared" si="136"/>
        <v>1</v>
      </c>
      <c r="V637" s="75" t="s">
        <v>231</v>
      </c>
      <c r="W637" s="75">
        <f t="shared" si="137"/>
        <v>1</v>
      </c>
      <c r="X637" s="75" t="s">
        <v>231</v>
      </c>
      <c r="Y637" s="76">
        <f t="shared" si="146"/>
        <v>1</v>
      </c>
      <c r="Z637" s="77" t="str">
        <f t="shared" si="147"/>
        <v>Insignificante</v>
      </c>
      <c r="AA637" s="78">
        <f t="shared" si="138"/>
        <v>1</v>
      </c>
      <c r="AB637" s="75" t="s">
        <v>231</v>
      </c>
      <c r="AC637" s="75">
        <f t="shared" si="139"/>
        <v>1</v>
      </c>
      <c r="AD637" s="75" t="s">
        <v>231</v>
      </c>
      <c r="AE637" s="75">
        <f t="shared" si="140"/>
        <v>1</v>
      </c>
      <c r="AF637" s="75" t="s">
        <v>231</v>
      </c>
      <c r="AG637" s="76">
        <f t="shared" si="148"/>
        <v>1</v>
      </c>
      <c r="AH637" s="77" t="str">
        <f t="shared" si="141"/>
        <v>Insignificante</v>
      </c>
      <c r="AI637" s="78">
        <f t="shared" si="142"/>
        <v>1</v>
      </c>
      <c r="AJ637" s="75" t="s">
        <v>231</v>
      </c>
      <c r="AK637" s="75">
        <f t="shared" si="143"/>
        <v>1</v>
      </c>
      <c r="AL637" s="75" t="s">
        <v>231</v>
      </c>
      <c r="AM637" s="75">
        <f t="shared" si="144"/>
        <v>1</v>
      </c>
      <c r="AN637" s="75" t="s">
        <v>231</v>
      </c>
      <c r="AO637" s="76">
        <f t="shared" si="149"/>
        <v>1</v>
      </c>
      <c r="AP637" s="77" t="str">
        <f t="shared" si="145"/>
        <v>Insignificante</v>
      </c>
      <c r="AQ637" s="79"/>
      <c r="AR637" s="79"/>
      <c r="AS637" s="79"/>
    </row>
    <row r="638" spans="1:45" ht="76.5">
      <c r="C638" s="56" t="s">
        <v>3824</v>
      </c>
      <c r="D638" s="57">
        <v>41044</v>
      </c>
      <c r="E638" s="58" t="s">
        <v>2744</v>
      </c>
      <c r="F638" s="58" t="s">
        <v>3825</v>
      </c>
      <c r="G638" s="59" t="s">
        <v>3826</v>
      </c>
      <c r="H638" s="59" t="s">
        <v>222</v>
      </c>
      <c r="I638" s="59" t="s">
        <v>223</v>
      </c>
      <c r="J638" s="59" t="s">
        <v>2747</v>
      </c>
      <c r="K638" s="67" t="s">
        <v>566</v>
      </c>
      <c r="L638" s="59" t="s">
        <v>567</v>
      </c>
      <c r="M638" s="59" t="s">
        <v>3827</v>
      </c>
      <c r="N638" s="59" t="s">
        <v>3828</v>
      </c>
      <c r="O638" s="59" t="s">
        <v>3829</v>
      </c>
      <c r="P638" s="46" t="s">
        <v>179</v>
      </c>
      <c r="Q638" s="59" t="s">
        <v>2697</v>
      </c>
      <c r="R638" s="59" t="s">
        <v>230</v>
      </c>
      <c r="S638" s="75">
        <f t="shared" si="135"/>
        <v>1</v>
      </c>
      <c r="T638" s="75" t="s">
        <v>231</v>
      </c>
      <c r="U638" s="75">
        <f t="shared" si="136"/>
        <v>3</v>
      </c>
      <c r="V638" s="75" t="s">
        <v>232</v>
      </c>
      <c r="W638" s="75">
        <f t="shared" si="137"/>
        <v>3</v>
      </c>
      <c r="X638" s="75" t="s">
        <v>232</v>
      </c>
      <c r="Y638" s="76">
        <f t="shared" si="146"/>
        <v>3</v>
      </c>
      <c r="Z638" s="77" t="str">
        <f t="shared" si="147"/>
        <v>Moderado</v>
      </c>
      <c r="AA638" s="78">
        <f t="shared" si="138"/>
        <v>1</v>
      </c>
      <c r="AB638" s="75" t="s">
        <v>231</v>
      </c>
      <c r="AC638" s="75">
        <f t="shared" si="139"/>
        <v>3</v>
      </c>
      <c r="AD638" s="75" t="s">
        <v>232</v>
      </c>
      <c r="AE638" s="75">
        <f t="shared" si="140"/>
        <v>3</v>
      </c>
      <c r="AF638" s="75" t="s">
        <v>232</v>
      </c>
      <c r="AG638" s="76">
        <f t="shared" si="148"/>
        <v>3</v>
      </c>
      <c r="AH638" s="77" t="str">
        <f t="shared" si="141"/>
        <v>Moderado</v>
      </c>
      <c r="AI638" s="78">
        <f t="shared" si="142"/>
        <v>1</v>
      </c>
      <c r="AJ638" s="75" t="s">
        <v>231</v>
      </c>
      <c r="AK638" s="75">
        <f t="shared" si="143"/>
        <v>3</v>
      </c>
      <c r="AL638" s="75" t="s">
        <v>232</v>
      </c>
      <c r="AM638" s="75">
        <f t="shared" si="144"/>
        <v>2</v>
      </c>
      <c r="AN638" s="75" t="s">
        <v>233</v>
      </c>
      <c r="AO638" s="76">
        <f t="shared" si="149"/>
        <v>3</v>
      </c>
      <c r="AP638" s="77" t="str">
        <f t="shared" si="145"/>
        <v>Moderado</v>
      </c>
      <c r="AQ638" s="79"/>
      <c r="AR638" s="79"/>
      <c r="AS638" s="79"/>
    </row>
    <row r="639" spans="1:45" ht="76.5">
      <c r="C639" s="56" t="s">
        <v>3824</v>
      </c>
      <c r="D639" s="57">
        <v>41044</v>
      </c>
      <c r="E639" s="58" t="s">
        <v>2744</v>
      </c>
      <c r="F639" s="58" t="s">
        <v>3825</v>
      </c>
      <c r="G639" s="59" t="s">
        <v>3826</v>
      </c>
      <c r="H639" s="59" t="s">
        <v>222</v>
      </c>
      <c r="I639" s="59" t="s">
        <v>223</v>
      </c>
      <c r="J639" s="59" t="s">
        <v>2747</v>
      </c>
      <c r="K639" s="67" t="s">
        <v>566</v>
      </c>
      <c r="L639" s="59" t="s">
        <v>567</v>
      </c>
      <c r="M639" s="59" t="s">
        <v>3827</v>
      </c>
      <c r="N639" s="59" t="s">
        <v>3828</v>
      </c>
      <c r="O639" s="59" t="s">
        <v>3830</v>
      </c>
      <c r="P639" s="46" t="s">
        <v>179</v>
      </c>
      <c r="Q639" s="59" t="s">
        <v>2697</v>
      </c>
      <c r="R639" s="59" t="s">
        <v>230</v>
      </c>
      <c r="S639" s="75">
        <f>IF(T639="Insignificante",1,IF(T639="Menor",2,IF(T639="Moderado",3,IF(T639="Mayor",4,IF(T639="Catastrófico",5,"NA")))))</f>
        <v>1</v>
      </c>
      <c r="T639" s="75" t="s">
        <v>231</v>
      </c>
      <c r="U639" s="75">
        <f>IF(V639="Insignificante",1,IF(V639="Menor",2,IF(V639="Moderado",3,IF(V639="Mayor",4,IF(V639="Catastrófico",5,"NA")))))</f>
        <v>3</v>
      </c>
      <c r="V639" s="75" t="s">
        <v>232</v>
      </c>
      <c r="W639" s="75">
        <f>IF(X639="Insignificante",1,IF(X639="Menor",2,IF(X639="Moderado",3,IF(X639="Mayor",4,IF(X639="Catastrófico",5,"NA")))))</f>
        <v>3</v>
      </c>
      <c r="X639" s="75" t="s">
        <v>232</v>
      </c>
      <c r="Y639" s="76">
        <f>MAXA(S639,U639,W639)</f>
        <v>3</v>
      </c>
      <c r="Z639" s="77" t="str">
        <f>IF(Y639=1,"Insignificante",IF(Y639=2,"Menor",IF(Y639=3,"Moderado",IF(Y639=4,"Mayor",IF(Y639=5,"Catastrófico","NA")))))</f>
        <v>Moderado</v>
      </c>
      <c r="AA639" s="78">
        <f>IF(AB639="Insignificante",1,IF(AB639="Menor",2,IF(AB639="Moderado",3,IF(AB639="Mayor",4,IF(AB639="Catastrófico",5,"NA")))))</f>
        <v>1</v>
      </c>
      <c r="AB639" s="75" t="s">
        <v>231</v>
      </c>
      <c r="AC639" s="75">
        <f>IF(AD639="Insignificante",1,IF(AD639="Menor",2,IF(AD639="Moderado",3,IF(AD639="Mayor",4,IF(AD639="Catastrófico",5,"NA")))))</f>
        <v>3</v>
      </c>
      <c r="AD639" s="75" t="s">
        <v>232</v>
      </c>
      <c r="AE639" s="75">
        <f>IF(AF639="Insignificante",1,IF(AF639="Menor",2,IF(AF639="Moderado",3,IF(AF639="Mayor",4,IF(AF639="Catastrófico",5,"NA")))))</f>
        <v>3</v>
      </c>
      <c r="AF639" s="75" t="s">
        <v>232</v>
      </c>
      <c r="AG639" s="76">
        <f>MAXA(AA639,AC639,AE639)</f>
        <v>3</v>
      </c>
      <c r="AH639" s="77" t="str">
        <f>IF(AG639=1,"Insignificante",IF(AG639=2,"Menor",IF(AG639=3,"Moderado",IF(AG639=4,"Mayor",IF(AG639=5,"Catastrófico","NA")))))</f>
        <v>Moderado</v>
      </c>
      <c r="AI639" s="78">
        <f>IF(AJ639="Insignificante",1,IF(AJ639="Menor",2,IF(AJ639="Moderado",3,IF(AJ639="Mayor",4,IF(AJ639="Catastrófico",5,"NA")))))</f>
        <v>1</v>
      </c>
      <c r="AJ639" s="75" t="s">
        <v>231</v>
      </c>
      <c r="AK639" s="75">
        <f>IF(AL639="Insignificante",1,IF(AL639="Menor",2,IF(AL639="Moderado",3,IF(AL639="Mayor",4,IF(AL639="Catastrófico",5,"NA")))))</f>
        <v>3</v>
      </c>
      <c r="AL639" s="75" t="s">
        <v>232</v>
      </c>
      <c r="AM639" s="75">
        <f>IF(AN639="Insignificante",1,IF(AN639="Menor",2,IF(AN639="Moderado",3,IF(AN639="Mayor",4,IF(AN639="Catastrófico",5,"NA")))))</f>
        <v>2</v>
      </c>
      <c r="AN639" s="75" t="s">
        <v>233</v>
      </c>
      <c r="AO639" s="76">
        <f>MAXA(AI639,AK639,AM639)</f>
        <v>3</v>
      </c>
      <c r="AP639" s="77" t="str">
        <f>IF(AO639=1,"Insignificante",IF(AO639=2,"Menor",IF(AO639=3,"Moderado",IF(AO639=4,"Mayor",IF(AO639=5,"Catastrófico","NA")))))</f>
        <v>Moderado</v>
      </c>
      <c r="AQ639" s="79"/>
      <c r="AR639" s="79"/>
      <c r="AS639" s="79"/>
    </row>
    <row r="640" spans="1:45" ht="76.5">
      <c r="C640" s="56" t="s">
        <v>3831</v>
      </c>
      <c r="D640" s="57">
        <v>42139</v>
      </c>
      <c r="E640" s="58" t="s">
        <v>2744</v>
      </c>
      <c r="F640" s="58" t="s">
        <v>3832</v>
      </c>
      <c r="G640" s="59" t="s">
        <v>3833</v>
      </c>
      <c r="H640" s="59" t="s">
        <v>222</v>
      </c>
      <c r="I640" s="59" t="s">
        <v>223</v>
      </c>
      <c r="J640" s="59" t="s">
        <v>2747</v>
      </c>
      <c r="K640" s="67" t="s">
        <v>566</v>
      </c>
      <c r="L640" s="59" t="s">
        <v>567</v>
      </c>
      <c r="M640" s="59" t="s">
        <v>3834</v>
      </c>
      <c r="N640" s="59" t="s">
        <v>3835</v>
      </c>
      <c r="O640" s="59" t="s">
        <v>3836</v>
      </c>
      <c r="P640" s="46" t="s">
        <v>179</v>
      </c>
      <c r="Q640" s="59" t="s">
        <v>2697</v>
      </c>
      <c r="R640" s="59" t="s">
        <v>230</v>
      </c>
      <c r="S640" s="75">
        <f t="shared" si="135"/>
        <v>1</v>
      </c>
      <c r="T640" s="75" t="s">
        <v>231</v>
      </c>
      <c r="U640" s="75">
        <f t="shared" si="136"/>
        <v>3</v>
      </c>
      <c r="V640" s="75" t="s">
        <v>232</v>
      </c>
      <c r="W640" s="75">
        <f t="shared" si="137"/>
        <v>3</v>
      </c>
      <c r="X640" s="75" t="s">
        <v>232</v>
      </c>
      <c r="Y640" s="76">
        <f t="shared" si="146"/>
        <v>3</v>
      </c>
      <c r="Z640" s="77" t="str">
        <f t="shared" si="147"/>
        <v>Moderado</v>
      </c>
      <c r="AA640" s="78">
        <f t="shared" si="138"/>
        <v>1</v>
      </c>
      <c r="AB640" s="75" t="s">
        <v>231</v>
      </c>
      <c r="AC640" s="75">
        <f t="shared" si="139"/>
        <v>3</v>
      </c>
      <c r="AD640" s="75" t="s">
        <v>232</v>
      </c>
      <c r="AE640" s="75">
        <f t="shared" si="140"/>
        <v>3</v>
      </c>
      <c r="AF640" s="75" t="s">
        <v>232</v>
      </c>
      <c r="AG640" s="76">
        <f t="shared" si="148"/>
        <v>3</v>
      </c>
      <c r="AH640" s="77" t="str">
        <f t="shared" si="141"/>
        <v>Moderado</v>
      </c>
      <c r="AI640" s="78">
        <f t="shared" si="142"/>
        <v>1</v>
      </c>
      <c r="AJ640" s="75" t="s">
        <v>231</v>
      </c>
      <c r="AK640" s="75">
        <f t="shared" si="143"/>
        <v>3</v>
      </c>
      <c r="AL640" s="75" t="s">
        <v>232</v>
      </c>
      <c r="AM640" s="75">
        <f t="shared" si="144"/>
        <v>2</v>
      </c>
      <c r="AN640" s="75" t="s">
        <v>233</v>
      </c>
      <c r="AO640" s="76">
        <f t="shared" si="149"/>
        <v>3</v>
      </c>
      <c r="AP640" s="77" t="str">
        <f t="shared" si="145"/>
        <v>Moderado</v>
      </c>
      <c r="AQ640" s="79"/>
      <c r="AR640" s="79"/>
      <c r="AS640" s="79"/>
    </row>
    <row r="641" spans="3:45" ht="76.5">
      <c r="C641" s="56" t="s">
        <v>3837</v>
      </c>
      <c r="D641" s="57">
        <v>40210</v>
      </c>
      <c r="E641" s="58" t="s">
        <v>3838</v>
      </c>
      <c r="F641" s="58" t="s">
        <v>3839</v>
      </c>
      <c r="G641" s="59" t="s">
        <v>3840</v>
      </c>
      <c r="H641" s="59" t="s">
        <v>222</v>
      </c>
      <c r="I641" s="59" t="s">
        <v>2766</v>
      </c>
      <c r="J641" s="59" t="s">
        <v>2747</v>
      </c>
      <c r="K641" s="59" t="s">
        <v>505</v>
      </c>
      <c r="L641" s="59" t="s">
        <v>3841</v>
      </c>
      <c r="M641" s="59" t="s">
        <v>3842</v>
      </c>
      <c r="N641" s="59" t="s">
        <v>3843</v>
      </c>
      <c r="O641" s="59" t="s">
        <v>3844</v>
      </c>
      <c r="P641" s="46" t="s">
        <v>179</v>
      </c>
      <c r="Q641" s="59" t="s">
        <v>2697</v>
      </c>
      <c r="R641" s="59" t="s">
        <v>230</v>
      </c>
      <c r="S641" s="75">
        <f t="shared" si="135"/>
        <v>1</v>
      </c>
      <c r="T641" s="75" t="s">
        <v>231</v>
      </c>
      <c r="U641" s="75">
        <f t="shared" si="136"/>
        <v>2</v>
      </c>
      <c r="V641" s="75" t="s">
        <v>233</v>
      </c>
      <c r="W641" s="75">
        <f t="shared" si="137"/>
        <v>3</v>
      </c>
      <c r="X641" s="75" t="s">
        <v>232</v>
      </c>
      <c r="Y641" s="76">
        <f t="shared" si="146"/>
        <v>3</v>
      </c>
      <c r="Z641" s="77" t="str">
        <f t="shared" si="147"/>
        <v>Moderado</v>
      </c>
      <c r="AA641" s="78">
        <f t="shared" si="138"/>
        <v>1</v>
      </c>
      <c r="AB641" s="75" t="s">
        <v>231</v>
      </c>
      <c r="AC641" s="75">
        <f t="shared" si="139"/>
        <v>3</v>
      </c>
      <c r="AD641" s="75" t="s">
        <v>232</v>
      </c>
      <c r="AE641" s="75">
        <f t="shared" si="140"/>
        <v>3</v>
      </c>
      <c r="AF641" s="75" t="s">
        <v>232</v>
      </c>
      <c r="AG641" s="76">
        <f t="shared" si="148"/>
        <v>3</v>
      </c>
      <c r="AH641" s="77" t="str">
        <f t="shared" si="141"/>
        <v>Moderado</v>
      </c>
      <c r="AI641" s="78">
        <f t="shared" si="142"/>
        <v>1</v>
      </c>
      <c r="AJ641" s="75" t="s">
        <v>231</v>
      </c>
      <c r="AK641" s="75">
        <f t="shared" si="143"/>
        <v>3</v>
      </c>
      <c r="AL641" s="75" t="s">
        <v>232</v>
      </c>
      <c r="AM641" s="75">
        <f t="shared" si="144"/>
        <v>3</v>
      </c>
      <c r="AN641" s="75" t="s">
        <v>232</v>
      </c>
      <c r="AO641" s="76">
        <f t="shared" si="149"/>
        <v>3</v>
      </c>
      <c r="AP641" s="77" t="str">
        <f t="shared" si="145"/>
        <v>Moderado</v>
      </c>
      <c r="AQ641" s="79"/>
      <c r="AR641" s="79" t="s">
        <v>3845</v>
      </c>
      <c r="AS641" s="79"/>
    </row>
    <row r="642" spans="3:45" ht="25.5">
      <c r="C642" s="56" t="s">
        <v>3846</v>
      </c>
      <c r="D642" s="57">
        <v>42276</v>
      </c>
      <c r="E642" s="58" t="s">
        <v>3847</v>
      </c>
      <c r="F642" s="69" t="s">
        <v>3848</v>
      </c>
      <c r="G642" s="59" t="s">
        <v>3849</v>
      </c>
      <c r="H642" s="59" t="s">
        <v>222</v>
      </c>
      <c r="I642" s="59" t="s">
        <v>2766</v>
      </c>
      <c r="J642" s="59" t="s">
        <v>2747</v>
      </c>
      <c r="K642" s="59" t="s">
        <v>505</v>
      </c>
      <c r="L642" s="59" t="s">
        <v>3841</v>
      </c>
      <c r="M642" s="59" t="s">
        <v>3842</v>
      </c>
      <c r="N642" s="59" t="s">
        <v>3850</v>
      </c>
      <c r="O642" s="59" t="s">
        <v>3851</v>
      </c>
      <c r="P642" s="46" t="s">
        <v>180</v>
      </c>
      <c r="Q642" s="59" t="s">
        <v>2650</v>
      </c>
      <c r="R642" s="59" t="s">
        <v>2783</v>
      </c>
      <c r="S642" s="75">
        <f t="shared" si="135"/>
        <v>1</v>
      </c>
      <c r="T642" s="75" t="s">
        <v>231</v>
      </c>
      <c r="U642" s="75">
        <f t="shared" si="136"/>
        <v>1</v>
      </c>
      <c r="V642" s="75" t="s">
        <v>231</v>
      </c>
      <c r="W642" s="75">
        <f t="shared" si="137"/>
        <v>1</v>
      </c>
      <c r="X642" s="75" t="s">
        <v>231</v>
      </c>
      <c r="Y642" s="76">
        <f t="shared" si="146"/>
        <v>1</v>
      </c>
      <c r="Z642" s="77" t="str">
        <f t="shared" si="147"/>
        <v>Insignificante</v>
      </c>
      <c r="AA642" s="78">
        <f t="shared" si="138"/>
        <v>1</v>
      </c>
      <c r="AB642" s="75" t="s">
        <v>231</v>
      </c>
      <c r="AC642" s="75">
        <f t="shared" si="139"/>
        <v>1</v>
      </c>
      <c r="AD642" s="75" t="s">
        <v>231</v>
      </c>
      <c r="AE642" s="75">
        <f t="shared" si="140"/>
        <v>1</v>
      </c>
      <c r="AF642" s="75" t="s">
        <v>231</v>
      </c>
      <c r="AG642" s="76">
        <f t="shared" si="148"/>
        <v>1</v>
      </c>
      <c r="AH642" s="77" t="str">
        <f t="shared" si="141"/>
        <v>Insignificante</v>
      </c>
      <c r="AI642" s="78">
        <f t="shared" si="142"/>
        <v>1</v>
      </c>
      <c r="AJ642" s="75" t="s">
        <v>231</v>
      </c>
      <c r="AK642" s="75">
        <f t="shared" si="143"/>
        <v>1</v>
      </c>
      <c r="AL642" s="75" t="s">
        <v>231</v>
      </c>
      <c r="AM642" s="75">
        <f t="shared" si="144"/>
        <v>1</v>
      </c>
      <c r="AN642" s="75" t="s">
        <v>231</v>
      </c>
      <c r="AO642" s="76">
        <f t="shared" si="149"/>
        <v>1</v>
      </c>
      <c r="AP642" s="77" t="str">
        <f t="shared" si="145"/>
        <v>Insignificante</v>
      </c>
      <c r="AQ642" s="79"/>
      <c r="AR642" s="79" t="s">
        <v>3852</v>
      </c>
      <c r="AS642" s="79"/>
    </row>
    <row r="643" spans="3:45" ht="25.5">
      <c r="C643" s="56" t="s">
        <v>3853</v>
      </c>
      <c r="D643" s="57">
        <v>41306</v>
      </c>
      <c r="E643" s="58" t="s">
        <v>3847</v>
      </c>
      <c r="F643" s="58" t="s">
        <v>3854</v>
      </c>
      <c r="G643" s="59" t="s">
        <v>3855</v>
      </c>
      <c r="H643" s="59" t="s">
        <v>222</v>
      </c>
      <c r="I643" s="59" t="s">
        <v>2766</v>
      </c>
      <c r="J643" s="59" t="s">
        <v>2747</v>
      </c>
      <c r="K643" s="59" t="s">
        <v>505</v>
      </c>
      <c r="L643" s="59" t="s">
        <v>3841</v>
      </c>
      <c r="M643" s="59" t="s">
        <v>3842</v>
      </c>
      <c r="N643" s="59" t="s">
        <v>3850</v>
      </c>
      <c r="O643" s="59" t="s">
        <v>3851</v>
      </c>
      <c r="P643" s="46" t="s">
        <v>180</v>
      </c>
      <c r="Q643" s="59" t="s">
        <v>2650</v>
      </c>
      <c r="R643" s="59" t="s">
        <v>2783</v>
      </c>
      <c r="S643" s="75">
        <f t="shared" si="135"/>
        <v>1</v>
      </c>
      <c r="T643" s="75" t="s">
        <v>231</v>
      </c>
      <c r="U643" s="75">
        <f t="shared" si="136"/>
        <v>1</v>
      </c>
      <c r="V643" s="75" t="s">
        <v>231</v>
      </c>
      <c r="W643" s="75">
        <f t="shared" si="137"/>
        <v>1</v>
      </c>
      <c r="X643" s="75" t="s">
        <v>231</v>
      </c>
      <c r="Y643" s="76">
        <f t="shared" si="146"/>
        <v>1</v>
      </c>
      <c r="Z643" s="77" t="str">
        <f t="shared" si="147"/>
        <v>Insignificante</v>
      </c>
      <c r="AA643" s="78">
        <f t="shared" si="138"/>
        <v>1</v>
      </c>
      <c r="AB643" s="75" t="s">
        <v>231</v>
      </c>
      <c r="AC643" s="75">
        <f t="shared" si="139"/>
        <v>1</v>
      </c>
      <c r="AD643" s="75" t="s">
        <v>231</v>
      </c>
      <c r="AE643" s="75">
        <f t="shared" si="140"/>
        <v>1</v>
      </c>
      <c r="AF643" s="75" t="s">
        <v>231</v>
      </c>
      <c r="AG643" s="76">
        <f t="shared" si="148"/>
        <v>1</v>
      </c>
      <c r="AH643" s="77" t="str">
        <f t="shared" si="141"/>
        <v>Insignificante</v>
      </c>
      <c r="AI643" s="78">
        <f t="shared" si="142"/>
        <v>1</v>
      </c>
      <c r="AJ643" s="75" t="s">
        <v>231</v>
      </c>
      <c r="AK643" s="75">
        <f t="shared" si="143"/>
        <v>1</v>
      </c>
      <c r="AL643" s="75" t="s">
        <v>231</v>
      </c>
      <c r="AM643" s="75">
        <f t="shared" si="144"/>
        <v>1</v>
      </c>
      <c r="AN643" s="75" t="s">
        <v>231</v>
      </c>
      <c r="AO643" s="76">
        <f t="shared" si="149"/>
        <v>1</v>
      </c>
      <c r="AP643" s="77" t="str">
        <f t="shared" si="145"/>
        <v>Insignificante</v>
      </c>
      <c r="AQ643" s="79"/>
      <c r="AR643" s="79"/>
      <c r="AS643" s="79"/>
    </row>
    <row r="644" spans="3:45" ht="25.5">
      <c r="C644" s="56" t="s">
        <v>3856</v>
      </c>
      <c r="D644" s="57">
        <v>38384</v>
      </c>
      <c r="E644" s="58" t="s">
        <v>3857</v>
      </c>
      <c r="F644" s="58" t="s">
        <v>3858</v>
      </c>
      <c r="G644" s="59" t="s">
        <v>3859</v>
      </c>
      <c r="H644" s="59" t="s">
        <v>222</v>
      </c>
      <c r="I644" s="59" t="s">
        <v>2766</v>
      </c>
      <c r="J644" s="59" t="s">
        <v>2747</v>
      </c>
      <c r="K644" s="59" t="s">
        <v>505</v>
      </c>
      <c r="L644" s="59" t="s">
        <v>3841</v>
      </c>
      <c r="M644" s="59" t="s">
        <v>3842</v>
      </c>
      <c r="N644" s="59" t="s">
        <v>3843</v>
      </c>
      <c r="O644" s="59" t="s">
        <v>3851</v>
      </c>
      <c r="P644" s="46" t="s">
        <v>179</v>
      </c>
      <c r="Q644" s="59" t="s">
        <v>2650</v>
      </c>
      <c r="R644" s="59" t="s">
        <v>230</v>
      </c>
      <c r="S644" s="75">
        <f t="shared" si="135"/>
        <v>1</v>
      </c>
      <c r="T644" s="75" t="s">
        <v>231</v>
      </c>
      <c r="U644" s="75">
        <f t="shared" si="136"/>
        <v>1</v>
      </c>
      <c r="V644" s="75" t="s">
        <v>231</v>
      </c>
      <c r="W644" s="75">
        <f t="shared" si="137"/>
        <v>1</v>
      </c>
      <c r="X644" s="75" t="s">
        <v>231</v>
      </c>
      <c r="Y644" s="76">
        <f t="shared" si="146"/>
        <v>1</v>
      </c>
      <c r="Z644" s="77" t="str">
        <f t="shared" si="147"/>
        <v>Insignificante</v>
      </c>
      <c r="AA644" s="78">
        <f t="shared" si="138"/>
        <v>1</v>
      </c>
      <c r="AB644" s="75" t="s">
        <v>231</v>
      </c>
      <c r="AC644" s="75">
        <f t="shared" si="139"/>
        <v>2</v>
      </c>
      <c r="AD644" s="75" t="s">
        <v>233</v>
      </c>
      <c r="AE644" s="75">
        <f t="shared" si="140"/>
        <v>2</v>
      </c>
      <c r="AF644" s="75" t="s">
        <v>233</v>
      </c>
      <c r="AG644" s="76">
        <f t="shared" si="148"/>
        <v>2</v>
      </c>
      <c r="AH644" s="77" t="str">
        <f t="shared" si="141"/>
        <v>Menor</v>
      </c>
      <c r="AI644" s="78">
        <f t="shared" si="142"/>
        <v>1</v>
      </c>
      <c r="AJ644" s="75" t="s">
        <v>231</v>
      </c>
      <c r="AK644" s="75">
        <f t="shared" si="143"/>
        <v>2</v>
      </c>
      <c r="AL644" s="75" t="s">
        <v>233</v>
      </c>
      <c r="AM644" s="75">
        <f t="shared" si="144"/>
        <v>2</v>
      </c>
      <c r="AN644" s="75" t="s">
        <v>233</v>
      </c>
      <c r="AO644" s="76">
        <f t="shared" si="149"/>
        <v>2</v>
      </c>
      <c r="AP644" s="77" t="str">
        <f t="shared" si="145"/>
        <v>Menor</v>
      </c>
      <c r="AQ644" s="79"/>
      <c r="AR644" s="79"/>
      <c r="AS644" s="79"/>
    </row>
    <row r="645" spans="3:45" ht="25.5">
      <c r="C645" s="56" t="s">
        <v>3860</v>
      </c>
      <c r="D645" s="57">
        <v>38384</v>
      </c>
      <c r="E645" s="58" t="s">
        <v>3857</v>
      </c>
      <c r="F645" s="58" t="s">
        <v>3861</v>
      </c>
      <c r="G645" s="59" t="s">
        <v>3862</v>
      </c>
      <c r="H645" s="59" t="s">
        <v>222</v>
      </c>
      <c r="I645" s="59" t="s">
        <v>2766</v>
      </c>
      <c r="J645" s="59" t="s">
        <v>2747</v>
      </c>
      <c r="K645" s="59" t="s">
        <v>505</v>
      </c>
      <c r="L645" s="59" t="s">
        <v>3841</v>
      </c>
      <c r="M645" s="59" t="s">
        <v>3842</v>
      </c>
      <c r="N645" s="59" t="s">
        <v>3843</v>
      </c>
      <c r="O645" s="59" t="s">
        <v>3851</v>
      </c>
      <c r="P645" s="46" t="s">
        <v>179</v>
      </c>
      <c r="Q645" s="59" t="s">
        <v>2650</v>
      </c>
      <c r="R645" s="59" t="s">
        <v>230</v>
      </c>
      <c r="S645" s="75">
        <f t="shared" si="135"/>
        <v>1</v>
      </c>
      <c r="T645" s="75" t="s">
        <v>231</v>
      </c>
      <c r="U645" s="75">
        <f t="shared" si="136"/>
        <v>1</v>
      </c>
      <c r="V645" s="75" t="s">
        <v>231</v>
      </c>
      <c r="W645" s="75">
        <f t="shared" si="137"/>
        <v>1</v>
      </c>
      <c r="X645" s="75" t="s">
        <v>231</v>
      </c>
      <c r="Y645" s="76">
        <f t="shared" si="146"/>
        <v>1</v>
      </c>
      <c r="Z645" s="77" t="str">
        <f t="shared" si="147"/>
        <v>Insignificante</v>
      </c>
      <c r="AA645" s="78">
        <f t="shared" si="138"/>
        <v>1</v>
      </c>
      <c r="AB645" s="75" t="s">
        <v>231</v>
      </c>
      <c r="AC645" s="75">
        <f t="shared" si="139"/>
        <v>2</v>
      </c>
      <c r="AD645" s="75" t="s">
        <v>233</v>
      </c>
      <c r="AE645" s="75">
        <f t="shared" si="140"/>
        <v>2</v>
      </c>
      <c r="AF645" s="75" t="s">
        <v>233</v>
      </c>
      <c r="AG645" s="76">
        <f t="shared" si="148"/>
        <v>2</v>
      </c>
      <c r="AH645" s="77" t="str">
        <f t="shared" si="141"/>
        <v>Menor</v>
      </c>
      <c r="AI645" s="78">
        <f t="shared" si="142"/>
        <v>1</v>
      </c>
      <c r="AJ645" s="75" t="s">
        <v>231</v>
      </c>
      <c r="AK645" s="75">
        <f t="shared" si="143"/>
        <v>2</v>
      </c>
      <c r="AL645" s="75" t="s">
        <v>233</v>
      </c>
      <c r="AM645" s="75">
        <f t="shared" si="144"/>
        <v>2</v>
      </c>
      <c r="AN645" s="75" t="s">
        <v>233</v>
      </c>
      <c r="AO645" s="76">
        <f t="shared" si="149"/>
        <v>2</v>
      </c>
      <c r="AP645" s="77" t="str">
        <f t="shared" si="145"/>
        <v>Menor</v>
      </c>
      <c r="AQ645" s="79"/>
      <c r="AR645" s="79"/>
      <c r="AS645" s="79"/>
    </row>
    <row r="646" spans="3:45" ht="25.5">
      <c r="C646" s="56" t="s">
        <v>3863</v>
      </c>
      <c r="D646" s="57">
        <v>38384</v>
      </c>
      <c r="E646" s="58" t="s">
        <v>3857</v>
      </c>
      <c r="F646" s="58" t="s">
        <v>3864</v>
      </c>
      <c r="G646" s="59" t="s">
        <v>3862</v>
      </c>
      <c r="H646" s="59" t="s">
        <v>222</v>
      </c>
      <c r="I646" s="59" t="s">
        <v>2766</v>
      </c>
      <c r="J646" s="59" t="s">
        <v>2747</v>
      </c>
      <c r="K646" s="59" t="s">
        <v>505</v>
      </c>
      <c r="L646" s="59" t="s">
        <v>3841</v>
      </c>
      <c r="M646" s="59" t="s">
        <v>3842</v>
      </c>
      <c r="N646" s="59" t="s">
        <v>3843</v>
      </c>
      <c r="O646" s="59" t="s">
        <v>3851</v>
      </c>
      <c r="P646" s="46" t="s">
        <v>179</v>
      </c>
      <c r="Q646" s="59" t="s">
        <v>2650</v>
      </c>
      <c r="R646" s="59" t="s">
        <v>230</v>
      </c>
      <c r="S646" s="75">
        <f t="shared" si="135"/>
        <v>1</v>
      </c>
      <c r="T646" s="75" t="s">
        <v>231</v>
      </c>
      <c r="U646" s="75">
        <f t="shared" si="136"/>
        <v>1</v>
      </c>
      <c r="V646" s="75" t="s">
        <v>231</v>
      </c>
      <c r="W646" s="75">
        <f t="shared" si="137"/>
        <v>1</v>
      </c>
      <c r="X646" s="75" t="s">
        <v>231</v>
      </c>
      <c r="Y646" s="76">
        <f t="shared" si="146"/>
        <v>1</v>
      </c>
      <c r="Z646" s="77" t="str">
        <f t="shared" si="147"/>
        <v>Insignificante</v>
      </c>
      <c r="AA646" s="78">
        <f t="shared" si="138"/>
        <v>1</v>
      </c>
      <c r="AB646" s="75" t="s">
        <v>231</v>
      </c>
      <c r="AC646" s="75">
        <f t="shared" si="139"/>
        <v>2</v>
      </c>
      <c r="AD646" s="75" t="s">
        <v>233</v>
      </c>
      <c r="AE646" s="75">
        <f t="shared" si="140"/>
        <v>2</v>
      </c>
      <c r="AF646" s="75" t="s">
        <v>233</v>
      </c>
      <c r="AG646" s="76">
        <f t="shared" si="148"/>
        <v>2</v>
      </c>
      <c r="AH646" s="77" t="str">
        <f t="shared" si="141"/>
        <v>Menor</v>
      </c>
      <c r="AI646" s="78">
        <f t="shared" si="142"/>
        <v>1</v>
      </c>
      <c r="AJ646" s="75" t="s">
        <v>231</v>
      </c>
      <c r="AK646" s="75">
        <f t="shared" si="143"/>
        <v>2</v>
      </c>
      <c r="AL646" s="75" t="s">
        <v>233</v>
      </c>
      <c r="AM646" s="75">
        <f t="shared" si="144"/>
        <v>2</v>
      </c>
      <c r="AN646" s="75" t="s">
        <v>233</v>
      </c>
      <c r="AO646" s="76">
        <f t="shared" si="149"/>
        <v>2</v>
      </c>
      <c r="AP646" s="77" t="str">
        <f t="shared" si="145"/>
        <v>Menor</v>
      </c>
      <c r="AQ646" s="79"/>
      <c r="AR646" s="79"/>
      <c r="AS646" s="79"/>
    </row>
    <row r="647" spans="3:45" ht="25.5">
      <c r="C647" s="56" t="s">
        <v>3865</v>
      </c>
      <c r="D647" s="57">
        <v>38384</v>
      </c>
      <c r="E647" s="58" t="s">
        <v>3857</v>
      </c>
      <c r="F647" s="58" t="s">
        <v>3866</v>
      </c>
      <c r="G647" s="59" t="s">
        <v>3862</v>
      </c>
      <c r="H647" s="59" t="s">
        <v>222</v>
      </c>
      <c r="I647" s="59" t="s">
        <v>2766</v>
      </c>
      <c r="J647" s="59" t="s">
        <v>2747</v>
      </c>
      <c r="K647" s="59" t="s">
        <v>505</v>
      </c>
      <c r="L647" s="59" t="s">
        <v>3841</v>
      </c>
      <c r="M647" s="59" t="s">
        <v>3842</v>
      </c>
      <c r="N647" s="59" t="s">
        <v>3843</v>
      </c>
      <c r="O647" s="59" t="s">
        <v>3851</v>
      </c>
      <c r="P647" s="46" t="s">
        <v>179</v>
      </c>
      <c r="Q647" s="59" t="s">
        <v>2650</v>
      </c>
      <c r="R647" s="59" t="s">
        <v>230</v>
      </c>
      <c r="S647" s="75">
        <f t="shared" si="135"/>
        <v>1</v>
      </c>
      <c r="T647" s="75" t="s">
        <v>231</v>
      </c>
      <c r="U647" s="75">
        <f t="shared" si="136"/>
        <v>1</v>
      </c>
      <c r="V647" s="75" t="s">
        <v>231</v>
      </c>
      <c r="W647" s="75">
        <f t="shared" si="137"/>
        <v>1</v>
      </c>
      <c r="X647" s="75" t="s">
        <v>231</v>
      </c>
      <c r="Y647" s="76">
        <f t="shared" si="146"/>
        <v>1</v>
      </c>
      <c r="Z647" s="77" t="str">
        <f t="shared" si="147"/>
        <v>Insignificante</v>
      </c>
      <c r="AA647" s="78">
        <f t="shared" si="138"/>
        <v>1</v>
      </c>
      <c r="AB647" s="75" t="s">
        <v>231</v>
      </c>
      <c r="AC647" s="75">
        <f t="shared" si="139"/>
        <v>2</v>
      </c>
      <c r="AD647" s="75" t="s">
        <v>233</v>
      </c>
      <c r="AE647" s="75">
        <f t="shared" si="140"/>
        <v>2</v>
      </c>
      <c r="AF647" s="75" t="s">
        <v>233</v>
      </c>
      <c r="AG647" s="76">
        <f t="shared" si="148"/>
        <v>2</v>
      </c>
      <c r="AH647" s="77" t="str">
        <f t="shared" si="141"/>
        <v>Menor</v>
      </c>
      <c r="AI647" s="78">
        <f t="shared" si="142"/>
        <v>1</v>
      </c>
      <c r="AJ647" s="75" t="s">
        <v>231</v>
      </c>
      <c r="AK647" s="75">
        <f t="shared" si="143"/>
        <v>2</v>
      </c>
      <c r="AL647" s="75" t="s">
        <v>233</v>
      </c>
      <c r="AM647" s="75">
        <f t="shared" si="144"/>
        <v>2</v>
      </c>
      <c r="AN647" s="75" t="s">
        <v>233</v>
      </c>
      <c r="AO647" s="76">
        <f t="shared" si="149"/>
        <v>2</v>
      </c>
      <c r="AP647" s="77" t="str">
        <f t="shared" si="145"/>
        <v>Menor</v>
      </c>
      <c r="AQ647" s="79"/>
      <c r="AR647" s="79"/>
      <c r="AS647" s="79"/>
    </row>
    <row r="648" spans="3:45" ht="25.5">
      <c r="C648" s="56" t="s">
        <v>3867</v>
      </c>
      <c r="D648" s="57">
        <v>41306</v>
      </c>
      <c r="E648" s="58" t="s">
        <v>3857</v>
      </c>
      <c r="F648" s="58" t="s">
        <v>3868</v>
      </c>
      <c r="G648" s="59" t="s">
        <v>3869</v>
      </c>
      <c r="H648" s="59" t="s">
        <v>222</v>
      </c>
      <c r="I648" s="59" t="s">
        <v>2766</v>
      </c>
      <c r="J648" s="59" t="s">
        <v>2747</v>
      </c>
      <c r="K648" s="59" t="s">
        <v>505</v>
      </c>
      <c r="L648" s="59" t="s">
        <v>3841</v>
      </c>
      <c r="M648" s="59" t="s">
        <v>3842</v>
      </c>
      <c r="N648" s="59" t="s">
        <v>3843</v>
      </c>
      <c r="O648" s="59" t="s">
        <v>3851</v>
      </c>
      <c r="P648" s="46" t="s">
        <v>179</v>
      </c>
      <c r="Q648" s="59" t="s">
        <v>2650</v>
      </c>
      <c r="R648" s="59" t="s">
        <v>230</v>
      </c>
      <c r="S648" s="75">
        <f t="shared" si="135"/>
        <v>1</v>
      </c>
      <c r="T648" s="75" t="s">
        <v>231</v>
      </c>
      <c r="U648" s="75">
        <f t="shared" si="136"/>
        <v>1</v>
      </c>
      <c r="V648" s="75" t="s">
        <v>231</v>
      </c>
      <c r="W648" s="75">
        <f t="shared" si="137"/>
        <v>1</v>
      </c>
      <c r="X648" s="75" t="s">
        <v>231</v>
      </c>
      <c r="Y648" s="76">
        <f t="shared" si="146"/>
        <v>1</v>
      </c>
      <c r="Z648" s="77" t="str">
        <f t="shared" si="147"/>
        <v>Insignificante</v>
      </c>
      <c r="AA648" s="78">
        <f t="shared" si="138"/>
        <v>1</v>
      </c>
      <c r="AB648" s="75" t="s">
        <v>231</v>
      </c>
      <c r="AC648" s="75">
        <f t="shared" si="139"/>
        <v>1</v>
      </c>
      <c r="AD648" s="75" t="s">
        <v>231</v>
      </c>
      <c r="AE648" s="75">
        <f t="shared" si="140"/>
        <v>1</v>
      </c>
      <c r="AF648" s="75" t="s">
        <v>231</v>
      </c>
      <c r="AG648" s="76">
        <f t="shared" si="148"/>
        <v>1</v>
      </c>
      <c r="AH648" s="77" t="str">
        <f t="shared" si="141"/>
        <v>Insignificante</v>
      </c>
      <c r="AI648" s="78">
        <f t="shared" si="142"/>
        <v>1</v>
      </c>
      <c r="AJ648" s="75" t="s">
        <v>231</v>
      </c>
      <c r="AK648" s="75">
        <f t="shared" si="143"/>
        <v>1</v>
      </c>
      <c r="AL648" s="75" t="s">
        <v>231</v>
      </c>
      <c r="AM648" s="75">
        <f t="shared" si="144"/>
        <v>1</v>
      </c>
      <c r="AN648" s="75" t="s">
        <v>231</v>
      </c>
      <c r="AO648" s="76">
        <f t="shared" si="149"/>
        <v>1</v>
      </c>
      <c r="AP648" s="77" t="str">
        <f t="shared" si="145"/>
        <v>Insignificante</v>
      </c>
      <c r="AQ648" s="79"/>
      <c r="AR648" s="79"/>
      <c r="AS648" s="79"/>
    </row>
    <row r="649" spans="3:45" ht="25.5">
      <c r="C649" s="56" t="s">
        <v>3870</v>
      </c>
      <c r="D649" s="57">
        <v>38384</v>
      </c>
      <c r="E649" s="58" t="s">
        <v>3857</v>
      </c>
      <c r="F649" s="58" t="s">
        <v>3871</v>
      </c>
      <c r="G649" s="59" t="s">
        <v>3872</v>
      </c>
      <c r="H649" s="59" t="s">
        <v>222</v>
      </c>
      <c r="I649" s="59" t="s">
        <v>2766</v>
      </c>
      <c r="J649" s="59" t="s">
        <v>2747</v>
      </c>
      <c r="K649" s="59" t="s">
        <v>505</v>
      </c>
      <c r="L649" s="59" t="s">
        <v>3841</v>
      </c>
      <c r="M649" s="59" t="s">
        <v>3842</v>
      </c>
      <c r="N649" s="59" t="s">
        <v>3843</v>
      </c>
      <c r="O649" s="59" t="s">
        <v>3851</v>
      </c>
      <c r="P649" s="46" t="s">
        <v>179</v>
      </c>
      <c r="Q649" s="59" t="s">
        <v>2650</v>
      </c>
      <c r="R649" s="59" t="s">
        <v>230</v>
      </c>
      <c r="S649" s="75">
        <f t="shared" si="135"/>
        <v>1</v>
      </c>
      <c r="T649" s="75" t="s">
        <v>231</v>
      </c>
      <c r="U649" s="75">
        <f t="shared" si="136"/>
        <v>1</v>
      </c>
      <c r="V649" s="75" t="s">
        <v>231</v>
      </c>
      <c r="W649" s="75">
        <f t="shared" si="137"/>
        <v>1</v>
      </c>
      <c r="X649" s="75" t="s">
        <v>231</v>
      </c>
      <c r="Y649" s="76">
        <f t="shared" si="146"/>
        <v>1</v>
      </c>
      <c r="Z649" s="77" t="str">
        <f t="shared" si="147"/>
        <v>Insignificante</v>
      </c>
      <c r="AA649" s="78">
        <f t="shared" si="138"/>
        <v>1</v>
      </c>
      <c r="AB649" s="75" t="s">
        <v>231</v>
      </c>
      <c r="AC649" s="75">
        <f t="shared" si="139"/>
        <v>1</v>
      </c>
      <c r="AD649" s="75" t="s">
        <v>231</v>
      </c>
      <c r="AE649" s="75">
        <f t="shared" si="140"/>
        <v>1</v>
      </c>
      <c r="AF649" s="75" t="s">
        <v>231</v>
      </c>
      <c r="AG649" s="76">
        <f t="shared" si="148"/>
        <v>1</v>
      </c>
      <c r="AH649" s="77" t="str">
        <f t="shared" si="141"/>
        <v>Insignificante</v>
      </c>
      <c r="AI649" s="78">
        <f t="shared" si="142"/>
        <v>1</v>
      </c>
      <c r="AJ649" s="75" t="s">
        <v>231</v>
      </c>
      <c r="AK649" s="75">
        <f t="shared" si="143"/>
        <v>1</v>
      </c>
      <c r="AL649" s="75" t="s">
        <v>231</v>
      </c>
      <c r="AM649" s="75">
        <f t="shared" si="144"/>
        <v>1</v>
      </c>
      <c r="AN649" s="75" t="s">
        <v>231</v>
      </c>
      <c r="AO649" s="76">
        <f t="shared" si="149"/>
        <v>1</v>
      </c>
      <c r="AP649" s="77" t="str">
        <f t="shared" si="145"/>
        <v>Insignificante</v>
      </c>
      <c r="AQ649" s="79"/>
      <c r="AR649" s="79"/>
      <c r="AS649" s="79"/>
    </row>
    <row r="650" spans="3:45" ht="25.5">
      <c r="C650" s="56" t="s">
        <v>3873</v>
      </c>
      <c r="D650" s="57">
        <v>40940</v>
      </c>
      <c r="E650" s="58" t="s">
        <v>219</v>
      </c>
      <c r="F650" s="58" t="s">
        <v>3874</v>
      </c>
      <c r="G650" s="59" t="s">
        <v>3875</v>
      </c>
      <c r="H650" s="59" t="s">
        <v>222</v>
      </c>
      <c r="I650" s="59" t="s">
        <v>2766</v>
      </c>
      <c r="J650" s="59" t="s">
        <v>2747</v>
      </c>
      <c r="K650" s="59" t="s">
        <v>505</v>
      </c>
      <c r="L650" s="59" t="s">
        <v>3841</v>
      </c>
      <c r="M650" s="59" t="s">
        <v>3842</v>
      </c>
      <c r="N650" s="59" t="s">
        <v>3876</v>
      </c>
      <c r="O650" s="59" t="s">
        <v>3851</v>
      </c>
      <c r="P650" s="46" t="s">
        <v>179</v>
      </c>
      <c r="Q650" s="59" t="s">
        <v>2650</v>
      </c>
      <c r="R650" s="59" t="s">
        <v>2783</v>
      </c>
      <c r="S650" s="75">
        <f t="shared" si="135"/>
        <v>1</v>
      </c>
      <c r="T650" s="75" t="s">
        <v>231</v>
      </c>
      <c r="U650" s="75">
        <f t="shared" si="136"/>
        <v>1</v>
      </c>
      <c r="V650" s="75" t="s">
        <v>231</v>
      </c>
      <c r="W650" s="75">
        <f t="shared" si="137"/>
        <v>1</v>
      </c>
      <c r="X650" s="75" t="s">
        <v>231</v>
      </c>
      <c r="Y650" s="76">
        <f t="shared" si="146"/>
        <v>1</v>
      </c>
      <c r="Z650" s="77" t="str">
        <f t="shared" si="147"/>
        <v>Insignificante</v>
      </c>
      <c r="AA650" s="78">
        <f t="shared" si="138"/>
        <v>1</v>
      </c>
      <c r="AB650" s="75" t="s">
        <v>231</v>
      </c>
      <c r="AC650" s="75">
        <f t="shared" si="139"/>
        <v>1</v>
      </c>
      <c r="AD650" s="75" t="s">
        <v>231</v>
      </c>
      <c r="AE650" s="75">
        <f t="shared" si="140"/>
        <v>1</v>
      </c>
      <c r="AF650" s="75" t="s">
        <v>231</v>
      </c>
      <c r="AG650" s="76">
        <f t="shared" si="148"/>
        <v>1</v>
      </c>
      <c r="AH650" s="77" t="str">
        <f t="shared" si="141"/>
        <v>Insignificante</v>
      </c>
      <c r="AI650" s="78">
        <f t="shared" si="142"/>
        <v>1</v>
      </c>
      <c r="AJ650" s="75" t="s">
        <v>231</v>
      </c>
      <c r="AK650" s="75">
        <f t="shared" si="143"/>
        <v>1</v>
      </c>
      <c r="AL650" s="75" t="s">
        <v>231</v>
      </c>
      <c r="AM650" s="75">
        <f t="shared" si="144"/>
        <v>1</v>
      </c>
      <c r="AN650" s="75" t="s">
        <v>231</v>
      </c>
      <c r="AO650" s="76">
        <f t="shared" si="149"/>
        <v>1</v>
      </c>
      <c r="AP650" s="77" t="str">
        <f t="shared" si="145"/>
        <v>Insignificante</v>
      </c>
      <c r="AQ650" s="79"/>
      <c r="AR650" s="79"/>
      <c r="AS650" s="79"/>
    </row>
    <row r="651" spans="3:45" ht="25.5">
      <c r="C651" s="56" t="s">
        <v>3877</v>
      </c>
      <c r="D651" s="57">
        <v>41306</v>
      </c>
      <c r="E651" s="58" t="s">
        <v>3878</v>
      </c>
      <c r="F651" s="58" t="s">
        <v>3878</v>
      </c>
      <c r="G651" s="59" t="s">
        <v>3878</v>
      </c>
      <c r="H651" s="59" t="s">
        <v>222</v>
      </c>
      <c r="I651" s="59" t="s">
        <v>2766</v>
      </c>
      <c r="J651" s="59" t="s">
        <v>2747</v>
      </c>
      <c r="K651" s="59" t="s">
        <v>505</v>
      </c>
      <c r="L651" s="59" t="s">
        <v>3841</v>
      </c>
      <c r="M651" s="59" t="s">
        <v>3842</v>
      </c>
      <c r="N651" s="59" t="s">
        <v>3843</v>
      </c>
      <c r="O651" s="59" t="s">
        <v>3851</v>
      </c>
      <c r="P651" s="46" t="s">
        <v>180</v>
      </c>
      <c r="Q651" s="59" t="s">
        <v>2650</v>
      </c>
      <c r="R651" s="59" t="s">
        <v>230</v>
      </c>
      <c r="S651" s="75">
        <f t="shared" si="135"/>
        <v>1</v>
      </c>
      <c r="T651" s="75" t="s">
        <v>231</v>
      </c>
      <c r="U651" s="75">
        <f t="shared" si="136"/>
        <v>1</v>
      </c>
      <c r="V651" s="75" t="s">
        <v>231</v>
      </c>
      <c r="W651" s="75">
        <f t="shared" si="137"/>
        <v>1</v>
      </c>
      <c r="X651" s="75" t="s">
        <v>231</v>
      </c>
      <c r="Y651" s="76">
        <f t="shared" si="146"/>
        <v>1</v>
      </c>
      <c r="Z651" s="77" t="str">
        <f t="shared" si="147"/>
        <v>Insignificante</v>
      </c>
      <c r="AA651" s="78">
        <f t="shared" si="138"/>
        <v>1</v>
      </c>
      <c r="AB651" s="75" t="s">
        <v>231</v>
      </c>
      <c r="AC651" s="75">
        <f t="shared" si="139"/>
        <v>1</v>
      </c>
      <c r="AD651" s="75" t="s">
        <v>231</v>
      </c>
      <c r="AE651" s="75">
        <f t="shared" si="140"/>
        <v>1</v>
      </c>
      <c r="AF651" s="75" t="s">
        <v>231</v>
      </c>
      <c r="AG651" s="76">
        <f t="shared" si="148"/>
        <v>1</v>
      </c>
      <c r="AH651" s="77" t="str">
        <f t="shared" si="141"/>
        <v>Insignificante</v>
      </c>
      <c r="AI651" s="78">
        <f t="shared" si="142"/>
        <v>1</v>
      </c>
      <c r="AJ651" s="75" t="s">
        <v>231</v>
      </c>
      <c r="AK651" s="75">
        <f t="shared" si="143"/>
        <v>1</v>
      </c>
      <c r="AL651" s="75" t="s">
        <v>231</v>
      </c>
      <c r="AM651" s="75">
        <f t="shared" si="144"/>
        <v>1</v>
      </c>
      <c r="AN651" s="75" t="s">
        <v>231</v>
      </c>
      <c r="AO651" s="76">
        <f t="shared" si="149"/>
        <v>1</v>
      </c>
      <c r="AP651" s="77" t="str">
        <f t="shared" si="145"/>
        <v>Insignificante</v>
      </c>
      <c r="AQ651" s="79"/>
      <c r="AR651" s="79"/>
      <c r="AS651" s="79"/>
    </row>
    <row r="652" spans="3:45" ht="25.5">
      <c r="C652" s="56" t="s">
        <v>3879</v>
      </c>
      <c r="D652" s="57">
        <v>38384</v>
      </c>
      <c r="E652" s="58" t="s">
        <v>3880</v>
      </c>
      <c r="F652" s="58" t="s">
        <v>3880</v>
      </c>
      <c r="G652" s="59" t="s">
        <v>3881</v>
      </c>
      <c r="H652" s="59" t="s">
        <v>222</v>
      </c>
      <c r="I652" s="59" t="s">
        <v>2766</v>
      </c>
      <c r="J652" s="59" t="s">
        <v>2747</v>
      </c>
      <c r="K652" s="59" t="s">
        <v>505</v>
      </c>
      <c r="L652" s="59" t="s">
        <v>3841</v>
      </c>
      <c r="M652" s="59" t="s">
        <v>3842</v>
      </c>
      <c r="N652" s="59" t="s">
        <v>3882</v>
      </c>
      <c r="O652" s="59" t="s">
        <v>3851</v>
      </c>
      <c r="P652" s="46" t="s">
        <v>180</v>
      </c>
      <c r="Q652" s="59" t="s">
        <v>2650</v>
      </c>
      <c r="R652" s="59" t="s">
        <v>230</v>
      </c>
      <c r="S652" s="75">
        <f t="shared" si="135"/>
        <v>1</v>
      </c>
      <c r="T652" s="75" t="s">
        <v>231</v>
      </c>
      <c r="U652" s="75">
        <f t="shared" si="136"/>
        <v>1</v>
      </c>
      <c r="V652" s="75" t="s">
        <v>231</v>
      </c>
      <c r="W652" s="75">
        <f t="shared" si="137"/>
        <v>1</v>
      </c>
      <c r="X652" s="75" t="s">
        <v>231</v>
      </c>
      <c r="Y652" s="76">
        <f t="shared" si="146"/>
        <v>1</v>
      </c>
      <c r="Z652" s="77" t="str">
        <f t="shared" si="147"/>
        <v>Insignificante</v>
      </c>
      <c r="AA652" s="78">
        <f t="shared" si="138"/>
        <v>1</v>
      </c>
      <c r="AB652" s="75" t="s">
        <v>231</v>
      </c>
      <c r="AC652" s="75">
        <f t="shared" si="139"/>
        <v>1</v>
      </c>
      <c r="AD652" s="75" t="s">
        <v>231</v>
      </c>
      <c r="AE652" s="75">
        <f t="shared" si="140"/>
        <v>1</v>
      </c>
      <c r="AF652" s="75" t="s">
        <v>231</v>
      </c>
      <c r="AG652" s="76">
        <f t="shared" si="148"/>
        <v>1</v>
      </c>
      <c r="AH652" s="77" t="str">
        <f t="shared" si="141"/>
        <v>Insignificante</v>
      </c>
      <c r="AI652" s="78">
        <f t="shared" si="142"/>
        <v>1</v>
      </c>
      <c r="AJ652" s="75" t="s">
        <v>231</v>
      </c>
      <c r="AK652" s="75">
        <f t="shared" si="143"/>
        <v>1</v>
      </c>
      <c r="AL652" s="75" t="s">
        <v>231</v>
      </c>
      <c r="AM652" s="75">
        <f t="shared" si="144"/>
        <v>1</v>
      </c>
      <c r="AN652" s="75" t="s">
        <v>231</v>
      </c>
      <c r="AO652" s="76">
        <f t="shared" si="149"/>
        <v>1</v>
      </c>
      <c r="AP652" s="77" t="str">
        <f t="shared" si="145"/>
        <v>Insignificante</v>
      </c>
      <c r="AQ652" s="79"/>
      <c r="AR652" s="79"/>
      <c r="AS652" s="79"/>
    </row>
    <row r="653" spans="3:45" ht="25.5">
      <c r="C653" s="56" t="s">
        <v>3883</v>
      </c>
      <c r="D653" s="57">
        <v>40210</v>
      </c>
      <c r="E653" s="58" t="s">
        <v>3521</v>
      </c>
      <c r="F653" s="58" t="s">
        <v>3521</v>
      </c>
      <c r="G653" s="59" t="s">
        <v>3884</v>
      </c>
      <c r="H653" s="59" t="s">
        <v>222</v>
      </c>
      <c r="I653" s="59" t="s">
        <v>2766</v>
      </c>
      <c r="J653" s="59" t="s">
        <v>2747</v>
      </c>
      <c r="K653" s="59" t="s">
        <v>505</v>
      </c>
      <c r="L653" s="59" t="s">
        <v>3841</v>
      </c>
      <c r="M653" s="59" t="s">
        <v>3842</v>
      </c>
      <c r="N653" s="59" t="s">
        <v>3843</v>
      </c>
      <c r="O653" s="59" t="s">
        <v>3851</v>
      </c>
      <c r="P653" s="46" t="s">
        <v>180</v>
      </c>
      <c r="Q653" s="59" t="s">
        <v>2650</v>
      </c>
      <c r="R653" s="60" t="s">
        <v>2999</v>
      </c>
      <c r="S653" s="75">
        <f t="shared" si="135"/>
        <v>1</v>
      </c>
      <c r="T653" s="75" t="s">
        <v>231</v>
      </c>
      <c r="U653" s="75">
        <f t="shared" si="136"/>
        <v>1</v>
      </c>
      <c r="V653" s="75" t="s">
        <v>231</v>
      </c>
      <c r="W653" s="75">
        <f t="shared" si="137"/>
        <v>1</v>
      </c>
      <c r="X653" s="75" t="s">
        <v>231</v>
      </c>
      <c r="Y653" s="76">
        <f t="shared" si="146"/>
        <v>1</v>
      </c>
      <c r="Z653" s="77" t="str">
        <f t="shared" si="147"/>
        <v>Insignificante</v>
      </c>
      <c r="AA653" s="78">
        <f t="shared" si="138"/>
        <v>1</v>
      </c>
      <c r="AB653" s="75" t="s">
        <v>231</v>
      </c>
      <c r="AC653" s="75">
        <f t="shared" si="139"/>
        <v>1</v>
      </c>
      <c r="AD653" s="75" t="s">
        <v>231</v>
      </c>
      <c r="AE653" s="75">
        <f t="shared" si="140"/>
        <v>1</v>
      </c>
      <c r="AF653" s="75" t="s">
        <v>231</v>
      </c>
      <c r="AG653" s="76">
        <f t="shared" si="148"/>
        <v>1</v>
      </c>
      <c r="AH653" s="77" t="str">
        <f t="shared" si="141"/>
        <v>Insignificante</v>
      </c>
      <c r="AI653" s="78">
        <f t="shared" si="142"/>
        <v>1</v>
      </c>
      <c r="AJ653" s="75" t="s">
        <v>231</v>
      </c>
      <c r="AK653" s="75">
        <f t="shared" si="143"/>
        <v>1</v>
      </c>
      <c r="AL653" s="75" t="s">
        <v>231</v>
      </c>
      <c r="AM653" s="75">
        <f t="shared" si="144"/>
        <v>1</v>
      </c>
      <c r="AN653" s="75" t="s">
        <v>231</v>
      </c>
      <c r="AO653" s="76">
        <f t="shared" si="149"/>
        <v>1</v>
      </c>
      <c r="AP653" s="77" t="str">
        <f t="shared" si="145"/>
        <v>Insignificante</v>
      </c>
      <c r="AQ653" s="79"/>
      <c r="AR653" s="79"/>
      <c r="AS653" s="79"/>
    </row>
    <row r="654" spans="3:45" ht="76.5">
      <c r="C654" s="56" t="s">
        <v>3885</v>
      </c>
      <c r="D654" s="57">
        <v>34731</v>
      </c>
      <c r="E654" s="58" t="s">
        <v>3886</v>
      </c>
      <c r="F654" s="58" t="s">
        <v>3887</v>
      </c>
      <c r="G654" s="59" t="s">
        <v>3888</v>
      </c>
      <c r="H654" s="59" t="s">
        <v>222</v>
      </c>
      <c r="I654" s="59" t="s">
        <v>2766</v>
      </c>
      <c r="J654" s="59" t="s">
        <v>2747</v>
      </c>
      <c r="K654" s="59" t="s">
        <v>505</v>
      </c>
      <c r="L654" s="59" t="s">
        <v>3841</v>
      </c>
      <c r="M654" s="59" t="s">
        <v>3842</v>
      </c>
      <c r="N654" s="59" t="s">
        <v>3843</v>
      </c>
      <c r="O654" s="59" t="s">
        <v>3851</v>
      </c>
      <c r="P654" s="46" t="s">
        <v>179</v>
      </c>
      <c r="Q654" s="59" t="s">
        <v>2697</v>
      </c>
      <c r="R654" s="59" t="s">
        <v>230</v>
      </c>
      <c r="S654" s="75">
        <f t="shared" si="135"/>
        <v>1</v>
      </c>
      <c r="T654" s="75" t="s">
        <v>231</v>
      </c>
      <c r="U654" s="75">
        <f t="shared" si="136"/>
        <v>3</v>
      </c>
      <c r="V654" s="75" t="s">
        <v>232</v>
      </c>
      <c r="W654" s="75">
        <f t="shared" si="137"/>
        <v>3</v>
      </c>
      <c r="X654" s="75" t="s">
        <v>232</v>
      </c>
      <c r="Y654" s="76">
        <f t="shared" si="146"/>
        <v>3</v>
      </c>
      <c r="Z654" s="77" t="str">
        <f t="shared" si="147"/>
        <v>Moderado</v>
      </c>
      <c r="AA654" s="78">
        <f t="shared" si="138"/>
        <v>1</v>
      </c>
      <c r="AB654" s="75" t="s">
        <v>231</v>
      </c>
      <c r="AC654" s="75">
        <f t="shared" si="139"/>
        <v>3</v>
      </c>
      <c r="AD654" s="75" t="s">
        <v>232</v>
      </c>
      <c r="AE654" s="75">
        <f t="shared" si="140"/>
        <v>3</v>
      </c>
      <c r="AF654" s="75" t="s">
        <v>232</v>
      </c>
      <c r="AG654" s="76">
        <f t="shared" si="148"/>
        <v>3</v>
      </c>
      <c r="AH654" s="77" t="str">
        <f t="shared" si="141"/>
        <v>Moderado</v>
      </c>
      <c r="AI654" s="78">
        <f t="shared" si="142"/>
        <v>1</v>
      </c>
      <c r="AJ654" s="75" t="s">
        <v>231</v>
      </c>
      <c r="AK654" s="75">
        <f t="shared" si="143"/>
        <v>3</v>
      </c>
      <c r="AL654" s="75" t="s">
        <v>232</v>
      </c>
      <c r="AM654" s="75">
        <f t="shared" si="144"/>
        <v>3</v>
      </c>
      <c r="AN654" s="75" t="s">
        <v>232</v>
      </c>
      <c r="AO654" s="76">
        <f t="shared" si="149"/>
        <v>3</v>
      </c>
      <c r="AP654" s="77" t="str">
        <f t="shared" si="145"/>
        <v>Moderado</v>
      </c>
      <c r="AQ654" s="79"/>
      <c r="AR654" s="79"/>
      <c r="AS654" s="79"/>
    </row>
    <row r="655" spans="3:45" ht="76.5">
      <c r="C655" s="56" t="s">
        <v>3889</v>
      </c>
      <c r="D655" s="57">
        <v>40940</v>
      </c>
      <c r="E655" s="58" t="s">
        <v>219</v>
      </c>
      <c r="F655" s="58" t="s">
        <v>3337</v>
      </c>
      <c r="G655" s="59" t="s">
        <v>3890</v>
      </c>
      <c r="H655" s="59" t="s">
        <v>222</v>
      </c>
      <c r="I655" s="59" t="s">
        <v>223</v>
      </c>
      <c r="J655" s="59" t="s">
        <v>2747</v>
      </c>
      <c r="K655" s="59" t="s">
        <v>505</v>
      </c>
      <c r="L655" s="59" t="s">
        <v>3891</v>
      </c>
      <c r="M655" s="59" t="s">
        <v>3892</v>
      </c>
      <c r="N655" s="59" t="s">
        <v>3893</v>
      </c>
      <c r="O655" s="59" t="s">
        <v>3894</v>
      </c>
      <c r="P655" s="46" t="s">
        <v>179</v>
      </c>
      <c r="Q655" s="59" t="s">
        <v>2697</v>
      </c>
      <c r="R655" s="59" t="s">
        <v>230</v>
      </c>
      <c r="S655" s="75">
        <f t="shared" si="135"/>
        <v>1</v>
      </c>
      <c r="T655" s="75" t="s">
        <v>231</v>
      </c>
      <c r="U655" s="75">
        <f t="shared" si="136"/>
        <v>2</v>
      </c>
      <c r="V655" s="75" t="s">
        <v>233</v>
      </c>
      <c r="W655" s="75">
        <f t="shared" si="137"/>
        <v>3</v>
      </c>
      <c r="X655" s="75" t="s">
        <v>232</v>
      </c>
      <c r="Y655" s="76">
        <f t="shared" si="146"/>
        <v>3</v>
      </c>
      <c r="Z655" s="77" t="str">
        <f t="shared" si="147"/>
        <v>Moderado</v>
      </c>
      <c r="AA655" s="78">
        <f t="shared" si="138"/>
        <v>1</v>
      </c>
      <c r="AB655" s="75" t="s">
        <v>231</v>
      </c>
      <c r="AC655" s="75">
        <f t="shared" si="139"/>
        <v>2</v>
      </c>
      <c r="AD655" s="75" t="s">
        <v>233</v>
      </c>
      <c r="AE655" s="75">
        <f t="shared" si="140"/>
        <v>3</v>
      </c>
      <c r="AF655" s="75" t="s">
        <v>232</v>
      </c>
      <c r="AG655" s="76">
        <f t="shared" si="148"/>
        <v>3</v>
      </c>
      <c r="AH655" s="77" t="str">
        <f t="shared" si="141"/>
        <v>Moderado</v>
      </c>
      <c r="AI655" s="78">
        <f t="shared" si="142"/>
        <v>1</v>
      </c>
      <c r="AJ655" s="75" t="s">
        <v>231</v>
      </c>
      <c r="AK655" s="75">
        <f t="shared" si="143"/>
        <v>3</v>
      </c>
      <c r="AL655" s="75" t="s">
        <v>232</v>
      </c>
      <c r="AM655" s="75">
        <f t="shared" si="144"/>
        <v>3</v>
      </c>
      <c r="AN655" s="75" t="s">
        <v>232</v>
      </c>
      <c r="AO655" s="76">
        <f t="shared" si="149"/>
        <v>3</v>
      </c>
      <c r="AP655" s="77" t="str">
        <f t="shared" si="145"/>
        <v>Moderado</v>
      </c>
      <c r="AQ655" s="79"/>
      <c r="AR655" s="79" t="s">
        <v>3895</v>
      </c>
      <c r="AS655" s="79"/>
    </row>
    <row r="656" spans="3:45" ht="76.5">
      <c r="C656" s="56" t="s">
        <v>3896</v>
      </c>
      <c r="D656" s="57">
        <v>41306</v>
      </c>
      <c r="E656" s="58" t="s">
        <v>3897</v>
      </c>
      <c r="F656" s="58" t="s">
        <v>3898</v>
      </c>
      <c r="G656" s="59" t="s">
        <v>3899</v>
      </c>
      <c r="H656" s="59" t="s">
        <v>222</v>
      </c>
      <c r="I656" s="59" t="s">
        <v>2655</v>
      </c>
      <c r="J656" s="59" t="s">
        <v>2747</v>
      </c>
      <c r="K656" s="59" t="s">
        <v>505</v>
      </c>
      <c r="L656" s="59" t="s">
        <v>3891</v>
      </c>
      <c r="M656" s="59" t="s">
        <v>3892</v>
      </c>
      <c r="N656" s="59" t="s">
        <v>3900</v>
      </c>
      <c r="O656" s="59" t="s">
        <v>3894</v>
      </c>
      <c r="P656" s="46" t="s">
        <v>179</v>
      </c>
      <c r="Q656" s="59" t="s">
        <v>2697</v>
      </c>
      <c r="R656" s="59" t="s">
        <v>230</v>
      </c>
      <c r="S656" s="75">
        <f t="shared" si="135"/>
        <v>1</v>
      </c>
      <c r="T656" s="75" t="s">
        <v>231</v>
      </c>
      <c r="U656" s="75">
        <f t="shared" si="136"/>
        <v>1</v>
      </c>
      <c r="V656" s="75" t="s">
        <v>231</v>
      </c>
      <c r="W656" s="75">
        <f t="shared" si="137"/>
        <v>1</v>
      </c>
      <c r="X656" s="75" t="s">
        <v>231</v>
      </c>
      <c r="Y656" s="76">
        <f t="shared" si="146"/>
        <v>1</v>
      </c>
      <c r="Z656" s="77" t="str">
        <f t="shared" si="147"/>
        <v>Insignificante</v>
      </c>
      <c r="AA656" s="78">
        <f t="shared" si="138"/>
        <v>5</v>
      </c>
      <c r="AB656" s="75" t="s">
        <v>243</v>
      </c>
      <c r="AC656" s="75">
        <f t="shared" si="139"/>
        <v>2</v>
      </c>
      <c r="AD656" s="75" t="s">
        <v>233</v>
      </c>
      <c r="AE656" s="75">
        <f t="shared" si="140"/>
        <v>4</v>
      </c>
      <c r="AF656" s="75" t="s">
        <v>242</v>
      </c>
      <c r="AG656" s="76">
        <f t="shared" si="148"/>
        <v>5</v>
      </c>
      <c r="AH656" s="77" t="str">
        <f t="shared" si="141"/>
        <v>Catastrófico</v>
      </c>
      <c r="AI656" s="78">
        <f t="shared" si="142"/>
        <v>1</v>
      </c>
      <c r="AJ656" s="75" t="s">
        <v>231</v>
      </c>
      <c r="AK656" s="75">
        <f t="shared" si="143"/>
        <v>2</v>
      </c>
      <c r="AL656" s="75" t="s">
        <v>233</v>
      </c>
      <c r="AM656" s="75">
        <f t="shared" si="144"/>
        <v>2</v>
      </c>
      <c r="AN656" s="75" t="s">
        <v>233</v>
      </c>
      <c r="AO656" s="76">
        <f t="shared" si="149"/>
        <v>2</v>
      </c>
      <c r="AP656" s="77" t="str">
        <f t="shared" si="145"/>
        <v>Menor</v>
      </c>
      <c r="AQ656" s="79"/>
      <c r="AR656" s="79"/>
      <c r="AS656" s="79"/>
    </row>
    <row r="657" spans="3:45" ht="25.5">
      <c r="C657" s="56" t="s">
        <v>3901</v>
      </c>
      <c r="D657" s="57">
        <v>41276</v>
      </c>
      <c r="E657" s="58" t="s">
        <v>2744</v>
      </c>
      <c r="F657" s="58" t="s">
        <v>3902</v>
      </c>
      <c r="G657" s="59" t="s">
        <v>3903</v>
      </c>
      <c r="H657" s="59" t="s">
        <v>222</v>
      </c>
      <c r="I657" s="59" t="s">
        <v>223</v>
      </c>
      <c r="J657" s="59" t="s">
        <v>2747</v>
      </c>
      <c r="K657" s="59" t="s">
        <v>3904</v>
      </c>
      <c r="L657" s="59" t="s">
        <v>3905</v>
      </c>
      <c r="M657" s="59" t="s">
        <v>3906</v>
      </c>
      <c r="N657" s="59" t="s">
        <v>3907</v>
      </c>
      <c r="O657" s="59" t="s">
        <v>3908</v>
      </c>
      <c r="P657" s="46" t="s">
        <v>180</v>
      </c>
      <c r="Q657" s="59" t="s">
        <v>2650</v>
      </c>
      <c r="R657" s="59" t="s">
        <v>230</v>
      </c>
      <c r="S657" s="75">
        <f t="shared" si="135"/>
        <v>1</v>
      </c>
      <c r="T657" s="75" t="s">
        <v>231</v>
      </c>
      <c r="U657" s="75">
        <f t="shared" si="136"/>
        <v>1</v>
      </c>
      <c r="V657" s="75" t="s">
        <v>231</v>
      </c>
      <c r="W657" s="75">
        <f t="shared" si="137"/>
        <v>1</v>
      </c>
      <c r="X657" s="75" t="s">
        <v>231</v>
      </c>
      <c r="Y657" s="76">
        <f t="shared" si="146"/>
        <v>1</v>
      </c>
      <c r="Z657" s="77" t="str">
        <f t="shared" si="147"/>
        <v>Insignificante</v>
      </c>
      <c r="AA657" s="78">
        <f t="shared" si="138"/>
        <v>1</v>
      </c>
      <c r="AB657" s="75" t="s">
        <v>231</v>
      </c>
      <c r="AC657" s="75">
        <f t="shared" si="139"/>
        <v>4</v>
      </c>
      <c r="AD657" s="75" t="s">
        <v>242</v>
      </c>
      <c r="AE657" s="75">
        <f t="shared" si="140"/>
        <v>2</v>
      </c>
      <c r="AF657" s="75" t="s">
        <v>233</v>
      </c>
      <c r="AG657" s="76">
        <f t="shared" si="148"/>
        <v>4</v>
      </c>
      <c r="AH657" s="77" t="str">
        <f t="shared" si="141"/>
        <v>Mayor</v>
      </c>
      <c r="AI657" s="78">
        <f t="shared" si="142"/>
        <v>1</v>
      </c>
      <c r="AJ657" s="75" t="s">
        <v>231</v>
      </c>
      <c r="AK657" s="75">
        <f t="shared" si="143"/>
        <v>3</v>
      </c>
      <c r="AL657" s="75" t="s">
        <v>232</v>
      </c>
      <c r="AM657" s="75">
        <f t="shared" si="144"/>
        <v>2</v>
      </c>
      <c r="AN657" s="75" t="s">
        <v>233</v>
      </c>
      <c r="AO657" s="76">
        <f t="shared" si="149"/>
        <v>3</v>
      </c>
      <c r="AP657" s="77" t="str">
        <f t="shared" si="145"/>
        <v>Moderado</v>
      </c>
      <c r="AQ657" s="79"/>
      <c r="AR657" s="79"/>
      <c r="AS657" s="79"/>
    </row>
    <row r="658" spans="3:45" ht="25.5">
      <c r="C658" s="56" t="s">
        <v>3901</v>
      </c>
      <c r="D658" s="57">
        <v>41276</v>
      </c>
      <c r="E658" s="58" t="s">
        <v>2744</v>
      </c>
      <c r="F658" s="58" t="s">
        <v>3902</v>
      </c>
      <c r="G658" s="59" t="s">
        <v>3903</v>
      </c>
      <c r="H658" s="59" t="s">
        <v>222</v>
      </c>
      <c r="I658" s="59" t="s">
        <v>223</v>
      </c>
      <c r="J658" s="59" t="s">
        <v>2747</v>
      </c>
      <c r="K658" s="59" t="s">
        <v>3904</v>
      </c>
      <c r="L658" s="59" t="s">
        <v>3905</v>
      </c>
      <c r="M658" s="59" t="s">
        <v>3906</v>
      </c>
      <c r="N658" s="59" t="s">
        <v>3907</v>
      </c>
      <c r="O658" s="59" t="s">
        <v>3909</v>
      </c>
      <c r="P658" s="46" t="s">
        <v>180</v>
      </c>
      <c r="Q658" s="59" t="s">
        <v>2650</v>
      </c>
      <c r="R658" s="59" t="s">
        <v>230</v>
      </c>
      <c r="S658" s="75">
        <f>IF(T658="Insignificante",1,IF(T658="Menor",2,IF(T658="Moderado",3,IF(T658="Mayor",4,IF(T658="Catastrófico",5,"NA")))))</f>
        <v>1</v>
      </c>
      <c r="T658" s="75" t="s">
        <v>231</v>
      </c>
      <c r="U658" s="75">
        <f>IF(V658="Insignificante",1,IF(V658="Menor",2,IF(V658="Moderado",3,IF(V658="Mayor",4,IF(V658="Catastrófico",5,"NA")))))</f>
        <v>1</v>
      </c>
      <c r="V658" s="75" t="s">
        <v>231</v>
      </c>
      <c r="W658" s="75">
        <f>IF(X658="Insignificante",1,IF(X658="Menor",2,IF(X658="Moderado",3,IF(X658="Mayor",4,IF(X658="Catastrófico",5,"NA")))))</f>
        <v>1</v>
      </c>
      <c r="X658" s="75" t="s">
        <v>231</v>
      </c>
      <c r="Y658" s="76">
        <f>MAXA(S658,U658,W658)</f>
        <v>1</v>
      </c>
      <c r="Z658" s="77" t="str">
        <f>IF(Y658=1,"Insignificante",IF(Y658=2,"Menor",IF(Y658=3,"Moderado",IF(Y658=4,"Mayor",IF(Y658=5,"Catastrófico","NA")))))</f>
        <v>Insignificante</v>
      </c>
      <c r="AA658" s="78">
        <f>IF(AB658="Insignificante",1,IF(AB658="Menor",2,IF(AB658="Moderado",3,IF(AB658="Mayor",4,IF(AB658="Catastrófico",5,"NA")))))</f>
        <v>1</v>
      </c>
      <c r="AB658" s="75" t="s">
        <v>231</v>
      </c>
      <c r="AC658" s="75">
        <f>IF(AD658="Insignificante",1,IF(AD658="Menor",2,IF(AD658="Moderado",3,IF(AD658="Mayor",4,IF(AD658="Catastrófico",5,"NA")))))</f>
        <v>4</v>
      </c>
      <c r="AD658" s="75" t="s">
        <v>242</v>
      </c>
      <c r="AE658" s="75">
        <f>IF(AF658="Insignificante",1,IF(AF658="Menor",2,IF(AF658="Moderado",3,IF(AF658="Mayor",4,IF(AF658="Catastrófico",5,"NA")))))</f>
        <v>2</v>
      </c>
      <c r="AF658" s="75" t="s">
        <v>233</v>
      </c>
      <c r="AG658" s="76">
        <f>MAXA(AA658,AC658,AE658)</f>
        <v>4</v>
      </c>
      <c r="AH658" s="77" t="str">
        <f>IF(AG658=1,"Insignificante",IF(AG658=2,"Menor",IF(AG658=3,"Moderado",IF(AG658=4,"Mayor",IF(AG658=5,"Catastrófico","NA")))))</f>
        <v>Mayor</v>
      </c>
      <c r="AI658" s="78">
        <f>IF(AJ658="Insignificante",1,IF(AJ658="Menor",2,IF(AJ658="Moderado",3,IF(AJ658="Mayor",4,IF(AJ658="Catastrófico",5,"NA")))))</f>
        <v>1</v>
      </c>
      <c r="AJ658" s="75" t="s">
        <v>231</v>
      </c>
      <c r="AK658" s="75">
        <f>IF(AL658="Insignificante",1,IF(AL658="Menor",2,IF(AL658="Moderado",3,IF(AL658="Mayor",4,IF(AL658="Catastrófico",5,"NA")))))</f>
        <v>3</v>
      </c>
      <c r="AL658" s="75" t="s">
        <v>232</v>
      </c>
      <c r="AM658" s="75">
        <f>IF(AN658="Insignificante",1,IF(AN658="Menor",2,IF(AN658="Moderado",3,IF(AN658="Mayor",4,IF(AN658="Catastrófico",5,"NA")))))</f>
        <v>2</v>
      </c>
      <c r="AN658" s="75" t="s">
        <v>233</v>
      </c>
      <c r="AO658" s="76">
        <f>MAXA(AI658,AK658,AM658)</f>
        <v>3</v>
      </c>
      <c r="AP658" s="77" t="str">
        <f>IF(AO658=1,"Insignificante",IF(AO658=2,"Menor",IF(AO658=3,"Moderado",IF(AO658=4,"Mayor",IF(AO658=5,"Catastrófico","NA")))))</f>
        <v>Moderado</v>
      </c>
      <c r="AQ658" s="79"/>
      <c r="AR658" s="79"/>
      <c r="AS658" s="79"/>
    </row>
    <row r="659" spans="3:45" ht="38.25">
      <c r="C659" s="56" t="s">
        <v>3910</v>
      </c>
      <c r="D659" s="57">
        <v>41276</v>
      </c>
      <c r="E659" s="58" t="s">
        <v>3911</v>
      </c>
      <c r="F659" s="58" t="s">
        <v>3912</v>
      </c>
      <c r="G659" s="70" t="s">
        <v>3913</v>
      </c>
      <c r="H659" s="59" t="s">
        <v>222</v>
      </c>
      <c r="I659" s="59" t="s">
        <v>223</v>
      </c>
      <c r="J659" s="59" t="s">
        <v>2747</v>
      </c>
      <c r="K659" s="59" t="s">
        <v>3904</v>
      </c>
      <c r="L659" s="59" t="s">
        <v>3905</v>
      </c>
      <c r="M659" s="59" t="s">
        <v>3914</v>
      </c>
      <c r="N659" s="59" t="s">
        <v>3485</v>
      </c>
      <c r="O659" s="59" t="s">
        <v>3915</v>
      </c>
      <c r="P659" s="46" t="s">
        <v>180</v>
      </c>
      <c r="Q659" s="59" t="s">
        <v>2650</v>
      </c>
      <c r="R659" s="59" t="s">
        <v>2783</v>
      </c>
      <c r="S659" s="75">
        <f t="shared" si="135"/>
        <v>1</v>
      </c>
      <c r="T659" s="75" t="s">
        <v>231</v>
      </c>
      <c r="U659" s="75">
        <f t="shared" si="136"/>
        <v>1</v>
      </c>
      <c r="V659" s="75" t="s">
        <v>231</v>
      </c>
      <c r="W659" s="75">
        <f t="shared" si="137"/>
        <v>1</v>
      </c>
      <c r="X659" s="75" t="s">
        <v>231</v>
      </c>
      <c r="Y659" s="76">
        <f t="shared" si="146"/>
        <v>1</v>
      </c>
      <c r="Z659" s="77" t="str">
        <f t="shared" si="147"/>
        <v>Insignificante</v>
      </c>
      <c r="AA659" s="78">
        <f t="shared" si="138"/>
        <v>1</v>
      </c>
      <c r="AB659" s="75" t="s">
        <v>231</v>
      </c>
      <c r="AC659" s="75">
        <f t="shared" si="139"/>
        <v>5</v>
      </c>
      <c r="AD659" s="75" t="s">
        <v>243</v>
      </c>
      <c r="AE659" s="75">
        <f t="shared" si="140"/>
        <v>3</v>
      </c>
      <c r="AF659" s="75" t="s">
        <v>232</v>
      </c>
      <c r="AG659" s="76">
        <f t="shared" si="148"/>
        <v>5</v>
      </c>
      <c r="AH659" s="77" t="str">
        <f t="shared" si="141"/>
        <v>Catastrófico</v>
      </c>
      <c r="AI659" s="78">
        <f t="shared" si="142"/>
        <v>1</v>
      </c>
      <c r="AJ659" s="75" t="s">
        <v>231</v>
      </c>
      <c r="AK659" s="75">
        <f t="shared" si="143"/>
        <v>2</v>
      </c>
      <c r="AL659" s="75" t="s">
        <v>233</v>
      </c>
      <c r="AM659" s="75">
        <f t="shared" si="144"/>
        <v>3</v>
      </c>
      <c r="AN659" s="75" t="s">
        <v>232</v>
      </c>
      <c r="AO659" s="76">
        <f t="shared" si="149"/>
        <v>3</v>
      </c>
      <c r="AP659" s="77" t="str">
        <f t="shared" si="145"/>
        <v>Moderado</v>
      </c>
      <c r="AQ659" s="79"/>
      <c r="AR659" s="79"/>
      <c r="AS659" s="79"/>
    </row>
    <row r="660" spans="3:45" ht="38.25">
      <c r="C660" s="56" t="s">
        <v>3910</v>
      </c>
      <c r="D660" s="57">
        <v>41276</v>
      </c>
      <c r="E660" s="58" t="s">
        <v>3911</v>
      </c>
      <c r="F660" s="58" t="s">
        <v>3912</v>
      </c>
      <c r="G660" s="70" t="s">
        <v>3913</v>
      </c>
      <c r="H660" s="59" t="s">
        <v>222</v>
      </c>
      <c r="I660" s="59" t="s">
        <v>223</v>
      </c>
      <c r="J660" s="59" t="s">
        <v>2747</v>
      </c>
      <c r="K660" s="59" t="s">
        <v>3904</v>
      </c>
      <c r="L660" s="59" t="s">
        <v>3905</v>
      </c>
      <c r="M660" s="59" t="s">
        <v>3914</v>
      </c>
      <c r="N660" s="59" t="s">
        <v>3485</v>
      </c>
      <c r="O660" s="59" t="s">
        <v>3916</v>
      </c>
      <c r="P660" s="46" t="s">
        <v>180</v>
      </c>
      <c r="Q660" s="59" t="s">
        <v>2650</v>
      </c>
      <c r="R660" s="59" t="s">
        <v>2783</v>
      </c>
      <c r="S660" s="75">
        <f>IF(T660="Insignificante",1,IF(T660="Menor",2,IF(T660="Moderado",3,IF(T660="Mayor",4,IF(T660="Catastrófico",5,"NA")))))</f>
        <v>1</v>
      </c>
      <c r="T660" s="75" t="s">
        <v>231</v>
      </c>
      <c r="U660" s="75">
        <f>IF(V660="Insignificante",1,IF(V660="Menor",2,IF(V660="Moderado",3,IF(V660="Mayor",4,IF(V660="Catastrófico",5,"NA")))))</f>
        <v>1</v>
      </c>
      <c r="V660" s="75" t="s">
        <v>231</v>
      </c>
      <c r="W660" s="75">
        <f>IF(X660="Insignificante",1,IF(X660="Menor",2,IF(X660="Moderado",3,IF(X660="Mayor",4,IF(X660="Catastrófico",5,"NA")))))</f>
        <v>1</v>
      </c>
      <c r="X660" s="75" t="s">
        <v>231</v>
      </c>
      <c r="Y660" s="76">
        <f>MAXA(S660,U660,W660)</f>
        <v>1</v>
      </c>
      <c r="Z660" s="77" t="str">
        <f>IF(Y660=1,"Insignificante",IF(Y660=2,"Menor",IF(Y660=3,"Moderado",IF(Y660=4,"Mayor",IF(Y660=5,"Catastrófico","NA")))))</f>
        <v>Insignificante</v>
      </c>
      <c r="AA660" s="78">
        <f>IF(AB660="Insignificante",1,IF(AB660="Menor",2,IF(AB660="Moderado",3,IF(AB660="Mayor",4,IF(AB660="Catastrófico",5,"NA")))))</f>
        <v>1</v>
      </c>
      <c r="AB660" s="75" t="s">
        <v>231</v>
      </c>
      <c r="AC660" s="75">
        <f>IF(AD660="Insignificante",1,IF(AD660="Menor",2,IF(AD660="Moderado",3,IF(AD660="Mayor",4,IF(AD660="Catastrófico",5,"NA")))))</f>
        <v>5</v>
      </c>
      <c r="AD660" s="75" t="s">
        <v>243</v>
      </c>
      <c r="AE660" s="75">
        <f>IF(AF660="Insignificante",1,IF(AF660="Menor",2,IF(AF660="Moderado",3,IF(AF660="Mayor",4,IF(AF660="Catastrófico",5,"NA")))))</f>
        <v>3</v>
      </c>
      <c r="AF660" s="75" t="s">
        <v>232</v>
      </c>
      <c r="AG660" s="76">
        <f>MAXA(AA660,AC660,AE660)</f>
        <v>5</v>
      </c>
      <c r="AH660" s="77" t="str">
        <f>IF(AG660=1,"Insignificante",IF(AG660=2,"Menor",IF(AG660=3,"Moderado",IF(AG660=4,"Mayor",IF(AG660=5,"Catastrófico","NA")))))</f>
        <v>Catastrófico</v>
      </c>
      <c r="AI660" s="78">
        <f>IF(AJ660="Insignificante",1,IF(AJ660="Menor",2,IF(AJ660="Moderado",3,IF(AJ660="Mayor",4,IF(AJ660="Catastrófico",5,"NA")))))</f>
        <v>1</v>
      </c>
      <c r="AJ660" s="75" t="s">
        <v>231</v>
      </c>
      <c r="AK660" s="75">
        <f>IF(AL660="Insignificante",1,IF(AL660="Menor",2,IF(AL660="Moderado",3,IF(AL660="Mayor",4,IF(AL660="Catastrófico",5,"NA")))))</f>
        <v>2</v>
      </c>
      <c r="AL660" s="75" t="s">
        <v>233</v>
      </c>
      <c r="AM660" s="75">
        <f>IF(AN660="Insignificante",1,IF(AN660="Menor",2,IF(AN660="Moderado",3,IF(AN660="Mayor",4,IF(AN660="Catastrófico",5,"NA")))))</f>
        <v>3</v>
      </c>
      <c r="AN660" s="75" t="s">
        <v>232</v>
      </c>
      <c r="AO660" s="76">
        <f>MAXA(AI660,AK660,AM660)</f>
        <v>3</v>
      </c>
      <c r="AP660" s="77" t="str">
        <f>IF(AO660=1,"Insignificante",IF(AO660=2,"Menor",IF(AO660=3,"Moderado",IF(AO660=4,"Mayor",IF(AO660=5,"Catastrófico","NA")))))</f>
        <v>Moderado</v>
      </c>
      <c r="AQ660" s="79"/>
      <c r="AR660" s="79"/>
      <c r="AS660" s="79"/>
    </row>
    <row r="661" spans="3:45" ht="38.25">
      <c r="C661" s="56" t="s">
        <v>3910</v>
      </c>
      <c r="D661" s="57">
        <v>41276</v>
      </c>
      <c r="E661" s="58" t="s">
        <v>3911</v>
      </c>
      <c r="F661" s="58" t="s">
        <v>3912</v>
      </c>
      <c r="G661" s="70" t="s">
        <v>3913</v>
      </c>
      <c r="H661" s="59" t="s">
        <v>222</v>
      </c>
      <c r="I661" s="59" t="s">
        <v>223</v>
      </c>
      <c r="J661" s="59" t="s">
        <v>2747</v>
      </c>
      <c r="K661" s="59" t="s">
        <v>3904</v>
      </c>
      <c r="L661" s="59" t="s">
        <v>3905</v>
      </c>
      <c r="M661" s="59" t="s">
        <v>3914</v>
      </c>
      <c r="N661" s="59" t="s">
        <v>3485</v>
      </c>
      <c r="O661" s="59" t="s">
        <v>3917</v>
      </c>
      <c r="P661" s="46" t="s">
        <v>180</v>
      </c>
      <c r="Q661" s="59" t="s">
        <v>2650</v>
      </c>
      <c r="R661" s="59" t="s">
        <v>2783</v>
      </c>
      <c r="S661" s="75">
        <f>IF(T661="Insignificante",1,IF(T661="Menor",2,IF(T661="Moderado",3,IF(T661="Mayor",4,IF(T661="Catastrófico",5,"NA")))))</f>
        <v>1</v>
      </c>
      <c r="T661" s="75" t="s">
        <v>231</v>
      </c>
      <c r="U661" s="75">
        <f>IF(V661="Insignificante",1,IF(V661="Menor",2,IF(V661="Moderado",3,IF(V661="Mayor",4,IF(V661="Catastrófico",5,"NA")))))</f>
        <v>1</v>
      </c>
      <c r="V661" s="75" t="s">
        <v>231</v>
      </c>
      <c r="W661" s="75">
        <f>IF(X661="Insignificante",1,IF(X661="Menor",2,IF(X661="Moderado",3,IF(X661="Mayor",4,IF(X661="Catastrófico",5,"NA")))))</f>
        <v>1</v>
      </c>
      <c r="X661" s="75" t="s">
        <v>231</v>
      </c>
      <c r="Y661" s="76">
        <f>MAXA(S661,U661,W661)</f>
        <v>1</v>
      </c>
      <c r="Z661" s="77" t="str">
        <f>IF(Y661=1,"Insignificante",IF(Y661=2,"Menor",IF(Y661=3,"Moderado",IF(Y661=4,"Mayor",IF(Y661=5,"Catastrófico","NA")))))</f>
        <v>Insignificante</v>
      </c>
      <c r="AA661" s="78">
        <f>IF(AB661="Insignificante",1,IF(AB661="Menor",2,IF(AB661="Moderado",3,IF(AB661="Mayor",4,IF(AB661="Catastrófico",5,"NA")))))</f>
        <v>1</v>
      </c>
      <c r="AB661" s="75" t="s">
        <v>231</v>
      </c>
      <c r="AC661" s="75">
        <f>IF(AD661="Insignificante",1,IF(AD661="Menor",2,IF(AD661="Moderado",3,IF(AD661="Mayor",4,IF(AD661="Catastrófico",5,"NA")))))</f>
        <v>5</v>
      </c>
      <c r="AD661" s="75" t="s">
        <v>243</v>
      </c>
      <c r="AE661" s="75">
        <f>IF(AF661="Insignificante",1,IF(AF661="Menor",2,IF(AF661="Moderado",3,IF(AF661="Mayor",4,IF(AF661="Catastrófico",5,"NA")))))</f>
        <v>3</v>
      </c>
      <c r="AF661" s="75" t="s">
        <v>232</v>
      </c>
      <c r="AG661" s="76">
        <f>MAXA(AA661,AC661,AE661)</f>
        <v>5</v>
      </c>
      <c r="AH661" s="77" t="str">
        <f>IF(AG661=1,"Insignificante",IF(AG661=2,"Menor",IF(AG661=3,"Moderado",IF(AG661=4,"Mayor",IF(AG661=5,"Catastrófico","NA")))))</f>
        <v>Catastrófico</v>
      </c>
      <c r="AI661" s="78">
        <f>IF(AJ661="Insignificante",1,IF(AJ661="Menor",2,IF(AJ661="Moderado",3,IF(AJ661="Mayor",4,IF(AJ661="Catastrófico",5,"NA")))))</f>
        <v>1</v>
      </c>
      <c r="AJ661" s="75" t="s">
        <v>231</v>
      </c>
      <c r="AK661" s="75">
        <f>IF(AL661="Insignificante",1,IF(AL661="Menor",2,IF(AL661="Moderado",3,IF(AL661="Mayor",4,IF(AL661="Catastrófico",5,"NA")))))</f>
        <v>2</v>
      </c>
      <c r="AL661" s="75" t="s">
        <v>233</v>
      </c>
      <c r="AM661" s="75">
        <f>IF(AN661="Insignificante",1,IF(AN661="Menor",2,IF(AN661="Moderado",3,IF(AN661="Mayor",4,IF(AN661="Catastrófico",5,"NA")))))</f>
        <v>3</v>
      </c>
      <c r="AN661" s="75" t="s">
        <v>232</v>
      </c>
      <c r="AO661" s="76">
        <f>MAXA(AI661,AK661,AM661)</f>
        <v>3</v>
      </c>
      <c r="AP661" s="77" t="str">
        <f>IF(AO661=1,"Insignificante",IF(AO661=2,"Menor",IF(AO661=3,"Moderado",IF(AO661=4,"Mayor",IF(AO661=5,"Catastrófico","NA")))))</f>
        <v>Moderado</v>
      </c>
      <c r="AQ661" s="79"/>
      <c r="AR661" s="79"/>
      <c r="AS661" s="79"/>
    </row>
    <row r="662" spans="3:45" ht="63.75">
      <c r="C662" s="56" t="s">
        <v>3918</v>
      </c>
      <c r="D662" s="57">
        <v>41276</v>
      </c>
      <c r="E662" s="58" t="s">
        <v>3911</v>
      </c>
      <c r="F662" s="58" t="s">
        <v>3919</v>
      </c>
      <c r="G662" s="70" t="s">
        <v>3920</v>
      </c>
      <c r="H662" s="59" t="s">
        <v>222</v>
      </c>
      <c r="I662" s="59" t="s">
        <v>223</v>
      </c>
      <c r="J662" s="59" t="s">
        <v>2747</v>
      </c>
      <c r="K662" s="59" t="s">
        <v>3904</v>
      </c>
      <c r="L662" s="59" t="s">
        <v>3905</v>
      </c>
      <c r="M662" s="59" t="s">
        <v>3914</v>
      </c>
      <c r="N662" s="59" t="s">
        <v>3485</v>
      </c>
      <c r="O662" s="59" t="s">
        <v>3915</v>
      </c>
      <c r="P662" s="46" t="s">
        <v>180</v>
      </c>
      <c r="Q662" s="59" t="s">
        <v>2650</v>
      </c>
      <c r="R662" s="59" t="s">
        <v>2783</v>
      </c>
      <c r="S662" s="75">
        <f t="shared" ref="S662:S780" si="150">IF(T662="Insignificante",1,IF(T662="Menor",2,IF(T662="Moderado",3,IF(T662="Mayor",4,IF(T662="Catastrófico",5,"NA")))))</f>
        <v>1</v>
      </c>
      <c r="T662" s="75" t="s">
        <v>231</v>
      </c>
      <c r="U662" s="75">
        <f t="shared" ref="U662:U780" si="151">IF(V662="Insignificante",1,IF(V662="Menor",2,IF(V662="Moderado",3,IF(V662="Mayor",4,IF(V662="Catastrófico",5,"NA")))))</f>
        <v>1</v>
      </c>
      <c r="V662" s="75" t="s">
        <v>231</v>
      </c>
      <c r="W662" s="75">
        <f t="shared" ref="W662:W780" si="152">IF(X662="Insignificante",1,IF(X662="Menor",2,IF(X662="Moderado",3,IF(X662="Mayor",4,IF(X662="Catastrófico",5,"NA")))))</f>
        <v>1</v>
      </c>
      <c r="X662" s="75" t="s">
        <v>231</v>
      </c>
      <c r="Y662" s="76">
        <f t="shared" si="146"/>
        <v>1</v>
      </c>
      <c r="Z662" s="77" t="str">
        <f t="shared" si="147"/>
        <v>Insignificante</v>
      </c>
      <c r="AA662" s="78">
        <f t="shared" ref="AA662:AA780" si="153">IF(AB662="Insignificante",1,IF(AB662="Menor",2,IF(AB662="Moderado",3,IF(AB662="Mayor",4,IF(AB662="Catastrófico",5,"NA")))))</f>
        <v>1</v>
      </c>
      <c r="AB662" s="75" t="s">
        <v>231</v>
      </c>
      <c r="AC662" s="75">
        <f t="shared" ref="AC662:AC780" si="154">IF(AD662="Insignificante",1,IF(AD662="Menor",2,IF(AD662="Moderado",3,IF(AD662="Mayor",4,IF(AD662="Catastrófico",5,"NA")))))</f>
        <v>5</v>
      </c>
      <c r="AD662" s="75" t="s">
        <v>243</v>
      </c>
      <c r="AE662" s="75">
        <f t="shared" ref="AE662:AE780" si="155">IF(AF662="Insignificante",1,IF(AF662="Menor",2,IF(AF662="Moderado",3,IF(AF662="Mayor",4,IF(AF662="Catastrófico",5,"NA")))))</f>
        <v>3</v>
      </c>
      <c r="AF662" s="75" t="s">
        <v>232</v>
      </c>
      <c r="AG662" s="76">
        <f t="shared" si="148"/>
        <v>5</v>
      </c>
      <c r="AH662" s="77" t="str">
        <f t="shared" ref="AH662:AH780" si="156">IF(AG662=1,"Insignificante",IF(AG662=2,"Menor",IF(AG662=3,"Moderado",IF(AG662=4,"Mayor",IF(AG662=5,"Catastrófico","NA")))))</f>
        <v>Catastrófico</v>
      </c>
      <c r="AI662" s="78">
        <f t="shared" ref="AI662:AI780" si="157">IF(AJ662="Insignificante",1,IF(AJ662="Menor",2,IF(AJ662="Moderado",3,IF(AJ662="Mayor",4,IF(AJ662="Catastrófico",5,"NA")))))</f>
        <v>1</v>
      </c>
      <c r="AJ662" s="75" t="s">
        <v>231</v>
      </c>
      <c r="AK662" s="75">
        <f t="shared" ref="AK662:AK780" si="158">IF(AL662="Insignificante",1,IF(AL662="Menor",2,IF(AL662="Moderado",3,IF(AL662="Mayor",4,IF(AL662="Catastrófico",5,"NA")))))</f>
        <v>2</v>
      </c>
      <c r="AL662" s="75" t="s">
        <v>233</v>
      </c>
      <c r="AM662" s="75">
        <f t="shared" ref="AM662:AM780" si="159">IF(AN662="Insignificante",1,IF(AN662="Menor",2,IF(AN662="Moderado",3,IF(AN662="Mayor",4,IF(AN662="Catastrófico",5,"NA")))))</f>
        <v>3</v>
      </c>
      <c r="AN662" s="75" t="s">
        <v>232</v>
      </c>
      <c r="AO662" s="76">
        <f t="shared" si="149"/>
        <v>3</v>
      </c>
      <c r="AP662" s="77" t="str">
        <f t="shared" ref="AP662:AP780" si="160">IF(AO662=1,"Insignificante",IF(AO662=2,"Menor",IF(AO662=3,"Moderado",IF(AO662=4,"Mayor",IF(AO662=5,"Catastrófico","NA")))))</f>
        <v>Moderado</v>
      </c>
      <c r="AQ662" s="79"/>
      <c r="AR662" s="79"/>
      <c r="AS662" s="79"/>
    </row>
    <row r="663" spans="3:45" ht="63.75">
      <c r="C663" s="56" t="s">
        <v>3918</v>
      </c>
      <c r="D663" s="57">
        <v>41276</v>
      </c>
      <c r="E663" s="58" t="s">
        <v>3911</v>
      </c>
      <c r="F663" s="58" t="s">
        <v>3919</v>
      </c>
      <c r="G663" s="70" t="s">
        <v>3920</v>
      </c>
      <c r="H663" s="59" t="s">
        <v>222</v>
      </c>
      <c r="I663" s="59" t="s">
        <v>223</v>
      </c>
      <c r="J663" s="59" t="s">
        <v>2747</v>
      </c>
      <c r="K663" s="59" t="s">
        <v>3904</v>
      </c>
      <c r="L663" s="59" t="s">
        <v>3905</v>
      </c>
      <c r="M663" s="59" t="s">
        <v>3914</v>
      </c>
      <c r="N663" s="59" t="s">
        <v>3485</v>
      </c>
      <c r="O663" s="59" t="s">
        <v>3921</v>
      </c>
      <c r="P663" s="46" t="s">
        <v>180</v>
      </c>
      <c r="Q663" s="59" t="s">
        <v>2650</v>
      </c>
      <c r="R663" s="59" t="s">
        <v>2783</v>
      </c>
      <c r="S663" s="75">
        <f>IF(T663="Insignificante",1,IF(T663="Menor",2,IF(T663="Moderado",3,IF(T663="Mayor",4,IF(T663="Catastrófico",5,"NA")))))</f>
        <v>1</v>
      </c>
      <c r="T663" s="75" t="s">
        <v>231</v>
      </c>
      <c r="U663" s="75">
        <f>IF(V663="Insignificante",1,IF(V663="Menor",2,IF(V663="Moderado",3,IF(V663="Mayor",4,IF(V663="Catastrófico",5,"NA")))))</f>
        <v>1</v>
      </c>
      <c r="V663" s="75" t="s">
        <v>231</v>
      </c>
      <c r="W663" s="75">
        <f>IF(X663="Insignificante",1,IF(X663="Menor",2,IF(X663="Moderado",3,IF(X663="Mayor",4,IF(X663="Catastrófico",5,"NA")))))</f>
        <v>1</v>
      </c>
      <c r="X663" s="75" t="s">
        <v>231</v>
      </c>
      <c r="Y663" s="76">
        <f>MAXA(S663,U663,W663)</f>
        <v>1</v>
      </c>
      <c r="Z663" s="77" t="str">
        <f>IF(Y663=1,"Insignificante",IF(Y663=2,"Menor",IF(Y663=3,"Moderado",IF(Y663=4,"Mayor",IF(Y663=5,"Catastrófico","NA")))))</f>
        <v>Insignificante</v>
      </c>
      <c r="AA663" s="78">
        <f>IF(AB663="Insignificante",1,IF(AB663="Menor",2,IF(AB663="Moderado",3,IF(AB663="Mayor",4,IF(AB663="Catastrófico",5,"NA")))))</f>
        <v>1</v>
      </c>
      <c r="AB663" s="75" t="s">
        <v>231</v>
      </c>
      <c r="AC663" s="75">
        <f>IF(AD663="Insignificante",1,IF(AD663="Menor",2,IF(AD663="Moderado",3,IF(AD663="Mayor",4,IF(AD663="Catastrófico",5,"NA")))))</f>
        <v>5</v>
      </c>
      <c r="AD663" s="75" t="s">
        <v>243</v>
      </c>
      <c r="AE663" s="75">
        <f>IF(AF663="Insignificante",1,IF(AF663="Menor",2,IF(AF663="Moderado",3,IF(AF663="Mayor",4,IF(AF663="Catastrófico",5,"NA")))))</f>
        <v>3</v>
      </c>
      <c r="AF663" s="75" t="s">
        <v>232</v>
      </c>
      <c r="AG663" s="76">
        <f>MAXA(AA663,AC663,AE663)</f>
        <v>5</v>
      </c>
      <c r="AH663" s="77" t="str">
        <f>IF(AG663=1,"Insignificante",IF(AG663=2,"Menor",IF(AG663=3,"Moderado",IF(AG663=4,"Mayor",IF(AG663=5,"Catastrófico","NA")))))</f>
        <v>Catastrófico</v>
      </c>
      <c r="AI663" s="78">
        <f>IF(AJ663="Insignificante",1,IF(AJ663="Menor",2,IF(AJ663="Moderado",3,IF(AJ663="Mayor",4,IF(AJ663="Catastrófico",5,"NA")))))</f>
        <v>1</v>
      </c>
      <c r="AJ663" s="75" t="s">
        <v>231</v>
      </c>
      <c r="AK663" s="75">
        <f>IF(AL663="Insignificante",1,IF(AL663="Menor",2,IF(AL663="Moderado",3,IF(AL663="Mayor",4,IF(AL663="Catastrófico",5,"NA")))))</f>
        <v>2</v>
      </c>
      <c r="AL663" s="75" t="s">
        <v>233</v>
      </c>
      <c r="AM663" s="75">
        <f>IF(AN663="Insignificante",1,IF(AN663="Menor",2,IF(AN663="Moderado",3,IF(AN663="Mayor",4,IF(AN663="Catastrófico",5,"NA")))))</f>
        <v>3</v>
      </c>
      <c r="AN663" s="75" t="s">
        <v>232</v>
      </c>
      <c r="AO663" s="76">
        <f>MAXA(AI663,AK663,AM663)</f>
        <v>3</v>
      </c>
      <c r="AP663" s="77" t="str">
        <f>IF(AO663=1,"Insignificante",IF(AO663=2,"Menor",IF(AO663=3,"Moderado",IF(AO663=4,"Mayor",IF(AO663=5,"Catastrófico","NA")))))</f>
        <v>Moderado</v>
      </c>
      <c r="AQ663" s="79"/>
      <c r="AR663" s="79"/>
      <c r="AS663" s="79"/>
    </row>
    <row r="664" spans="3:45" ht="63.75">
      <c r="C664" s="56" t="s">
        <v>3918</v>
      </c>
      <c r="D664" s="57">
        <v>41276</v>
      </c>
      <c r="E664" s="58" t="s">
        <v>3911</v>
      </c>
      <c r="F664" s="58" t="s">
        <v>3919</v>
      </c>
      <c r="G664" s="70" t="s">
        <v>3920</v>
      </c>
      <c r="H664" s="59" t="s">
        <v>222</v>
      </c>
      <c r="I664" s="59" t="s">
        <v>223</v>
      </c>
      <c r="J664" s="59" t="s">
        <v>2747</v>
      </c>
      <c r="K664" s="59" t="s">
        <v>3904</v>
      </c>
      <c r="L664" s="59" t="s">
        <v>3905</v>
      </c>
      <c r="M664" s="59" t="s">
        <v>3914</v>
      </c>
      <c r="N664" s="59" t="s">
        <v>3485</v>
      </c>
      <c r="O664" s="59" t="s">
        <v>3917</v>
      </c>
      <c r="P664" s="46" t="s">
        <v>180</v>
      </c>
      <c r="Q664" s="59" t="s">
        <v>2650</v>
      </c>
      <c r="R664" s="59" t="s">
        <v>2783</v>
      </c>
      <c r="S664" s="75">
        <f>IF(T664="Insignificante",1,IF(T664="Menor",2,IF(T664="Moderado",3,IF(T664="Mayor",4,IF(T664="Catastrófico",5,"NA")))))</f>
        <v>1</v>
      </c>
      <c r="T664" s="75" t="s">
        <v>231</v>
      </c>
      <c r="U664" s="75">
        <f>IF(V664="Insignificante",1,IF(V664="Menor",2,IF(V664="Moderado",3,IF(V664="Mayor",4,IF(V664="Catastrófico",5,"NA")))))</f>
        <v>1</v>
      </c>
      <c r="V664" s="75" t="s">
        <v>231</v>
      </c>
      <c r="W664" s="75">
        <f>IF(X664="Insignificante",1,IF(X664="Menor",2,IF(X664="Moderado",3,IF(X664="Mayor",4,IF(X664="Catastrófico",5,"NA")))))</f>
        <v>1</v>
      </c>
      <c r="X664" s="75" t="s">
        <v>231</v>
      </c>
      <c r="Y664" s="76">
        <f>MAXA(S664,U664,W664)</f>
        <v>1</v>
      </c>
      <c r="Z664" s="77" t="str">
        <f>IF(Y664=1,"Insignificante",IF(Y664=2,"Menor",IF(Y664=3,"Moderado",IF(Y664=4,"Mayor",IF(Y664=5,"Catastrófico","NA")))))</f>
        <v>Insignificante</v>
      </c>
      <c r="AA664" s="78">
        <f>IF(AB664="Insignificante",1,IF(AB664="Menor",2,IF(AB664="Moderado",3,IF(AB664="Mayor",4,IF(AB664="Catastrófico",5,"NA")))))</f>
        <v>1</v>
      </c>
      <c r="AB664" s="75" t="s">
        <v>231</v>
      </c>
      <c r="AC664" s="75">
        <f>IF(AD664="Insignificante",1,IF(AD664="Menor",2,IF(AD664="Moderado",3,IF(AD664="Mayor",4,IF(AD664="Catastrófico",5,"NA")))))</f>
        <v>5</v>
      </c>
      <c r="AD664" s="75" t="s">
        <v>243</v>
      </c>
      <c r="AE664" s="75">
        <f>IF(AF664="Insignificante",1,IF(AF664="Menor",2,IF(AF664="Moderado",3,IF(AF664="Mayor",4,IF(AF664="Catastrófico",5,"NA")))))</f>
        <v>3</v>
      </c>
      <c r="AF664" s="75" t="s">
        <v>232</v>
      </c>
      <c r="AG664" s="76">
        <f>MAXA(AA664,AC664,AE664)</f>
        <v>5</v>
      </c>
      <c r="AH664" s="77" t="str">
        <f>IF(AG664=1,"Insignificante",IF(AG664=2,"Menor",IF(AG664=3,"Moderado",IF(AG664=4,"Mayor",IF(AG664=5,"Catastrófico","NA")))))</f>
        <v>Catastrófico</v>
      </c>
      <c r="AI664" s="78">
        <f>IF(AJ664="Insignificante",1,IF(AJ664="Menor",2,IF(AJ664="Moderado",3,IF(AJ664="Mayor",4,IF(AJ664="Catastrófico",5,"NA")))))</f>
        <v>1</v>
      </c>
      <c r="AJ664" s="75" t="s">
        <v>231</v>
      </c>
      <c r="AK664" s="75">
        <f>IF(AL664="Insignificante",1,IF(AL664="Menor",2,IF(AL664="Moderado",3,IF(AL664="Mayor",4,IF(AL664="Catastrófico",5,"NA")))))</f>
        <v>2</v>
      </c>
      <c r="AL664" s="75" t="s">
        <v>233</v>
      </c>
      <c r="AM664" s="75">
        <f>IF(AN664="Insignificante",1,IF(AN664="Menor",2,IF(AN664="Moderado",3,IF(AN664="Mayor",4,IF(AN664="Catastrófico",5,"NA")))))</f>
        <v>3</v>
      </c>
      <c r="AN664" s="75" t="s">
        <v>232</v>
      </c>
      <c r="AO664" s="76">
        <f>MAXA(AI664,AK664,AM664)</f>
        <v>3</v>
      </c>
      <c r="AP664" s="77" t="str">
        <f>IF(AO664=1,"Insignificante",IF(AO664=2,"Menor",IF(AO664=3,"Moderado",IF(AO664=4,"Mayor",IF(AO664=5,"Catastrófico","NA")))))</f>
        <v>Moderado</v>
      </c>
      <c r="AQ664" s="79"/>
      <c r="AR664" s="79"/>
      <c r="AS664" s="79"/>
    </row>
    <row r="665" spans="3:45" ht="38.25">
      <c r="C665" s="56" t="s">
        <v>3922</v>
      </c>
      <c r="D665" s="57">
        <v>41276</v>
      </c>
      <c r="E665" s="58" t="s">
        <v>3911</v>
      </c>
      <c r="F665" s="58" t="s">
        <v>3923</v>
      </c>
      <c r="G665" s="59" t="s">
        <v>3924</v>
      </c>
      <c r="H665" s="59" t="s">
        <v>222</v>
      </c>
      <c r="I665" s="59" t="s">
        <v>223</v>
      </c>
      <c r="J665" s="59" t="s">
        <v>2747</v>
      </c>
      <c r="K665" s="59" t="s">
        <v>3904</v>
      </c>
      <c r="L665" s="59" t="s">
        <v>3905</v>
      </c>
      <c r="M665" s="59" t="s">
        <v>3914</v>
      </c>
      <c r="N665" s="59" t="s">
        <v>3485</v>
      </c>
      <c r="O665" s="59" t="s">
        <v>3915</v>
      </c>
      <c r="P665" s="46" t="s">
        <v>180</v>
      </c>
      <c r="Q665" s="59" t="s">
        <v>2650</v>
      </c>
      <c r="R665" s="59" t="s">
        <v>2783</v>
      </c>
      <c r="S665" s="75">
        <f t="shared" si="150"/>
        <v>1</v>
      </c>
      <c r="T665" s="75" t="s">
        <v>231</v>
      </c>
      <c r="U665" s="75">
        <f t="shared" si="151"/>
        <v>1</v>
      </c>
      <c r="V665" s="75" t="s">
        <v>231</v>
      </c>
      <c r="W665" s="75">
        <f t="shared" si="152"/>
        <v>1</v>
      </c>
      <c r="X665" s="75" t="s">
        <v>231</v>
      </c>
      <c r="Y665" s="76">
        <f t="shared" ref="Y665:Y782" si="161">MAXA(S665,U665,W665)</f>
        <v>1</v>
      </c>
      <c r="Z665" s="77" t="str">
        <f t="shared" ref="Z665:Z782" si="162">IF(Y665=1,"Insignificante",IF(Y665=2,"Menor",IF(Y665=3,"Moderado",IF(Y665=4,"Mayor",IF(Y665=5,"Catastrófico","NA")))))</f>
        <v>Insignificante</v>
      </c>
      <c r="AA665" s="78">
        <f t="shared" si="153"/>
        <v>1</v>
      </c>
      <c r="AB665" s="75" t="s">
        <v>231</v>
      </c>
      <c r="AC665" s="75">
        <f t="shared" si="154"/>
        <v>5</v>
      </c>
      <c r="AD665" s="75" t="s">
        <v>243</v>
      </c>
      <c r="AE665" s="75">
        <f t="shared" si="155"/>
        <v>3</v>
      </c>
      <c r="AF665" s="75" t="s">
        <v>232</v>
      </c>
      <c r="AG665" s="76">
        <f t="shared" ref="AG665:AG782" si="163">MAXA(AA665,AC665,AE665)</f>
        <v>5</v>
      </c>
      <c r="AH665" s="77" t="str">
        <f t="shared" si="156"/>
        <v>Catastrófico</v>
      </c>
      <c r="AI665" s="78">
        <f t="shared" si="157"/>
        <v>1</v>
      </c>
      <c r="AJ665" s="75" t="s">
        <v>231</v>
      </c>
      <c r="AK665" s="75">
        <f t="shared" si="158"/>
        <v>2</v>
      </c>
      <c r="AL665" s="75" t="s">
        <v>233</v>
      </c>
      <c r="AM665" s="75">
        <f t="shared" si="159"/>
        <v>3</v>
      </c>
      <c r="AN665" s="75" t="s">
        <v>232</v>
      </c>
      <c r="AO665" s="76">
        <f t="shared" ref="AO665:AO782" si="164">MAXA(AI665,AK665,AM665)</f>
        <v>3</v>
      </c>
      <c r="AP665" s="77" t="str">
        <f t="shared" si="160"/>
        <v>Moderado</v>
      </c>
      <c r="AQ665" s="79"/>
      <c r="AR665" s="79"/>
      <c r="AS665" s="79"/>
    </row>
    <row r="666" spans="3:45" ht="38.25">
      <c r="C666" s="56" t="s">
        <v>3922</v>
      </c>
      <c r="D666" s="57">
        <v>41276</v>
      </c>
      <c r="E666" s="58" t="s">
        <v>3911</v>
      </c>
      <c r="F666" s="58" t="s">
        <v>3923</v>
      </c>
      <c r="G666" s="59" t="s">
        <v>3924</v>
      </c>
      <c r="H666" s="59" t="s">
        <v>222</v>
      </c>
      <c r="I666" s="59" t="s">
        <v>223</v>
      </c>
      <c r="J666" s="59" t="s">
        <v>2747</v>
      </c>
      <c r="K666" s="59" t="s">
        <v>3904</v>
      </c>
      <c r="L666" s="59" t="s">
        <v>3905</v>
      </c>
      <c r="M666" s="59" t="s">
        <v>3914</v>
      </c>
      <c r="N666" s="59" t="s">
        <v>3485</v>
      </c>
      <c r="O666" s="59" t="s">
        <v>3925</v>
      </c>
      <c r="P666" s="46" t="s">
        <v>180</v>
      </c>
      <c r="Q666" s="59" t="s">
        <v>2650</v>
      </c>
      <c r="R666" s="59" t="s">
        <v>2783</v>
      </c>
      <c r="S666" s="75">
        <f>IF(T666="Insignificante",1,IF(T666="Menor",2,IF(T666="Moderado",3,IF(T666="Mayor",4,IF(T666="Catastrófico",5,"NA")))))</f>
        <v>1</v>
      </c>
      <c r="T666" s="75" t="s">
        <v>231</v>
      </c>
      <c r="U666" s="75">
        <f>IF(V666="Insignificante",1,IF(V666="Menor",2,IF(V666="Moderado",3,IF(V666="Mayor",4,IF(V666="Catastrófico",5,"NA")))))</f>
        <v>1</v>
      </c>
      <c r="V666" s="75" t="s">
        <v>231</v>
      </c>
      <c r="W666" s="75">
        <f>IF(X666="Insignificante",1,IF(X666="Menor",2,IF(X666="Moderado",3,IF(X666="Mayor",4,IF(X666="Catastrófico",5,"NA")))))</f>
        <v>1</v>
      </c>
      <c r="X666" s="75" t="s">
        <v>231</v>
      </c>
      <c r="Y666" s="76">
        <f>MAXA(S666,U666,W666)</f>
        <v>1</v>
      </c>
      <c r="Z666" s="77" t="str">
        <f>IF(Y666=1,"Insignificante",IF(Y666=2,"Menor",IF(Y666=3,"Moderado",IF(Y666=4,"Mayor",IF(Y666=5,"Catastrófico","NA")))))</f>
        <v>Insignificante</v>
      </c>
      <c r="AA666" s="78">
        <f>IF(AB666="Insignificante",1,IF(AB666="Menor",2,IF(AB666="Moderado",3,IF(AB666="Mayor",4,IF(AB666="Catastrófico",5,"NA")))))</f>
        <v>1</v>
      </c>
      <c r="AB666" s="75" t="s">
        <v>231</v>
      </c>
      <c r="AC666" s="75">
        <f>IF(AD666="Insignificante",1,IF(AD666="Menor",2,IF(AD666="Moderado",3,IF(AD666="Mayor",4,IF(AD666="Catastrófico",5,"NA")))))</f>
        <v>5</v>
      </c>
      <c r="AD666" s="75" t="s">
        <v>243</v>
      </c>
      <c r="AE666" s="75">
        <f>IF(AF666="Insignificante",1,IF(AF666="Menor",2,IF(AF666="Moderado",3,IF(AF666="Mayor",4,IF(AF666="Catastrófico",5,"NA")))))</f>
        <v>3</v>
      </c>
      <c r="AF666" s="75" t="s">
        <v>232</v>
      </c>
      <c r="AG666" s="76">
        <f>MAXA(AA666,AC666,AE666)</f>
        <v>5</v>
      </c>
      <c r="AH666" s="77" t="str">
        <f>IF(AG666=1,"Insignificante",IF(AG666=2,"Menor",IF(AG666=3,"Moderado",IF(AG666=4,"Mayor",IF(AG666=5,"Catastrófico","NA")))))</f>
        <v>Catastrófico</v>
      </c>
      <c r="AI666" s="78">
        <f>IF(AJ666="Insignificante",1,IF(AJ666="Menor",2,IF(AJ666="Moderado",3,IF(AJ666="Mayor",4,IF(AJ666="Catastrófico",5,"NA")))))</f>
        <v>1</v>
      </c>
      <c r="AJ666" s="75" t="s">
        <v>231</v>
      </c>
      <c r="AK666" s="75">
        <f>IF(AL666="Insignificante",1,IF(AL666="Menor",2,IF(AL666="Moderado",3,IF(AL666="Mayor",4,IF(AL666="Catastrófico",5,"NA")))))</f>
        <v>2</v>
      </c>
      <c r="AL666" s="75" t="s">
        <v>233</v>
      </c>
      <c r="AM666" s="75">
        <f>IF(AN666="Insignificante",1,IF(AN666="Menor",2,IF(AN666="Moderado",3,IF(AN666="Mayor",4,IF(AN666="Catastrófico",5,"NA")))))</f>
        <v>3</v>
      </c>
      <c r="AN666" s="75" t="s">
        <v>232</v>
      </c>
      <c r="AO666" s="76">
        <f>MAXA(AI666,AK666,AM666)</f>
        <v>3</v>
      </c>
      <c r="AP666" s="77" t="str">
        <f>IF(AO666=1,"Insignificante",IF(AO666=2,"Menor",IF(AO666=3,"Moderado",IF(AO666=4,"Mayor",IF(AO666=5,"Catastrófico","NA")))))</f>
        <v>Moderado</v>
      </c>
      <c r="AQ666" s="79"/>
      <c r="AR666" s="79"/>
      <c r="AS666" s="79"/>
    </row>
    <row r="667" spans="3:45" ht="38.25">
      <c r="C667" s="56" t="s">
        <v>3922</v>
      </c>
      <c r="D667" s="57">
        <v>41276</v>
      </c>
      <c r="E667" s="58" t="s">
        <v>3911</v>
      </c>
      <c r="F667" s="58" t="s">
        <v>3923</v>
      </c>
      <c r="G667" s="59" t="s">
        <v>3924</v>
      </c>
      <c r="H667" s="59" t="s">
        <v>222</v>
      </c>
      <c r="I667" s="59" t="s">
        <v>223</v>
      </c>
      <c r="J667" s="59" t="s">
        <v>2747</v>
      </c>
      <c r="K667" s="59" t="s">
        <v>3904</v>
      </c>
      <c r="L667" s="59" t="s">
        <v>3905</v>
      </c>
      <c r="M667" s="59" t="s">
        <v>3914</v>
      </c>
      <c r="N667" s="59" t="s">
        <v>3485</v>
      </c>
      <c r="O667" s="59" t="s">
        <v>3917</v>
      </c>
      <c r="P667" s="46" t="s">
        <v>180</v>
      </c>
      <c r="Q667" s="59" t="s">
        <v>2650</v>
      </c>
      <c r="R667" s="59" t="s">
        <v>2783</v>
      </c>
      <c r="S667" s="75">
        <f>IF(T667="Insignificante",1,IF(T667="Menor",2,IF(T667="Moderado",3,IF(T667="Mayor",4,IF(T667="Catastrófico",5,"NA")))))</f>
        <v>1</v>
      </c>
      <c r="T667" s="75" t="s">
        <v>231</v>
      </c>
      <c r="U667" s="75">
        <f>IF(V667="Insignificante",1,IF(V667="Menor",2,IF(V667="Moderado",3,IF(V667="Mayor",4,IF(V667="Catastrófico",5,"NA")))))</f>
        <v>1</v>
      </c>
      <c r="V667" s="75" t="s">
        <v>231</v>
      </c>
      <c r="W667" s="75">
        <f>IF(X667="Insignificante",1,IF(X667="Menor",2,IF(X667="Moderado",3,IF(X667="Mayor",4,IF(X667="Catastrófico",5,"NA")))))</f>
        <v>1</v>
      </c>
      <c r="X667" s="75" t="s">
        <v>231</v>
      </c>
      <c r="Y667" s="76">
        <f>MAXA(S667,U667,W667)</f>
        <v>1</v>
      </c>
      <c r="Z667" s="77" t="str">
        <f>IF(Y667=1,"Insignificante",IF(Y667=2,"Menor",IF(Y667=3,"Moderado",IF(Y667=4,"Mayor",IF(Y667=5,"Catastrófico","NA")))))</f>
        <v>Insignificante</v>
      </c>
      <c r="AA667" s="78">
        <f>IF(AB667="Insignificante",1,IF(AB667="Menor",2,IF(AB667="Moderado",3,IF(AB667="Mayor",4,IF(AB667="Catastrófico",5,"NA")))))</f>
        <v>1</v>
      </c>
      <c r="AB667" s="75" t="s">
        <v>231</v>
      </c>
      <c r="AC667" s="75">
        <f>IF(AD667="Insignificante",1,IF(AD667="Menor",2,IF(AD667="Moderado",3,IF(AD667="Mayor",4,IF(AD667="Catastrófico",5,"NA")))))</f>
        <v>5</v>
      </c>
      <c r="AD667" s="75" t="s">
        <v>243</v>
      </c>
      <c r="AE667" s="75">
        <f>IF(AF667="Insignificante",1,IF(AF667="Menor",2,IF(AF667="Moderado",3,IF(AF667="Mayor",4,IF(AF667="Catastrófico",5,"NA")))))</f>
        <v>3</v>
      </c>
      <c r="AF667" s="75" t="s">
        <v>232</v>
      </c>
      <c r="AG667" s="76">
        <f>MAXA(AA667,AC667,AE667)</f>
        <v>5</v>
      </c>
      <c r="AH667" s="77" t="str">
        <f>IF(AG667=1,"Insignificante",IF(AG667=2,"Menor",IF(AG667=3,"Moderado",IF(AG667=4,"Mayor",IF(AG667=5,"Catastrófico","NA")))))</f>
        <v>Catastrófico</v>
      </c>
      <c r="AI667" s="78">
        <f>IF(AJ667="Insignificante",1,IF(AJ667="Menor",2,IF(AJ667="Moderado",3,IF(AJ667="Mayor",4,IF(AJ667="Catastrófico",5,"NA")))))</f>
        <v>1</v>
      </c>
      <c r="AJ667" s="75" t="s">
        <v>231</v>
      </c>
      <c r="AK667" s="75">
        <f>IF(AL667="Insignificante",1,IF(AL667="Menor",2,IF(AL667="Moderado",3,IF(AL667="Mayor",4,IF(AL667="Catastrófico",5,"NA")))))</f>
        <v>2</v>
      </c>
      <c r="AL667" s="75" t="s">
        <v>233</v>
      </c>
      <c r="AM667" s="75">
        <f>IF(AN667="Insignificante",1,IF(AN667="Menor",2,IF(AN667="Moderado",3,IF(AN667="Mayor",4,IF(AN667="Catastrófico",5,"NA")))))</f>
        <v>3</v>
      </c>
      <c r="AN667" s="75" t="s">
        <v>232</v>
      </c>
      <c r="AO667" s="76">
        <f>MAXA(AI667,AK667,AM667)</f>
        <v>3</v>
      </c>
      <c r="AP667" s="77" t="str">
        <f>IF(AO667=1,"Insignificante",IF(AO667=2,"Menor",IF(AO667=3,"Moderado",IF(AO667=4,"Mayor",IF(AO667=5,"Catastrófico","NA")))))</f>
        <v>Moderado</v>
      </c>
      <c r="AQ667" s="79"/>
      <c r="AR667" s="79"/>
      <c r="AS667" s="79"/>
    </row>
    <row r="668" spans="3:45" ht="89.25">
      <c r="C668" s="56" t="s">
        <v>3926</v>
      </c>
      <c r="D668" s="57">
        <v>41276</v>
      </c>
      <c r="E668" s="58" t="s">
        <v>3911</v>
      </c>
      <c r="F668" s="58" t="s">
        <v>3927</v>
      </c>
      <c r="G668" s="59" t="s">
        <v>3928</v>
      </c>
      <c r="H668" s="59" t="s">
        <v>222</v>
      </c>
      <c r="I668" s="59" t="s">
        <v>223</v>
      </c>
      <c r="J668" s="59" t="s">
        <v>2747</v>
      </c>
      <c r="K668" s="59" t="s">
        <v>3904</v>
      </c>
      <c r="L668" s="59" t="s">
        <v>3905</v>
      </c>
      <c r="M668" s="59" t="s">
        <v>3914</v>
      </c>
      <c r="N668" s="59" t="s">
        <v>3485</v>
      </c>
      <c r="O668" s="59" t="s">
        <v>3915</v>
      </c>
      <c r="P668" s="46" t="s">
        <v>180</v>
      </c>
      <c r="Q668" s="59" t="s">
        <v>2650</v>
      </c>
      <c r="R668" s="59" t="s">
        <v>2783</v>
      </c>
      <c r="S668" s="75">
        <f t="shared" si="150"/>
        <v>1</v>
      </c>
      <c r="T668" s="75" t="s">
        <v>231</v>
      </c>
      <c r="U668" s="75">
        <f t="shared" si="151"/>
        <v>1</v>
      </c>
      <c r="V668" s="75" t="s">
        <v>231</v>
      </c>
      <c r="W668" s="75">
        <f t="shared" si="152"/>
        <v>1</v>
      </c>
      <c r="X668" s="75" t="s">
        <v>231</v>
      </c>
      <c r="Y668" s="76">
        <f t="shared" si="161"/>
        <v>1</v>
      </c>
      <c r="Z668" s="77" t="str">
        <f t="shared" si="162"/>
        <v>Insignificante</v>
      </c>
      <c r="AA668" s="78">
        <f t="shared" si="153"/>
        <v>1</v>
      </c>
      <c r="AB668" s="75" t="s">
        <v>231</v>
      </c>
      <c r="AC668" s="75">
        <f t="shared" si="154"/>
        <v>5</v>
      </c>
      <c r="AD668" s="75" t="s">
        <v>243</v>
      </c>
      <c r="AE668" s="75">
        <f t="shared" si="155"/>
        <v>3</v>
      </c>
      <c r="AF668" s="75" t="s">
        <v>232</v>
      </c>
      <c r="AG668" s="76">
        <f t="shared" si="163"/>
        <v>5</v>
      </c>
      <c r="AH668" s="77" t="str">
        <f t="shared" si="156"/>
        <v>Catastrófico</v>
      </c>
      <c r="AI668" s="78">
        <f t="shared" si="157"/>
        <v>1</v>
      </c>
      <c r="AJ668" s="75" t="s">
        <v>231</v>
      </c>
      <c r="AK668" s="75">
        <f t="shared" si="158"/>
        <v>2</v>
      </c>
      <c r="AL668" s="75" t="s">
        <v>233</v>
      </c>
      <c r="AM668" s="75">
        <f t="shared" si="159"/>
        <v>3</v>
      </c>
      <c r="AN668" s="75" t="s">
        <v>232</v>
      </c>
      <c r="AO668" s="76">
        <f t="shared" si="164"/>
        <v>3</v>
      </c>
      <c r="AP668" s="77" t="str">
        <f t="shared" si="160"/>
        <v>Moderado</v>
      </c>
      <c r="AQ668" s="79"/>
      <c r="AR668" s="79"/>
      <c r="AS668" s="79"/>
    </row>
    <row r="669" spans="3:45" ht="89.25">
      <c r="C669" s="56" t="s">
        <v>3926</v>
      </c>
      <c r="D669" s="57">
        <v>41276</v>
      </c>
      <c r="E669" s="58" t="s">
        <v>3911</v>
      </c>
      <c r="F669" s="58" t="s">
        <v>3927</v>
      </c>
      <c r="G669" s="59" t="s">
        <v>3928</v>
      </c>
      <c r="H669" s="59" t="s">
        <v>222</v>
      </c>
      <c r="I669" s="59" t="s">
        <v>223</v>
      </c>
      <c r="J669" s="59" t="s">
        <v>2747</v>
      </c>
      <c r="K669" s="59" t="s">
        <v>3904</v>
      </c>
      <c r="L669" s="59" t="s">
        <v>3905</v>
      </c>
      <c r="M669" s="59" t="s">
        <v>3914</v>
      </c>
      <c r="N669" s="59" t="s">
        <v>3485</v>
      </c>
      <c r="O669" s="59" t="s">
        <v>3925</v>
      </c>
      <c r="P669" s="46" t="s">
        <v>180</v>
      </c>
      <c r="Q669" s="59" t="s">
        <v>2650</v>
      </c>
      <c r="R669" s="59" t="s">
        <v>2783</v>
      </c>
      <c r="S669" s="75">
        <f>IF(T669="Insignificante",1,IF(T669="Menor",2,IF(T669="Moderado",3,IF(T669="Mayor",4,IF(T669="Catastrófico",5,"NA")))))</f>
        <v>1</v>
      </c>
      <c r="T669" s="75" t="s">
        <v>231</v>
      </c>
      <c r="U669" s="75">
        <f>IF(V669="Insignificante",1,IF(V669="Menor",2,IF(V669="Moderado",3,IF(V669="Mayor",4,IF(V669="Catastrófico",5,"NA")))))</f>
        <v>1</v>
      </c>
      <c r="V669" s="75" t="s">
        <v>231</v>
      </c>
      <c r="W669" s="75">
        <f>IF(X669="Insignificante",1,IF(X669="Menor",2,IF(X669="Moderado",3,IF(X669="Mayor",4,IF(X669="Catastrófico",5,"NA")))))</f>
        <v>1</v>
      </c>
      <c r="X669" s="75" t="s">
        <v>231</v>
      </c>
      <c r="Y669" s="76">
        <f>MAXA(S669,U669,W669)</f>
        <v>1</v>
      </c>
      <c r="Z669" s="77" t="str">
        <f>IF(Y669=1,"Insignificante",IF(Y669=2,"Menor",IF(Y669=3,"Moderado",IF(Y669=4,"Mayor",IF(Y669=5,"Catastrófico","NA")))))</f>
        <v>Insignificante</v>
      </c>
      <c r="AA669" s="78">
        <f>IF(AB669="Insignificante",1,IF(AB669="Menor",2,IF(AB669="Moderado",3,IF(AB669="Mayor",4,IF(AB669="Catastrófico",5,"NA")))))</f>
        <v>1</v>
      </c>
      <c r="AB669" s="75" t="s">
        <v>231</v>
      </c>
      <c r="AC669" s="75">
        <f>IF(AD669="Insignificante",1,IF(AD669="Menor",2,IF(AD669="Moderado",3,IF(AD669="Mayor",4,IF(AD669="Catastrófico",5,"NA")))))</f>
        <v>5</v>
      </c>
      <c r="AD669" s="75" t="s">
        <v>243</v>
      </c>
      <c r="AE669" s="75">
        <f>IF(AF669="Insignificante",1,IF(AF669="Menor",2,IF(AF669="Moderado",3,IF(AF669="Mayor",4,IF(AF669="Catastrófico",5,"NA")))))</f>
        <v>3</v>
      </c>
      <c r="AF669" s="75" t="s">
        <v>232</v>
      </c>
      <c r="AG669" s="76">
        <f>MAXA(AA669,AC669,AE669)</f>
        <v>5</v>
      </c>
      <c r="AH669" s="77" t="str">
        <f>IF(AG669=1,"Insignificante",IF(AG669=2,"Menor",IF(AG669=3,"Moderado",IF(AG669=4,"Mayor",IF(AG669=5,"Catastrófico","NA")))))</f>
        <v>Catastrófico</v>
      </c>
      <c r="AI669" s="78">
        <f>IF(AJ669="Insignificante",1,IF(AJ669="Menor",2,IF(AJ669="Moderado",3,IF(AJ669="Mayor",4,IF(AJ669="Catastrófico",5,"NA")))))</f>
        <v>1</v>
      </c>
      <c r="AJ669" s="75" t="s">
        <v>231</v>
      </c>
      <c r="AK669" s="75">
        <f>IF(AL669="Insignificante",1,IF(AL669="Menor",2,IF(AL669="Moderado",3,IF(AL669="Mayor",4,IF(AL669="Catastrófico",5,"NA")))))</f>
        <v>2</v>
      </c>
      <c r="AL669" s="75" t="s">
        <v>233</v>
      </c>
      <c r="AM669" s="75">
        <f>IF(AN669="Insignificante",1,IF(AN669="Menor",2,IF(AN669="Moderado",3,IF(AN669="Mayor",4,IF(AN669="Catastrófico",5,"NA")))))</f>
        <v>3</v>
      </c>
      <c r="AN669" s="75" t="s">
        <v>232</v>
      </c>
      <c r="AO669" s="76">
        <f>MAXA(AI669,AK669,AM669)</f>
        <v>3</v>
      </c>
      <c r="AP669" s="77" t="str">
        <f>IF(AO669=1,"Insignificante",IF(AO669=2,"Menor",IF(AO669=3,"Moderado",IF(AO669=4,"Mayor",IF(AO669=5,"Catastrófico","NA")))))</f>
        <v>Moderado</v>
      </c>
      <c r="AQ669" s="79"/>
      <c r="AR669" s="79"/>
      <c r="AS669" s="79"/>
    </row>
    <row r="670" spans="3:45" ht="89.25">
      <c r="C670" s="56" t="s">
        <v>3926</v>
      </c>
      <c r="D670" s="57">
        <v>41276</v>
      </c>
      <c r="E670" s="58" t="s">
        <v>3911</v>
      </c>
      <c r="F670" s="58" t="s">
        <v>3927</v>
      </c>
      <c r="G670" s="59" t="s">
        <v>3928</v>
      </c>
      <c r="H670" s="59" t="s">
        <v>222</v>
      </c>
      <c r="I670" s="59" t="s">
        <v>223</v>
      </c>
      <c r="J670" s="59" t="s">
        <v>2747</v>
      </c>
      <c r="K670" s="59" t="s">
        <v>3904</v>
      </c>
      <c r="L670" s="59" t="s">
        <v>3905</v>
      </c>
      <c r="M670" s="59" t="s">
        <v>3914</v>
      </c>
      <c r="N670" s="59" t="s">
        <v>3485</v>
      </c>
      <c r="O670" s="59" t="s">
        <v>3917</v>
      </c>
      <c r="P670" s="46" t="s">
        <v>180</v>
      </c>
      <c r="Q670" s="59" t="s">
        <v>2650</v>
      </c>
      <c r="R670" s="59" t="s">
        <v>2783</v>
      </c>
      <c r="S670" s="75">
        <f>IF(T670="Insignificante",1,IF(T670="Menor",2,IF(T670="Moderado",3,IF(T670="Mayor",4,IF(T670="Catastrófico",5,"NA")))))</f>
        <v>1</v>
      </c>
      <c r="T670" s="75" t="s">
        <v>231</v>
      </c>
      <c r="U670" s="75">
        <f>IF(V670="Insignificante",1,IF(V670="Menor",2,IF(V670="Moderado",3,IF(V670="Mayor",4,IF(V670="Catastrófico",5,"NA")))))</f>
        <v>1</v>
      </c>
      <c r="V670" s="75" t="s">
        <v>231</v>
      </c>
      <c r="W670" s="75">
        <f>IF(X670="Insignificante",1,IF(X670="Menor",2,IF(X670="Moderado",3,IF(X670="Mayor",4,IF(X670="Catastrófico",5,"NA")))))</f>
        <v>1</v>
      </c>
      <c r="X670" s="75" t="s">
        <v>231</v>
      </c>
      <c r="Y670" s="76">
        <f>MAXA(S670,U670,W670)</f>
        <v>1</v>
      </c>
      <c r="Z670" s="77" t="str">
        <f>IF(Y670=1,"Insignificante",IF(Y670=2,"Menor",IF(Y670=3,"Moderado",IF(Y670=4,"Mayor",IF(Y670=5,"Catastrófico","NA")))))</f>
        <v>Insignificante</v>
      </c>
      <c r="AA670" s="78">
        <f>IF(AB670="Insignificante",1,IF(AB670="Menor",2,IF(AB670="Moderado",3,IF(AB670="Mayor",4,IF(AB670="Catastrófico",5,"NA")))))</f>
        <v>1</v>
      </c>
      <c r="AB670" s="75" t="s">
        <v>231</v>
      </c>
      <c r="AC670" s="75">
        <f>IF(AD670="Insignificante",1,IF(AD670="Menor",2,IF(AD670="Moderado",3,IF(AD670="Mayor",4,IF(AD670="Catastrófico",5,"NA")))))</f>
        <v>5</v>
      </c>
      <c r="AD670" s="75" t="s">
        <v>243</v>
      </c>
      <c r="AE670" s="75">
        <f>IF(AF670="Insignificante",1,IF(AF670="Menor",2,IF(AF670="Moderado",3,IF(AF670="Mayor",4,IF(AF670="Catastrófico",5,"NA")))))</f>
        <v>3</v>
      </c>
      <c r="AF670" s="75" t="s">
        <v>232</v>
      </c>
      <c r="AG670" s="76">
        <f>MAXA(AA670,AC670,AE670)</f>
        <v>5</v>
      </c>
      <c r="AH670" s="77" t="str">
        <f>IF(AG670=1,"Insignificante",IF(AG670=2,"Menor",IF(AG670=3,"Moderado",IF(AG670=4,"Mayor",IF(AG670=5,"Catastrófico","NA")))))</f>
        <v>Catastrófico</v>
      </c>
      <c r="AI670" s="78">
        <f>IF(AJ670="Insignificante",1,IF(AJ670="Menor",2,IF(AJ670="Moderado",3,IF(AJ670="Mayor",4,IF(AJ670="Catastrófico",5,"NA")))))</f>
        <v>1</v>
      </c>
      <c r="AJ670" s="75" t="s">
        <v>231</v>
      </c>
      <c r="AK670" s="75">
        <f>IF(AL670="Insignificante",1,IF(AL670="Menor",2,IF(AL670="Moderado",3,IF(AL670="Mayor",4,IF(AL670="Catastrófico",5,"NA")))))</f>
        <v>2</v>
      </c>
      <c r="AL670" s="75" t="s">
        <v>233</v>
      </c>
      <c r="AM670" s="75">
        <f>IF(AN670="Insignificante",1,IF(AN670="Menor",2,IF(AN670="Moderado",3,IF(AN670="Mayor",4,IF(AN670="Catastrófico",5,"NA")))))</f>
        <v>3</v>
      </c>
      <c r="AN670" s="75" t="s">
        <v>232</v>
      </c>
      <c r="AO670" s="76">
        <f>MAXA(AI670,AK670,AM670)</f>
        <v>3</v>
      </c>
      <c r="AP670" s="77" t="str">
        <f>IF(AO670=1,"Insignificante",IF(AO670=2,"Menor",IF(AO670=3,"Moderado",IF(AO670=4,"Mayor",IF(AO670=5,"Catastrófico","NA")))))</f>
        <v>Moderado</v>
      </c>
      <c r="AQ670" s="79"/>
      <c r="AR670" s="79"/>
      <c r="AS670" s="79"/>
    </row>
    <row r="671" spans="3:45" ht="51">
      <c r="C671" s="56" t="s">
        <v>3929</v>
      </c>
      <c r="D671" s="57">
        <v>41276</v>
      </c>
      <c r="E671" s="58" t="s">
        <v>3911</v>
      </c>
      <c r="F671" s="58" t="s">
        <v>3930</v>
      </c>
      <c r="G671" s="59" t="s">
        <v>3931</v>
      </c>
      <c r="H671" s="59" t="s">
        <v>222</v>
      </c>
      <c r="I671" s="59" t="s">
        <v>223</v>
      </c>
      <c r="J671" s="59" t="s">
        <v>2747</v>
      </c>
      <c r="K671" s="59" t="s">
        <v>3904</v>
      </c>
      <c r="L671" s="59" t="s">
        <v>3905</v>
      </c>
      <c r="M671" s="59" t="s">
        <v>3914</v>
      </c>
      <c r="N671" s="59" t="s">
        <v>3485</v>
      </c>
      <c r="O671" s="59" t="s">
        <v>3915</v>
      </c>
      <c r="P671" s="46" t="s">
        <v>180</v>
      </c>
      <c r="Q671" s="59" t="s">
        <v>2650</v>
      </c>
      <c r="R671" s="59" t="s">
        <v>2783</v>
      </c>
      <c r="S671" s="75">
        <f t="shared" si="150"/>
        <v>1</v>
      </c>
      <c r="T671" s="75" t="s">
        <v>231</v>
      </c>
      <c r="U671" s="75">
        <f t="shared" si="151"/>
        <v>1</v>
      </c>
      <c r="V671" s="75" t="s">
        <v>231</v>
      </c>
      <c r="W671" s="75">
        <f t="shared" si="152"/>
        <v>1</v>
      </c>
      <c r="X671" s="75" t="s">
        <v>231</v>
      </c>
      <c r="Y671" s="76">
        <f t="shared" si="161"/>
        <v>1</v>
      </c>
      <c r="Z671" s="77" t="str">
        <f t="shared" si="162"/>
        <v>Insignificante</v>
      </c>
      <c r="AA671" s="78">
        <f t="shared" si="153"/>
        <v>1</v>
      </c>
      <c r="AB671" s="75" t="s">
        <v>231</v>
      </c>
      <c r="AC671" s="75">
        <f t="shared" si="154"/>
        <v>5</v>
      </c>
      <c r="AD671" s="75" t="s">
        <v>243</v>
      </c>
      <c r="AE671" s="75">
        <f t="shared" si="155"/>
        <v>3</v>
      </c>
      <c r="AF671" s="75" t="s">
        <v>232</v>
      </c>
      <c r="AG671" s="76">
        <f t="shared" si="163"/>
        <v>5</v>
      </c>
      <c r="AH671" s="77" t="str">
        <f t="shared" si="156"/>
        <v>Catastrófico</v>
      </c>
      <c r="AI671" s="78">
        <f t="shared" si="157"/>
        <v>1</v>
      </c>
      <c r="AJ671" s="75" t="s">
        <v>231</v>
      </c>
      <c r="AK671" s="75">
        <f t="shared" si="158"/>
        <v>2</v>
      </c>
      <c r="AL671" s="75" t="s">
        <v>233</v>
      </c>
      <c r="AM671" s="75">
        <f t="shared" si="159"/>
        <v>3</v>
      </c>
      <c r="AN671" s="75" t="s">
        <v>232</v>
      </c>
      <c r="AO671" s="76">
        <f t="shared" si="164"/>
        <v>3</v>
      </c>
      <c r="AP671" s="77" t="str">
        <f t="shared" si="160"/>
        <v>Moderado</v>
      </c>
      <c r="AQ671" s="79"/>
      <c r="AR671" s="79"/>
      <c r="AS671" s="79"/>
    </row>
    <row r="672" spans="3:45" ht="51">
      <c r="C672" s="56" t="s">
        <v>3929</v>
      </c>
      <c r="D672" s="57">
        <v>41276</v>
      </c>
      <c r="E672" s="58" t="s">
        <v>3911</v>
      </c>
      <c r="F672" s="58" t="s">
        <v>3930</v>
      </c>
      <c r="G672" s="59" t="s">
        <v>3931</v>
      </c>
      <c r="H672" s="59" t="s">
        <v>222</v>
      </c>
      <c r="I672" s="59" t="s">
        <v>223</v>
      </c>
      <c r="J672" s="59" t="s">
        <v>2747</v>
      </c>
      <c r="K672" s="59" t="s">
        <v>3904</v>
      </c>
      <c r="L672" s="59" t="s">
        <v>3905</v>
      </c>
      <c r="M672" s="59" t="s">
        <v>3914</v>
      </c>
      <c r="N672" s="59" t="s">
        <v>3485</v>
      </c>
      <c r="O672" s="59" t="s">
        <v>3925</v>
      </c>
      <c r="P672" s="46" t="s">
        <v>180</v>
      </c>
      <c r="Q672" s="59" t="s">
        <v>2650</v>
      </c>
      <c r="R672" s="59" t="s">
        <v>2783</v>
      </c>
      <c r="S672" s="75">
        <f>IF(T672="Insignificante",1,IF(T672="Menor",2,IF(T672="Moderado",3,IF(T672="Mayor",4,IF(T672="Catastrófico",5,"NA")))))</f>
        <v>1</v>
      </c>
      <c r="T672" s="75" t="s">
        <v>231</v>
      </c>
      <c r="U672" s="75">
        <f>IF(V672="Insignificante",1,IF(V672="Menor",2,IF(V672="Moderado",3,IF(V672="Mayor",4,IF(V672="Catastrófico",5,"NA")))))</f>
        <v>1</v>
      </c>
      <c r="V672" s="75" t="s">
        <v>231</v>
      </c>
      <c r="W672" s="75">
        <f>IF(X672="Insignificante",1,IF(X672="Menor",2,IF(X672="Moderado",3,IF(X672="Mayor",4,IF(X672="Catastrófico",5,"NA")))))</f>
        <v>1</v>
      </c>
      <c r="X672" s="75" t="s">
        <v>231</v>
      </c>
      <c r="Y672" s="76">
        <f>MAXA(S672,U672,W672)</f>
        <v>1</v>
      </c>
      <c r="Z672" s="77" t="str">
        <f>IF(Y672=1,"Insignificante",IF(Y672=2,"Menor",IF(Y672=3,"Moderado",IF(Y672=4,"Mayor",IF(Y672=5,"Catastrófico","NA")))))</f>
        <v>Insignificante</v>
      </c>
      <c r="AA672" s="78">
        <f>IF(AB672="Insignificante",1,IF(AB672="Menor",2,IF(AB672="Moderado",3,IF(AB672="Mayor",4,IF(AB672="Catastrófico",5,"NA")))))</f>
        <v>1</v>
      </c>
      <c r="AB672" s="75" t="s">
        <v>231</v>
      </c>
      <c r="AC672" s="75">
        <f>IF(AD672="Insignificante",1,IF(AD672="Menor",2,IF(AD672="Moderado",3,IF(AD672="Mayor",4,IF(AD672="Catastrófico",5,"NA")))))</f>
        <v>5</v>
      </c>
      <c r="AD672" s="75" t="s">
        <v>243</v>
      </c>
      <c r="AE672" s="75">
        <f>IF(AF672="Insignificante",1,IF(AF672="Menor",2,IF(AF672="Moderado",3,IF(AF672="Mayor",4,IF(AF672="Catastrófico",5,"NA")))))</f>
        <v>3</v>
      </c>
      <c r="AF672" s="75" t="s">
        <v>232</v>
      </c>
      <c r="AG672" s="76">
        <f>MAXA(AA672,AC672,AE672)</f>
        <v>5</v>
      </c>
      <c r="AH672" s="77" t="str">
        <f>IF(AG672=1,"Insignificante",IF(AG672=2,"Menor",IF(AG672=3,"Moderado",IF(AG672=4,"Mayor",IF(AG672=5,"Catastrófico","NA")))))</f>
        <v>Catastrófico</v>
      </c>
      <c r="AI672" s="78">
        <f>IF(AJ672="Insignificante",1,IF(AJ672="Menor",2,IF(AJ672="Moderado",3,IF(AJ672="Mayor",4,IF(AJ672="Catastrófico",5,"NA")))))</f>
        <v>1</v>
      </c>
      <c r="AJ672" s="75" t="s">
        <v>231</v>
      </c>
      <c r="AK672" s="75">
        <f>IF(AL672="Insignificante",1,IF(AL672="Menor",2,IF(AL672="Moderado",3,IF(AL672="Mayor",4,IF(AL672="Catastrófico",5,"NA")))))</f>
        <v>2</v>
      </c>
      <c r="AL672" s="75" t="s">
        <v>233</v>
      </c>
      <c r="AM672" s="75">
        <f>IF(AN672="Insignificante",1,IF(AN672="Menor",2,IF(AN672="Moderado",3,IF(AN672="Mayor",4,IF(AN672="Catastrófico",5,"NA")))))</f>
        <v>3</v>
      </c>
      <c r="AN672" s="75" t="s">
        <v>232</v>
      </c>
      <c r="AO672" s="76">
        <f>MAXA(AI672,AK672,AM672)</f>
        <v>3</v>
      </c>
      <c r="AP672" s="77" t="str">
        <f>IF(AO672=1,"Insignificante",IF(AO672=2,"Menor",IF(AO672=3,"Moderado",IF(AO672=4,"Mayor",IF(AO672=5,"Catastrófico","NA")))))</f>
        <v>Moderado</v>
      </c>
      <c r="AQ672" s="79"/>
      <c r="AR672" s="79"/>
      <c r="AS672" s="79"/>
    </row>
    <row r="673" spans="3:45" ht="51">
      <c r="C673" s="56" t="s">
        <v>3929</v>
      </c>
      <c r="D673" s="57">
        <v>41276</v>
      </c>
      <c r="E673" s="58" t="s">
        <v>3911</v>
      </c>
      <c r="F673" s="58" t="s">
        <v>3930</v>
      </c>
      <c r="G673" s="59" t="s">
        <v>3931</v>
      </c>
      <c r="H673" s="59" t="s">
        <v>222</v>
      </c>
      <c r="I673" s="59" t="s">
        <v>223</v>
      </c>
      <c r="J673" s="59" t="s">
        <v>2747</v>
      </c>
      <c r="K673" s="59" t="s">
        <v>3904</v>
      </c>
      <c r="L673" s="59" t="s">
        <v>3905</v>
      </c>
      <c r="M673" s="59" t="s">
        <v>3914</v>
      </c>
      <c r="N673" s="59" t="s">
        <v>3485</v>
      </c>
      <c r="O673" s="59" t="s">
        <v>3917</v>
      </c>
      <c r="P673" s="46" t="s">
        <v>180</v>
      </c>
      <c r="Q673" s="59" t="s">
        <v>2650</v>
      </c>
      <c r="R673" s="59" t="s">
        <v>2783</v>
      </c>
      <c r="S673" s="75">
        <f>IF(T673="Insignificante",1,IF(T673="Menor",2,IF(T673="Moderado",3,IF(T673="Mayor",4,IF(T673="Catastrófico",5,"NA")))))</f>
        <v>1</v>
      </c>
      <c r="T673" s="75" t="s">
        <v>231</v>
      </c>
      <c r="U673" s="75">
        <f>IF(V673="Insignificante",1,IF(V673="Menor",2,IF(V673="Moderado",3,IF(V673="Mayor",4,IF(V673="Catastrófico",5,"NA")))))</f>
        <v>1</v>
      </c>
      <c r="V673" s="75" t="s">
        <v>231</v>
      </c>
      <c r="W673" s="75">
        <f>IF(X673="Insignificante",1,IF(X673="Menor",2,IF(X673="Moderado",3,IF(X673="Mayor",4,IF(X673="Catastrófico",5,"NA")))))</f>
        <v>1</v>
      </c>
      <c r="X673" s="75" t="s">
        <v>231</v>
      </c>
      <c r="Y673" s="76">
        <f>MAXA(S673,U673,W673)</f>
        <v>1</v>
      </c>
      <c r="Z673" s="77" t="str">
        <f>IF(Y673=1,"Insignificante",IF(Y673=2,"Menor",IF(Y673=3,"Moderado",IF(Y673=4,"Mayor",IF(Y673=5,"Catastrófico","NA")))))</f>
        <v>Insignificante</v>
      </c>
      <c r="AA673" s="78">
        <f>IF(AB673="Insignificante",1,IF(AB673="Menor",2,IF(AB673="Moderado",3,IF(AB673="Mayor",4,IF(AB673="Catastrófico",5,"NA")))))</f>
        <v>1</v>
      </c>
      <c r="AB673" s="75" t="s">
        <v>231</v>
      </c>
      <c r="AC673" s="75">
        <f>IF(AD673="Insignificante",1,IF(AD673="Menor",2,IF(AD673="Moderado",3,IF(AD673="Mayor",4,IF(AD673="Catastrófico",5,"NA")))))</f>
        <v>5</v>
      </c>
      <c r="AD673" s="75" t="s">
        <v>243</v>
      </c>
      <c r="AE673" s="75">
        <f>IF(AF673="Insignificante",1,IF(AF673="Menor",2,IF(AF673="Moderado",3,IF(AF673="Mayor",4,IF(AF673="Catastrófico",5,"NA")))))</f>
        <v>3</v>
      </c>
      <c r="AF673" s="75" t="s">
        <v>232</v>
      </c>
      <c r="AG673" s="76">
        <f>MAXA(AA673,AC673,AE673)</f>
        <v>5</v>
      </c>
      <c r="AH673" s="77" t="str">
        <f>IF(AG673=1,"Insignificante",IF(AG673=2,"Menor",IF(AG673=3,"Moderado",IF(AG673=4,"Mayor",IF(AG673=5,"Catastrófico","NA")))))</f>
        <v>Catastrófico</v>
      </c>
      <c r="AI673" s="78">
        <f>IF(AJ673="Insignificante",1,IF(AJ673="Menor",2,IF(AJ673="Moderado",3,IF(AJ673="Mayor",4,IF(AJ673="Catastrófico",5,"NA")))))</f>
        <v>1</v>
      </c>
      <c r="AJ673" s="75" t="s">
        <v>231</v>
      </c>
      <c r="AK673" s="75">
        <f>IF(AL673="Insignificante",1,IF(AL673="Menor",2,IF(AL673="Moderado",3,IF(AL673="Mayor",4,IF(AL673="Catastrófico",5,"NA")))))</f>
        <v>2</v>
      </c>
      <c r="AL673" s="75" t="s">
        <v>233</v>
      </c>
      <c r="AM673" s="75">
        <f>IF(AN673="Insignificante",1,IF(AN673="Menor",2,IF(AN673="Moderado",3,IF(AN673="Mayor",4,IF(AN673="Catastrófico",5,"NA")))))</f>
        <v>3</v>
      </c>
      <c r="AN673" s="75" t="s">
        <v>232</v>
      </c>
      <c r="AO673" s="76">
        <f>MAXA(AI673,AK673,AM673)</f>
        <v>3</v>
      </c>
      <c r="AP673" s="77" t="str">
        <f>IF(AO673=1,"Insignificante",IF(AO673=2,"Menor",IF(AO673=3,"Moderado",IF(AO673=4,"Mayor",IF(AO673=5,"Catastrófico","NA")))))</f>
        <v>Moderado</v>
      </c>
      <c r="AQ673" s="79"/>
      <c r="AR673" s="79"/>
      <c r="AS673" s="79"/>
    </row>
    <row r="674" spans="3:45" ht="102">
      <c r="C674" s="56" t="s">
        <v>3932</v>
      </c>
      <c r="D674" s="57">
        <v>41276</v>
      </c>
      <c r="E674" s="58" t="s">
        <v>3911</v>
      </c>
      <c r="F674" s="58" t="s">
        <v>3933</v>
      </c>
      <c r="G674" s="59" t="s">
        <v>3934</v>
      </c>
      <c r="H674" s="59" t="s">
        <v>222</v>
      </c>
      <c r="I674" s="59" t="s">
        <v>223</v>
      </c>
      <c r="J674" s="59" t="s">
        <v>2747</v>
      </c>
      <c r="K674" s="59" t="s">
        <v>3904</v>
      </c>
      <c r="L674" s="59" t="s">
        <v>3905</v>
      </c>
      <c r="M674" s="59" t="s">
        <v>3914</v>
      </c>
      <c r="N674" s="59" t="s">
        <v>3485</v>
      </c>
      <c r="O674" s="59" t="s">
        <v>3915</v>
      </c>
      <c r="P674" s="46" t="s">
        <v>180</v>
      </c>
      <c r="Q674" s="59" t="s">
        <v>2650</v>
      </c>
      <c r="R674" s="59" t="s">
        <v>2783</v>
      </c>
      <c r="S674" s="75">
        <f t="shared" si="150"/>
        <v>1</v>
      </c>
      <c r="T674" s="75" t="s">
        <v>231</v>
      </c>
      <c r="U674" s="75">
        <f t="shared" si="151"/>
        <v>1</v>
      </c>
      <c r="V674" s="75" t="s">
        <v>231</v>
      </c>
      <c r="W674" s="75">
        <f t="shared" si="152"/>
        <v>1</v>
      </c>
      <c r="X674" s="75" t="s">
        <v>231</v>
      </c>
      <c r="Y674" s="76">
        <f t="shared" si="161"/>
        <v>1</v>
      </c>
      <c r="Z674" s="77" t="str">
        <f t="shared" si="162"/>
        <v>Insignificante</v>
      </c>
      <c r="AA674" s="78">
        <f t="shared" si="153"/>
        <v>1</v>
      </c>
      <c r="AB674" s="75" t="s">
        <v>231</v>
      </c>
      <c r="AC674" s="75">
        <f t="shared" si="154"/>
        <v>5</v>
      </c>
      <c r="AD674" s="75" t="s">
        <v>243</v>
      </c>
      <c r="AE674" s="75">
        <f t="shared" si="155"/>
        <v>3</v>
      </c>
      <c r="AF674" s="75" t="s">
        <v>232</v>
      </c>
      <c r="AG674" s="76">
        <f t="shared" si="163"/>
        <v>5</v>
      </c>
      <c r="AH674" s="77" t="str">
        <f t="shared" si="156"/>
        <v>Catastrófico</v>
      </c>
      <c r="AI674" s="78">
        <f t="shared" si="157"/>
        <v>1</v>
      </c>
      <c r="AJ674" s="75" t="s">
        <v>231</v>
      </c>
      <c r="AK674" s="75">
        <f t="shared" si="158"/>
        <v>1</v>
      </c>
      <c r="AL674" s="75" t="s">
        <v>231</v>
      </c>
      <c r="AM674" s="75">
        <f t="shared" si="159"/>
        <v>1</v>
      </c>
      <c r="AN674" s="75" t="s">
        <v>231</v>
      </c>
      <c r="AO674" s="76">
        <f t="shared" si="164"/>
        <v>1</v>
      </c>
      <c r="AP674" s="77" t="str">
        <f t="shared" si="160"/>
        <v>Insignificante</v>
      </c>
      <c r="AQ674" s="79"/>
      <c r="AR674" s="79"/>
      <c r="AS674" s="79"/>
    </row>
    <row r="675" spans="3:45" ht="102">
      <c r="C675" s="56" t="s">
        <v>3932</v>
      </c>
      <c r="D675" s="57">
        <v>41276</v>
      </c>
      <c r="E675" s="58" t="s">
        <v>3911</v>
      </c>
      <c r="F675" s="58" t="s">
        <v>3933</v>
      </c>
      <c r="G675" s="59" t="s">
        <v>3934</v>
      </c>
      <c r="H675" s="59" t="s">
        <v>222</v>
      </c>
      <c r="I675" s="59" t="s">
        <v>223</v>
      </c>
      <c r="J675" s="59" t="s">
        <v>2747</v>
      </c>
      <c r="K675" s="59" t="s">
        <v>3904</v>
      </c>
      <c r="L675" s="59" t="s">
        <v>3905</v>
      </c>
      <c r="M675" s="59" t="s">
        <v>3914</v>
      </c>
      <c r="N675" s="59" t="s">
        <v>3485</v>
      </c>
      <c r="O675" s="59" t="s">
        <v>3935</v>
      </c>
      <c r="P675" s="46" t="s">
        <v>180</v>
      </c>
      <c r="Q675" s="59" t="s">
        <v>2650</v>
      </c>
      <c r="R675" s="59" t="s">
        <v>2783</v>
      </c>
      <c r="S675" s="75">
        <f>IF(T675="Insignificante",1,IF(T675="Menor",2,IF(T675="Moderado",3,IF(T675="Mayor",4,IF(T675="Catastrófico",5,"NA")))))</f>
        <v>1</v>
      </c>
      <c r="T675" s="75" t="s">
        <v>231</v>
      </c>
      <c r="U675" s="75">
        <f>IF(V675="Insignificante",1,IF(V675="Menor",2,IF(V675="Moderado",3,IF(V675="Mayor",4,IF(V675="Catastrófico",5,"NA")))))</f>
        <v>1</v>
      </c>
      <c r="V675" s="75" t="s">
        <v>231</v>
      </c>
      <c r="W675" s="75">
        <f>IF(X675="Insignificante",1,IF(X675="Menor",2,IF(X675="Moderado",3,IF(X675="Mayor",4,IF(X675="Catastrófico",5,"NA")))))</f>
        <v>1</v>
      </c>
      <c r="X675" s="75" t="s">
        <v>231</v>
      </c>
      <c r="Y675" s="76">
        <f>MAXA(S675,U675,W675)</f>
        <v>1</v>
      </c>
      <c r="Z675" s="77" t="str">
        <f>IF(Y675=1,"Insignificante",IF(Y675=2,"Menor",IF(Y675=3,"Moderado",IF(Y675=4,"Mayor",IF(Y675=5,"Catastrófico","NA")))))</f>
        <v>Insignificante</v>
      </c>
      <c r="AA675" s="78">
        <f>IF(AB675="Insignificante",1,IF(AB675="Menor",2,IF(AB675="Moderado",3,IF(AB675="Mayor",4,IF(AB675="Catastrófico",5,"NA")))))</f>
        <v>1</v>
      </c>
      <c r="AB675" s="75" t="s">
        <v>231</v>
      </c>
      <c r="AC675" s="75">
        <f>IF(AD675="Insignificante",1,IF(AD675="Menor",2,IF(AD675="Moderado",3,IF(AD675="Mayor",4,IF(AD675="Catastrófico",5,"NA")))))</f>
        <v>5</v>
      </c>
      <c r="AD675" s="75" t="s">
        <v>243</v>
      </c>
      <c r="AE675" s="75">
        <f>IF(AF675="Insignificante",1,IF(AF675="Menor",2,IF(AF675="Moderado",3,IF(AF675="Mayor",4,IF(AF675="Catastrófico",5,"NA")))))</f>
        <v>3</v>
      </c>
      <c r="AF675" s="75" t="s">
        <v>232</v>
      </c>
      <c r="AG675" s="76">
        <f>MAXA(AA675,AC675,AE675)</f>
        <v>5</v>
      </c>
      <c r="AH675" s="77" t="str">
        <f>IF(AG675=1,"Insignificante",IF(AG675=2,"Menor",IF(AG675=3,"Moderado",IF(AG675=4,"Mayor",IF(AG675=5,"Catastrófico","NA")))))</f>
        <v>Catastrófico</v>
      </c>
      <c r="AI675" s="78">
        <f>IF(AJ675="Insignificante",1,IF(AJ675="Menor",2,IF(AJ675="Moderado",3,IF(AJ675="Mayor",4,IF(AJ675="Catastrófico",5,"NA")))))</f>
        <v>1</v>
      </c>
      <c r="AJ675" s="75" t="s">
        <v>231</v>
      </c>
      <c r="AK675" s="75">
        <f>IF(AL675="Insignificante",1,IF(AL675="Menor",2,IF(AL675="Moderado",3,IF(AL675="Mayor",4,IF(AL675="Catastrófico",5,"NA")))))</f>
        <v>1</v>
      </c>
      <c r="AL675" s="75" t="s">
        <v>231</v>
      </c>
      <c r="AM675" s="75">
        <f>IF(AN675="Insignificante",1,IF(AN675="Menor",2,IF(AN675="Moderado",3,IF(AN675="Mayor",4,IF(AN675="Catastrófico",5,"NA")))))</f>
        <v>1</v>
      </c>
      <c r="AN675" s="75" t="s">
        <v>231</v>
      </c>
      <c r="AO675" s="76">
        <f>MAXA(AI675,AK675,AM675)</f>
        <v>1</v>
      </c>
      <c r="AP675" s="77" t="str">
        <f>IF(AO675=1,"Insignificante",IF(AO675=2,"Menor",IF(AO675=3,"Moderado",IF(AO675=4,"Mayor",IF(AO675=5,"Catastrófico","NA")))))</f>
        <v>Insignificante</v>
      </c>
      <c r="AQ675" s="79"/>
      <c r="AR675" s="79"/>
      <c r="AS675" s="79"/>
    </row>
    <row r="676" spans="3:45" ht="63.75">
      <c r="C676" s="56" t="s">
        <v>3936</v>
      </c>
      <c r="D676" s="57">
        <v>41276</v>
      </c>
      <c r="E676" s="58" t="s">
        <v>219</v>
      </c>
      <c r="F676" s="58" t="s">
        <v>3937</v>
      </c>
      <c r="G676" s="59" t="s">
        <v>3938</v>
      </c>
      <c r="H676" s="59" t="s">
        <v>222</v>
      </c>
      <c r="I676" s="59" t="s">
        <v>223</v>
      </c>
      <c r="J676" s="59" t="s">
        <v>2747</v>
      </c>
      <c r="K676" s="59" t="s">
        <v>3904</v>
      </c>
      <c r="L676" s="59" t="s">
        <v>3905</v>
      </c>
      <c r="M676" s="59" t="s">
        <v>3914</v>
      </c>
      <c r="N676" s="59" t="s">
        <v>3939</v>
      </c>
      <c r="O676" s="59" t="s">
        <v>3940</v>
      </c>
      <c r="P676" s="46" t="s">
        <v>180</v>
      </c>
      <c r="Q676" s="59" t="s">
        <v>2650</v>
      </c>
      <c r="R676" s="59" t="s">
        <v>230</v>
      </c>
      <c r="S676" s="75">
        <f t="shared" si="150"/>
        <v>1</v>
      </c>
      <c r="T676" s="75" t="s">
        <v>231</v>
      </c>
      <c r="U676" s="75">
        <f t="shared" si="151"/>
        <v>1</v>
      </c>
      <c r="V676" s="75" t="s">
        <v>231</v>
      </c>
      <c r="W676" s="75">
        <f t="shared" si="152"/>
        <v>1</v>
      </c>
      <c r="X676" s="75" t="s">
        <v>231</v>
      </c>
      <c r="Y676" s="76">
        <f t="shared" si="161"/>
        <v>1</v>
      </c>
      <c r="Z676" s="77" t="str">
        <f t="shared" si="162"/>
        <v>Insignificante</v>
      </c>
      <c r="AA676" s="78">
        <f t="shared" si="153"/>
        <v>1</v>
      </c>
      <c r="AB676" s="75" t="s">
        <v>231</v>
      </c>
      <c r="AC676" s="75">
        <f t="shared" si="154"/>
        <v>2</v>
      </c>
      <c r="AD676" s="75" t="s">
        <v>233</v>
      </c>
      <c r="AE676" s="75">
        <f t="shared" si="155"/>
        <v>4</v>
      </c>
      <c r="AF676" s="75" t="s">
        <v>242</v>
      </c>
      <c r="AG676" s="76">
        <f t="shared" si="163"/>
        <v>4</v>
      </c>
      <c r="AH676" s="77" t="str">
        <f t="shared" si="156"/>
        <v>Mayor</v>
      </c>
      <c r="AI676" s="78">
        <f t="shared" si="157"/>
        <v>1</v>
      </c>
      <c r="AJ676" s="75" t="s">
        <v>231</v>
      </c>
      <c r="AK676" s="75">
        <f t="shared" si="158"/>
        <v>2</v>
      </c>
      <c r="AL676" s="75" t="s">
        <v>233</v>
      </c>
      <c r="AM676" s="75">
        <f t="shared" si="159"/>
        <v>2</v>
      </c>
      <c r="AN676" s="75" t="s">
        <v>233</v>
      </c>
      <c r="AO676" s="76">
        <f t="shared" si="164"/>
        <v>2</v>
      </c>
      <c r="AP676" s="77" t="str">
        <f t="shared" si="160"/>
        <v>Menor</v>
      </c>
      <c r="AQ676" s="79"/>
      <c r="AR676" s="79"/>
      <c r="AS676" s="79"/>
    </row>
    <row r="677" spans="3:45" ht="63.75">
      <c r="C677" s="56" t="s">
        <v>3936</v>
      </c>
      <c r="D677" s="57">
        <v>41276</v>
      </c>
      <c r="E677" s="58" t="s">
        <v>219</v>
      </c>
      <c r="F677" s="58" t="s">
        <v>3937</v>
      </c>
      <c r="G677" s="59" t="s">
        <v>3938</v>
      </c>
      <c r="H677" s="59" t="s">
        <v>222</v>
      </c>
      <c r="I677" s="59" t="s">
        <v>223</v>
      </c>
      <c r="J677" s="59" t="s">
        <v>2747</v>
      </c>
      <c r="K677" s="59" t="s">
        <v>3904</v>
      </c>
      <c r="L677" s="59" t="s">
        <v>3905</v>
      </c>
      <c r="M677" s="59" t="s">
        <v>3914</v>
      </c>
      <c r="N677" s="59" t="s">
        <v>3939</v>
      </c>
      <c r="O677" s="59" t="s">
        <v>3941</v>
      </c>
      <c r="P677" s="46" t="s">
        <v>180</v>
      </c>
      <c r="Q677" s="59" t="s">
        <v>2650</v>
      </c>
      <c r="R677" s="59" t="s">
        <v>230</v>
      </c>
      <c r="S677" s="75">
        <f>IF(T677="Insignificante",1,IF(T677="Menor",2,IF(T677="Moderado",3,IF(T677="Mayor",4,IF(T677="Catastrófico",5,"NA")))))</f>
        <v>1</v>
      </c>
      <c r="T677" s="75" t="s">
        <v>231</v>
      </c>
      <c r="U677" s="75">
        <f>IF(V677="Insignificante",1,IF(V677="Menor",2,IF(V677="Moderado",3,IF(V677="Mayor",4,IF(V677="Catastrófico",5,"NA")))))</f>
        <v>1</v>
      </c>
      <c r="V677" s="75" t="s">
        <v>231</v>
      </c>
      <c r="W677" s="75">
        <f>IF(X677="Insignificante",1,IF(X677="Menor",2,IF(X677="Moderado",3,IF(X677="Mayor",4,IF(X677="Catastrófico",5,"NA")))))</f>
        <v>1</v>
      </c>
      <c r="X677" s="75" t="s">
        <v>231</v>
      </c>
      <c r="Y677" s="76">
        <f>MAXA(S677,U677,W677)</f>
        <v>1</v>
      </c>
      <c r="Z677" s="77" t="str">
        <f>IF(Y677=1,"Insignificante",IF(Y677=2,"Menor",IF(Y677=3,"Moderado",IF(Y677=4,"Mayor",IF(Y677=5,"Catastrófico","NA")))))</f>
        <v>Insignificante</v>
      </c>
      <c r="AA677" s="78">
        <f>IF(AB677="Insignificante",1,IF(AB677="Menor",2,IF(AB677="Moderado",3,IF(AB677="Mayor",4,IF(AB677="Catastrófico",5,"NA")))))</f>
        <v>1</v>
      </c>
      <c r="AB677" s="75" t="s">
        <v>231</v>
      </c>
      <c r="AC677" s="75">
        <f>IF(AD677="Insignificante",1,IF(AD677="Menor",2,IF(AD677="Moderado",3,IF(AD677="Mayor",4,IF(AD677="Catastrófico",5,"NA")))))</f>
        <v>2</v>
      </c>
      <c r="AD677" s="75" t="s">
        <v>233</v>
      </c>
      <c r="AE677" s="75">
        <f>IF(AF677="Insignificante",1,IF(AF677="Menor",2,IF(AF677="Moderado",3,IF(AF677="Mayor",4,IF(AF677="Catastrófico",5,"NA")))))</f>
        <v>4</v>
      </c>
      <c r="AF677" s="75" t="s">
        <v>242</v>
      </c>
      <c r="AG677" s="76">
        <f>MAXA(AA677,AC677,AE677)</f>
        <v>4</v>
      </c>
      <c r="AH677" s="77" t="str">
        <f>IF(AG677=1,"Insignificante",IF(AG677=2,"Menor",IF(AG677=3,"Moderado",IF(AG677=4,"Mayor",IF(AG677=5,"Catastrófico","NA")))))</f>
        <v>Mayor</v>
      </c>
      <c r="AI677" s="78">
        <f>IF(AJ677="Insignificante",1,IF(AJ677="Menor",2,IF(AJ677="Moderado",3,IF(AJ677="Mayor",4,IF(AJ677="Catastrófico",5,"NA")))))</f>
        <v>1</v>
      </c>
      <c r="AJ677" s="75" t="s">
        <v>231</v>
      </c>
      <c r="AK677" s="75">
        <f>IF(AL677="Insignificante",1,IF(AL677="Menor",2,IF(AL677="Moderado",3,IF(AL677="Mayor",4,IF(AL677="Catastrófico",5,"NA")))))</f>
        <v>2</v>
      </c>
      <c r="AL677" s="75" t="s">
        <v>233</v>
      </c>
      <c r="AM677" s="75">
        <f>IF(AN677="Insignificante",1,IF(AN677="Menor",2,IF(AN677="Moderado",3,IF(AN677="Mayor",4,IF(AN677="Catastrófico",5,"NA")))))</f>
        <v>2</v>
      </c>
      <c r="AN677" s="75" t="s">
        <v>233</v>
      </c>
      <c r="AO677" s="76">
        <f>MAXA(AI677,AK677,AM677)</f>
        <v>2</v>
      </c>
      <c r="AP677" s="77" t="str">
        <f>IF(AO677=1,"Insignificante",IF(AO677=2,"Menor",IF(AO677=3,"Moderado",IF(AO677=4,"Mayor",IF(AO677=5,"Catastrófico","NA")))))</f>
        <v>Menor</v>
      </c>
      <c r="AQ677" s="79"/>
      <c r="AR677" s="79"/>
      <c r="AS677" s="79"/>
    </row>
    <row r="678" spans="3:45" ht="63.75">
      <c r="C678" s="56" t="s">
        <v>3936</v>
      </c>
      <c r="D678" s="57">
        <v>41276</v>
      </c>
      <c r="E678" s="58" t="s">
        <v>219</v>
      </c>
      <c r="F678" s="58" t="s">
        <v>3937</v>
      </c>
      <c r="G678" s="59" t="s">
        <v>3938</v>
      </c>
      <c r="H678" s="59" t="s">
        <v>222</v>
      </c>
      <c r="I678" s="59" t="s">
        <v>223</v>
      </c>
      <c r="J678" s="59" t="s">
        <v>2747</v>
      </c>
      <c r="K678" s="59" t="s">
        <v>3904</v>
      </c>
      <c r="L678" s="59" t="s">
        <v>3905</v>
      </c>
      <c r="M678" s="59" t="s">
        <v>3914</v>
      </c>
      <c r="N678" s="59" t="s">
        <v>3939</v>
      </c>
      <c r="O678" s="59" t="s">
        <v>2790</v>
      </c>
      <c r="P678" s="46" t="s">
        <v>180</v>
      </c>
      <c r="Q678" s="59" t="s">
        <v>2650</v>
      </c>
      <c r="R678" s="59" t="s">
        <v>230</v>
      </c>
      <c r="S678" s="75">
        <f>IF(T678="Insignificante",1,IF(T678="Menor",2,IF(T678="Moderado",3,IF(T678="Mayor",4,IF(T678="Catastrófico",5,"NA")))))</f>
        <v>1</v>
      </c>
      <c r="T678" s="75" t="s">
        <v>231</v>
      </c>
      <c r="U678" s="75">
        <f>IF(V678="Insignificante",1,IF(V678="Menor",2,IF(V678="Moderado",3,IF(V678="Mayor",4,IF(V678="Catastrófico",5,"NA")))))</f>
        <v>1</v>
      </c>
      <c r="V678" s="75" t="s">
        <v>231</v>
      </c>
      <c r="W678" s="75">
        <f>IF(X678="Insignificante",1,IF(X678="Menor",2,IF(X678="Moderado",3,IF(X678="Mayor",4,IF(X678="Catastrófico",5,"NA")))))</f>
        <v>1</v>
      </c>
      <c r="X678" s="75" t="s">
        <v>231</v>
      </c>
      <c r="Y678" s="76">
        <f>MAXA(S678,U678,W678)</f>
        <v>1</v>
      </c>
      <c r="Z678" s="77" t="str">
        <f>IF(Y678=1,"Insignificante",IF(Y678=2,"Menor",IF(Y678=3,"Moderado",IF(Y678=4,"Mayor",IF(Y678=5,"Catastrófico","NA")))))</f>
        <v>Insignificante</v>
      </c>
      <c r="AA678" s="78">
        <f>IF(AB678="Insignificante",1,IF(AB678="Menor",2,IF(AB678="Moderado",3,IF(AB678="Mayor",4,IF(AB678="Catastrófico",5,"NA")))))</f>
        <v>1</v>
      </c>
      <c r="AB678" s="75" t="s">
        <v>231</v>
      </c>
      <c r="AC678" s="75">
        <f>IF(AD678="Insignificante",1,IF(AD678="Menor",2,IF(AD678="Moderado",3,IF(AD678="Mayor",4,IF(AD678="Catastrófico",5,"NA")))))</f>
        <v>2</v>
      </c>
      <c r="AD678" s="75" t="s">
        <v>233</v>
      </c>
      <c r="AE678" s="75">
        <f>IF(AF678="Insignificante",1,IF(AF678="Menor",2,IF(AF678="Moderado",3,IF(AF678="Mayor",4,IF(AF678="Catastrófico",5,"NA")))))</f>
        <v>4</v>
      </c>
      <c r="AF678" s="75" t="s">
        <v>242</v>
      </c>
      <c r="AG678" s="76">
        <f>MAXA(AA678,AC678,AE678)</f>
        <v>4</v>
      </c>
      <c r="AH678" s="77" t="str">
        <f>IF(AG678=1,"Insignificante",IF(AG678=2,"Menor",IF(AG678=3,"Moderado",IF(AG678=4,"Mayor",IF(AG678=5,"Catastrófico","NA")))))</f>
        <v>Mayor</v>
      </c>
      <c r="AI678" s="78">
        <f>IF(AJ678="Insignificante",1,IF(AJ678="Menor",2,IF(AJ678="Moderado",3,IF(AJ678="Mayor",4,IF(AJ678="Catastrófico",5,"NA")))))</f>
        <v>1</v>
      </c>
      <c r="AJ678" s="75" t="s">
        <v>231</v>
      </c>
      <c r="AK678" s="75">
        <f>IF(AL678="Insignificante",1,IF(AL678="Menor",2,IF(AL678="Moderado",3,IF(AL678="Mayor",4,IF(AL678="Catastrófico",5,"NA")))))</f>
        <v>2</v>
      </c>
      <c r="AL678" s="75" t="s">
        <v>233</v>
      </c>
      <c r="AM678" s="75">
        <f>IF(AN678="Insignificante",1,IF(AN678="Menor",2,IF(AN678="Moderado",3,IF(AN678="Mayor",4,IF(AN678="Catastrófico",5,"NA")))))</f>
        <v>2</v>
      </c>
      <c r="AN678" s="75" t="s">
        <v>233</v>
      </c>
      <c r="AO678" s="76">
        <f>MAXA(AI678,AK678,AM678)</f>
        <v>2</v>
      </c>
      <c r="AP678" s="77" t="str">
        <f>IF(AO678=1,"Insignificante",IF(AO678=2,"Menor",IF(AO678=3,"Moderado",IF(AO678=4,"Mayor",IF(AO678=5,"Catastrófico","NA")))))</f>
        <v>Menor</v>
      </c>
      <c r="AQ678" s="79"/>
      <c r="AR678" s="79"/>
      <c r="AS678" s="79"/>
    </row>
    <row r="679" spans="3:45" ht="38.25">
      <c r="C679" s="56" t="s">
        <v>3942</v>
      </c>
      <c r="D679" s="57">
        <v>41276</v>
      </c>
      <c r="E679" s="58" t="s">
        <v>3943</v>
      </c>
      <c r="F679" s="58" t="s">
        <v>3944</v>
      </c>
      <c r="G679" s="59" t="s">
        <v>3945</v>
      </c>
      <c r="H679" s="59" t="s">
        <v>222</v>
      </c>
      <c r="I679" s="59" t="s">
        <v>223</v>
      </c>
      <c r="J679" s="59" t="s">
        <v>2747</v>
      </c>
      <c r="K679" s="59" t="s">
        <v>3904</v>
      </c>
      <c r="L679" s="59" t="s">
        <v>3905</v>
      </c>
      <c r="M679" s="59" t="s">
        <v>3914</v>
      </c>
      <c r="N679" s="59" t="s">
        <v>3485</v>
      </c>
      <c r="O679" s="59" t="s">
        <v>3915</v>
      </c>
      <c r="P679" s="46" t="s">
        <v>180</v>
      </c>
      <c r="Q679" s="59" t="s">
        <v>2650</v>
      </c>
      <c r="R679" s="59" t="s">
        <v>2783</v>
      </c>
      <c r="S679" s="75">
        <f t="shared" si="150"/>
        <v>1</v>
      </c>
      <c r="T679" s="75" t="s">
        <v>231</v>
      </c>
      <c r="U679" s="75">
        <f t="shared" si="151"/>
        <v>1</v>
      </c>
      <c r="V679" s="75" t="s">
        <v>231</v>
      </c>
      <c r="W679" s="75">
        <f t="shared" si="152"/>
        <v>1</v>
      </c>
      <c r="X679" s="75" t="s">
        <v>231</v>
      </c>
      <c r="Y679" s="76">
        <f t="shared" si="161"/>
        <v>1</v>
      </c>
      <c r="Z679" s="77" t="str">
        <f t="shared" si="162"/>
        <v>Insignificante</v>
      </c>
      <c r="AA679" s="78">
        <f t="shared" si="153"/>
        <v>1</v>
      </c>
      <c r="AB679" s="75" t="s">
        <v>231</v>
      </c>
      <c r="AC679" s="75">
        <f t="shared" si="154"/>
        <v>2</v>
      </c>
      <c r="AD679" s="75" t="s">
        <v>233</v>
      </c>
      <c r="AE679" s="75">
        <f t="shared" si="155"/>
        <v>2</v>
      </c>
      <c r="AF679" s="75" t="s">
        <v>233</v>
      </c>
      <c r="AG679" s="76">
        <f t="shared" si="163"/>
        <v>2</v>
      </c>
      <c r="AH679" s="77" t="str">
        <f t="shared" si="156"/>
        <v>Menor</v>
      </c>
      <c r="AI679" s="78">
        <f t="shared" si="157"/>
        <v>1</v>
      </c>
      <c r="AJ679" s="75" t="s">
        <v>231</v>
      </c>
      <c r="AK679" s="75">
        <f t="shared" si="158"/>
        <v>2</v>
      </c>
      <c r="AL679" s="75" t="s">
        <v>233</v>
      </c>
      <c r="AM679" s="75">
        <f t="shared" si="159"/>
        <v>2</v>
      </c>
      <c r="AN679" s="75" t="s">
        <v>233</v>
      </c>
      <c r="AO679" s="76">
        <f t="shared" si="164"/>
        <v>2</v>
      </c>
      <c r="AP679" s="77" t="str">
        <f t="shared" si="160"/>
        <v>Menor</v>
      </c>
      <c r="AQ679" s="79"/>
      <c r="AR679" s="79"/>
      <c r="AS679" s="79"/>
    </row>
    <row r="680" spans="3:45" ht="38.25">
      <c r="C680" s="56" t="s">
        <v>3942</v>
      </c>
      <c r="D680" s="57">
        <v>41276</v>
      </c>
      <c r="E680" s="58" t="s">
        <v>3943</v>
      </c>
      <c r="F680" s="58" t="s">
        <v>3944</v>
      </c>
      <c r="G680" s="59" t="s">
        <v>3945</v>
      </c>
      <c r="H680" s="59" t="s">
        <v>222</v>
      </c>
      <c r="I680" s="59" t="s">
        <v>223</v>
      </c>
      <c r="J680" s="59" t="s">
        <v>2747</v>
      </c>
      <c r="K680" s="59" t="s">
        <v>3904</v>
      </c>
      <c r="L680" s="59" t="s">
        <v>3905</v>
      </c>
      <c r="M680" s="59" t="s">
        <v>3914</v>
      </c>
      <c r="N680" s="59" t="s">
        <v>3485</v>
      </c>
      <c r="O680" s="59" t="s">
        <v>3925</v>
      </c>
      <c r="P680" s="46" t="s">
        <v>180</v>
      </c>
      <c r="Q680" s="59" t="s">
        <v>2650</v>
      </c>
      <c r="R680" s="59" t="s">
        <v>2783</v>
      </c>
      <c r="S680" s="75">
        <f>IF(T680="Insignificante",1,IF(T680="Menor",2,IF(T680="Moderado",3,IF(T680="Mayor",4,IF(T680="Catastrófico",5,"NA")))))</f>
        <v>1</v>
      </c>
      <c r="T680" s="75" t="s">
        <v>231</v>
      </c>
      <c r="U680" s="75">
        <f>IF(V680="Insignificante",1,IF(V680="Menor",2,IF(V680="Moderado",3,IF(V680="Mayor",4,IF(V680="Catastrófico",5,"NA")))))</f>
        <v>1</v>
      </c>
      <c r="V680" s="75" t="s">
        <v>231</v>
      </c>
      <c r="W680" s="75">
        <f>IF(X680="Insignificante",1,IF(X680="Menor",2,IF(X680="Moderado",3,IF(X680="Mayor",4,IF(X680="Catastrófico",5,"NA")))))</f>
        <v>1</v>
      </c>
      <c r="X680" s="75" t="s">
        <v>231</v>
      </c>
      <c r="Y680" s="76">
        <f>MAXA(S680,U680,W680)</f>
        <v>1</v>
      </c>
      <c r="Z680" s="77" t="str">
        <f>IF(Y680=1,"Insignificante",IF(Y680=2,"Menor",IF(Y680=3,"Moderado",IF(Y680=4,"Mayor",IF(Y680=5,"Catastrófico","NA")))))</f>
        <v>Insignificante</v>
      </c>
      <c r="AA680" s="78">
        <f>IF(AB680="Insignificante",1,IF(AB680="Menor",2,IF(AB680="Moderado",3,IF(AB680="Mayor",4,IF(AB680="Catastrófico",5,"NA")))))</f>
        <v>1</v>
      </c>
      <c r="AB680" s="75" t="s">
        <v>231</v>
      </c>
      <c r="AC680" s="75">
        <f>IF(AD680="Insignificante",1,IF(AD680="Menor",2,IF(AD680="Moderado",3,IF(AD680="Mayor",4,IF(AD680="Catastrófico",5,"NA")))))</f>
        <v>2</v>
      </c>
      <c r="AD680" s="75" t="s">
        <v>233</v>
      </c>
      <c r="AE680" s="75">
        <f>IF(AF680="Insignificante",1,IF(AF680="Menor",2,IF(AF680="Moderado",3,IF(AF680="Mayor",4,IF(AF680="Catastrófico",5,"NA")))))</f>
        <v>2</v>
      </c>
      <c r="AF680" s="75" t="s">
        <v>233</v>
      </c>
      <c r="AG680" s="76">
        <f>MAXA(AA680,AC680,AE680)</f>
        <v>2</v>
      </c>
      <c r="AH680" s="77" t="str">
        <f>IF(AG680=1,"Insignificante",IF(AG680=2,"Menor",IF(AG680=3,"Moderado",IF(AG680=4,"Mayor",IF(AG680=5,"Catastrófico","NA")))))</f>
        <v>Menor</v>
      </c>
      <c r="AI680" s="78">
        <f>IF(AJ680="Insignificante",1,IF(AJ680="Menor",2,IF(AJ680="Moderado",3,IF(AJ680="Mayor",4,IF(AJ680="Catastrófico",5,"NA")))))</f>
        <v>1</v>
      </c>
      <c r="AJ680" s="75" t="s">
        <v>231</v>
      </c>
      <c r="AK680" s="75">
        <f>IF(AL680="Insignificante",1,IF(AL680="Menor",2,IF(AL680="Moderado",3,IF(AL680="Mayor",4,IF(AL680="Catastrófico",5,"NA")))))</f>
        <v>2</v>
      </c>
      <c r="AL680" s="75" t="s">
        <v>233</v>
      </c>
      <c r="AM680" s="75">
        <f>IF(AN680="Insignificante",1,IF(AN680="Menor",2,IF(AN680="Moderado",3,IF(AN680="Mayor",4,IF(AN680="Catastrófico",5,"NA")))))</f>
        <v>2</v>
      </c>
      <c r="AN680" s="75" t="s">
        <v>233</v>
      </c>
      <c r="AO680" s="76">
        <f>MAXA(AI680,AK680,AM680)</f>
        <v>2</v>
      </c>
      <c r="AP680" s="77" t="str">
        <f>IF(AO680=1,"Insignificante",IF(AO680=2,"Menor",IF(AO680=3,"Moderado",IF(AO680=4,"Mayor",IF(AO680=5,"Catastrófico","NA")))))</f>
        <v>Menor</v>
      </c>
      <c r="AQ680" s="79"/>
      <c r="AR680" s="79"/>
      <c r="AS680" s="79"/>
    </row>
    <row r="681" spans="3:45" ht="38.25">
      <c r="C681" s="56" t="s">
        <v>3942</v>
      </c>
      <c r="D681" s="57">
        <v>41276</v>
      </c>
      <c r="E681" s="58" t="s">
        <v>3943</v>
      </c>
      <c r="F681" s="58" t="s">
        <v>3944</v>
      </c>
      <c r="G681" s="59" t="s">
        <v>3945</v>
      </c>
      <c r="H681" s="59" t="s">
        <v>222</v>
      </c>
      <c r="I681" s="59" t="s">
        <v>223</v>
      </c>
      <c r="J681" s="59" t="s">
        <v>2747</v>
      </c>
      <c r="K681" s="59" t="s">
        <v>3904</v>
      </c>
      <c r="L681" s="59" t="s">
        <v>3905</v>
      </c>
      <c r="M681" s="59" t="s">
        <v>3914</v>
      </c>
      <c r="N681" s="59" t="s">
        <v>3485</v>
      </c>
      <c r="O681" s="59" t="s">
        <v>3917</v>
      </c>
      <c r="P681" s="46" t="s">
        <v>180</v>
      </c>
      <c r="Q681" s="59" t="s">
        <v>2650</v>
      </c>
      <c r="R681" s="59" t="s">
        <v>2783</v>
      </c>
      <c r="S681" s="75">
        <f>IF(T681="Insignificante",1,IF(T681="Menor",2,IF(T681="Moderado",3,IF(T681="Mayor",4,IF(T681="Catastrófico",5,"NA")))))</f>
        <v>1</v>
      </c>
      <c r="T681" s="75" t="s">
        <v>231</v>
      </c>
      <c r="U681" s="75">
        <f>IF(V681="Insignificante",1,IF(V681="Menor",2,IF(V681="Moderado",3,IF(V681="Mayor",4,IF(V681="Catastrófico",5,"NA")))))</f>
        <v>1</v>
      </c>
      <c r="V681" s="75" t="s">
        <v>231</v>
      </c>
      <c r="W681" s="75">
        <f>IF(X681="Insignificante",1,IF(X681="Menor",2,IF(X681="Moderado",3,IF(X681="Mayor",4,IF(X681="Catastrófico",5,"NA")))))</f>
        <v>1</v>
      </c>
      <c r="X681" s="75" t="s">
        <v>231</v>
      </c>
      <c r="Y681" s="76">
        <f>MAXA(S681,U681,W681)</f>
        <v>1</v>
      </c>
      <c r="Z681" s="77" t="str">
        <f>IF(Y681=1,"Insignificante",IF(Y681=2,"Menor",IF(Y681=3,"Moderado",IF(Y681=4,"Mayor",IF(Y681=5,"Catastrófico","NA")))))</f>
        <v>Insignificante</v>
      </c>
      <c r="AA681" s="78">
        <f>IF(AB681="Insignificante",1,IF(AB681="Menor",2,IF(AB681="Moderado",3,IF(AB681="Mayor",4,IF(AB681="Catastrófico",5,"NA")))))</f>
        <v>1</v>
      </c>
      <c r="AB681" s="75" t="s">
        <v>231</v>
      </c>
      <c r="AC681" s="75">
        <f>IF(AD681="Insignificante",1,IF(AD681="Menor",2,IF(AD681="Moderado",3,IF(AD681="Mayor",4,IF(AD681="Catastrófico",5,"NA")))))</f>
        <v>2</v>
      </c>
      <c r="AD681" s="75" t="s">
        <v>233</v>
      </c>
      <c r="AE681" s="75">
        <f>IF(AF681="Insignificante",1,IF(AF681="Menor",2,IF(AF681="Moderado",3,IF(AF681="Mayor",4,IF(AF681="Catastrófico",5,"NA")))))</f>
        <v>2</v>
      </c>
      <c r="AF681" s="75" t="s">
        <v>233</v>
      </c>
      <c r="AG681" s="76">
        <f>MAXA(AA681,AC681,AE681)</f>
        <v>2</v>
      </c>
      <c r="AH681" s="77" t="str">
        <f>IF(AG681=1,"Insignificante",IF(AG681=2,"Menor",IF(AG681=3,"Moderado",IF(AG681=4,"Mayor",IF(AG681=5,"Catastrófico","NA")))))</f>
        <v>Menor</v>
      </c>
      <c r="AI681" s="78">
        <f>IF(AJ681="Insignificante",1,IF(AJ681="Menor",2,IF(AJ681="Moderado",3,IF(AJ681="Mayor",4,IF(AJ681="Catastrófico",5,"NA")))))</f>
        <v>1</v>
      </c>
      <c r="AJ681" s="75" t="s">
        <v>231</v>
      </c>
      <c r="AK681" s="75">
        <f>IF(AL681="Insignificante",1,IF(AL681="Menor",2,IF(AL681="Moderado",3,IF(AL681="Mayor",4,IF(AL681="Catastrófico",5,"NA")))))</f>
        <v>2</v>
      </c>
      <c r="AL681" s="75" t="s">
        <v>233</v>
      </c>
      <c r="AM681" s="75">
        <f>IF(AN681="Insignificante",1,IF(AN681="Menor",2,IF(AN681="Moderado",3,IF(AN681="Mayor",4,IF(AN681="Catastrófico",5,"NA")))))</f>
        <v>2</v>
      </c>
      <c r="AN681" s="75" t="s">
        <v>233</v>
      </c>
      <c r="AO681" s="76">
        <f>MAXA(AI681,AK681,AM681)</f>
        <v>2</v>
      </c>
      <c r="AP681" s="77" t="str">
        <f>IF(AO681=1,"Insignificante",IF(AO681=2,"Menor",IF(AO681=3,"Moderado",IF(AO681=4,"Mayor",IF(AO681=5,"Catastrófico","NA")))))</f>
        <v>Menor</v>
      </c>
      <c r="AQ681" s="79"/>
      <c r="AR681" s="79"/>
      <c r="AS681" s="79"/>
    </row>
    <row r="682" spans="3:45" ht="76.5">
      <c r="C682" s="56" t="s">
        <v>3946</v>
      </c>
      <c r="D682" s="57">
        <v>43413</v>
      </c>
      <c r="E682" s="58" t="s">
        <v>2763</v>
      </c>
      <c r="F682" s="58" t="s">
        <v>3947</v>
      </c>
      <c r="G682" s="59" t="s">
        <v>3948</v>
      </c>
      <c r="H682" s="59" t="s">
        <v>222</v>
      </c>
      <c r="I682" s="59" t="s">
        <v>223</v>
      </c>
      <c r="J682" s="59" t="s">
        <v>2747</v>
      </c>
      <c r="K682" s="59" t="s">
        <v>639</v>
      </c>
      <c r="L682" s="59" t="s">
        <v>640</v>
      </c>
      <c r="M682" s="59" t="s">
        <v>3949</v>
      </c>
      <c r="N682" s="59" t="s">
        <v>3950</v>
      </c>
      <c r="O682" s="59" t="s">
        <v>3667</v>
      </c>
      <c r="P682" s="46" t="s">
        <v>179</v>
      </c>
      <c r="Q682" s="59" t="s">
        <v>2697</v>
      </c>
      <c r="R682" s="59" t="s">
        <v>2774</v>
      </c>
      <c r="S682" s="75">
        <f t="shared" si="150"/>
        <v>1</v>
      </c>
      <c r="T682" s="75" t="s">
        <v>231</v>
      </c>
      <c r="U682" s="75">
        <f t="shared" si="151"/>
        <v>3</v>
      </c>
      <c r="V682" s="75" t="s">
        <v>232</v>
      </c>
      <c r="W682" s="75">
        <f t="shared" si="152"/>
        <v>3</v>
      </c>
      <c r="X682" s="75" t="s">
        <v>232</v>
      </c>
      <c r="Y682" s="76">
        <f t="shared" si="161"/>
        <v>3</v>
      </c>
      <c r="Z682" s="77" t="str">
        <f t="shared" si="162"/>
        <v>Moderado</v>
      </c>
      <c r="AA682" s="78">
        <f t="shared" si="153"/>
        <v>1</v>
      </c>
      <c r="AB682" s="75" t="s">
        <v>231</v>
      </c>
      <c r="AC682" s="75">
        <f t="shared" si="154"/>
        <v>3</v>
      </c>
      <c r="AD682" s="75" t="s">
        <v>232</v>
      </c>
      <c r="AE682" s="75">
        <f t="shared" si="155"/>
        <v>3</v>
      </c>
      <c r="AF682" s="75" t="s">
        <v>232</v>
      </c>
      <c r="AG682" s="76">
        <f t="shared" si="163"/>
        <v>3</v>
      </c>
      <c r="AH682" s="77" t="str">
        <f t="shared" si="156"/>
        <v>Moderado</v>
      </c>
      <c r="AI682" s="78">
        <f t="shared" si="157"/>
        <v>1</v>
      </c>
      <c r="AJ682" s="75" t="s">
        <v>231</v>
      </c>
      <c r="AK682" s="75">
        <f t="shared" si="158"/>
        <v>2</v>
      </c>
      <c r="AL682" s="75" t="s">
        <v>233</v>
      </c>
      <c r="AM682" s="75">
        <f t="shared" si="159"/>
        <v>2</v>
      </c>
      <c r="AN682" s="75" t="s">
        <v>233</v>
      </c>
      <c r="AO682" s="76">
        <f t="shared" si="164"/>
        <v>2</v>
      </c>
      <c r="AP682" s="77" t="str">
        <f t="shared" si="160"/>
        <v>Menor</v>
      </c>
      <c r="AQ682" s="79"/>
      <c r="AR682" s="79"/>
      <c r="AS682" s="79"/>
    </row>
    <row r="683" spans="3:45" ht="51">
      <c r="C683" s="56" t="s">
        <v>3951</v>
      </c>
      <c r="D683" s="57">
        <v>43413</v>
      </c>
      <c r="E683" s="58" t="s">
        <v>3952</v>
      </c>
      <c r="F683" s="58" t="s">
        <v>3953</v>
      </c>
      <c r="G683" s="59" t="s">
        <v>3954</v>
      </c>
      <c r="H683" s="59" t="s">
        <v>222</v>
      </c>
      <c r="I683" s="59" t="s">
        <v>2655</v>
      </c>
      <c r="J683" s="59" t="s">
        <v>2656</v>
      </c>
      <c r="K683" s="59" t="s">
        <v>3904</v>
      </c>
      <c r="L683" s="59" t="s">
        <v>3905</v>
      </c>
      <c r="M683" s="59" t="s">
        <v>3955</v>
      </c>
      <c r="N683" s="59" t="s">
        <v>3485</v>
      </c>
      <c r="O683" s="59" t="s">
        <v>3956</v>
      </c>
      <c r="P683" s="46" t="s">
        <v>180</v>
      </c>
      <c r="Q683" s="59" t="s">
        <v>2650</v>
      </c>
      <c r="R683" s="59" t="s">
        <v>2783</v>
      </c>
      <c r="S683" s="75">
        <f t="shared" si="150"/>
        <v>1</v>
      </c>
      <c r="T683" s="75" t="s">
        <v>231</v>
      </c>
      <c r="U683" s="75">
        <f t="shared" si="151"/>
        <v>1</v>
      </c>
      <c r="V683" s="75" t="s">
        <v>231</v>
      </c>
      <c r="W683" s="75">
        <f t="shared" si="152"/>
        <v>1</v>
      </c>
      <c r="X683" s="75" t="s">
        <v>231</v>
      </c>
      <c r="Y683" s="76">
        <f t="shared" si="161"/>
        <v>1</v>
      </c>
      <c r="Z683" s="77" t="str">
        <f t="shared" si="162"/>
        <v>Insignificante</v>
      </c>
      <c r="AA683" s="78">
        <f t="shared" si="153"/>
        <v>1</v>
      </c>
      <c r="AB683" s="75" t="s">
        <v>231</v>
      </c>
      <c r="AC683" s="75">
        <f t="shared" si="154"/>
        <v>3</v>
      </c>
      <c r="AD683" s="75" t="s">
        <v>232</v>
      </c>
      <c r="AE683" s="75">
        <f t="shared" si="155"/>
        <v>3</v>
      </c>
      <c r="AF683" s="75" t="s">
        <v>232</v>
      </c>
      <c r="AG683" s="76">
        <f t="shared" si="163"/>
        <v>3</v>
      </c>
      <c r="AH683" s="77" t="str">
        <f t="shared" si="156"/>
        <v>Moderado</v>
      </c>
      <c r="AI683" s="78">
        <f t="shared" si="157"/>
        <v>1</v>
      </c>
      <c r="AJ683" s="75" t="s">
        <v>231</v>
      </c>
      <c r="AK683" s="75">
        <f t="shared" si="158"/>
        <v>3</v>
      </c>
      <c r="AL683" s="75" t="s">
        <v>232</v>
      </c>
      <c r="AM683" s="75">
        <f t="shared" si="159"/>
        <v>3</v>
      </c>
      <c r="AN683" s="75" t="s">
        <v>232</v>
      </c>
      <c r="AO683" s="76">
        <f t="shared" si="164"/>
        <v>3</v>
      </c>
      <c r="AP683" s="77" t="str">
        <f t="shared" si="160"/>
        <v>Moderado</v>
      </c>
      <c r="AQ683" s="79"/>
      <c r="AR683" s="79"/>
      <c r="AS683" s="79"/>
    </row>
    <row r="684" spans="3:45" ht="51">
      <c r="C684" s="56" t="s">
        <v>3951</v>
      </c>
      <c r="D684" s="57">
        <v>43413</v>
      </c>
      <c r="E684" s="58" t="s">
        <v>3952</v>
      </c>
      <c r="F684" s="58" t="s">
        <v>3953</v>
      </c>
      <c r="G684" s="59" t="s">
        <v>3954</v>
      </c>
      <c r="H684" s="59" t="s">
        <v>222</v>
      </c>
      <c r="I684" s="59" t="s">
        <v>2655</v>
      </c>
      <c r="J684" s="59" t="s">
        <v>2656</v>
      </c>
      <c r="K684" s="59" t="s">
        <v>3904</v>
      </c>
      <c r="L684" s="59" t="s">
        <v>3905</v>
      </c>
      <c r="M684" s="59" t="s">
        <v>3955</v>
      </c>
      <c r="N684" s="59" t="s">
        <v>3485</v>
      </c>
      <c r="O684" s="59" t="s">
        <v>3957</v>
      </c>
      <c r="P684" s="46" t="s">
        <v>180</v>
      </c>
      <c r="Q684" s="59" t="s">
        <v>2650</v>
      </c>
      <c r="R684" s="59" t="s">
        <v>2783</v>
      </c>
      <c r="S684" s="75">
        <f>IF(T684="Insignificante",1,IF(T684="Menor",2,IF(T684="Moderado",3,IF(T684="Mayor",4,IF(T684="Catastrófico",5,"NA")))))</f>
        <v>1</v>
      </c>
      <c r="T684" s="75" t="s">
        <v>231</v>
      </c>
      <c r="U684" s="75">
        <f>IF(V684="Insignificante",1,IF(V684="Menor",2,IF(V684="Moderado",3,IF(V684="Mayor",4,IF(V684="Catastrófico",5,"NA")))))</f>
        <v>1</v>
      </c>
      <c r="V684" s="75" t="s">
        <v>231</v>
      </c>
      <c r="W684" s="75">
        <f>IF(X684="Insignificante",1,IF(X684="Menor",2,IF(X684="Moderado",3,IF(X684="Mayor",4,IF(X684="Catastrófico",5,"NA")))))</f>
        <v>1</v>
      </c>
      <c r="X684" s="75" t="s">
        <v>231</v>
      </c>
      <c r="Y684" s="76">
        <f>MAXA(S684,U684,W684)</f>
        <v>1</v>
      </c>
      <c r="Z684" s="77" t="str">
        <f>IF(Y684=1,"Insignificante",IF(Y684=2,"Menor",IF(Y684=3,"Moderado",IF(Y684=4,"Mayor",IF(Y684=5,"Catastrófico","NA")))))</f>
        <v>Insignificante</v>
      </c>
      <c r="AA684" s="78">
        <f>IF(AB684="Insignificante",1,IF(AB684="Menor",2,IF(AB684="Moderado",3,IF(AB684="Mayor",4,IF(AB684="Catastrófico",5,"NA")))))</f>
        <v>1</v>
      </c>
      <c r="AB684" s="75" t="s">
        <v>231</v>
      </c>
      <c r="AC684" s="75">
        <f>IF(AD684="Insignificante",1,IF(AD684="Menor",2,IF(AD684="Moderado",3,IF(AD684="Mayor",4,IF(AD684="Catastrófico",5,"NA")))))</f>
        <v>3</v>
      </c>
      <c r="AD684" s="75" t="s">
        <v>232</v>
      </c>
      <c r="AE684" s="75">
        <f>IF(AF684="Insignificante",1,IF(AF684="Menor",2,IF(AF684="Moderado",3,IF(AF684="Mayor",4,IF(AF684="Catastrófico",5,"NA")))))</f>
        <v>3</v>
      </c>
      <c r="AF684" s="75" t="s">
        <v>232</v>
      </c>
      <c r="AG684" s="76">
        <f>MAXA(AA684,AC684,AE684)</f>
        <v>3</v>
      </c>
      <c r="AH684" s="77" t="str">
        <f>IF(AG684=1,"Insignificante",IF(AG684=2,"Menor",IF(AG684=3,"Moderado",IF(AG684=4,"Mayor",IF(AG684=5,"Catastrófico","NA")))))</f>
        <v>Moderado</v>
      </c>
      <c r="AI684" s="78">
        <f>IF(AJ684="Insignificante",1,IF(AJ684="Menor",2,IF(AJ684="Moderado",3,IF(AJ684="Mayor",4,IF(AJ684="Catastrófico",5,"NA")))))</f>
        <v>1</v>
      </c>
      <c r="AJ684" s="75" t="s">
        <v>231</v>
      </c>
      <c r="AK684" s="75">
        <f>IF(AL684="Insignificante",1,IF(AL684="Menor",2,IF(AL684="Moderado",3,IF(AL684="Mayor",4,IF(AL684="Catastrófico",5,"NA")))))</f>
        <v>3</v>
      </c>
      <c r="AL684" s="75" t="s">
        <v>232</v>
      </c>
      <c r="AM684" s="75">
        <f>IF(AN684="Insignificante",1,IF(AN684="Menor",2,IF(AN684="Moderado",3,IF(AN684="Mayor",4,IF(AN684="Catastrófico",5,"NA")))))</f>
        <v>3</v>
      </c>
      <c r="AN684" s="75" t="s">
        <v>232</v>
      </c>
      <c r="AO684" s="76">
        <f>MAXA(AI684,AK684,AM684)</f>
        <v>3</v>
      </c>
      <c r="AP684" s="77" t="str">
        <f>IF(AO684=1,"Insignificante",IF(AO684=2,"Menor",IF(AO684=3,"Moderado",IF(AO684=4,"Mayor",IF(AO684=5,"Catastrófico","NA")))))</f>
        <v>Moderado</v>
      </c>
      <c r="AQ684" s="79"/>
      <c r="AR684" s="79"/>
      <c r="AS684" s="79"/>
    </row>
    <row r="685" spans="3:45" ht="51">
      <c r="C685" s="56" t="s">
        <v>3951</v>
      </c>
      <c r="D685" s="57">
        <v>43413</v>
      </c>
      <c r="E685" s="58" t="s">
        <v>3952</v>
      </c>
      <c r="F685" s="58" t="s">
        <v>3953</v>
      </c>
      <c r="G685" s="59" t="s">
        <v>3954</v>
      </c>
      <c r="H685" s="59" t="s">
        <v>222</v>
      </c>
      <c r="I685" s="59" t="s">
        <v>2655</v>
      </c>
      <c r="J685" s="59" t="s">
        <v>2656</v>
      </c>
      <c r="K685" s="59" t="s">
        <v>3904</v>
      </c>
      <c r="L685" s="59" t="s">
        <v>3905</v>
      </c>
      <c r="M685" s="59" t="s">
        <v>3955</v>
      </c>
      <c r="N685" s="59" t="s">
        <v>3485</v>
      </c>
      <c r="O685" s="59" t="s">
        <v>3958</v>
      </c>
      <c r="P685" s="46" t="s">
        <v>180</v>
      </c>
      <c r="Q685" s="59" t="s">
        <v>2650</v>
      </c>
      <c r="R685" s="59" t="s">
        <v>2783</v>
      </c>
      <c r="S685" s="75">
        <f>IF(T685="Insignificante",1,IF(T685="Menor",2,IF(T685="Moderado",3,IF(T685="Mayor",4,IF(T685="Catastrófico",5,"NA")))))</f>
        <v>1</v>
      </c>
      <c r="T685" s="75" t="s">
        <v>231</v>
      </c>
      <c r="U685" s="75">
        <f>IF(V685="Insignificante",1,IF(V685="Menor",2,IF(V685="Moderado",3,IF(V685="Mayor",4,IF(V685="Catastrófico",5,"NA")))))</f>
        <v>1</v>
      </c>
      <c r="V685" s="75" t="s">
        <v>231</v>
      </c>
      <c r="W685" s="75">
        <f>IF(X685="Insignificante",1,IF(X685="Menor",2,IF(X685="Moderado",3,IF(X685="Mayor",4,IF(X685="Catastrófico",5,"NA")))))</f>
        <v>1</v>
      </c>
      <c r="X685" s="75" t="s">
        <v>231</v>
      </c>
      <c r="Y685" s="76">
        <f>MAXA(S685,U685,W685)</f>
        <v>1</v>
      </c>
      <c r="Z685" s="77" t="str">
        <f>IF(Y685=1,"Insignificante",IF(Y685=2,"Menor",IF(Y685=3,"Moderado",IF(Y685=4,"Mayor",IF(Y685=5,"Catastrófico","NA")))))</f>
        <v>Insignificante</v>
      </c>
      <c r="AA685" s="78">
        <f>IF(AB685="Insignificante",1,IF(AB685="Menor",2,IF(AB685="Moderado",3,IF(AB685="Mayor",4,IF(AB685="Catastrófico",5,"NA")))))</f>
        <v>1</v>
      </c>
      <c r="AB685" s="75" t="s">
        <v>231</v>
      </c>
      <c r="AC685" s="75">
        <f>IF(AD685="Insignificante",1,IF(AD685="Menor",2,IF(AD685="Moderado",3,IF(AD685="Mayor",4,IF(AD685="Catastrófico",5,"NA")))))</f>
        <v>3</v>
      </c>
      <c r="AD685" s="75" t="s">
        <v>232</v>
      </c>
      <c r="AE685" s="75">
        <f>IF(AF685="Insignificante",1,IF(AF685="Menor",2,IF(AF685="Moderado",3,IF(AF685="Mayor",4,IF(AF685="Catastrófico",5,"NA")))))</f>
        <v>3</v>
      </c>
      <c r="AF685" s="75" t="s">
        <v>232</v>
      </c>
      <c r="AG685" s="76">
        <f>MAXA(AA685,AC685,AE685)</f>
        <v>3</v>
      </c>
      <c r="AH685" s="77" t="str">
        <f>IF(AG685=1,"Insignificante",IF(AG685=2,"Menor",IF(AG685=3,"Moderado",IF(AG685=4,"Mayor",IF(AG685=5,"Catastrófico","NA")))))</f>
        <v>Moderado</v>
      </c>
      <c r="AI685" s="78">
        <f>IF(AJ685="Insignificante",1,IF(AJ685="Menor",2,IF(AJ685="Moderado",3,IF(AJ685="Mayor",4,IF(AJ685="Catastrófico",5,"NA")))))</f>
        <v>1</v>
      </c>
      <c r="AJ685" s="75" t="s">
        <v>231</v>
      </c>
      <c r="AK685" s="75">
        <f>IF(AL685="Insignificante",1,IF(AL685="Menor",2,IF(AL685="Moderado",3,IF(AL685="Mayor",4,IF(AL685="Catastrófico",5,"NA")))))</f>
        <v>3</v>
      </c>
      <c r="AL685" s="75" t="s">
        <v>232</v>
      </c>
      <c r="AM685" s="75">
        <f>IF(AN685="Insignificante",1,IF(AN685="Menor",2,IF(AN685="Moderado",3,IF(AN685="Mayor",4,IF(AN685="Catastrófico",5,"NA")))))</f>
        <v>3</v>
      </c>
      <c r="AN685" s="75" t="s">
        <v>232</v>
      </c>
      <c r="AO685" s="76">
        <f>MAXA(AI685,AK685,AM685)</f>
        <v>3</v>
      </c>
      <c r="AP685" s="77" t="str">
        <f>IF(AO685=1,"Insignificante",IF(AO685=2,"Menor",IF(AO685=3,"Moderado",IF(AO685=4,"Mayor",IF(AO685=5,"Catastrófico","NA")))))</f>
        <v>Moderado</v>
      </c>
      <c r="AQ685" s="79"/>
      <c r="AR685" s="79"/>
      <c r="AS685" s="79"/>
    </row>
    <row r="686" spans="3:45" ht="38.25">
      <c r="C686" s="56" t="s">
        <v>3959</v>
      </c>
      <c r="D686" s="57">
        <v>43413</v>
      </c>
      <c r="E686" s="58" t="s">
        <v>2656</v>
      </c>
      <c r="F686" s="58" t="s">
        <v>3960</v>
      </c>
      <c r="G686" s="59" t="s">
        <v>3961</v>
      </c>
      <c r="H686" s="59" t="s">
        <v>222</v>
      </c>
      <c r="I686" s="59" t="s">
        <v>2655</v>
      </c>
      <c r="J686" s="59" t="s">
        <v>2656</v>
      </c>
      <c r="K686" s="59" t="s">
        <v>3904</v>
      </c>
      <c r="L686" s="59" t="s">
        <v>3905</v>
      </c>
      <c r="M686" s="59" t="s">
        <v>3962</v>
      </c>
      <c r="N686" s="59" t="s">
        <v>3963</v>
      </c>
      <c r="O686" s="59" t="s">
        <v>3956</v>
      </c>
      <c r="P686" s="46" t="s">
        <v>180</v>
      </c>
      <c r="Q686" s="59" t="s">
        <v>2650</v>
      </c>
      <c r="R686" s="59" t="s">
        <v>230</v>
      </c>
      <c r="S686" s="75">
        <f t="shared" si="150"/>
        <v>1</v>
      </c>
      <c r="T686" s="75" t="s">
        <v>231</v>
      </c>
      <c r="U686" s="75">
        <f t="shared" si="151"/>
        <v>1</v>
      </c>
      <c r="V686" s="75" t="s">
        <v>231</v>
      </c>
      <c r="W686" s="75">
        <f t="shared" si="152"/>
        <v>1</v>
      </c>
      <c r="X686" s="75" t="s">
        <v>231</v>
      </c>
      <c r="Y686" s="76">
        <f t="shared" si="161"/>
        <v>1</v>
      </c>
      <c r="Z686" s="77" t="str">
        <f t="shared" si="162"/>
        <v>Insignificante</v>
      </c>
      <c r="AA686" s="78">
        <f t="shared" si="153"/>
        <v>1</v>
      </c>
      <c r="AB686" s="75" t="s">
        <v>231</v>
      </c>
      <c r="AC686" s="75">
        <f t="shared" si="154"/>
        <v>2</v>
      </c>
      <c r="AD686" s="75" t="s">
        <v>233</v>
      </c>
      <c r="AE686" s="75">
        <f t="shared" si="155"/>
        <v>2</v>
      </c>
      <c r="AF686" s="75" t="s">
        <v>233</v>
      </c>
      <c r="AG686" s="76">
        <f t="shared" si="163"/>
        <v>2</v>
      </c>
      <c r="AH686" s="77" t="str">
        <f t="shared" si="156"/>
        <v>Menor</v>
      </c>
      <c r="AI686" s="78">
        <f t="shared" si="157"/>
        <v>1</v>
      </c>
      <c r="AJ686" s="75" t="s">
        <v>231</v>
      </c>
      <c r="AK686" s="75">
        <f t="shared" si="158"/>
        <v>2</v>
      </c>
      <c r="AL686" s="75" t="s">
        <v>233</v>
      </c>
      <c r="AM686" s="75">
        <f t="shared" si="159"/>
        <v>2</v>
      </c>
      <c r="AN686" s="75" t="s">
        <v>233</v>
      </c>
      <c r="AO686" s="76">
        <f t="shared" si="164"/>
        <v>2</v>
      </c>
      <c r="AP686" s="77" t="str">
        <f t="shared" si="160"/>
        <v>Menor</v>
      </c>
      <c r="AQ686" s="79"/>
      <c r="AR686" s="79"/>
      <c r="AS686" s="79"/>
    </row>
    <row r="687" spans="3:45" ht="38.25">
      <c r="C687" s="56" t="s">
        <v>3959</v>
      </c>
      <c r="D687" s="57">
        <v>43413</v>
      </c>
      <c r="E687" s="58" t="s">
        <v>2656</v>
      </c>
      <c r="F687" s="58" t="s">
        <v>3960</v>
      </c>
      <c r="G687" s="59" t="s">
        <v>3961</v>
      </c>
      <c r="H687" s="59" t="s">
        <v>222</v>
      </c>
      <c r="I687" s="59" t="s">
        <v>2655</v>
      </c>
      <c r="J687" s="59" t="s">
        <v>2656</v>
      </c>
      <c r="K687" s="59" t="s">
        <v>3904</v>
      </c>
      <c r="L687" s="59" t="s">
        <v>3905</v>
      </c>
      <c r="M687" s="59" t="s">
        <v>3962</v>
      </c>
      <c r="N687" s="59" t="s">
        <v>3963</v>
      </c>
      <c r="O687" s="59" t="s">
        <v>3964</v>
      </c>
      <c r="P687" s="46" t="s">
        <v>180</v>
      </c>
      <c r="Q687" s="59" t="s">
        <v>2650</v>
      </c>
      <c r="R687" s="59" t="s">
        <v>230</v>
      </c>
      <c r="S687" s="75">
        <f>IF(T687="Insignificante",1,IF(T687="Menor",2,IF(T687="Moderado",3,IF(T687="Mayor",4,IF(T687="Catastrófico",5,"NA")))))</f>
        <v>1</v>
      </c>
      <c r="T687" s="75" t="s">
        <v>231</v>
      </c>
      <c r="U687" s="75">
        <f>IF(V687="Insignificante",1,IF(V687="Menor",2,IF(V687="Moderado",3,IF(V687="Mayor",4,IF(V687="Catastrófico",5,"NA")))))</f>
        <v>1</v>
      </c>
      <c r="V687" s="75" t="s">
        <v>231</v>
      </c>
      <c r="W687" s="75">
        <f>IF(X687="Insignificante",1,IF(X687="Menor",2,IF(X687="Moderado",3,IF(X687="Mayor",4,IF(X687="Catastrófico",5,"NA")))))</f>
        <v>1</v>
      </c>
      <c r="X687" s="75" t="s">
        <v>231</v>
      </c>
      <c r="Y687" s="76">
        <f>MAXA(S687,U687,W687)</f>
        <v>1</v>
      </c>
      <c r="Z687" s="77" t="str">
        <f>IF(Y687=1,"Insignificante",IF(Y687=2,"Menor",IF(Y687=3,"Moderado",IF(Y687=4,"Mayor",IF(Y687=5,"Catastrófico","NA")))))</f>
        <v>Insignificante</v>
      </c>
      <c r="AA687" s="78">
        <f>IF(AB687="Insignificante",1,IF(AB687="Menor",2,IF(AB687="Moderado",3,IF(AB687="Mayor",4,IF(AB687="Catastrófico",5,"NA")))))</f>
        <v>1</v>
      </c>
      <c r="AB687" s="75" t="s">
        <v>231</v>
      </c>
      <c r="AC687" s="75">
        <f>IF(AD687="Insignificante",1,IF(AD687="Menor",2,IF(AD687="Moderado",3,IF(AD687="Mayor",4,IF(AD687="Catastrófico",5,"NA")))))</f>
        <v>2</v>
      </c>
      <c r="AD687" s="75" t="s">
        <v>233</v>
      </c>
      <c r="AE687" s="75">
        <f>IF(AF687="Insignificante",1,IF(AF687="Menor",2,IF(AF687="Moderado",3,IF(AF687="Mayor",4,IF(AF687="Catastrófico",5,"NA")))))</f>
        <v>2</v>
      </c>
      <c r="AF687" s="75" t="s">
        <v>233</v>
      </c>
      <c r="AG687" s="76">
        <f>MAXA(AA687,AC687,AE687)</f>
        <v>2</v>
      </c>
      <c r="AH687" s="77" t="str">
        <f>IF(AG687=1,"Insignificante",IF(AG687=2,"Menor",IF(AG687=3,"Moderado",IF(AG687=4,"Mayor",IF(AG687=5,"Catastrófico","NA")))))</f>
        <v>Menor</v>
      </c>
      <c r="AI687" s="78">
        <f>IF(AJ687="Insignificante",1,IF(AJ687="Menor",2,IF(AJ687="Moderado",3,IF(AJ687="Mayor",4,IF(AJ687="Catastrófico",5,"NA")))))</f>
        <v>1</v>
      </c>
      <c r="AJ687" s="75" t="s">
        <v>231</v>
      </c>
      <c r="AK687" s="75">
        <f>IF(AL687="Insignificante",1,IF(AL687="Menor",2,IF(AL687="Moderado",3,IF(AL687="Mayor",4,IF(AL687="Catastrófico",5,"NA")))))</f>
        <v>2</v>
      </c>
      <c r="AL687" s="75" t="s">
        <v>233</v>
      </c>
      <c r="AM687" s="75">
        <f>IF(AN687="Insignificante",1,IF(AN687="Menor",2,IF(AN687="Moderado",3,IF(AN687="Mayor",4,IF(AN687="Catastrófico",5,"NA")))))</f>
        <v>2</v>
      </c>
      <c r="AN687" s="75" t="s">
        <v>233</v>
      </c>
      <c r="AO687" s="76">
        <f>MAXA(AI687,AK687,AM687)</f>
        <v>2</v>
      </c>
      <c r="AP687" s="77" t="str">
        <f>IF(AO687=1,"Insignificante",IF(AO687=2,"Menor",IF(AO687=3,"Moderado",IF(AO687=4,"Mayor",IF(AO687=5,"Catastrófico","NA")))))</f>
        <v>Menor</v>
      </c>
      <c r="AQ687" s="79"/>
      <c r="AR687" s="79"/>
      <c r="AS687" s="79"/>
    </row>
    <row r="688" spans="3:45" ht="38.25">
      <c r="C688" s="56" t="s">
        <v>3959</v>
      </c>
      <c r="D688" s="57">
        <v>43413</v>
      </c>
      <c r="E688" s="58" t="s">
        <v>2656</v>
      </c>
      <c r="F688" s="58" t="s">
        <v>3960</v>
      </c>
      <c r="G688" s="59" t="s">
        <v>3961</v>
      </c>
      <c r="H688" s="59" t="s">
        <v>222</v>
      </c>
      <c r="I688" s="59" t="s">
        <v>2655</v>
      </c>
      <c r="J688" s="59" t="s">
        <v>2656</v>
      </c>
      <c r="K688" s="59" t="s">
        <v>3904</v>
      </c>
      <c r="L688" s="59" t="s">
        <v>3905</v>
      </c>
      <c r="M688" s="59" t="s">
        <v>3962</v>
      </c>
      <c r="N688" s="59" t="s">
        <v>3963</v>
      </c>
      <c r="O688" s="59" t="s">
        <v>3958</v>
      </c>
      <c r="P688" s="46" t="s">
        <v>180</v>
      </c>
      <c r="Q688" s="59" t="s">
        <v>2650</v>
      </c>
      <c r="R688" s="59" t="s">
        <v>230</v>
      </c>
      <c r="S688" s="75">
        <f>IF(T688="Insignificante",1,IF(T688="Menor",2,IF(T688="Moderado",3,IF(T688="Mayor",4,IF(T688="Catastrófico",5,"NA")))))</f>
        <v>1</v>
      </c>
      <c r="T688" s="75" t="s">
        <v>231</v>
      </c>
      <c r="U688" s="75">
        <f>IF(V688="Insignificante",1,IF(V688="Menor",2,IF(V688="Moderado",3,IF(V688="Mayor",4,IF(V688="Catastrófico",5,"NA")))))</f>
        <v>1</v>
      </c>
      <c r="V688" s="75" t="s">
        <v>231</v>
      </c>
      <c r="W688" s="75">
        <f>IF(X688="Insignificante",1,IF(X688="Menor",2,IF(X688="Moderado",3,IF(X688="Mayor",4,IF(X688="Catastrófico",5,"NA")))))</f>
        <v>1</v>
      </c>
      <c r="X688" s="75" t="s">
        <v>231</v>
      </c>
      <c r="Y688" s="76">
        <f>MAXA(S688,U688,W688)</f>
        <v>1</v>
      </c>
      <c r="Z688" s="77" t="str">
        <f>IF(Y688=1,"Insignificante",IF(Y688=2,"Menor",IF(Y688=3,"Moderado",IF(Y688=4,"Mayor",IF(Y688=5,"Catastrófico","NA")))))</f>
        <v>Insignificante</v>
      </c>
      <c r="AA688" s="78">
        <f>IF(AB688="Insignificante",1,IF(AB688="Menor",2,IF(AB688="Moderado",3,IF(AB688="Mayor",4,IF(AB688="Catastrófico",5,"NA")))))</f>
        <v>1</v>
      </c>
      <c r="AB688" s="75" t="s">
        <v>231</v>
      </c>
      <c r="AC688" s="75">
        <f>IF(AD688="Insignificante",1,IF(AD688="Menor",2,IF(AD688="Moderado",3,IF(AD688="Mayor",4,IF(AD688="Catastrófico",5,"NA")))))</f>
        <v>2</v>
      </c>
      <c r="AD688" s="75" t="s">
        <v>233</v>
      </c>
      <c r="AE688" s="75">
        <f>IF(AF688="Insignificante",1,IF(AF688="Menor",2,IF(AF688="Moderado",3,IF(AF688="Mayor",4,IF(AF688="Catastrófico",5,"NA")))))</f>
        <v>2</v>
      </c>
      <c r="AF688" s="75" t="s">
        <v>233</v>
      </c>
      <c r="AG688" s="76">
        <f>MAXA(AA688,AC688,AE688)</f>
        <v>2</v>
      </c>
      <c r="AH688" s="77" t="str">
        <f>IF(AG688=1,"Insignificante",IF(AG688=2,"Menor",IF(AG688=3,"Moderado",IF(AG688=4,"Mayor",IF(AG688=5,"Catastrófico","NA")))))</f>
        <v>Menor</v>
      </c>
      <c r="AI688" s="78">
        <f>IF(AJ688="Insignificante",1,IF(AJ688="Menor",2,IF(AJ688="Moderado",3,IF(AJ688="Mayor",4,IF(AJ688="Catastrófico",5,"NA")))))</f>
        <v>1</v>
      </c>
      <c r="AJ688" s="75" t="s">
        <v>231</v>
      </c>
      <c r="AK688" s="75">
        <f>IF(AL688="Insignificante",1,IF(AL688="Menor",2,IF(AL688="Moderado",3,IF(AL688="Mayor",4,IF(AL688="Catastrófico",5,"NA")))))</f>
        <v>2</v>
      </c>
      <c r="AL688" s="75" t="s">
        <v>233</v>
      </c>
      <c r="AM688" s="75">
        <f>IF(AN688="Insignificante",1,IF(AN688="Menor",2,IF(AN688="Moderado",3,IF(AN688="Mayor",4,IF(AN688="Catastrófico",5,"NA")))))</f>
        <v>2</v>
      </c>
      <c r="AN688" s="75" t="s">
        <v>233</v>
      </c>
      <c r="AO688" s="76">
        <f>MAXA(AI688,AK688,AM688)</f>
        <v>2</v>
      </c>
      <c r="AP688" s="77" t="str">
        <f>IF(AO688=1,"Insignificante",IF(AO688=2,"Menor",IF(AO688=3,"Moderado",IF(AO688=4,"Mayor",IF(AO688=5,"Catastrófico","NA")))))</f>
        <v>Menor</v>
      </c>
      <c r="AQ688" s="79"/>
      <c r="AR688" s="79"/>
      <c r="AS688" s="79"/>
    </row>
    <row r="689" spans="3:45" ht="38.25">
      <c r="C689" s="56" t="s">
        <v>3965</v>
      </c>
      <c r="D689" s="57">
        <v>43413</v>
      </c>
      <c r="E689" s="58" t="s">
        <v>219</v>
      </c>
      <c r="F689" s="58" t="s">
        <v>3366</v>
      </c>
      <c r="G689" s="59" t="s">
        <v>3367</v>
      </c>
      <c r="H689" s="59" t="s">
        <v>222</v>
      </c>
      <c r="I689" s="59" t="s">
        <v>223</v>
      </c>
      <c r="J689" s="59" t="s">
        <v>2747</v>
      </c>
      <c r="K689" s="59" t="s">
        <v>566</v>
      </c>
      <c r="L689" s="59" t="s">
        <v>3744</v>
      </c>
      <c r="M689" s="59" t="s">
        <v>3745</v>
      </c>
      <c r="N689" s="59" t="s">
        <v>3369</v>
      </c>
      <c r="O689" s="59" t="s">
        <v>3747</v>
      </c>
      <c r="P689" s="46" t="s">
        <v>180</v>
      </c>
      <c r="Q689" s="59" t="s">
        <v>2650</v>
      </c>
      <c r="R689" s="59" t="s">
        <v>230</v>
      </c>
      <c r="S689" s="75">
        <f t="shared" si="150"/>
        <v>1</v>
      </c>
      <c r="T689" s="75" t="s">
        <v>231</v>
      </c>
      <c r="U689" s="75">
        <f t="shared" si="151"/>
        <v>1</v>
      </c>
      <c r="V689" s="75" t="s">
        <v>231</v>
      </c>
      <c r="W689" s="75">
        <f t="shared" si="152"/>
        <v>1</v>
      </c>
      <c r="X689" s="75" t="s">
        <v>231</v>
      </c>
      <c r="Y689" s="76">
        <f t="shared" si="161"/>
        <v>1</v>
      </c>
      <c r="Z689" s="77" t="str">
        <f t="shared" si="162"/>
        <v>Insignificante</v>
      </c>
      <c r="AA689" s="78">
        <f t="shared" si="153"/>
        <v>1</v>
      </c>
      <c r="AB689" s="75" t="s">
        <v>231</v>
      </c>
      <c r="AC689" s="75">
        <f t="shared" si="154"/>
        <v>1</v>
      </c>
      <c r="AD689" s="75" t="s">
        <v>231</v>
      </c>
      <c r="AE689" s="75">
        <f t="shared" si="155"/>
        <v>1</v>
      </c>
      <c r="AF689" s="75" t="s">
        <v>231</v>
      </c>
      <c r="AG689" s="76">
        <f t="shared" si="163"/>
        <v>1</v>
      </c>
      <c r="AH689" s="77" t="str">
        <f t="shared" si="156"/>
        <v>Insignificante</v>
      </c>
      <c r="AI689" s="78">
        <f t="shared" si="157"/>
        <v>1</v>
      </c>
      <c r="AJ689" s="75" t="s">
        <v>231</v>
      </c>
      <c r="AK689" s="75">
        <f t="shared" si="158"/>
        <v>1</v>
      </c>
      <c r="AL689" s="75" t="s">
        <v>231</v>
      </c>
      <c r="AM689" s="75">
        <f t="shared" si="159"/>
        <v>1</v>
      </c>
      <c r="AN689" s="75" t="s">
        <v>231</v>
      </c>
      <c r="AO689" s="76">
        <f t="shared" si="164"/>
        <v>1</v>
      </c>
      <c r="AP689" s="77" t="str">
        <f t="shared" si="160"/>
        <v>Insignificante</v>
      </c>
      <c r="AQ689" s="79"/>
      <c r="AR689" s="79"/>
      <c r="AS689" s="79"/>
    </row>
    <row r="690" spans="3:45" ht="38.25">
      <c r="C690" s="56" t="s">
        <v>3965</v>
      </c>
      <c r="D690" s="57">
        <v>43413</v>
      </c>
      <c r="E690" s="58" t="s">
        <v>219</v>
      </c>
      <c r="F690" s="58" t="s">
        <v>3366</v>
      </c>
      <c r="G690" s="59" t="s">
        <v>3367</v>
      </c>
      <c r="H690" s="59" t="s">
        <v>222</v>
      </c>
      <c r="I690" s="59" t="s">
        <v>223</v>
      </c>
      <c r="J690" s="59" t="s">
        <v>2747</v>
      </c>
      <c r="K690" s="59" t="s">
        <v>566</v>
      </c>
      <c r="L690" s="59" t="s">
        <v>3744</v>
      </c>
      <c r="M690" s="59" t="s">
        <v>3745</v>
      </c>
      <c r="N690" s="59" t="s">
        <v>3369</v>
      </c>
      <c r="O690" s="59" t="s">
        <v>3750</v>
      </c>
      <c r="P690" s="46" t="s">
        <v>180</v>
      </c>
      <c r="Q690" s="59" t="s">
        <v>2650</v>
      </c>
      <c r="R690" s="59" t="s">
        <v>230</v>
      </c>
      <c r="S690" s="75">
        <f>IF(T690="Insignificante",1,IF(T690="Menor",2,IF(T690="Moderado",3,IF(T690="Mayor",4,IF(T690="Catastrófico",5,"NA")))))</f>
        <v>1</v>
      </c>
      <c r="T690" s="75" t="s">
        <v>231</v>
      </c>
      <c r="U690" s="75">
        <f>IF(V690="Insignificante",1,IF(V690="Menor",2,IF(V690="Moderado",3,IF(V690="Mayor",4,IF(V690="Catastrófico",5,"NA")))))</f>
        <v>1</v>
      </c>
      <c r="V690" s="75" t="s">
        <v>231</v>
      </c>
      <c r="W690" s="75">
        <f>IF(X690="Insignificante",1,IF(X690="Menor",2,IF(X690="Moderado",3,IF(X690="Mayor",4,IF(X690="Catastrófico",5,"NA")))))</f>
        <v>1</v>
      </c>
      <c r="X690" s="75" t="s">
        <v>231</v>
      </c>
      <c r="Y690" s="76">
        <f>MAXA(S690,U690,W690)</f>
        <v>1</v>
      </c>
      <c r="Z690" s="77" t="str">
        <f>IF(Y690=1,"Insignificante",IF(Y690=2,"Menor",IF(Y690=3,"Moderado",IF(Y690=4,"Mayor",IF(Y690=5,"Catastrófico","NA")))))</f>
        <v>Insignificante</v>
      </c>
      <c r="AA690" s="78">
        <f>IF(AB690="Insignificante",1,IF(AB690="Menor",2,IF(AB690="Moderado",3,IF(AB690="Mayor",4,IF(AB690="Catastrófico",5,"NA")))))</f>
        <v>1</v>
      </c>
      <c r="AB690" s="75" t="s">
        <v>231</v>
      </c>
      <c r="AC690" s="75">
        <f>IF(AD690="Insignificante",1,IF(AD690="Menor",2,IF(AD690="Moderado",3,IF(AD690="Mayor",4,IF(AD690="Catastrófico",5,"NA")))))</f>
        <v>1</v>
      </c>
      <c r="AD690" s="75" t="s">
        <v>231</v>
      </c>
      <c r="AE690" s="75">
        <f>IF(AF690="Insignificante",1,IF(AF690="Menor",2,IF(AF690="Moderado",3,IF(AF690="Mayor",4,IF(AF690="Catastrófico",5,"NA")))))</f>
        <v>1</v>
      </c>
      <c r="AF690" s="75" t="s">
        <v>231</v>
      </c>
      <c r="AG690" s="76">
        <f>MAXA(AA690,AC690,AE690)</f>
        <v>1</v>
      </c>
      <c r="AH690" s="77" t="str">
        <f>IF(AG690=1,"Insignificante",IF(AG690=2,"Menor",IF(AG690=3,"Moderado",IF(AG690=4,"Mayor",IF(AG690=5,"Catastrófico","NA")))))</f>
        <v>Insignificante</v>
      </c>
      <c r="AI690" s="78">
        <f>IF(AJ690="Insignificante",1,IF(AJ690="Menor",2,IF(AJ690="Moderado",3,IF(AJ690="Mayor",4,IF(AJ690="Catastrófico",5,"NA")))))</f>
        <v>1</v>
      </c>
      <c r="AJ690" s="75" t="s">
        <v>231</v>
      </c>
      <c r="AK690" s="75">
        <f>IF(AL690="Insignificante",1,IF(AL690="Menor",2,IF(AL690="Moderado",3,IF(AL690="Mayor",4,IF(AL690="Catastrófico",5,"NA")))))</f>
        <v>1</v>
      </c>
      <c r="AL690" s="75" t="s">
        <v>231</v>
      </c>
      <c r="AM690" s="75">
        <f>IF(AN690="Insignificante",1,IF(AN690="Menor",2,IF(AN690="Moderado",3,IF(AN690="Mayor",4,IF(AN690="Catastrófico",5,"NA")))))</f>
        <v>1</v>
      </c>
      <c r="AN690" s="75" t="s">
        <v>231</v>
      </c>
      <c r="AO690" s="76">
        <f>MAXA(AI690,AK690,AM690)</f>
        <v>1</v>
      </c>
      <c r="AP690" s="77" t="str">
        <f>IF(AO690=1,"Insignificante",IF(AO690=2,"Menor",IF(AO690=3,"Moderado",IF(AO690=4,"Mayor",IF(AO690=5,"Catastrófico","NA")))))</f>
        <v>Insignificante</v>
      </c>
      <c r="AQ690" s="79"/>
      <c r="AR690" s="79"/>
      <c r="AS690" s="79"/>
    </row>
    <row r="691" spans="3:45" ht="51">
      <c r="C691" s="56" t="s">
        <v>3966</v>
      </c>
      <c r="D691" s="57">
        <v>43413</v>
      </c>
      <c r="E691" s="58" t="s">
        <v>219</v>
      </c>
      <c r="F691" s="58" t="s">
        <v>3967</v>
      </c>
      <c r="G691" s="59" t="s">
        <v>3968</v>
      </c>
      <c r="H691" s="59" t="s">
        <v>222</v>
      </c>
      <c r="I691" s="59" t="s">
        <v>2655</v>
      </c>
      <c r="J691" s="59" t="s">
        <v>3969</v>
      </c>
      <c r="K691" s="59" t="s">
        <v>566</v>
      </c>
      <c r="L691" s="59" t="s">
        <v>3970</v>
      </c>
      <c r="M691" s="59" t="s">
        <v>3971</v>
      </c>
      <c r="N691" s="59" t="s">
        <v>3972</v>
      </c>
      <c r="O691" s="59" t="s">
        <v>3973</v>
      </c>
      <c r="P691" s="46" t="s">
        <v>180</v>
      </c>
      <c r="Q691" s="59" t="s">
        <v>2650</v>
      </c>
      <c r="R691" s="59" t="s">
        <v>2783</v>
      </c>
      <c r="S691" s="75">
        <f t="shared" si="150"/>
        <v>1</v>
      </c>
      <c r="T691" s="75" t="s">
        <v>231</v>
      </c>
      <c r="U691" s="75">
        <f t="shared" si="151"/>
        <v>1</v>
      </c>
      <c r="V691" s="75" t="s">
        <v>231</v>
      </c>
      <c r="W691" s="75">
        <f t="shared" si="152"/>
        <v>1</v>
      </c>
      <c r="X691" s="75" t="s">
        <v>231</v>
      </c>
      <c r="Y691" s="76">
        <f t="shared" si="161"/>
        <v>1</v>
      </c>
      <c r="Z691" s="77" t="str">
        <f t="shared" si="162"/>
        <v>Insignificante</v>
      </c>
      <c r="AA691" s="78">
        <f t="shared" si="153"/>
        <v>1</v>
      </c>
      <c r="AB691" s="75" t="s">
        <v>231</v>
      </c>
      <c r="AC691" s="75">
        <f t="shared" si="154"/>
        <v>2</v>
      </c>
      <c r="AD691" s="75" t="s">
        <v>233</v>
      </c>
      <c r="AE691" s="75">
        <f t="shared" si="155"/>
        <v>2</v>
      </c>
      <c r="AF691" s="75" t="s">
        <v>233</v>
      </c>
      <c r="AG691" s="76">
        <f t="shared" si="163"/>
        <v>2</v>
      </c>
      <c r="AH691" s="77" t="str">
        <f t="shared" si="156"/>
        <v>Menor</v>
      </c>
      <c r="AI691" s="78">
        <f t="shared" si="157"/>
        <v>1</v>
      </c>
      <c r="AJ691" s="75" t="s">
        <v>231</v>
      </c>
      <c r="AK691" s="75">
        <f t="shared" si="158"/>
        <v>2</v>
      </c>
      <c r="AL691" s="75" t="s">
        <v>233</v>
      </c>
      <c r="AM691" s="75">
        <f t="shared" si="159"/>
        <v>2</v>
      </c>
      <c r="AN691" s="75" t="s">
        <v>233</v>
      </c>
      <c r="AO691" s="76">
        <f t="shared" si="164"/>
        <v>2</v>
      </c>
      <c r="AP691" s="77" t="str">
        <f t="shared" si="160"/>
        <v>Menor</v>
      </c>
      <c r="AQ691" s="79"/>
      <c r="AR691" s="79"/>
      <c r="AS691" s="79"/>
    </row>
    <row r="692" spans="3:45" ht="51">
      <c r="C692" s="56" t="s">
        <v>3966</v>
      </c>
      <c r="D692" s="57">
        <v>43413</v>
      </c>
      <c r="E692" s="58" t="s">
        <v>219</v>
      </c>
      <c r="F692" s="58" t="s">
        <v>3967</v>
      </c>
      <c r="G692" s="59" t="s">
        <v>3968</v>
      </c>
      <c r="H692" s="59" t="s">
        <v>222</v>
      </c>
      <c r="I692" s="59" t="s">
        <v>2655</v>
      </c>
      <c r="J692" s="59" t="s">
        <v>3969</v>
      </c>
      <c r="K692" s="59" t="s">
        <v>566</v>
      </c>
      <c r="L692" s="59" t="s">
        <v>3970</v>
      </c>
      <c r="M692" s="59" t="s">
        <v>3971</v>
      </c>
      <c r="N692" s="59" t="s">
        <v>3972</v>
      </c>
      <c r="O692" s="59" t="s">
        <v>3974</v>
      </c>
      <c r="P692" s="46" t="s">
        <v>180</v>
      </c>
      <c r="Q692" s="59" t="s">
        <v>2650</v>
      </c>
      <c r="R692" s="59" t="s">
        <v>2783</v>
      </c>
      <c r="S692" s="75">
        <f>IF(T692="Insignificante",1,IF(T692="Menor",2,IF(T692="Moderado",3,IF(T692="Mayor",4,IF(T692="Catastrófico",5,"NA")))))</f>
        <v>1</v>
      </c>
      <c r="T692" s="75" t="s">
        <v>231</v>
      </c>
      <c r="U692" s="75">
        <f>IF(V692="Insignificante",1,IF(V692="Menor",2,IF(V692="Moderado",3,IF(V692="Mayor",4,IF(V692="Catastrófico",5,"NA")))))</f>
        <v>1</v>
      </c>
      <c r="V692" s="75" t="s">
        <v>231</v>
      </c>
      <c r="W692" s="75">
        <f>IF(X692="Insignificante",1,IF(X692="Menor",2,IF(X692="Moderado",3,IF(X692="Mayor",4,IF(X692="Catastrófico",5,"NA")))))</f>
        <v>1</v>
      </c>
      <c r="X692" s="75" t="s">
        <v>231</v>
      </c>
      <c r="Y692" s="76">
        <f>MAXA(S692,U692,W692)</f>
        <v>1</v>
      </c>
      <c r="Z692" s="77" t="str">
        <f>IF(Y692=1,"Insignificante",IF(Y692=2,"Menor",IF(Y692=3,"Moderado",IF(Y692=4,"Mayor",IF(Y692=5,"Catastrófico","NA")))))</f>
        <v>Insignificante</v>
      </c>
      <c r="AA692" s="78">
        <f>IF(AB692="Insignificante",1,IF(AB692="Menor",2,IF(AB692="Moderado",3,IF(AB692="Mayor",4,IF(AB692="Catastrófico",5,"NA")))))</f>
        <v>1</v>
      </c>
      <c r="AB692" s="75" t="s">
        <v>231</v>
      </c>
      <c r="AC692" s="75">
        <f>IF(AD692="Insignificante",1,IF(AD692="Menor",2,IF(AD692="Moderado",3,IF(AD692="Mayor",4,IF(AD692="Catastrófico",5,"NA")))))</f>
        <v>2</v>
      </c>
      <c r="AD692" s="75" t="s">
        <v>233</v>
      </c>
      <c r="AE692" s="75">
        <f>IF(AF692="Insignificante",1,IF(AF692="Menor",2,IF(AF692="Moderado",3,IF(AF692="Mayor",4,IF(AF692="Catastrófico",5,"NA")))))</f>
        <v>2</v>
      </c>
      <c r="AF692" s="75" t="s">
        <v>233</v>
      </c>
      <c r="AG692" s="76">
        <f>MAXA(AA692,AC692,AE692)</f>
        <v>2</v>
      </c>
      <c r="AH692" s="77" t="str">
        <f>IF(AG692=1,"Insignificante",IF(AG692=2,"Menor",IF(AG692=3,"Moderado",IF(AG692=4,"Mayor",IF(AG692=5,"Catastrófico","NA")))))</f>
        <v>Menor</v>
      </c>
      <c r="AI692" s="78">
        <f>IF(AJ692="Insignificante",1,IF(AJ692="Menor",2,IF(AJ692="Moderado",3,IF(AJ692="Mayor",4,IF(AJ692="Catastrófico",5,"NA")))))</f>
        <v>1</v>
      </c>
      <c r="AJ692" s="75" t="s">
        <v>231</v>
      </c>
      <c r="AK692" s="75">
        <f>IF(AL692="Insignificante",1,IF(AL692="Menor",2,IF(AL692="Moderado",3,IF(AL692="Mayor",4,IF(AL692="Catastrófico",5,"NA")))))</f>
        <v>2</v>
      </c>
      <c r="AL692" s="75" t="s">
        <v>233</v>
      </c>
      <c r="AM692" s="75">
        <f>IF(AN692="Insignificante",1,IF(AN692="Menor",2,IF(AN692="Moderado",3,IF(AN692="Mayor",4,IF(AN692="Catastrófico",5,"NA")))))</f>
        <v>2</v>
      </c>
      <c r="AN692" s="75" t="s">
        <v>233</v>
      </c>
      <c r="AO692" s="76">
        <f>MAXA(AI692,AK692,AM692)</f>
        <v>2</v>
      </c>
      <c r="AP692" s="77" t="str">
        <f>IF(AO692=1,"Insignificante",IF(AO692=2,"Menor",IF(AO692=3,"Moderado",IF(AO692=4,"Mayor",IF(AO692=5,"Catastrófico","NA")))))</f>
        <v>Menor</v>
      </c>
      <c r="AQ692" s="79"/>
      <c r="AR692" s="79"/>
      <c r="AS692" s="79"/>
    </row>
    <row r="693" spans="3:45" ht="76.5">
      <c r="C693" s="56" t="s">
        <v>3975</v>
      </c>
      <c r="D693" s="57">
        <v>43413</v>
      </c>
      <c r="E693" s="58" t="s">
        <v>3976</v>
      </c>
      <c r="F693" s="58" t="s">
        <v>3977</v>
      </c>
      <c r="G693" s="59" t="s">
        <v>3978</v>
      </c>
      <c r="H693" s="59" t="s">
        <v>222</v>
      </c>
      <c r="I693" s="59" t="s">
        <v>2655</v>
      </c>
      <c r="J693" s="59" t="s">
        <v>3969</v>
      </c>
      <c r="K693" s="59" t="s">
        <v>566</v>
      </c>
      <c r="L693" s="59" t="s">
        <v>3970</v>
      </c>
      <c r="M693" s="59" t="s">
        <v>3979</v>
      </c>
      <c r="N693" s="59" t="s">
        <v>3980</v>
      </c>
      <c r="O693" s="59" t="s">
        <v>3973</v>
      </c>
      <c r="P693" s="46" t="s">
        <v>179</v>
      </c>
      <c r="Q693" s="59" t="s">
        <v>2697</v>
      </c>
      <c r="R693" s="59" t="s">
        <v>230</v>
      </c>
      <c r="S693" s="75">
        <f t="shared" si="150"/>
        <v>5</v>
      </c>
      <c r="T693" s="75" t="s">
        <v>243</v>
      </c>
      <c r="U693" s="75">
        <f t="shared" si="151"/>
        <v>4</v>
      </c>
      <c r="V693" s="75" t="s">
        <v>242</v>
      </c>
      <c r="W693" s="75">
        <f t="shared" si="152"/>
        <v>4</v>
      </c>
      <c r="X693" s="75" t="s">
        <v>242</v>
      </c>
      <c r="Y693" s="76">
        <f t="shared" si="161"/>
        <v>5</v>
      </c>
      <c r="Z693" s="77" t="str">
        <f t="shared" si="162"/>
        <v>Catastrófico</v>
      </c>
      <c r="AA693" s="78">
        <f t="shared" si="153"/>
        <v>5</v>
      </c>
      <c r="AB693" s="75" t="s">
        <v>243</v>
      </c>
      <c r="AC693" s="75">
        <f t="shared" si="154"/>
        <v>3</v>
      </c>
      <c r="AD693" s="75" t="s">
        <v>232</v>
      </c>
      <c r="AE693" s="75">
        <f t="shared" si="155"/>
        <v>4</v>
      </c>
      <c r="AF693" s="75" t="s">
        <v>242</v>
      </c>
      <c r="AG693" s="76">
        <f t="shared" si="163"/>
        <v>5</v>
      </c>
      <c r="AH693" s="77" t="str">
        <f t="shared" si="156"/>
        <v>Catastrófico</v>
      </c>
      <c r="AI693" s="78">
        <f t="shared" si="157"/>
        <v>5</v>
      </c>
      <c r="AJ693" s="75" t="s">
        <v>243</v>
      </c>
      <c r="AK693" s="75">
        <f t="shared" si="158"/>
        <v>3</v>
      </c>
      <c r="AL693" s="75" t="s">
        <v>232</v>
      </c>
      <c r="AM693" s="75">
        <f t="shared" si="159"/>
        <v>4</v>
      </c>
      <c r="AN693" s="75" t="s">
        <v>242</v>
      </c>
      <c r="AO693" s="76">
        <f t="shared" si="164"/>
        <v>5</v>
      </c>
      <c r="AP693" s="77" t="str">
        <f t="shared" si="160"/>
        <v>Catastrófico</v>
      </c>
      <c r="AQ693" s="79"/>
      <c r="AR693" s="79"/>
      <c r="AS693" s="79"/>
    </row>
    <row r="694" spans="3:45" ht="76.5">
      <c r="C694" s="56" t="s">
        <v>3975</v>
      </c>
      <c r="D694" s="57">
        <v>43413</v>
      </c>
      <c r="E694" s="58" t="s">
        <v>3976</v>
      </c>
      <c r="F694" s="58" t="s">
        <v>3977</v>
      </c>
      <c r="G694" s="59" t="s">
        <v>3978</v>
      </c>
      <c r="H694" s="59" t="s">
        <v>222</v>
      </c>
      <c r="I694" s="59" t="s">
        <v>2655</v>
      </c>
      <c r="J694" s="59" t="s">
        <v>3969</v>
      </c>
      <c r="K694" s="59" t="s">
        <v>566</v>
      </c>
      <c r="L694" s="59" t="s">
        <v>3970</v>
      </c>
      <c r="M694" s="59" t="s">
        <v>3979</v>
      </c>
      <c r="N694" s="59" t="s">
        <v>3980</v>
      </c>
      <c r="O694" s="59" t="s">
        <v>3974</v>
      </c>
      <c r="P694" s="46" t="s">
        <v>179</v>
      </c>
      <c r="Q694" s="59" t="s">
        <v>2697</v>
      </c>
      <c r="R694" s="59" t="s">
        <v>230</v>
      </c>
      <c r="S694" s="75">
        <f>IF(T694="Insignificante",1,IF(T694="Menor",2,IF(T694="Moderado",3,IF(T694="Mayor",4,IF(T694="Catastrófico",5,"NA")))))</f>
        <v>5</v>
      </c>
      <c r="T694" s="75" t="s">
        <v>243</v>
      </c>
      <c r="U694" s="75">
        <f>IF(V694="Insignificante",1,IF(V694="Menor",2,IF(V694="Moderado",3,IF(V694="Mayor",4,IF(V694="Catastrófico",5,"NA")))))</f>
        <v>4</v>
      </c>
      <c r="V694" s="75" t="s">
        <v>242</v>
      </c>
      <c r="W694" s="75">
        <f>IF(X694="Insignificante",1,IF(X694="Menor",2,IF(X694="Moderado",3,IF(X694="Mayor",4,IF(X694="Catastrófico",5,"NA")))))</f>
        <v>4</v>
      </c>
      <c r="X694" s="75" t="s">
        <v>242</v>
      </c>
      <c r="Y694" s="76">
        <f>MAXA(S694,U694,W694)</f>
        <v>5</v>
      </c>
      <c r="Z694" s="77" t="str">
        <f>IF(Y694=1,"Insignificante",IF(Y694=2,"Menor",IF(Y694=3,"Moderado",IF(Y694=4,"Mayor",IF(Y694=5,"Catastrófico","NA")))))</f>
        <v>Catastrófico</v>
      </c>
      <c r="AA694" s="78">
        <f>IF(AB694="Insignificante",1,IF(AB694="Menor",2,IF(AB694="Moderado",3,IF(AB694="Mayor",4,IF(AB694="Catastrófico",5,"NA")))))</f>
        <v>5</v>
      </c>
      <c r="AB694" s="75" t="s">
        <v>243</v>
      </c>
      <c r="AC694" s="75">
        <f>IF(AD694="Insignificante",1,IF(AD694="Menor",2,IF(AD694="Moderado",3,IF(AD694="Mayor",4,IF(AD694="Catastrófico",5,"NA")))))</f>
        <v>3</v>
      </c>
      <c r="AD694" s="75" t="s">
        <v>232</v>
      </c>
      <c r="AE694" s="75">
        <f>IF(AF694="Insignificante",1,IF(AF694="Menor",2,IF(AF694="Moderado",3,IF(AF694="Mayor",4,IF(AF694="Catastrófico",5,"NA")))))</f>
        <v>4</v>
      </c>
      <c r="AF694" s="75" t="s">
        <v>242</v>
      </c>
      <c r="AG694" s="76">
        <f>MAXA(AA694,AC694,AE694)</f>
        <v>5</v>
      </c>
      <c r="AH694" s="77" t="str">
        <f>IF(AG694=1,"Insignificante",IF(AG694=2,"Menor",IF(AG694=3,"Moderado",IF(AG694=4,"Mayor",IF(AG694=5,"Catastrófico","NA")))))</f>
        <v>Catastrófico</v>
      </c>
      <c r="AI694" s="78">
        <f>IF(AJ694="Insignificante",1,IF(AJ694="Menor",2,IF(AJ694="Moderado",3,IF(AJ694="Mayor",4,IF(AJ694="Catastrófico",5,"NA")))))</f>
        <v>5</v>
      </c>
      <c r="AJ694" s="75" t="s">
        <v>243</v>
      </c>
      <c r="AK694" s="75">
        <f>IF(AL694="Insignificante",1,IF(AL694="Menor",2,IF(AL694="Moderado",3,IF(AL694="Mayor",4,IF(AL694="Catastrófico",5,"NA")))))</f>
        <v>3</v>
      </c>
      <c r="AL694" s="75" t="s">
        <v>232</v>
      </c>
      <c r="AM694" s="75">
        <f>IF(AN694="Insignificante",1,IF(AN694="Menor",2,IF(AN694="Moderado",3,IF(AN694="Mayor",4,IF(AN694="Catastrófico",5,"NA")))))</f>
        <v>4</v>
      </c>
      <c r="AN694" s="75" t="s">
        <v>242</v>
      </c>
      <c r="AO694" s="76">
        <f>MAXA(AI694,AK694,AM694)</f>
        <v>5</v>
      </c>
      <c r="AP694" s="77" t="str">
        <f>IF(AO694=1,"Insignificante",IF(AO694=2,"Menor",IF(AO694=3,"Moderado",IF(AO694=4,"Mayor",IF(AO694=5,"Catastrófico","NA")))))</f>
        <v>Catastrófico</v>
      </c>
      <c r="AQ694" s="79"/>
      <c r="AR694" s="79"/>
      <c r="AS694" s="79"/>
    </row>
    <row r="695" spans="3:45" ht="76.5">
      <c r="C695" s="56" t="s">
        <v>3981</v>
      </c>
      <c r="D695" s="57">
        <v>43413</v>
      </c>
      <c r="E695" s="58" t="s">
        <v>3807</v>
      </c>
      <c r="F695" s="58" t="s">
        <v>3982</v>
      </c>
      <c r="G695" s="59" t="s">
        <v>3983</v>
      </c>
      <c r="H695" s="59" t="s">
        <v>222</v>
      </c>
      <c r="I695" s="59" t="s">
        <v>223</v>
      </c>
      <c r="J695" s="59" t="s">
        <v>2747</v>
      </c>
      <c r="K695" s="59" t="s">
        <v>566</v>
      </c>
      <c r="L695" s="59" t="s">
        <v>3970</v>
      </c>
      <c r="M695" s="59" t="s">
        <v>3979</v>
      </c>
      <c r="N695" s="59" t="s">
        <v>3984</v>
      </c>
      <c r="O695" s="59" t="s">
        <v>3985</v>
      </c>
      <c r="P695" s="46" t="s">
        <v>179</v>
      </c>
      <c r="Q695" s="59" t="s">
        <v>2697</v>
      </c>
      <c r="R695" s="59" t="s">
        <v>230</v>
      </c>
      <c r="S695" s="75">
        <f t="shared" si="150"/>
        <v>5</v>
      </c>
      <c r="T695" s="75" t="s">
        <v>243</v>
      </c>
      <c r="U695" s="75">
        <f t="shared" si="151"/>
        <v>5</v>
      </c>
      <c r="V695" s="75" t="s">
        <v>243</v>
      </c>
      <c r="W695" s="75">
        <f t="shared" si="152"/>
        <v>5</v>
      </c>
      <c r="X695" s="75" t="s">
        <v>243</v>
      </c>
      <c r="Y695" s="76">
        <f t="shared" si="161"/>
        <v>5</v>
      </c>
      <c r="Z695" s="77" t="str">
        <f t="shared" si="162"/>
        <v>Catastrófico</v>
      </c>
      <c r="AA695" s="78">
        <f t="shared" si="153"/>
        <v>5</v>
      </c>
      <c r="AB695" s="75" t="s">
        <v>243</v>
      </c>
      <c r="AC695" s="75">
        <f t="shared" si="154"/>
        <v>5</v>
      </c>
      <c r="AD695" s="75" t="s">
        <v>243</v>
      </c>
      <c r="AE695" s="75">
        <f t="shared" si="155"/>
        <v>5</v>
      </c>
      <c r="AF695" s="75" t="s">
        <v>243</v>
      </c>
      <c r="AG695" s="76">
        <f t="shared" si="163"/>
        <v>5</v>
      </c>
      <c r="AH695" s="77" t="str">
        <f t="shared" si="156"/>
        <v>Catastrófico</v>
      </c>
      <c r="AI695" s="78">
        <f t="shared" si="157"/>
        <v>5</v>
      </c>
      <c r="AJ695" s="75" t="s">
        <v>243</v>
      </c>
      <c r="AK695" s="75">
        <f t="shared" si="158"/>
        <v>5</v>
      </c>
      <c r="AL695" s="75" t="s">
        <v>243</v>
      </c>
      <c r="AM695" s="75">
        <f t="shared" si="159"/>
        <v>5</v>
      </c>
      <c r="AN695" s="75" t="s">
        <v>243</v>
      </c>
      <c r="AO695" s="76">
        <f t="shared" si="164"/>
        <v>5</v>
      </c>
      <c r="AP695" s="77" t="str">
        <f t="shared" si="160"/>
        <v>Catastrófico</v>
      </c>
      <c r="AQ695" s="79"/>
      <c r="AR695" s="79"/>
      <c r="AS695" s="79"/>
    </row>
    <row r="696" spans="3:45" ht="25.5">
      <c r="C696" s="56" t="s">
        <v>3986</v>
      </c>
      <c r="D696" s="57">
        <v>43413</v>
      </c>
      <c r="E696" s="58" t="s">
        <v>219</v>
      </c>
      <c r="F696" s="58" t="s">
        <v>3987</v>
      </c>
      <c r="G696" s="59" t="s">
        <v>3988</v>
      </c>
      <c r="H696" s="59" t="s">
        <v>222</v>
      </c>
      <c r="I696" s="59" t="s">
        <v>2655</v>
      </c>
      <c r="J696" s="59" t="s">
        <v>3989</v>
      </c>
      <c r="K696" s="59" t="s">
        <v>566</v>
      </c>
      <c r="L696" s="59" t="s">
        <v>3970</v>
      </c>
      <c r="M696" s="59" t="s">
        <v>3979</v>
      </c>
      <c r="N696" s="59" t="s">
        <v>3990</v>
      </c>
      <c r="O696" s="59" t="s">
        <v>3991</v>
      </c>
      <c r="P696" s="46" t="s">
        <v>180</v>
      </c>
      <c r="Q696" s="59" t="s">
        <v>2650</v>
      </c>
      <c r="R696" s="59" t="s">
        <v>2783</v>
      </c>
      <c r="S696" s="75">
        <f t="shared" si="150"/>
        <v>1</v>
      </c>
      <c r="T696" s="75" t="s">
        <v>231</v>
      </c>
      <c r="U696" s="75">
        <f t="shared" si="151"/>
        <v>1</v>
      </c>
      <c r="V696" s="75" t="s">
        <v>231</v>
      </c>
      <c r="W696" s="75">
        <f t="shared" si="152"/>
        <v>1</v>
      </c>
      <c r="X696" s="75" t="s">
        <v>231</v>
      </c>
      <c r="Y696" s="76">
        <f t="shared" si="161"/>
        <v>1</v>
      </c>
      <c r="Z696" s="77" t="str">
        <f t="shared" si="162"/>
        <v>Insignificante</v>
      </c>
      <c r="AA696" s="78">
        <f t="shared" si="153"/>
        <v>1</v>
      </c>
      <c r="AB696" s="75" t="s">
        <v>231</v>
      </c>
      <c r="AC696" s="75">
        <f t="shared" si="154"/>
        <v>5</v>
      </c>
      <c r="AD696" s="75" t="s">
        <v>243</v>
      </c>
      <c r="AE696" s="75">
        <f t="shared" si="155"/>
        <v>5</v>
      </c>
      <c r="AF696" s="75" t="s">
        <v>243</v>
      </c>
      <c r="AG696" s="76">
        <f t="shared" si="163"/>
        <v>5</v>
      </c>
      <c r="AH696" s="77" t="str">
        <f t="shared" si="156"/>
        <v>Catastrófico</v>
      </c>
      <c r="AI696" s="78">
        <f t="shared" si="157"/>
        <v>1</v>
      </c>
      <c r="AJ696" s="75" t="s">
        <v>231</v>
      </c>
      <c r="AK696" s="75">
        <f t="shared" si="158"/>
        <v>3</v>
      </c>
      <c r="AL696" s="75" t="s">
        <v>232</v>
      </c>
      <c r="AM696" s="75">
        <f t="shared" si="159"/>
        <v>3</v>
      </c>
      <c r="AN696" s="75" t="s">
        <v>232</v>
      </c>
      <c r="AO696" s="76">
        <f t="shared" si="164"/>
        <v>3</v>
      </c>
      <c r="AP696" s="77" t="str">
        <f t="shared" si="160"/>
        <v>Moderado</v>
      </c>
      <c r="AQ696" s="79"/>
      <c r="AR696" s="79"/>
      <c r="AS696" s="79"/>
    </row>
    <row r="697" spans="3:45" ht="38.25">
      <c r="C697" s="56" t="s">
        <v>3986</v>
      </c>
      <c r="D697" s="57">
        <v>43413</v>
      </c>
      <c r="E697" s="58" t="s">
        <v>219</v>
      </c>
      <c r="F697" s="58" t="s">
        <v>3987</v>
      </c>
      <c r="G697" s="59" t="s">
        <v>3988</v>
      </c>
      <c r="H697" s="59" t="s">
        <v>222</v>
      </c>
      <c r="I697" s="59" t="s">
        <v>2655</v>
      </c>
      <c r="J697" s="59" t="s">
        <v>3989</v>
      </c>
      <c r="K697" s="59" t="s">
        <v>566</v>
      </c>
      <c r="L697" s="59" t="s">
        <v>3970</v>
      </c>
      <c r="M697" s="59" t="s">
        <v>3979</v>
      </c>
      <c r="N697" s="59" t="s">
        <v>3990</v>
      </c>
      <c r="O697" s="59" t="s">
        <v>3992</v>
      </c>
      <c r="P697" s="46" t="s">
        <v>180</v>
      </c>
      <c r="Q697" s="59" t="s">
        <v>2650</v>
      </c>
      <c r="R697" s="59" t="s">
        <v>2783</v>
      </c>
      <c r="S697" s="75">
        <f>IF(T697="Insignificante",1,IF(T697="Menor",2,IF(T697="Moderado",3,IF(T697="Mayor",4,IF(T697="Catastrófico",5,"NA")))))</f>
        <v>1</v>
      </c>
      <c r="T697" s="75" t="s">
        <v>231</v>
      </c>
      <c r="U697" s="75">
        <f>IF(V697="Insignificante",1,IF(V697="Menor",2,IF(V697="Moderado",3,IF(V697="Mayor",4,IF(V697="Catastrófico",5,"NA")))))</f>
        <v>1</v>
      </c>
      <c r="V697" s="75" t="s">
        <v>231</v>
      </c>
      <c r="W697" s="75">
        <f>IF(X697="Insignificante",1,IF(X697="Menor",2,IF(X697="Moderado",3,IF(X697="Mayor",4,IF(X697="Catastrófico",5,"NA")))))</f>
        <v>1</v>
      </c>
      <c r="X697" s="75" t="s">
        <v>231</v>
      </c>
      <c r="Y697" s="76">
        <f>MAXA(S697,U697,W697)</f>
        <v>1</v>
      </c>
      <c r="Z697" s="77" t="str">
        <f>IF(Y697=1,"Insignificante",IF(Y697=2,"Menor",IF(Y697=3,"Moderado",IF(Y697=4,"Mayor",IF(Y697=5,"Catastrófico","NA")))))</f>
        <v>Insignificante</v>
      </c>
      <c r="AA697" s="78">
        <f>IF(AB697="Insignificante",1,IF(AB697="Menor",2,IF(AB697="Moderado",3,IF(AB697="Mayor",4,IF(AB697="Catastrófico",5,"NA")))))</f>
        <v>1</v>
      </c>
      <c r="AB697" s="75" t="s">
        <v>231</v>
      </c>
      <c r="AC697" s="75">
        <f>IF(AD697="Insignificante",1,IF(AD697="Menor",2,IF(AD697="Moderado",3,IF(AD697="Mayor",4,IF(AD697="Catastrófico",5,"NA")))))</f>
        <v>5</v>
      </c>
      <c r="AD697" s="75" t="s">
        <v>243</v>
      </c>
      <c r="AE697" s="75">
        <f>IF(AF697="Insignificante",1,IF(AF697="Menor",2,IF(AF697="Moderado",3,IF(AF697="Mayor",4,IF(AF697="Catastrófico",5,"NA")))))</f>
        <v>5</v>
      </c>
      <c r="AF697" s="75" t="s">
        <v>243</v>
      </c>
      <c r="AG697" s="76">
        <f>MAXA(AA697,AC697,AE697)</f>
        <v>5</v>
      </c>
      <c r="AH697" s="77" t="str">
        <f>IF(AG697=1,"Insignificante",IF(AG697=2,"Menor",IF(AG697=3,"Moderado",IF(AG697=4,"Mayor",IF(AG697=5,"Catastrófico","NA")))))</f>
        <v>Catastrófico</v>
      </c>
      <c r="AI697" s="78">
        <f>IF(AJ697="Insignificante",1,IF(AJ697="Menor",2,IF(AJ697="Moderado",3,IF(AJ697="Mayor",4,IF(AJ697="Catastrófico",5,"NA")))))</f>
        <v>1</v>
      </c>
      <c r="AJ697" s="75" t="s">
        <v>231</v>
      </c>
      <c r="AK697" s="75">
        <f>IF(AL697="Insignificante",1,IF(AL697="Menor",2,IF(AL697="Moderado",3,IF(AL697="Mayor",4,IF(AL697="Catastrófico",5,"NA")))))</f>
        <v>3</v>
      </c>
      <c r="AL697" s="75" t="s">
        <v>232</v>
      </c>
      <c r="AM697" s="75">
        <f>IF(AN697="Insignificante",1,IF(AN697="Menor",2,IF(AN697="Moderado",3,IF(AN697="Mayor",4,IF(AN697="Catastrófico",5,"NA")))))</f>
        <v>3</v>
      </c>
      <c r="AN697" s="75" t="s">
        <v>232</v>
      </c>
      <c r="AO697" s="76">
        <f>MAXA(AI697,AK697,AM697)</f>
        <v>3</v>
      </c>
      <c r="AP697" s="77" t="str">
        <f>IF(AO697=1,"Insignificante",IF(AO697=2,"Menor",IF(AO697=3,"Moderado",IF(AO697=4,"Mayor",IF(AO697=5,"Catastrófico","NA")))))</f>
        <v>Moderado</v>
      </c>
      <c r="AQ697" s="79"/>
      <c r="AR697" s="79"/>
      <c r="AS697" s="79"/>
    </row>
    <row r="698" spans="3:45" ht="25.5">
      <c r="C698" s="56" t="s">
        <v>3986</v>
      </c>
      <c r="D698" s="57">
        <v>43413</v>
      </c>
      <c r="E698" s="58" t="s">
        <v>219</v>
      </c>
      <c r="F698" s="58" t="s">
        <v>3987</v>
      </c>
      <c r="G698" s="59" t="s">
        <v>3988</v>
      </c>
      <c r="H698" s="59" t="s">
        <v>222</v>
      </c>
      <c r="I698" s="59" t="s">
        <v>2655</v>
      </c>
      <c r="J698" s="59" t="s">
        <v>3989</v>
      </c>
      <c r="K698" s="59" t="s">
        <v>566</v>
      </c>
      <c r="L698" s="59" t="s">
        <v>3970</v>
      </c>
      <c r="M698" s="59" t="s">
        <v>3979</v>
      </c>
      <c r="N698" s="59" t="s">
        <v>3990</v>
      </c>
      <c r="O698" s="59" t="s">
        <v>3974</v>
      </c>
      <c r="P698" s="46" t="s">
        <v>180</v>
      </c>
      <c r="Q698" s="59" t="s">
        <v>2650</v>
      </c>
      <c r="R698" s="59" t="s">
        <v>2783</v>
      </c>
      <c r="S698" s="75">
        <f>IF(T698="Insignificante",1,IF(T698="Menor",2,IF(T698="Moderado",3,IF(T698="Mayor",4,IF(T698="Catastrófico",5,"NA")))))</f>
        <v>1</v>
      </c>
      <c r="T698" s="75" t="s">
        <v>231</v>
      </c>
      <c r="U698" s="75">
        <f>IF(V698="Insignificante",1,IF(V698="Menor",2,IF(V698="Moderado",3,IF(V698="Mayor",4,IF(V698="Catastrófico",5,"NA")))))</f>
        <v>1</v>
      </c>
      <c r="V698" s="75" t="s">
        <v>231</v>
      </c>
      <c r="W698" s="75">
        <f>IF(X698="Insignificante",1,IF(X698="Menor",2,IF(X698="Moderado",3,IF(X698="Mayor",4,IF(X698="Catastrófico",5,"NA")))))</f>
        <v>1</v>
      </c>
      <c r="X698" s="75" t="s">
        <v>231</v>
      </c>
      <c r="Y698" s="76">
        <f>MAXA(S698,U698,W698)</f>
        <v>1</v>
      </c>
      <c r="Z698" s="77" t="str">
        <f>IF(Y698=1,"Insignificante",IF(Y698=2,"Menor",IF(Y698=3,"Moderado",IF(Y698=4,"Mayor",IF(Y698=5,"Catastrófico","NA")))))</f>
        <v>Insignificante</v>
      </c>
      <c r="AA698" s="78">
        <f>IF(AB698="Insignificante",1,IF(AB698="Menor",2,IF(AB698="Moderado",3,IF(AB698="Mayor",4,IF(AB698="Catastrófico",5,"NA")))))</f>
        <v>1</v>
      </c>
      <c r="AB698" s="75" t="s">
        <v>231</v>
      </c>
      <c r="AC698" s="75">
        <f>IF(AD698="Insignificante",1,IF(AD698="Menor",2,IF(AD698="Moderado",3,IF(AD698="Mayor",4,IF(AD698="Catastrófico",5,"NA")))))</f>
        <v>5</v>
      </c>
      <c r="AD698" s="75" t="s">
        <v>243</v>
      </c>
      <c r="AE698" s="75">
        <f>IF(AF698="Insignificante",1,IF(AF698="Menor",2,IF(AF698="Moderado",3,IF(AF698="Mayor",4,IF(AF698="Catastrófico",5,"NA")))))</f>
        <v>5</v>
      </c>
      <c r="AF698" s="75" t="s">
        <v>243</v>
      </c>
      <c r="AG698" s="76">
        <f>MAXA(AA698,AC698,AE698)</f>
        <v>5</v>
      </c>
      <c r="AH698" s="77" t="str">
        <f>IF(AG698=1,"Insignificante",IF(AG698=2,"Menor",IF(AG698=3,"Moderado",IF(AG698=4,"Mayor",IF(AG698=5,"Catastrófico","NA")))))</f>
        <v>Catastrófico</v>
      </c>
      <c r="AI698" s="78">
        <f>IF(AJ698="Insignificante",1,IF(AJ698="Menor",2,IF(AJ698="Moderado",3,IF(AJ698="Mayor",4,IF(AJ698="Catastrófico",5,"NA")))))</f>
        <v>1</v>
      </c>
      <c r="AJ698" s="75" t="s">
        <v>231</v>
      </c>
      <c r="AK698" s="75">
        <f>IF(AL698="Insignificante",1,IF(AL698="Menor",2,IF(AL698="Moderado",3,IF(AL698="Mayor",4,IF(AL698="Catastrófico",5,"NA")))))</f>
        <v>3</v>
      </c>
      <c r="AL698" s="75" t="s">
        <v>232</v>
      </c>
      <c r="AM698" s="75">
        <f>IF(AN698="Insignificante",1,IF(AN698="Menor",2,IF(AN698="Moderado",3,IF(AN698="Mayor",4,IF(AN698="Catastrófico",5,"NA")))))</f>
        <v>3</v>
      </c>
      <c r="AN698" s="75" t="s">
        <v>232</v>
      </c>
      <c r="AO698" s="76">
        <f>MAXA(AI698,AK698,AM698)</f>
        <v>3</v>
      </c>
      <c r="AP698" s="77" t="str">
        <f>IF(AO698=1,"Insignificante",IF(AO698=2,"Menor",IF(AO698=3,"Moderado",IF(AO698=4,"Mayor",IF(AO698=5,"Catastrófico","NA")))))</f>
        <v>Moderado</v>
      </c>
      <c r="AQ698" s="79"/>
      <c r="AR698" s="79"/>
      <c r="AS698" s="79"/>
    </row>
    <row r="699" spans="3:45" ht="25.5">
      <c r="C699" s="56" t="s">
        <v>3986</v>
      </c>
      <c r="D699" s="57">
        <v>43413</v>
      </c>
      <c r="E699" s="58" t="s">
        <v>219</v>
      </c>
      <c r="F699" s="58" t="s">
        <v>3987</v>
      </c>
      <c r="G699" s="59" t="s">
        <v>3988</v>
      </c>
      <c r="H699" s="59" t="s">
        <v>222</v>
      </c>
      <c r="I699" s="59" t="s">
        <v>2655</v>
      </c>
      <c r="J699" s="59" t="s">
        <v>3989</v>
      </c>
      <c r="K699" s="59" t="s">
        <v>566</v>
      </c>
      <c r="L699" s="59" t="s">
        <v>3970</v>
      </c>
      <c r="M699" s="59" t="s">
        <v>3979</v>
      </c>
      <c r="N699" s="59" t="s">
        <v>3990</v>
      </c>
      <c r="O699" s="59" t="s">
        <v>3993</v>
      </c>
      <c r="P699" s="46" t="s">
        <v>180</v>
      </c>
      <c r="Q699" s="59" t="s">
        <v>2650</v>
      </c>
      <c r="R699" s="59" t="s">
        <v>2783</v>
      </c>
      <c r="S699" s="75">
        <f>IF(T699="Insignificante",1,IF(T699="Menor",2,IF(T699="Moderado",3,IF(T699="Mayor",4,IF(T699="Catastrófico",5,"NA")))))</f>
        <v>1</v>
      </c>
      <c r="T699" s="75" t="s">
        <v>231</v>
      </c>
      <c r="U699" s="75">
        <f>IF(V699="Insignificante",1,IF(V699="Menor",2,IF(V699="Moderado",3,IF(V699="Mayor",4,IF(V699="Catastrófico",5,"NA")))))</f>
        <v>1</v>
      </c>
      <c r="V699" s="75" t="s">
        <v>231</v>
      </c>
      <c r="W699" s="75">
        <f>IF(X699="Insignificante",1,IF(X699="Menor",2,IF(X699="Moderado",3,IF(X699="Mayor",4,IF(X699="Catastrófico",5,"NA")))))</f>
        <v>1</v>
      </c>
      <c r="X699" s="75" t="s">
        <v>231</v>
      </c>
      <c r="Y699" s="76">
        <f>MAXA(S699,U699,W699)</f>
        <v>1</v>
      </c>
      <c r="Z699" s="77" t="str">
        <f>IF(Y699=1,"Insignificante",IF(Y699=2,"Menor",IF(Y699=3,"Moderado",IF(Y699=4,"Mayor",IF(Y699=5,"Catastrófico","NA")))))</f>
        <v>Insignificante</v>
      </c>
      <c r="AA699" s="78">
        <f>IF(AB699="Insignificante",1,IF(AB699="Menor",2,IF(AB699="Moderado",3,IF(AB699="Mayor",4,IF(AB699="Catastrófico",5,"NA")))))</f>
        <v>1</v>
      </c>
      <c r="AB699" s="75" t="s">
        <v>231</v>
      </c>
      <c r="AC699" s="75">
        <f>IF(AD699="Insignificante",1,IF(AD699="Menor",2,IF(AD699="Moderado",3,IF(AD699="Mayor",4,IF(AD699="Catastrófico",5,"NA")))))</f>
        <v>5</v>
      </c>
      <c r="AD699" s="75" t="s">
        <v>243</v>
      </c>
      <c r="AE699" s="75">
        <f>IF(AF699="Insignificante",1,IF(AF699="Menor",2,IF(AF699="Moderado",3,IF(AF699="Mayor",4,IF(AF699="Catastrófico",5,"NA")))))</f>
        <v>5</v>
      </c>
      <c r="AF699" s="75" t="s">
        <v>243</v>
      </c>
      <c r="AG699" s="76">
        <f>MAXA(AA699,AC699,AE699)</f>
        <v>5</v>
      </c>
      <c r="AH699" s="77" t="str">
        <f>IF(AG699=1,"Insignificante",IF(AG699=2,"Menor",IF(AG699=3,"Moderado",IF(AG699=4,"Mayor",IF(AG699=5,"Catastrófico","NA")))))</f>
        <v>Catastrófico</v>
      </c>
      <c r="AI699" s="78">
        <f>IF(AJ699="Insignificante",1,IF(AJ699="Menor",2,IF(AJ699="Moderado",3,IF(AJ699="Mayor",4,IF(AJ699="Catastrófico",5,"NA")))))</f>
        <v>1</v>
      </c>
      <c r="AJ699" s="75" t="s">
        <v>231</v>
      </c>
      <c r="AK699" s="75">
        <f>IF(AL699="Insignificante",1,IF(AL699="Menor",2,IF(AL699="Moderado",3,IF(AL699="Mayor",4,IF(AL699="Catastrófico",5,"NA")))))</f>
        <v>3</v>
      </c>
      <c r="AL699" s="75" t="s">
        <v>232</v>
      </c>
      <c r="AM699" s="75">
        <f>IF(AN699="Insignificante",1,IF(AN699="Menor",2,IF(AN699="Moderado",3,IF(AN699="Mayor",4,IF(AN699="Catastrófico",5,"NA")))))</f>
        <v>3</v>
      </c>
      <c r="AN699" s="75" t="s">
        <v>232</v>
      </c>
      <c r="AO699" s="76">
        <f>MAXA(AI699,AK699,AM699)</f>
        <v>3</v>
      </c>
      <c r="AP699" s="77" t="str">
        <f>IF(AO699=1,"Insignificante",IF(AO699=2,"Menor",IF(AO699=3,"Moderado",IF(AO699=4,"Mayor",IF(AO699=5,"Catastrófico","NA")))))</f>
        <v>Moderado</v>
      </c>
      <c r="AQ699" s="79"/>
      <c r="AR699" s="79"/>
      <c r="AS699" s="79"/>
    </row>
    <row r="700" spans="3:45" ht="76.5">
      <c r="C700" s="56" t="s">
        <v>3994</v>
      </c>
      <c r="D700" s="57">
        <v>43413</v>
      </c>
      <c r="E700" s="58" t="s">
        <v>3524</v>
      </c>
      <c r="F700" s="58" t="s">
        <v>3995</v>
      </c>
      <c r="G700" s="59" t="s">
        <v>3526</v>
      </c>
      <c r="H700" s="59" t="s">
        <v>222</v>
      </c>
      <c r="I700" s="59" t="s">
        <v>223</v>
      </c>
      <c r="J700" s="59" t="s">
        <v>2656</v>
      </c>
      <c r="K700" s="59" t="s">
        <v>411</v>
      </c>
      <c r="L700" s="59" t="s">
        <v>3434</v>
      </c>
      <c r="M700" s="59" t="s">
        <v>3527</v>
      </c>
      <c r="N700" s="59" t="s">
        <v>3996</v>
      </c>
      <c r="O700" s="59" t="s">
        <v>3997</v>
      </c>
      <c r="P700" s="46" t="s">
        <v>179</v>
      </c>
      <c r="Q700" s="59" t="s">
        <v>2697</v>
      </c>
      <c r="R700" s="59" t="s">
        <v>2774</v>
      </c>
      <c r="S700" s="75">
        <f t="shared" si="150"/>
        <v>5</v>
      </c>
      <c r="T700" s="75" t="s">
        <v>243</v>
      </c>
      <c r="U700" s="75">
        <f t="shared" si="151"/>
        <v>5</v>
      </c>
      <c r="V700" s="75" t="s">
        <v>243</v>
      </c>
      <c r="W700" s="75">
        <f t="shared" si="152"/>
        <v>5</v>
      </c>
      <c r="X700" s="75" t="s">
        <v>243</v>
      </c>
      <c r="Y700" s="76">
        <f t="shared" si="161"/>
        <v>5</v>
      </c>
      <c r="Z700" s="77" t="str">
        <f t="shared" si="162"/>
        <v>Catastrófico</v>
      </c>
      <c r="AA700" s="78">
        <f t="shared" si="153"/>
        <v>5</v>
      </c>
      <c r="AB700" s="75" t="s">
        <v>243</v>
      </c>
      <c r="AC700" s="75">
        <f t="shared" si="154"/>
        <v>5</v>
      </c>
      <c r="AD700" s="75" t="s">
        <v>243</v>
      </c>
      <c r="AE700" s="75">
        <f t="shared" si="155"/>
        <v>5</v>
      </c>
      <c r="AF700" s="75" t="s">
        <v>243</v>
      </c>
      <c r="AG700" s="76">
        <f t="shared" si="163"/>
        <v>5</v>
      </c>
      <c r="AH700" s="77" t="str">
        <f t="shared" si="156"/>
        <v>Catastrófico</v>
      </c>
      <c r="AI700" s="78">
        <f t="shared" si="157"/>
        <v>5</v>
      </c>
      <c r="AJ700" s="75" t="s">
        <v>243</v>
      </c>
      <c r="AK700" s="75">
        <f t="shared" si="158"/>
        <v>5</v>
      </c>
      <c r="AL700" s="75" t="s">
        <v>243</v>
      </c>
      <c r="AM700" s="75">
        <f t="shared" si="159"/>
        <v>5</v>
      </c>
      <c r="AN700" s="75" t="s">
        <v>243</v>
      </c>
      <c r="AO700" s="76">
        <f t="shared" si="164"/>
        <v>5</v>
      </c>
      <c r="AP700" s="77" t="str">
        <f t="shared" si="160"/>
        <v>Catastrófico</v>
      </c>
      <c r="AQ700" s="79"/>
      <c r="AR700" s="79"/>
      <c r="AS700" s="79"/>
    </row>
    <row r="701" spans="3:45" ht="76.5">
      <c r="C701" s="56" t="s">
        <v>3994</v>
      </c>
      <c r="D701" s="57">
        <v>43413</v>
      </c>
      <c r="E701" s="58" t="s">
        <v>3524</v>
      </c>
      <c r="F701" s="58" t="s">
        <v>3995</v>
      </c>
      <c r="G701" s="59" t="s">
        <v>3526</v>
      </c>
      <c r="H701" s="59" t="s">
        <v>222</v>
      </c>
      <c r="I701" s="59" t="s">
        <v>223</v>
      </c>
      <c r="J701" s="59" t="s">
        <v>2656</v>
      </c>
      <c r="K701" s="59" t="s">
        <v>411</v>
      </c>
      <c r="L701" s="59" t="s">
        <v>3434</v>
      </c>
      <c r="M701" s="59" t="s">
        <v>3527</v>
      </c>
      <c r="N701" s="59" t="s">
        <v>3996</v>
      </c>
      <c r="O701" s="59" t="s">
        <v>3998</v>
      </c>
      <c r="P701" s="46" t="s">
        <v>179</v>
      </c>
      <c r="Q701" s="59" t="s">
        <v>2697</v>
      </c>
      <c r="R701" s="59" t="s">
        <v>2774</v>
      </c>
      <c r="S701" s="75">
        <f>IF(T701="Insignificante",1,IF(T701="Menor",2,IF(T701="Moderado",3,IF(T701="Mayor",4,IF(T701="Catastrófico",5,"NA")))))</f>
        <v>5</v>
      </c>
      <c r="T701" s="75" t="s">
        <v>243</v>
      </c>
      <c r="U701" s="75">
        <f>IF(V701="Insignificante",1,IF(V701="Menor",2,IF(V701="Moderado",3,IF(V701="Mayor",4,IF(V701="Catastrófico",5,"NA")))))</f>
        <v>5</v>
      </c>
      <c r="V701" s="75" t="s">
        <v>243</v>
      </c>
      <c r="W701" s="75">
        <f>IF(X701="Insignificante",1,IF(X701="Menor",2,IF(X701="Moderado",3,IF(X701="Mayor",4,IF(X701="Catastrófico",5,"NA")))))</f>
        <v>5</v>
      </c>
      <c r="X701" s="75" t="s">
        <v>243</v>
      </c>
      <c r="Y701" s="76">
        <f>MAXA(S701,U701,W701)</f>
        <v>5</v>
      </c>
      <c r="Z701" s="77" t="str">
        <f>IF(Y701=1,"Insignificante",IF(Y701=2,"Menor",IF(Y701=3,"Moderado",IF(Y701=4,"Mayor",IF(Y701=5,"Catastrófico","NA")))))</f>
        <v>Catastrófico</v>
      </c>
      <c r="AA701" s="78">
        <f>IF(AB701="Insignificante",1,IF(AB701="Menor",2,IF(AB701="Moderado",3,IF(AB701="Mayor",4,IF(AB701="Catastrófico",5,"NA")))))</f>
        <v>5</v>
      </c>
      <c r="AB701" s="75" t="s">
        <v>243</v>
      </c>
      <c r="AC701" s="75">
        <f>IF(AD701="Insignificante",1,IF(AD701="Menor",2,IF(AD701="Moderado",3,IF(AD701="Mayor",4,IF(AD701="Catastrófico",5,"NA")))))</f>
        <v>5</v>
      </c>
      <c r="AD701" s="75" t="s">
        <v>243</v>
      </c>
      <c r="AE701" s="75">
        <f>IF(AF701="Insignificante",1,IF(AF701="Menor",2,IF(AF701="Moderado",3,IF(AF701="Mayor",4,IF(AF701="Catastrófico",5,"NA")))))</f>
        <v>5</v>
      </c>
      <c r="AF701" s="75" t="s">
        <v>243</v>
      </c>
      <c r="AG701" s="76">
        <f>MAXA(AA701,AC701,AE701)</f>
        <v>5</v>
      </c>
      <c r="AH701" s="77" t="str">
        <f>IF(AG701=1,"Insignificante",IF(AG701=2,"Menor",IF(AG701=3,"Moderado",IF(AG701=4,"Mayor",IF(AG701=5,"Catastrófico","NA")))))</f>
        <v>Catastrófico</v>
      </c>
      <c r="AI701" s="78">
        <f>IF(AJ701="Insignificante",1,IF(AJ701="Menor",2,IF(AJ701="Moderado",3,IF(AJ701="Mayor",4,IF(AJ701="Catastrófico",5,"NA")))))</f>
        <v>5</v>
      </c>
      <c r="AJ701" s="75" t="s">
        <v>243</v>
      </c>
      <c r="AK701" s="75">
        <f>IF(AL701="Insignificante",1,IF(AL701="Menor",2,IF(AL701="Moderado",3,IF(AL701="Mayor",4,IF(AL701="Catastrófico",5,"NA")))))</f>
        <v>5</v>
      </c>
      <c r="AL701" s="75" t="s">
        <v>243</v>
      </c>
      <c r="AM701" s="75">
        <f>IF(AN701="Insignificante",1,IF(AN701="Menor",2,IF(AN701="Moderado",3,IF(AN701="Mayor",4,IF(AN701="Catastrófico",5,"NA")))))</f>
        <v>5</v>
      </c>
      <c r="AN701" s="75" t="s">
        <v>243</v>
      </c>
      <c r="AO701" s="76">
        <f>MAXA(AI701,AK701,AM701)</f>
        <v>5</v>
      </c>
      <c r="AP701" s="77" t="str">
        <f>IF(AO701=1,"Insignificante",IF(AO701=2,"Menor",IF(AO701=3,"Moderado",IF(AO701=4,"Mayor",IF(AO701=5,"Catastrófico","NA")))))</f>
        <v>Catastrófico</v>
      </c>
      <c r="AQ701" s="79"/>
      <c r="AR701" s="79"/>
      <c r="AS701" s="79"/>
    </row>
    <row r="702" spans="3:45" ht="25.5">
      <c r="C702" s="56" t="s">
        <v>3999</v>
      </c>
      <c r="D702" s="57">
        <v>43413</v>
      </c>
      <c r="E702" s="58" t="s">
        <v>4000</v>
      </c>
      <c r="F702" s="58" t="s">
        <v>4000</v>
      </c>
      <c r="G702" s="58" t="s">
        <v>4000</v>
      </c>
      <c r="H702" s="59" t="s">
        <v>222</v>
      </c>
      <c r="I702" s="59" t="s">
        <v>4001</v>
      </c>
      <c r="J702" s="59" t="s">
        <v>2747</v>
      </c>
      <c r="K702" s="59" t="s">
        <v>505</v>
      </c>
      <c r="L702" s="59" t="s">
        <v>670</v>
      </c>
      <c r="M702" s="59" t="s">
        <v>4002</v>
      </c>
      <c r="N702" s="59" t="s">
        <v>3753</v>
      </c>
      <c r="O702" s="59" t="s">
        <v>4003</v>
      </c>
      <c r="P702" s="46" t="s">
        <v>180</v>
      </c>
      <c r="Q702" s="59" t="s">
        <v>2650</v>
      </c>
      <c r="R702" s="60" t="s">
        <v>2999</v>
      </c>
      <c r="S702" s="75">
        <f t="shared" si="150"/>
        <v>1</v>
      </c>
      <c r="T702" s="75" t="s">
        <v>231</v>
      </c>
      <c r="U702" s="75">
        <f t="shared" si="151"/>
        <v>1</v>
      </c>
      <c r="V702" s="75" t="s">
        <v>231</v>
      </c>
      <c r="W702" s="75">
        <f t="shared" si="152"/>
        <v>1</v>
      </c>
      <c r="X702" s="75" t="s">
        <v>231</v>
      </c>
      <c r="Y702" s="76">
        <f t="shared" si="161"/>
        <v>1</v>
      </c>
      <c r="Z702" s="77" t="str">
        <f t="shared" si="162"/>
        <v>Insignificante</v>
      </c>
      <c r="AA702" s="78">
        <f t="shared" si="153"/>
        <v>1</v>
      </c>
      <c r="AB702" s="75" t="s">
        <v>231</v>
      </c>
      <c r="AC702" s="75">
        <f t="shared" si="154"/>
        <v>2</v>
      </c>
      <c r="AD702" s="75" t="s">
        <v>233</v>
      </c>
      <c r="AE702" s="75">
        <f t="shared" si="155"/>
        <v>2</v>
      </c>
      <c r="AF702" s="75" t="s">
        <v>233</v>
      </c>
      <c r="AG702" s="76">
        <f t="shared" si="163"/>
        <v>2</v>
      </c>
      <c r="AH702" s="77" t="str">
        <f t="shared" si="156"/>
        <v>Menor</v>
      </c>
      <c r="AI702" s="78">
        <f t="shared" si="157"/>
        <v>1</v>
      </c>
      <c r="AJ702" s="75" t="s">
        <v>231</v>
      </c>
      <c r="AK702" s="75">
        <f t="shared" si="158"/>
        <v>2</v>
      </c>
      <c r="AL702" s="75" t="s">
        <v>233</v>
      </c>
      <c r="AM702" s="75">
        <f t="shared" si="159"/>
        <v>4</v>
      </c>
      <c r="AN702" s="75" t="s">
        <v>242</v>
      </c>
      <c r="AO702" s="76">
        <f t="shared" si="164"/>
        <v>4</v>
      </c>
      <c r="AP702" s="77" t="str">
        <f t="shared" si="160"/>
        <v>Mayor</v>
      </c>
      <c r="AQ702" s="79"/>
      <c r="AR702" s="79" t="s">
        <v>4004</v>
      </c>
      <c r="AS702" s="79"/>
    </row>
    <row r="703" spans="3:45" ht="76.5">
      <c r="C703" s="56" t="s">
        <v>4005</v>
      </c>
      <c r="D703" s="57">
        <v>43413</v>
      </c>
      <c r="E703" s="58" t="s">
        <v>4006</v>
      </c>
      <c r="F703" s="58" t="s">
        <v>4006</v>
      </c>
      <c r="G703" s="59" t="s">
        <v>4007</v>
      </c>
      <c r="H703" s="59" t="s">
        <v>222</v>
      </c>
      <c r="I703" s="59" t="s">
        <v>2655</v>
      </c>
      <c r="J703" s="59" t="s">
        <v>2656</v>
      </c>
      <c r="K703" s="59" t="s">
        <v>505</v>
      </c>
      <c r="L703" s="59" t="s">
        <v>670</v>
      </c>
      <c r="M703" s="59" t="s">
        <v>4002</v>
      </c>
      <c r="N703" s="59" t="s">
        <v>4008</v>
      </c>
      <c r="O703" s="59" t="s">
        <v>4009</v>
      </c>
      <c r="P703" s="46" t="s">
        <v>179</v>
      </c>
      <c r="Q703" s="59" t="s">
        <v>2697</v>
      </c>
      <c r="R703" s="59" t="s">
        <v>230</v>
      </c>
      <c r="S703" s="75">
        <f t="shared" si="150"/>
        <v>1</v>
      </c>
      <c r="T703" s="75" t="s">
        <v>231</v>
      </c>
      <c r="U703" s="75">
        <f t="shared" si="151"/>
        <v>2</v>
      </c>
      <c r="V703" s="75" t="s">
        <v>233</v>
      </c>
      <c r="W703" s="75">
        <f t="shared" si="152"/>
        <v>3</v>
      </c>
      <c r="X703" s="75" t="s">
        <v>232</v>
      </c>
      <c r="Y703" s="76">
        <f t="shared" si="161"/>
        <v>3</v>
      </c>
      <c r="Z703" s="77" t="str">
        <f t="shared" si="162"/>
        <v>Moderado</v>
      </c>
      <c r="AA703" s="78">
        <f t="shared" si="153"/>
        <v>1</v>
      </c>
      <c r="AB703" s="75" t="s">
        <v>231</v>
      </c>
      <c r="AC703" s="75">
        <f t="shared" si="154"/>
        <v>3</v>
      </c>
      <c r="AD703" s="75" t="s">
        <v>232</v>
      </c>
      <c r="AE703" s="75">
        <f t="shared" si="155"/>
        <v>3</v>
      </c>
      <c r="AF703" s="75" t="s">
        <v>232</v>
      </c>
      <c r="AG703" s="76">
        <f t="shared" si="163"/>
        <v>3</v>
      </c>
      <c r="AH703" s="77" t="str">
        <f t="shared" si="156"/>
        <v>Moderado</v>
      </c>
      <c r="AI703" s="78">
        <f t="shared" si="157"/>
        <v>1</v>
      </c>
      <c r="AJ703" s="75" t="s">
        <v>231</v>
      </c>
      <c r="AK703" s="75">
        <f t="shared" si="158"/>
        <v>3</v>
      </c>
      <c r="AL703" s="75" t="s">
        <v>232</v>
      </c>
      <c r="AM703" s="75">
        <f t="shared" si="159"/>
        <v>3</v>
      </c>
      <c r="AN703" s="75" t="s">
        <v>232</v>
      </c>
      <c r="AO703" s="76">
        <f t="shared" si="164"/>
        <v>3</v>
      </c>
      <c r="AP703" s="77" t="str">
        <f t="shared" si="160"/>
        <v>Moderado</v>
      </c>
      <c r="AQ703" s="79"/>
      <c r="AR703" s="79"/>
      <c r="AS703" s="79"/>
    </row>
    <row r="704" spans="3:45" ht="76.5">
      <c r="C704" s="56" t="s">
        <v>4010</v>
      </c>
      <c r="D704" s="57">
        <v>43413</v>
      </c>
      <c r="E704" s="58" t="s">
        <v>4011</v>
      </c>
      <c r="F704" s="58" t="s">
        <v>4011</v>
      </c>
      <c r="G704" s="59" t="s">
        <v>4012</v>
      </c>
      <c r="H704" s="59" t="s">
        <v>222</v>
      </c>
      <c r="I704" s="59" t="s">
        <v>2655</v>
      </c>
      <c r="J704" s="59" t="s">
        <v>2656</v>
      </c>
      <c r="K704" s="59" t="s">
        <v>505</v>
      </c>
      <c r="L704" s="59" t="s">
        <v>670</v>
      </c>
      <c r="M704" s="59" t="s">
        <v>4002</v>
      </c>
      <c r="N704" s="59" t="s">
        <v>4008</v>
      </c>
      <c r="O704" s="59" t="s">
        <v>4009</v>
      </c>
      <c r="P704" s="46" t="s">
        <v>179</v>
      </c>
      <c r="Q704" s="59" t="s">
        <v>2697</v>
      </c>
      <c r="R704" s="59" t="s">
        <v>230</v>
      </c>
      <c r="S704" s="75">
        <f t="shared" si="150"/>
        <v>1</v>
      </c>
      <c r="T704" s="75" t="s">
        <v>231</v>
      </c>
      <c r="U704" s="75">
        <f t="shared" si="151"/>
        <v>1</v>
      </c>
      <c r="V704" s="75" t="s">
        <v>231</v>
      </c>
      <c r="W704" s="75">
        <f t="shared" si="152"/>
        <v>1</v>
      </c>
      <c r="X704" s="75" t="s">
        <v>231</v>
      </c>
      <c r="Y704" s="76">
        <f t="shared" si="161"/>
        <v>1</v>
      </c>
      <c r="Z704" s="77" t="str">
        <f t="shared" si="162"/>
        <v>Insignificante</v>
      </c>
      <c r="AA704" s="78">
        <f t="shared" si="153"/>
        <v>1</v>
      </c>
      <c r="AB704" s="75" t="s">
        <v>231</v>
      </c>
      <c r="AC704" s="75">
        <f t="shared" si="154"/>
        <v>3</v>
      </c>
      <c r="AD704" s="75" t="s">
        <v>232</v>
      </c>
      <c r="AE704" s="75">
        <f t="shared" si="155"/>
        <v>3</v>
      </c>
      <c r="AF704" s="75" t="s">
        <v>232</v>
      </c>
      <c r="AG704" s="76">
        <f t="shared" si="163"/>
        <v>3</v>
      </c>
      <c r="AH704" s="77" t="str">
        <f t="shared" si="156"/>
        <v>Moderado</v>
      </c>
      <c r="AI704" s="78">
        <f t="shared" si="157"/>
        <v>1</v>
      </c>
      <c r="AJ704" s="75" t="s">
        <v>231</v>
      </c>
      <c r="AK704" s="75">
        <f t="shared" si="158"/>
        <v>2</v>
      </c>
      <c r="AL704" s="75" t="s">
        <v>233</v>
      </c>
      <c r="AM704" s="75">
        <f t="shared" si="159"/>
        <v>2</v>
      </c>
      <c r="AN704" s="75" t="s">
        <v>233</v>
      </c>
      <c r="AO704" s="76">
        <f t="shared" si="164"/>
        <v>2</v>
      </c>
      <c r="AP704" s="77" t="str">
        <f t="shared" si="160"/>
        <v>Menor</v>
      </c>
      <c r="AQ704" s="79"/>
      <c r="AR704" s="79"/>
      <c r="AS704" s="79"/>
    </row>
    <row r="705" spans="3:45" ht="76.5">
      <c r="C705" s="56" t="s">
        <v>4013</v>
      </c>
      <c r="D705" s="57">
        <v>43413</v>
      </c>
      <c r="E705" s="58" t="s">
        <v>4014</v>
      </c>
      <c r="F705" s="58" t="s">
        <v>4014</v>
      </c>
      <c r="G705" s="59" t="s">
        <v>4015</v>
      </c>
      <c r="H705" s="59" t="s">
        <v>222</v>
      </c>
      <c r="I705" s="59" t="s">
        <v>4001</v>
      </c>
      <c r="J705" s="59" t="s">
        <v>2747</v>
      </c>
      <c r="K705" s="59" t="s">
        <v>505</v>
      </c>
      <c r="L705" s="59" t="s">
        <v>670</v>
      </c>
      <c r="M705" s="59" t="s">
        <v>4002</v>
      </c>
      <c r="N705" s="59" t="s">
        <v>4016</v>
      </c>
      <c r="O705" s="59" t="s">
        <v>4003</v>
      </c>
      <c r="P705" s="46" t="s">
        <v>179</v>
      </c>
      <c r="Q705" s="59" t="s">
        <v>2697</v>
      </c>
      <c r="R705" s="59" t="s">
        <v>230</v>
      </c>
      <c r="S705" s="75">
        <f t="shared" si="150"/>
        <v>1</v>
      </c>
      <c r="T705" s="75" t="s">
        <v>231</v>
      </c>
      <c r="U705" s="75">
        <f t="shared" si="151"/>
        <v>1</v>
      </c>
      <c r="V705" s="75" t="s">
        <v>231</v>
      </c>
      <c r="W705" s="75">
        <f t="shared" si="152"/>
        <v>1</v>
      </c>
      <c r="X705" s="75" t="s">
        <v>231</v>
      </c>
      <c r="Y705" s="76">
        <f t="shared" si="161"/>
        <v>1</v>
      </c>
      <c r="Z705" s="77" t="str">
        <f t="shared" si="162"/>
        <v>Insignificante</v>
      </c>
      <c r="AA705" s="78">
        <f t="shared" si="153"/>
        <v>1</v>
      </c>
      <c r="AB705" s="75" t="s">
        <v>231</v>
      </c>
      <c r="AC705" s="75">
        <f t="shared" si="154"/>
        <v>2</v>
      </c>
      <c r="AD705" s="75" t="s">
        <v>233</v>
      </c>
      <c r="AE705" s="75">
        <f t="shared" si="155"/>
        <v>2</v>
      </c>
      <c r="AF705" s="75" t="s">
        <v>233</v>
      </c>
      <c r="AG705" s="76">
        <f t="shared" si="163"/>
        <v>2</v>
      </c>
      <c r="AH705" s="77" t="str">
        <f t="shared" si="156"/>
        <v>Menor</v>
      </c>
      <c r="AI705" s="78">
        <f t="shared" si="157"/>
        <v>1</v>
      </c>
      <c r="AJ705" s="75" t="s">
        <v>231</v>
      </c>
      <c r="AK705" s="75">
        <f t="shared" si="158"/>
        <v>2</v>
      </c>
      <c r="AL705" s="75" t="s">
        <v>233</v>
      </c>
      <c r="AM705" s="75">
        <f t="shared" si="159"/>
        <v>2</v>
      </c>
      <c r="AN705" s="75" t="s">
        <v>233</v>
      </c>
      <c r="AO705" s="76">
        <f t="shared" si="164"/>
        <v>2</v>
      </c>
      <c r="AP705" s="77" t="str">
        <f t="shared" si="160"/>
        <v>Menor</v>
      </c>
      <c r="AQ705" s="79"/>
      <c r="AR705" s="79"/>
      <c r="AS705" s="79"/>
    </row>
    <row r="706" spans="3:45" ht="76.5">
      <c r="C706" s="56" t="s">
        <v>4017</v>
      </c>
      <c r="D706" s="57">
        <v>43413</v>
      </c>
      <c r="E706" s="58" t="s">
        <v>4018</v>
      </c>
      <c r="F706" s="58" t="s">
        <v>4018</v>
      </c>
      <c r="G706" s="59" t="s">
        <v>4019</v>
      </c>
      <c r="H706" s="59" t="s">
        <v>222</v>
      </c>
      <c r="I706" s="59" t="s">
        <v>4001</v>
      </c>
      <c r="J706" s="59" t="s">
        <v>2747</v>
      </c>
      <c r="K706" s="59" t="s">
        <v>505</v>
      </c>
      <c r="L706" s="59" t="s">
        <v>670</v>
      </c>
      <c r="M706" s="59" t="s">
        <v>4002</v>
      </c>
      <c r="N706" s="59" t="s">
        <v>4020</v>
      </c>
      <c r="O706" s="59" t="s">
        <v>4003</v>
      </c>
      <c r="P706" s="46" t="s">
        <v>179</v>
      </c>
      <c r="Q706" s="59" t="s">
        <v>2697</v>
      </c>
      <c r="R706" s="59" t="s">
        <v>230</v>
      </c>
      <c r="S706" s="75">
        <f t="shared" si="150"/>
        <v>1</v>
      </c>
      <c r="T706" s="75" t="s">
        <v>231</v>
      </c>
      <c r="U706" s="75">
        <f t="shared" si="151"/>
        <v>1</v>
      </c>
      <c r="V706" s="75" t="s">
        <v>231</v>
      </c>
      <c r="W706" s="75">
        <f t="shared" si="152"/>
        <v>1</v>
      </c>
      <c r="X706" s="75" t="s">
        <v>231</v>
      </c>
      <c r="Y706" s="76">
        <f t="shared" si="161"/>
        <v>1</v>
      </c>
      <c r="Z706" s="77" t="str">
        <f t="shared" si="162"/>
        <v>Insignificante</v>
      </c>
      <c r="AA706" s="78">
        <f t="shared" si="153"/>
        <v>1</v>
      </c>
      <c r="AB706" s="75" t="s">
        <v>231</v>
      </c>
      <c r="AC706" s="75">
        <f t="shared" si="154"/>
        <v>2</v>
      </c>
      <c r="AD706" s="75" t="s">
        <v>233</v>
      </c>
      <c r="AE706" s="75">
        <f t="shared" si="155"/>
        <v>2</v>
      </c>
      <c r="AF706" s="75" t="s">
        <v>233</v>
      </c>
      <c r="AG706" s="76">
        <f t="shared" si="163"/>
        <v>2</v>
      </c>
      <c r="AH706" s="77" t="str">
        <f t="shared" si="156"/>
        <v>Menor</v>
      </c>
      <c r="AI706" s="78">
        <f t="shared" si="157"/>
        <v>1</v>
      </c>
      <c r="AJ706" s="75" t="s">
        <v>231</v>
      </c>
      <c r="AK706" s="75">
        <f t="shared" si="158"/>
        <v>3</v>
      </c>
      <c r="AL706" s="75" t="s">
        <v>232</v>
      </c>
      <c r="AM706" s="75">
        <f t="shared" si="159"/>
        <v>3</v>
      </c>
      <c r="AN706" s="75" t="s">
        <v>232</v>
      </c>
      <c r="AO706" s="76">
        <f t="shared" si="164"/>
        <v>3</v>
      </c>
      <c r="AP706" s="77" t="str">
        <f t="shared" si="160"/>
        <v>Moderado</v>
      </c>
      <c r="AQ706" s="79"/>
      <c r="AR706" s="79"/>
      <c r="AS706" s="79"/>
    </row>
    <row r="707" spans="3:45" ht="76.5">
      <c r="C707" s="56" t="s">
        <v>4021</v>
      </c>
      <c r="D707" s="57">
        <v>43413</v>
      </c>
      <c r="E707" s="58" t="s">
        <v>4022</v>
      </c>
      <c r="F707" s="58" t="s">
        <v>4022</v>
      </c>
      <c r="G707" s="59" t="s">
        <v>4023</v>
      </c>
      <c r="H707" s="59" t="s">
        <v>222</v>
      </c>
      <c r="I707" s="59" t="s">
        <v>4001</v>
      </c>
      <c r="J707" s="59" t="s">
        <v>2747</v>
      </c>
      <c r="K707" s="59" t="s">
        <v>505</v>
      </c>
      <c r="L707" s="59" t="s">
        <v>670</v>
      </c>
      <c r="M707" s="59" t="s">
        <v>4002</v>
      </c>
      <c r="N707" s="59" t="s">
        <v>4024</v>
      </c>
      <c r="O707" s="59" t="s">
        <v>4003</v>
      </c>
      <c r="P707" s="46" t="s">
        <v>179</v>
      </c>
      <c r="Q707" s="59" t="s">
        <v>2697</v>
      </c>
      <c r="R707" s="59" t="s">
        <v>230</v>
      </c>
      <c r="S707" s="75">
        <f t="shared" si="150"/>
        <v>1</v>
      </c>
      <c r="T707" s="75" t="s">
        <v>231</v>
      </c>
      <c r="U707" s="75">
        <f t="shared" si="151"/>
        <v>1</v>
      </c>
      <c r="V707" s="75" t="s">
        <v>231</v>
      </c>
      <c r="W707" s="75">
        <f t="shared" si="152"/>
        <v>1</v>
      </c>
      <c r="X707" s="75" t="s">
        <v>231</v>
      </c>
      <c r="Y707" s="76">
        <f t="shared" si="161"/>
        <v>1</v>
      </c>
      <c r="Z707" s="77" t="str">
        <f t="shared" si="162"/>
        <v>Insignificante</v>
      </c>
      <c r="AA707" s="78">
        <f t="shared" si="153"/>
        <v>1</v>
      </c>
      <c r="AB707" s="75" t="s">
        <v>231</v>
      </c>
      <c r="AC707" s="75">
        <f t="shared" si="154"/>
        <v>3</v>
      </c>
      <c r="AD707" s="75" t="s">
        <v>232</v>
      </c>
      <c r="AE707" s="75">
        <f t="shared" si="155"/>
        <v>3</v>
      </c>
      <c r="AF707" s="75" t="s">
        <v>232</v>
      </c>
      <c r="AG707" s="76">
        <f t="shared" si="163"/>
        <v>3</v>
      </c>
      <c r="AH707" s="77" t="str">
        <f t="shared" si="156"/>
        <v>Moderado</v>
      </c>
      <c r="AI707" s="78">
        <f t="shared" si="157"/>
        <v>1</v>
      </c>
      <c r="AJ707" s="75" t="s">
        <v>231</v>
      </c>
      <c r="AK707" s="75">
        <f t="shared" si="158"/>
        <v>3</v>
      </c>
      <c r="AL707" s="75" t="s">
        <v>232</v>
      </c>
      <c r="AM707" s="75">
        <f t="shared" si="159"/>
        <v>3</v>
      </c>
      <c r="AN707" s="75" t="s">
        <v>232</v>
      </c>
      <c r="AO707" s="76">
        <f t="shared" si="164"/>
        <v>3</v>
      </c>
      <c r="AP707" s="77" t="str">
        <f t="shared" si="160"/>
        <v>Moderado</v>
      </c>
      <c r="AQ707" s="79"/>
      <c r="AR707" s="79"/>
      <c r="AS707" s="79"/>
    </row>
    <row r="708" spans="3:45" ht="76.5">
      <c r="C708" s="56" t="s">
        <v>4025</v>
      </c>
      <c r="D708" s="57">
        <v>43413</v>
      </c>
      <c r="E708" s="58" t="s">
        <v>4026</v>
      </c>
      <c r="F708" s="58" t="s">
        <v>4026</v>
      </c>
      <c r="G708" s="59" t="s">
        <v>4027</v>
      </c>
      <c r="H708" s="59" t="s">
        <v>222</v>
      </c>
      <c r="I708" s="59" t="s">
        <v>4001</v>
      </c>
      <c r="J708" s="59" t="s">
        <v>2747</v>
      </c>
      <c r="K708" s="59" t="s">
        <v>505</v>
      </c>
      <c r="L708" s="59" t="s">
        <v>670</v>
      </c>
      <c r="M708" s="59" t="s">
        <v>4002</v>
      </c>
      <c r="N708" s="59" t="s">
        <v>4016</v>
      </c>
      <c r="O708" s="59" t="s">
        <v>4003</v>
      </c>
      <c r="P708" s="46" t="s">
        <v>179</v>
      </c>
      <c r="Q708" s="59" t="s">
        <v>2697</v>
      </c>
      <c r="R708" s="59" t="s">
        <v>230</v>
      </c>
      <c r="S708" s="75">
        <f t="shared" si="150"/>
        <v>1</v>
      </c>
      <c r="T708" s="75" t="s">
        <v>231</v>
      </c>
      <c r="U708" s="75">
        <f t="shared" si="151"/>
        <v>1</v>
      </c>
      <c r="V708" s="75" t="s">
        <v>231</v>
      </c>
      <c r="W708" s="75">
        <f t="shared" si="152"/>
        <v>1</v>
      </c>
      <c r="X708" s="75" t="s">
        <v>231</v>
      </c>
      <c r="Y708" s="76">
        <f t="shared" si="161"/>
        <v>1</v>
      </c>
      <c r="Z708" s="77" t="str">
        <f t="shared" si="162"/>
        <v>Insignificante</v>
      </c>
      <c r="AA708" s="78">
        <f t="shared" si="153"/>
        <v>1</v>
      </c>
      <c r="AB708" s="75" t="s">
        <v>231</v>
      </c>
      <c r="AC708" s="75">
        <f t="shared" si="154"/>
        <v>1</v>
      </c>
      <c r="AD708" s="75" t="s">
        <v>231</v>
      </c>
      <c r="AE708" s="75">
        <f t="shared" si="155"/>
        <v>1</v>
      </c>
      <c r="AF708" s="75" t="s">
        <v>231</v>
      </c>
      <c r="AG708" s="76">
        <f t="shared" si="163"/>
        <v>1</v>
      </c>
      <c r="AH708" s="77" t="str">
        <f t="shared" si="156"/>
        <v>Insignificante</v>
      </c>
      <c r="AI708" s="78">
        <f t="shared" si="157"/>
        <v>1</v>
      </c>
      <c r="AJ708" s="75" t="s">
        <v>231</v>
      </c>
      <c r="AK708" s="75">
        <f t="shared" si="158"/>
        <v>1</v>
      </c>
      <c r="AL708" s="75" t="s">
        <v>231</v>
      </c>
      <c r="AM708" s="75">
        <f t="shared" si="159"/>
        <v>1</v>
      </c>
      <c r="AN708" s="75" t="s">
        <v>231</v>
      </c>
      <c r="AO708" s="76">
        <f t="shared" si="164"/>
        <v>1</v>
      </c>
      <c r="AP708" s="77" t="str">
        <f t="shared" si="160"/>
        <v>Insignificante</v>
      </c>
      <c r="AQ708" s="79"/>
      <c r="AR708" s="79"/>
      <c r="AS708" s="79"/>
    </row>
    <row r="709" spans="3:45" ht="76.5">
      <c r="C709" s="56" t="s">
        <v>4028</v>
      </c>
      <c r="D709" s="57">
        <v>43413</v>
      </c>
      <c r="E709" s="58" t="s">
        <v>4029</v>
      </c>
      <c r="F709" s="58" t="s">
        <v>4029</v>
      </c>
      <c r="G709" s="59" t="s">
        <v>4030</v>
      </c>
      <c r="H709" s="59" t="s">
        <v>222</v>
      </c>
      <c r="I709" s="59" t="s">
        <v>4001</v>
      </c>
      <c r="J709" s="59" t="s">
        <v>2747</v>
      </c>
      <c r="K709" s="59" t="s">
        <v>505</v>
      </c>
      <c r="L709" s="59" t="s">
        <v>670</v>
      </c>
      <c r="M709" s="59" t="s">
        <v>4002</v>
      </c>
      <c r="N709" s="59" t="s">
        <v>4016</v>
      </c>
      <c r="O709" s="59" t="s">
        <v>4003</v>
      </c>
      <c r="P709" s="46" t="s">
        <v>179</v>
      </c>
      <c r="Q709" s="59" t="s">
        <v>2697</v>
      </c>
      <c r="R709" s="59" t="s">
        <v>230</v>
      </c>
      <c r="S709" s="75">
        <f t="shared" si="150"/>
        <v>1</v>
      </c>
      <c r="T709" s="75" t="s">
        <v>231</v>
      </c>
      <c r="U709" s="75">
        <f t="shared" si="151"/>
        <v>1</v>
      </c>
      <c r="V709" s="75" t="s">
        <v>231</v>
      </c>
      <c r="W709" s="75">
        <f t="shared" si="152"/>
        <v>1</v>
      </c>
      <c r="X709" s="75" t="s">
        <v>231</v>
      </c>
      <c r="Y709" s="76">
        <f t="shared" si="161"/>
        <v>1</v>
      </c>
      <c r="Z709" s="77" t="str">
        <f t="shared" si="162"/>
        <v>Insignificante</v>
      </c>
      <c r="AA709" s="78">
        <f t="shared" si="153"/>
        <v>1</v>
      </c>
      <c r="AB709" s="75" t="s">
        <v>231</v>
      </c>
      <c r="AC709" s="75">
        <f t="shared" si="154"/>
        <v>1</v>
      </c>
      <c r="AD709" s="75" t="s">
        <v>231</v>
      </c>
      <c r="AE709" s="75">
        <f t="shared" si="155"/>
        <v>1</v>
      </c>
      <c r="AF709" s="75" t="s">
        <v>231</v>
      </c>
      <c r="AG709" s="76">
        <f t="shared" si="163"/>
        <v>1</v>
      </c>
      <c r="AH709" s="77" t="str">
        <f t="shared" si="156"/>
        <v>Insignificante</v>
      </c>
      <c r="AI709" s="78">
        <f t="shared" si="157"/>
        <v>1</v>
      </c>
      <c r="AJ709" s="75" t="s">
        <v>231</v>
      </c>
      <c r="AK709" s="75">
        <f t="shared" si="158"/>
        <v>1</v>
      </c>
      <c r="AL709" s="75" t="s">
        <v>231</v>
      </c>
      <c r="AM709" s="75">
        <f t="shared" si="159"/>
        <v>1</v>
      </c>
      <c r="AN709" s="75" t="s">
        <v>231</v>
      </c>
      <c r="AO709" s="76">
        <f t="shared" si="164"/>
        <v>1</v>
      </c>
      <c r="AP709" s="77" t="str">
        <f t="shared" si="160"/>
        <v>Insignificante</v>
      </c>
      <c r="AQ709" s="79"/>
      <c r="AR709" s="79"/>
      <c r="AS709" s="79"/>
    </row>
    <row r="710" spans="3:45" ht="76.5">
      <c r="C710" s="56" t="s">
        <v>4031</v>
      </c>
      <c r="D710" s="57">
        <v>43413</v>
      </c>
      <c r="E710" s="58" t="s">
        <v>4032</v>
      </c>
      <c r="F710" s="58" t="s">
        <v>4032</v>
      </c>
      <c r="G710" s="59" t="s">
        <v>4033</v>
      </c>
      <c r="H710" s="59" t="s">
        <v>222</v>
      </c>
      <c r="I710" s="59" t="s">
        <v>4001</v>
      </c>
      <c r="J710" s="59" t="s">
        <v>2747</v>
      </c>
      <c r="K710" s="59" t="s">
        <v>505</v>
      </c>
      <c r="L710" s="59" t="s">
        <v>670</v>
      </c>
      <c r="M710" s="59" t="s">
        <v>4002</v>
      </c>
      <c r="N710" s="59" t="s">
        <v>4016</v>
      </c>
      <c r="O710" s="59" t="s">
        <v>4003</v>
      </c>
      <c r="P710" s="46" t="s">
        <v>179</v>
      </c>
      <c r="Q710" s="59" t="s">
        <v>2697</v>
      </c>
      <c r="R710" s="59" t="s">
        <v>230</v>
      </c>
      <c r="S710" s="75">
        <f t="shared" si="150"/>
        <v>1</v>
      </c>
      <c r="T710" s="75" t="s">
        <v>231</v>
      </c>
      <c r="U710" s="75">
        <f t="shared" si="151"/>
        <v>1</v>
      </c>
      <c r="V710" s="75" t="s">
        <v>231</v>
      </c>
      <c r="W710" s="75">
        <f t="shared" si="152"/>
        <v>3</v>
      </c>
      <c r="X710" s="75" t="s">
        <v>232</v>
      </c>
      <c r="Y710" s="76">
        <f t="shared" si="161"/>
        <v>3</v>
      </c>
      <c r="Z710" s="77" t="str">
        <f t="shared" si="162"/>
        <v>Moderado</v>
      </c>
      <c r="AA710" s="78">
        <f t="shared" si="153"/>
        <v>1</v>
      </c>
      <c r="AB710" s="75" t="s">
        <v>231</v>
      </c>
      <c r="AC710" s="75">
        <f t="shared" si="154"/>
        <v>1</v>
      </c>
      <c r="AD710" s="75" t="s">
        <v>231</v>
      </c>
      <c r="AE710" s="75">
        <f t="shared" si="155"/>
        <v>2</v>
      </c>
      <c r="AF710" s="75" t="s">
        <v>233</v>
      </c>
      <c r="AG710" s="76">
        <f t="shared" si="163"/>
        <v>2</v>
      </c>
      <c r="AH710" s="77" t="str">
        <f t="shared" si="156"/>
        <v>Menor</v>
      </c>
      <c r="AI710" s="78">
        <f t="shared" si="157"/>
        <v>1</v>
      </c>
      <c r="AJ710" s="75" t="s">
        <v>231</v>
      </c>
      <c r="AK710" s="75">
        <f t="shared" si="158"/>
        <v>2</v>
      </c>
      <c r="AL710" s="75" t="s">
        <v>233</v>
      </c>
      <c r="AM710" s="75">
        <f t="shared" si="159"/>
        <v>2</v>
      </c>
      <c r="AN710" s="75" t="s">
        <v>233</v>
      </c>
      <c r="AO710" s="76">
        <f t="shared" si="164"/>
        <v>2</v>
      </c>
      <c r="AP710" s="77" t="str">
        <f t="shared" si="160"/>
        <v>Menor</v>
      </c>
      <c r="AQ710" s="79"/>
      <c r="AR710" s="79"/>
      <c r="AS710" s="79"/>
    </row>
    <row r="711" spans="3:45" ht="76.5">
      <c r="C711" s="56" t="s">
        <v>4034</v>
      </c>
      <c r="D711" s="57">
        <v>43413</v>
      </c>
      <c r="E711" s="58" t="s">
        <v>4035</v>
      </c>
      <c r="F711" s="58" t="s">
        <v>4035</v>
      </c>
      <c r="G711" s="59" t="s">
        <v>4036</v>
      </c>
      <c r="H711" s="59" t="s">
        <v>222</v>
      </c>
      <c r="I711" s="59" t="s">
        <v>2655</v>
      </c>
      <c r="J711" s="59" t="s">
        <v>2656</v>
      </c>
      <c r="K711" s="59" t="s">
        <v>505</v>
      </c>
      <c r="L711" s="59" t="s">
        <v>670</v>
      </c>
      <c r="M711" s="59" t="s">
        <v>4002</v>
      </c>
      <c r="N711" s="59" t="s">
        <v>4037</v>
      </c>
      <c r="O711" s="59" t="s">
        <v>4009</v>
      </c>
      <c r="P711" s="46" t="s">
        <v>179</v>
      </c>
      <c r="Q711" s="59" t="s">
        <v>2697</v>
      </c>
      <c r="R711" s="59" t="s">
        <v>230</v>
      </c>
      <c r="S711" s="75">
        <f t="shared" si="150"/>
        <v>1</v>
      </c>
      <c r="T711" s="75" t="s">
        <v>231</v>
      </c>
      <c r="U711" s="75">
        <f t="shared" si="151"/>
        <v>1</v>
      </c>
      <c r="V711" s="75" t="s">
        <v>231</v>
      </c>
      <c r="W711" s="75">
        <f t="shared" si="152"/>
        <v>1</v>
      </c>
      <c r="X711" s="75" t="s">
        <v>231</v>
      </c>
      <c r="Y711" s="76">
        <f t="shared" si="161"/>
        <v>1</v>
      </c>
      <c r="Z711" s="77" t="str">
        <f t="shared" si="162"/>
        <v>Insignificante</v>
      </c>
      <c r="AA711" s="78">
        <f t="shared" si="153"/>
        <v>1</v>
      </c>
      <c r="AB711" s="75" t="s">
        <v>231</v>
      </c>
      <c r="AC711" s="75">
        <f t="shared" si="154"/>
        <v>1</v>
      </c>
      <c r="AD711" s="75" t="s">
        <v>231</v>
      </c>
      <c r="AE711" s="75">
        <f t="shared" si="155"/>
        <v>2</v>
      </c>
      <c r="AF711" s="75" t="s">
        <v>233</v>
      </c>
      <c r="AG711" s="76">
        <f t="shared" si="163"/>
        <v>2</v>
      </c>
      <c r="AH711" s="77" t="str">
        <f t="shared" si="156"/>
        <v>Menor</v>
      </c>
      <c r="AI711" s="78">
        <f t="shared" si="157"/>
        <v>1</v>
      </c>
      <c r="AJ711" s="75" t="s">
        <v>231</v>
      </c>
      <c r="AK711" s="75">
        <f t="shared" si="158"/>
        <v>1</v>
      </c>
      <c r="AL711" s="75" t="s">
        <v>231</v>
      </c>
      <c r="AM711" s="75">
        <f t="shared" si="159"/>
        <v>2</v>
      </c>
      <c r="AN711" s="75" t="s">
        <v>233</v>
      </c>
      <c r="AO711" s="76">
        <f t="shared" si="164"/>
        <v>2</v>
      </c>
      <c r="AP711" s="77" t="str">
        <f t="shared" si="160"/>
        <v>Menor</v>
      </c>
      <c r="AQ711" s="79"/>
      <c r="AR711" s="79"/>
      <c r="AS711" s="79"/>
    </row>
    <row r="712" spans="3:45" ht="76.5">
      <c r="C712" s="56" t="s">
        <v>4034</v>
      </c>
      <c r="D712" s="57">
        <v>43413</v>
      </c>
      <c r="E712" s="58" t="s">
        <v>4035</v>
      </c>
      <c r="F712" s="58" t="s">
        <v>4035</v>
      </c>
      <c r="G712" s="59" t="s">
        <v>4036</v>
      </c>
      <c r="H712" s="59" t="s">
        <v>222</v>
      </c>
      <c r="I712" s="59" t="s">
        <v>2655</v>
      </c>
      <c r="J712" s="59" t="s">
        <v>2656</v>
      </c>
      <c r="K712" s="59" t="s">
        <v>505</v>
      </c>
      <c r="L712" s="59" t="s">
        <v>670</v>
      </c>
      <c r="M712" s="59" t="s">
        <v>4002</v>
      </c>
      <c r="N712" s="59" t="s">
        <v>4037</v>
      </c>
      <c r="O712" s="59" t="s">
        <v>4038</v>
      </c>
      <c r="P712" s="46" t="s">
        <v>179</v>
      </c>
      <c r="Q712" s="59" t="s">
        <v>2697</v>
      </c>
      <c r="R712" s="59" t="s">
        <v>230</v>
      </c>
      <c r="S712" s="75">
        <f>IF(T712="Insignificante",1,IF(T712="Menor",2,IF(T712="Moderado",3,IF(T712="Mayor",4,IF(T712="Catastrófico",5,"NA")))))</f>
        <v>1</v>
      </c>
      <c r="T712" s="75" t="s">
        <v>231</v>
      </c>
      <c r="U712" s="75">
        <f>IF(V712="Insignificante",1,IF(V712="Menor",2,IF(V712="Moderado",3,IF(V712="Mayor",4,IF(V712="Catastrófico",5,"NA")))))</f>
        <v>1</v>
      </c>
      <c r="V712" s="75" t="s">
        <v>231</v>
      </c>
      <c r="W712" s="75">
        <f>IF(X712="Insignificante",1,IF(X712="Menor",2,IF(X712="Moderado",3,IF(X712="Mayor",4,IF(X712="Catastrófico",5,"NA")))))</f>
        <v>1</v>
      </c>
      <c r="X712" s="75" t="s">
        <v>231</v>
      </c>
      <c r="Y712" s="76">
        <f>MAXA(S712,U712,W712)</f>
        <v>1</v>
      </c>
      <c r="Z712" s="77" t="str">
        <f>IF(Y712=1,"Insignificante",IF(Y712=2,"Menor",IF(Y712=3,"Moderado",IF(Y712=4,"Mayor",IF(Y712=5,"Catastrófico","NA")))))</f>
        <v>Insignificante</v>
      </c>
      <c r="AA712" s="78">
        <f>IF(AB712="Insignificante",1,IF(AB712="Menor",2,IF(AB712="Moderado",3,IF(AB712="Mayor",4,IF(AB712="Catastrófico",5,"NA")))))</f>
        <v>1</v>
      </c>
      <c r="AB712" s="75" t="s">
        <v>231</v>
      </c>
      <c r="AC712" s="75">
        <f>IF(AD712="Insignificante",1,IF(AD712="Menor",2,IF(AD712="Moderado",3,IF(AD712="Mayor",4,IF(AD712="Catastrófico",5,"NA")))))</f>
        <v>1</v>
      </c>
      <c r="AD712" s="75" t="s">
        <v>231</v>
      </c>
      <c r="AE712" s="75">
        <f>IF(AF712="Insignificante",1,IF(AF712="Menor",2,IF(AF712="Moderado",3,IF(AF712="Mayor",4,IF(AF712="Catastrófico",5,"NA")))))</f>
        <v>2</v>
      </c>
      <c r="AF712" s="75" t="s">
        <v>233</v>
      </c>
      <c r="AG712" s="76">
        <f>MAXA(AA712,AC712,AE712)</f>
        <v>2</v>
      </c>
      <c r="AH712" s="77" t="str">
        <f>IF(AG712=1,"Insignificante",IF(AG712=2,"Menor",IF(AG712=3,"Moderado",IF(AG712=4,"Mayor",IF(AG712=5,"Catastrófico","NA")))))</f>
        <v>Menor</v>
      </c>
      <c r="AI712" s="78">
        <f>IF(AJ712="Insignificante",1,IF(AJ712="Menor",2,IF(AJ712="Moderado",3,IF(AJ712="Mayor",4,IF(AJ712="Catastrófico",5,"NA")))))</f>
        <v>1</v>
      </c>
      <c r="AJ712" s="75" t="s">
        <v>231</v>
      </c>
      <c r="AK712" s="75">
        <f>IF(AL712="Insignificante",1,IF(AL712="Menor",2,IF(AL712="Moderado",3,IF(AL712="Mayor",4,IF(AL712="Catastrófico",5,"NA")))))</f>
        <v>1</v>
      </c>
      <c r="AL712" s="75" t="s">
        <v>231</v>
      </c>
      <c r="AM712" s="75">
        <f>IF(AN712="Insignificante",1,IF(AN712="Menor",2,IF(AN712="Moderado",3,IF(AN712="Mayor",4,IF(AN712="Catastrófico",5,"NA")))))</f>
        <v>2</v>
      </c>
      <c r="AN712" s="75" t="s">
        <v>233</v>
      </c>
      <c r="AO712" s="76">
        <f>MAXA(AI712,AK712,AM712)</f>
        <v>2</v>
      </c>
      <c r="AP712" s="77" t="str">
        <f>IF(AO712=1,"Insignificante",IF(AO712=2,"Menor",IF(AO712=3,"Moderado",IF(AO712=4,"Mayor",IF(AO712=5,"Catastrófico","NA")))))</f>
        <v>Menor</v>
      </c>
      <c r="AQ712" s="79"/>
      <c r="AR712" s="79"/>
      <c r="AS712" s="79"/>
    </row>
    <row r="713" spans="3:45" ht="76.5">
      <c r="C713" s="56" t="s">
        <v>4039</v>
      </c>
      <c r="D713" s="57">
        <v>43413</v>
      </c>
      <c r="E713" s="58" t="s">
        <v>4040</v>
      </c>
      <c r="F713" s="58" t="s">
        <v>4040</v>
      </c>
      <c r="G713" s="59" t="s">
        <v>4041</v>
      </c>
      <c r="H713" s="59" t="s">
        <v>222</v>
      </c>
      <c r="I713" s="59" t="s">
        <v>2655</v>
      </c>
      <c r="J713" s="59" t="s">
        <v>2656</v>
      </c>
      <c r="K713" s="59" t="s">
        <v>505</v>
      </c>
      <c r="L713" s="59" t="s">
        <v>670</v>
      </c>
      <c r="M713" s="59" t="s">
        <v>4002</v>
      </c>
      <c r="N713" s="59" t="s">
        <v>4037</v>
      </c>
      <c r="O713" s="59" t="s">
        <v>4009</v>
      </c>
      <c r="P713" s="46" t="s">
        <v>179</v>
      </c>
      <c r="Q713" s="59" t="s">
        <v>2697</v>
      </c>
      <c r="R713" s="59" t="s">
        <v>230</v>
      </c>
      <c r="S713" s="75">
        <f t="shared" si="150"/>
        <v>1</v>
      </c>
      <c r="T713" s="75" t="s">
        <v>231</v>
      </c>
      <c r="U713" s="75">
        <f t="shared" si="151"/>
        <v>1</v>
      </c>
      <c r="V713" s="75" t="s">
        <v>231</v>
      </c>
      <c r="W713" s="75">
        <f t="shared" si="152"/>
        <v>1</v>
      </c>
      <c r="X713" s="75" t="s">
        <v>231</v>
      </c>
      <c r="Y713" s="76">
        <f t="shared" si="161"/>
        <v>1</v>
      </c>
      <c r="Z713" s="77" t="str">
        <f t="shared" si="162"/>
        <v>Insignificante</v>
      </c>
      <c r="AA713" s="78">
        <f t="shared" si="153"/>
        <v>1</v>
      </c>
      <c r="AB713" s="75" t="s">
        <v>231</v>
      </c>
      <c r="AC713" s="75">
        <f t="shared" si="154"/>
        <v>1</v>
      </c>
      <c r="AD713" s="75" t="s">
        <v>231</v>
      </c>
      <c r="AE713" s="75">
        <f t="shared" si="155"/>
        <v>1</v>
      </c>
      <c r="AF713" s="75" t="s">
        <v>231</v>
      </c>
      <c r="AG713" s="76">
        <f t="shared" si="163"/>
        <v>1</v>
      </c>
      <c r="AH713" s="77" t="str">
        <f t="shared" si="156"/>
        <v>Insignificante</v>
      </c>
      <c r="AI713" s="78">
        <f t="shared" si="157"/>
        <v>1</v>
      </c>
      <c r="AJ713" s="75" t="s">
        <v>231</v>
      </c>
      <c r="AK713" s="75">
        <f t="shared" si="158"/>
        <v>1</v>
      </c>
      <c r="AL713" s="75" t="s">
        <v>231</v>
      </c>
      <c r="AM713" s="75">
        <f t="shared" si="159"/>
        <v>1</v>
      </c>
      <c r="AN713" s="75" t="s">
        <v>231</v>
      </c>
      <c r="AO713" s="76">
        <f t="shared" si="164"/>
        <v>1</v>
      </c>
      <c r="AP713" s="77" t="str">
        <f t="shared" si="160"/>
        <v>Insignificante</v>
      </c>
      <c r="AQ713" s="79"/>
      <c r="AR713" s="79"/>
      <c r="AS713" s="79"/>
    </row>
    <row r="714" spans="3:45" ht="76.5">
      <c r="C714" s="56" t="s">
        <v>4042</v>
      </c>
      <c r="D714" s="57">
        <v>43413</v>
      </c>
      <c r="E714" s="58" t="s">
        <v>4043</v>
      </c>
      <c r="F714" s="58" t="s">
        <v>4043</v>
      </c>
      <c r="G714" s="59" t="s">
        <v>4044</v>
      </c>
      <c r="H714" s="59" t="s">
        <v>222</v>
      </c>
      <c r="I714" s="59" t="s">
        <v>2655</v>
      </c>
      <c r="J714" s="59" t="s">
        <v>4045</v>
      </c>
      <c r="K714" s="59" t="s">
        <v>505</v>
      </c>
      <c r="L714" s="59" t="s">
        <v>670</v>
      </c>
      <c r="M714" s="59" t="s">
        <v>4002</v>
      </c>
      <c r="N714" s="59" t="s">
        <v>4037</v>
      </c>
      <c r="O714" s="59" t="s">
        <v>1973</v>
      </c>
      <c r="P714" s="46" t="s">
        <v>179</v>
      </c>
      <c r="Q714" s="59" t="s">
        <v>2697</v>
      </c>
      <c r="R714" s="59" t="s">
        <v>230</v>
      </c>
      <c r="S714" s="75">
        <f t="shared" si="150"/>
        <v>1</v>
      </c>
      <c r="T714" s="75" t="s">
        <v>231</v>
      </c>
      <c r="U714" s="75">
        <f t="shared" si="151"/>
        <v>1</v>
      </c>
      <c r="V714" s="75" t="s">
        <v>231</v>
      </c>
      <c r="W714" s="75">
        <f t="shared" si="152"/>
        <v>1</v>
      </c>
      <c r="X714" s="75" t="s">
        <v>231</v>
      </c>
      <c r="Y714" s="76">
        <f t="shared" si="161"/>
        <v>1</v>
      </c>
      <c r="Z714" s="77" t="str">
        <f t="shared" si="162"/>
        <v>Insignificante</v>
      </c>
      <c r="AA714" s="78">
        <f t="shared" si="153"/>
        <v>1</v>
      </c>
      <c r="AB714" s="75" t="s">
        <v>231</v>
      </c>
      <c r="AC714" s="75">
        <f t="shared" si="154"/>
        <v>1</v>
      </c>
      <c r="AD714" s="75" t="s">
        <v>231</v>
      </c>
      <c r="AE714" s="75">
        <f t="shared" si="155"/>
        <v>1</v>
      </c>
      <c r="AF714" s="75" t="s">
        <v>231</v>
      </c>
      <c r="AG714" s="76">
        <f t="shared" si="163"/>
        <v>1</v>
      </c>
      <c r="AH714" s="77" t="str">
        <f t="shared" si="156"/>
        <v>Insignificante</v>
      </c>
      <c r="AI714" s="78">
        <f t="shared" si="157"/>
        <v>1</v>
      </c>
      <c r="AJ714" s="75" t="s">
        <v>231</v>
      </c>
      <c r="AK714" s="75">
        <f t="shared" si="158"/>
        <v>1</v>
      </c>
      <c r="AL714" s="75" t="s">
        <v>231</v>
      </c>
      <c r="AM714" s="75">
        <f t="shared" si="159"/>
        <v>1</v>
      </c>
      <c r="AN714" s="75" t="s">
        <v>231</v>
      </c>
      <c r="AO714" s="76">
        <f t="shared" si="164"/>
        <v>1</v>
      </c>
      <c r="AP714" s="77" t="str">
        <f t="shared" si="160"/>
        <v>Insignificante</v>
      </c>
      <c r="AQ714" s="79"/>
      <c r="AR714" s="79"/>
      <c r="AS714" s="79"/>
    </row>
    <row r="715" spans="3:45" ht="76.5">
      <c r="C715" s="56" t="s">
        <v>4046</v>
      </c>
      <c r="D715" s="57">
        <v>43413</v>
      </c>
      <c r="E715" s="58" t="s">
        <v>4047</v>
      </c>
      <c r="F715" s="58" t="s">
        <v>4047</v>
      </c>
      <c r="G715" s="59" t="s">
        <v>4048</v>
      </c>
      <c r="H715" s="59" t="s">
        <v>222</v>
      </c>
      <c r="I715" s="59" t="s">
        <v>2766</v>
      </c>
      <c r="J715" s="59" t="s">
        <v>2747</v>
      </c>
      <c r="K715" s="59" t="s">
        <v>505</v>
      </c>
      <c r="L715" s="59" t="s">
        <v>3891</v>
      </c>
      <c r="M715" s="59" t="s">
        <v>4049</v>
      </c>
      <c r="N715" s="59" t="s">
        <v>4050</v>
      </c>
      <c r="O715" s="59" t="s">
        <v>3894</v>
      </c>
      <c r="P715" s="46" t="s">
        <v>179</v>
      </c>
      <c r="Q715" s="59" t="s">
        <v>2697</v>
      </c>
      <c r="R715" s="59" t="s">
        <v>230</v>
      </c>
      <c r="S715" s="75">
        <f t="shared" si="150"/>
        <v>1</v>
      </c>
      <c r="T715" s="75" t="s">
        <v>231</v>
      </c>
      <c r="U715" s="75">
        <f t="shared" si="151"/>
        <v>3</v>
      </c>
      <c r="V715" s="75" t="s">
        <v>232</v>
      </c>
      <c r="W715" s="75">
        <f t="shared" si="152"/>
        <v>3</v>
      </c>
      <c r="X715" s="75" t="s">
        <v>232</v>
      </c>
      <c r="Y715" s="76">
        <f t="shared" si="161"/>
        <v>3</v>
      </c>
      <c r="Z715" s="77" t="str">
        <f t="shared" si="162"/>
        <v>Moderado</v>
      </c>
      <c r="AA715" s="78">
        <f t="shared" si="153"/>
        <v>1</v>
      </c>
      <c r="AB715" s="75" t="s">
        <v>231</v>
      </c>
      <c r="AC715" s="75">
        <f t="shared" si="154"/>
        <v>3</v>
      </c>
      <c r="AD715" s="75" t="s">
        <v>232</v>
      </c>
      <c r="AE715" s="75">
        <f t="shared" si="155"/>
        <v>3</v>
      </c>
      <c r="AF715" s="75" t="s">
        <v>232</v>
      </c>
      <c r="AG715" s="76">
        <f t="shared" si="163"/>
        <v>3</v>
      </c>
      <c r="AH715" s="77" t="str">
        <f t="shared" si="156"/>
        <v>Moderado</v>
      </c>
      <c r="AI715" s="78">
        <f t="shared" si="157"/>
        <v>1</v>
      </c>
      <c r="AJ715" s="75" t="s">
        <v>231</v>
      </c>
      <c r="AK715" s="75">
        <f t="shared" si="158"/>
        <v>5</v>
      </c>
      <c r="AL715" s="75" t="s">
        <v>243</v>
      </c>
      <c r="AM715" s="75">
        <f t="shared" si="159"/>
        <v>4</v>
      </c>
      <c r="AN715" s="75" t="s">
        <v>242</v>
      </c>
      <c r="AO715" s="76">
        <f t="shared" si="164"/>
        <v>5</v>
      </c>
      <c r="AP715" s="77" t="str">
        <f t="shared" si="160"/>
        <v>Catastrófico</v>
      </c>
      <c r="AQ715" s="79"/>
      <c r="AR715" s="79"/>
      <c r="AS715" s="79"/>
    </row>
    <row r="716" spans="3:45" ht="76.5">
      <c r="C716" s="56" t="s">
        <v>4051</v>
      </c>
      <c r="D716" s="57">
        <v>43413</v>
      </c>
      <c r="E716" s="58" t="s">
        <v>4052</v>
      </c>
      <c r="F716" s="58" t="s">
        <v>4052</v>
      </c>
      <c r="G716" s="59" t="s">
        <v>4053</v>
      </c>
      <c r="H716" s="59" t="s">
        <v>222</v>
      </c>
      <c r="I716" s="59" t="s">
        <v>2655</v>
      </c>
      <c r="J716" s="59" t="s">
        <v>2747</v>
      </c>
      <c r="K716" s="59" t="s">
        <v>505</v>
      </c>
      <c r="L716" s="59" t="s">
        <v>3891</v>
      </c>
      <c r="M716" s="59" t="s">
        <v>4054</v>
      </c>
      <c r="N716" s="59" t="s">
        <v>4050</v>
      </c>
      <c r="O716" s="59" t="s">
        <v>4055</v>
      </c>
      <c r="P716" s="46" t="s">
        <v>179</v>
      </c>
      <c r="Q716" s="59" t="s">
        <v>2697</v>
      </c>
      <c r="R716" s="59" t="s">
        <v>230</v>
      </c>
      <c r="S716" s="75">
        <f t="shared" si="150"/>
        <v>1</v>
      </c>
      <c r="T716" s="75" t="s">
        <v>231</v>
      </c>
      <c r="U716" s="75">
        <f t="shared" si="151"/>
        <v>1</v>
      </c>
      <c r="V716" s="75" t="s">
        <v>231</v>
      </c>
      <c r="W716" s="75">
        <f t="shared" si="152"/>
        <v>2</v>
      </c>
      <c r="X716" s="75" t="s">
        <v>233</v>
      </c>
      <c r="Y716" s="76">
        <f t="shared" si="161"/>
        <v>2</v>
      </c>
      <c r="Z716" s="77" t="str">
        <f t="shared" si="162"/>
        <v>Menor</v>
      </c>
      <c r="AA716" s="78">
        <f t="shared" si="153"/>
        <v>1</v>
      </c>
      <c r="AB716" s="75" t="s">
        <v>231</v>
      </c>
      <c r="AC716" s="75">
        <f t="shared" si="154"/>
        <v>1</v>
      </c>
      <c r="AD716" s="75" t="s">
        <v>231</v>
      </c>
      <c r="AE716" s="75">
        <f t="shared" si="155"/>
        <v>2</v>
      </c>
      <c r="AF716" s="75" t="s">
        <v>233</v>
      </c>
      <c r="AG716" s="76">
        <f t="shared" si="163"/>
        <v>2</v>
      </c>
      <c r="AH716" s="77" t="str">
        <f t="shared" si="156"/>
        <v>Menor</v>
      </c>
      <c r="AI716" s="78">
        <f t="shared" si="157"/>
        <v>1</v>
      </c>
      <c r="AJ716" s="75" t="s">
        <v>231</v>
      </c>
      <c r="AK716" s="75">
        <f t="shared" si="158"/>
        <v>2</v>
      </c>
      <c r="AL716" s="75" t="s">
        <v>233</v>
      </c>
      <c r="AM716" s="75">
        <f t="shared" si="159"/>
        <v>2</v>
      </c>
      <c r="AN716" s="75" t="s">
        <v>233</v>
      </c>
      <c r="AO716" s="76">
        <f t="shared" si="164"/>
        <v>2</v>
      </c>
      <c r="AP716" s="77" t="str">
        <f t="shared" si="160"/>
        <v>Menor</v>
      </c>
      <c r="AQ716" s="79"/>
      <c r="AR716" s="79"/>
      <c r="AS716" s="79"/>
    </row>
    <row r="717" spans="3:45" ht="76.5">
      <c r="C717" s="56" t="s">
        <v>4056</v>
      </c>
      <c r="D717" s="57">
        <v>43413</v>
      </c>
      <c r="E717" s="58" t="s">
        <v>4057</v>
      </c>
      <c r="F717" s="58" t="s">
        <v>4057</v>
      </c>
      <c r="G717" s="59" t="s">
        <v>4058</v>
      </c>
      <c r="H717" s="59" t="s">
        <v>222</v>
      </c>
      <c r="I717" s="59" t="s">
        <v>2655</v>
      </c>
      <c r="J717" s="59" t="s">
        <v>2747</v>
      </c>
      <c r="K717" s="59" t="s">
        <v>505</v>
      </c>
      <c r="L717" s="59" t="s">
        <v>3891</v>
      </c>
      <c r="M717" s="59" t="s">
        <v>4054</v>
      </c>
      <c r="N717" s="59" t="s">
        <v>4050</v>
      </c>
      <c r="O717" s="59" t="s">
        <v>4055</v>
      </c>
      <c r="P717" s="46" t="s">
        <v>179</v>
      </c>
      <c r="Q717" s="59" t="s">
        <v>2697</v>
      </c>
      <c r="R717" s="59" t="s">
        <v>230</v>
      </c>
      <c r="S717" s="75">
        <f t="shared" si="150"/>
        <v>1</v>
      </c>
      <c r="T717" s="75" t="s">
        <v>231</v>
      </c>
      <c r="U717" s="75">
        <f t="shared" si="151"/>
        <v>1</v>
      </c>
      <c r="V717" s="75" t="s">
        <v>231</v>
      </c>
      <c r="W717" s="75">
        <f t="shared" si="152"/>
        <v>2</v>
      </c>
      <c r="X717" s="75" t="s">
        <v>233</v>
      </c>
      <c r="Y717" s="76">
        <f t="shared" si="161"/>
        <v>2</v>
      </c>
      <c r="Z717" s="77" t="str">
        <f t="shared" si="162"/>
        <v>Menor</v>
      </c>
      <c r="AA717" s="78">
        <f t="shared" si="153"/>
        <v>1</v>
      </c>
      <c r="AB717" s="75" t="s">
        <v>231</v>
      </c>
      <c r="AC717" s="75">
        <f t="shared" si="154"/>
        <v>1</v>
      </c>
      <c r="AD717" s="75" t="s">
        <v>231</v>
      </c>
      <c r="AE717" s="75">
        <f t="shared" si="155"/>
        <v>2</v>
      </c>
      <c r="AF717" s="75" t="s">
        <v>233</v>
      </c>
      <c r="AG717" s="76">
        <f t="shared" si="163"/>
        <v>2</v>
      </c>
      <c r="AH717" s="77" t="str">
        <f t="shared" si="156"/>
        <v>Menor</v>
      </c>
      <c r="AI717" s="78">
        <f t="shared" si="157"/>
        <v>1</v>
      </c>
      <c r="AJ717" s="75" t="s">
        <v>231</v>
      </c>
      <c r="AK717" s="75">
        <f t="shared" si="158"/>
        <v>1</v>
      </c>
      <c r="AL717" s="75" t="s">
        <v>231</v>
      </c>
      <c r="AM717" s="75">
        <f t="shared" si="159"/>
        <v>2</v>
      </c>
      <c r="AN717" s="75" t="s">
        <v>233</v>
      </c>
      <c r="AO717" s="76">
        <f t="shared" si="164"/>
        <v>2</v>
      </c>
      <c r="AP717" s="77" t="str">
        <f t="shared" si="160"/>
        <v>Menor</v>
      </c>
      <c r="AQ717" s="79"/>
      <c r="AR717" s="79"/>
      <c r="AS717" s="79"/>
    </row>
    <row r="718" spans="3:45" ht="76.5">
      <c r="C718" s="56" t="s">
        <v>4059</v>
      </c>
      <c r="D718" s="57">
        <v>43413</v>
      </c>
      <c r="E718" s="58" t="s">
        <v>4060</v>
      </c>
      <c r="F718" s="58" t="s">
        <v>4060</v>
      </c>
      <c r="G718" s="59" t="s">
        <v>4061</v>
      </c>
      <c r="H718" s="59" t="s">
        <v>222</v>
      </c>
      <c r="I718" s="59" t="s">
        <v>2655</v>
      </c>
      <c r="J718" s="59" t="s">
        <v>2747</v>
      </c>
      <c r="K718" s="59" t="s">
        <v>505</v>
      </c>
      <c r="L718" s="59" t="s">
        <v>3891</v>
      </c>
      <c r="M718" s="59" t="s">
        <v>4054</v>
      </c>
      <c r="N718" s="59" t="s">
        <v>4050</v>
      </c>
      <c r="O718" s="59" t="s">
        <v>4055</v>
      </c>
      <c r="P718" s="46" t="s">
        <v>179</v>
      </c>
      <c r="Q718" s="59" t="s">
        <v>2697</v>
      </c>
      <c r="R718" s="59" t="s">
        <v>230</v>
      </c>
      <c r="S718" s="75">
        <f t="shared" si="150"/>
        <v>1</v>
      </c>
      <c r="T718" s="75" t="s">
        <v>231</v>
      </c>
      <c r="U718" s="75">
        <f t="shared" si="151"/>
        <v>1</v>
      </c>
      <c r="V718" s="75" t="s">
        <v>231</v>
      </c>
      <c r="W718" s="75">
        <f t="shared" si="152"/>
        <v>1</v>
      </c>
      <c r="X718" s="75" t="s">
        <v>231</v>
      </c>
      <c r="Y718" s="76">
        <f t="shared" si="161"/>
        <v>1</v>
      </c>
      <c r="Z718" s="77" t="str">
        <f t="shared" si="162"/>
        <v>Insignificante</v>
      </c>
      <c r="AA718" s="78">
        <f t="shared" si="153"/>
        <v>1</v>
      </c>
      <c r="AB718" s="75" t="s">
        <v>231</v>
      </c>
      <c r="AC718" s="75">
        <f t="shared" si="154"/>
        <v>1</v>
      </c>
      <c r="AD718" s="75" t="s">
        <v>231</v>
      </c>
      <c r="AE718" s="75">
        <f t="shared" si="155"/>
        <v>1</v>
      </c>
      <c r="AF718" s="75" t="s">
        <v>231</v>
      </c>
      <c r="AG718" s="76">
        <f t="shared" si="163"/>
        <v>1</v>
      </c>
      <c r="AH718" s="77" t="str">
        <f t="shared" si="156"/>
        <v>Insignificante</v>
      </c>
      <c r="AI718" s="78">
        <f t="shared" si="157"/>
        <v>1</v>
      </c>
      <c r="AJ718" s="75" t="s">
        <v>231</v>
      </c>
      <c r="AK718" s="75">
        <f t="shared" si="158"/>
        <v>1</v>
      </c>
      <c r="AL718" s="75" t="s">
        <v>231</v>
      </c>
      <c r="AM718" s="75">
        <f t="shared" si="159"/>
        <v>1</v>
      </c>
      <c r="AN718" s="75" t="s">
        <v>231</v>
      </c>
      <c r="AO718" s="76">
        <f t="shared" si="164"/>
        <v>1</v>
      </c>
      <c r="AP718" s="77" t="str">
        <f t="shared" si="160"/>
        <v>Insignificante</v>
      </c>
      <c r="AQ718" s="79"/>
      <c r="AR718" s="79"/>
      <c r="AS718" s="79"/>
    </row>
    <row r="719" spans="3:45" ht="76.5">
      <c r="C719" s="56" t="s">
        <v>4062</v>
      </c>
      <c r="D719" s="57">
        <v>43413</v>
      </c>
      <c r="E719" s="58" t="s">
        <v>4063</v>
      </c>
      <c r="F719" s="58" t="s">
        <v>4063</v>
      </c>
      <c r="G719" s="59" t="s">
        <v>4064</v>
      </c>
      <c r="H719" s="59" t="s">
        <v>222</v>
      </c>
      <c r="I719" s="59" t="s">
        <v>2655</v>
      </c>
      <c r="J719" s="59" t="s">
        <v>2747</v>
      </c>
      <c r="K719" s="59" t="s">
        <v>505</v>
      </c>
      <c r="L719" s="59" t="s">
        <v>506</v>
      </c>
      <c r="M719" s="59" t="s">
        <v>3537</v>
      </c>
      <c r="N719" s="59" t="s">
        <v>4065</v>
      </c>
      <c r="O719" s="59" t="s">
        <v>4066</v>
      </c>
      <c r="P719" s="46" t="s">
        <v>179</v>
      </c>
      <c r="Q719" s="59" t="s">
        <v>2697</v>
      </c>
      <c r="R719" s="59" t="s">
        <v>2783</v>
      </c>
      <c r="S719" s="75">
        <f t="shared" si="150"/>
        <v>1</v>
      </c>
      <c r="T719" s="75" t="s">
        <v>231</v>
      </c>
      <c r="U719" s="75">
        <f t="shared" si="151"/>
        <v>3</v>
      </c>
      <c r="V719" s="75" t="s">
        <v>232</v>
      </c>
      <c r="W719" s="75">
        <f t="shared" si="152"/>
        <v>4</v>
      </c>
      <c r="X719" s="75" t="s">
        <v>242</v>
      </c>
      <c r="Y719" s="76">
        <f t="shared" si="161"/>
        <v>4</v>
      </c>
      <c r="Z719" s="77" t="str">
        <f t="shared" si="162"/>
        <v>Mayor</v>
      </c>
      <c r="AA719" s="78">
        <f t="shared" si="153"/>
        <v>1</v>
      </c>
      <c r="AB719" s="75" t="s">
        <v>231</v>
      </c>
      <c r="AC719" s="75">
        <f t="shared" si="154"/>
        <v>2</v>
      </c>
      <c r="AD719" s="75" t="s">
        <v>233</v>
      </c>
      <c r="AE719" s="75">
        <f t="shared" si="155"/>
        <v>2</v>
      </c>
      <c r="AF719" s="75" t="s">
        <v>233</v>
      </c>
      <c r="AG719" s="76">
        <f t="shared" si="163"/>
        <v>2</v>
      </c>
      <c r="AH719" s="77" t="str">
        <f t="shared" si="156"/>
        <v>Menor</v>
      </c>
      <c r="AI719" s="78">
        <f t="shared" si="157"/>
        <v>1</v>
      </c>
      <c r="AJ719" s="75" t="s">
        <v>231</v>
      </c>
      <c r="AK719" s="75">
        <f t="shared" si="158"/>
        <v>2</v>
      </c>
      <c r="AL719" s="75" t="s">
        <v>233</v>
      </c>
      <c r="AM719" s="75">
        <f t="shared" si="159"/>
        <v>2</v>
      </c>
      <c r="AN719" s="75" t="s">
        <v>233</v>
      </c>
      <c r="AO719" s="76">
        <f t="shared" si="164"/>
        <v>2</v>
      </c>
      <c r="AP719" s="77" t="str">
        <f t="shared" si="160"/>
        <v>Menor</v>
      </c>
      <c r="AQ719" s="79"/>
      <c r="AR719" s="79"/>
      <c r="AS719" s="79"/>
    </row>
    <row r="720" spans="3:45" ht="25.5">
      <c r="C720" s="56" t="s">
        <v>4067</v>
      </c>
      <c r="D720" s="57">
        <v>43413</v>
      </c>
      <c r="E720" s="58" t="s">
        <v>4068</v>
      </c>
      <c r="F720" s="58" t="s">
        <v>4068</v>
      </c>
      <c r="G720" s="59" t="s">
        <v>4069</v>
      </c>
      <c r="H720" s="59" t="s">
        <v>222</v>
      </c>
      <c r="I720" s="59" t="s">
        <v>2655</v>
      </c>
      <c r="J720" s="59" t="s">
        <v>2747</v>
      </c>
      <c r="K720" s="59" t="s">
        <v>505</v>
      </c>
      <c r="L720" s="59" t="s">
        <v>506</v>
      </c>
      <c r="M720" s="59" t="s">
        <v>3537</v>
      </c>
      <c r="N720" s="59" t="s">
        <v>4070</v>
      </c>
      <c r="O720" s="59" t="s">
        <v>4071</v>
      </c>
      <c r="P720" s="46" t="s">
        <v>180</v>
      </c>
      <c r="Q720" s="59" t="s">
        <v>2650</v>
      </c>
      <c r="R720" s="59" t="s">
        <v>230</v>
      </c>
      <c r="S720" s="75">
        <f t="shared" si="150"/>
        <v>1</v>
      </c>
      <c r="T720" s="75" t="s">
        <v>231</v>
      </c>
      <c r="U720" s="75">
        <f t="shared" si="151"/>
        <v>1</v>
      </c>
      <c r="V720" s="75" t="s">
        <v>231</v>
      </c>
      <c r="W720" s="75">
        <f t="shared" si="152"/>
        <v>1</v>
      </c>
      <c r="X720" s="75" t="s">
        <v>231</v>
      </c>
      <c r="Y720" s="76">
        <f t="shared" si="161"/>
        <v>1</v>
      </c>
      <c r="Z720" s="77" t="str">
        <f t="shared" si="162"/>
        <v>Insignificante</v>
      </c>
      <c r="AA720" s="78">
        <f t="shared" si="153"/>
        <v>1</v>
      </c>
      <c r="AB720" s="75" t="s">
        <v>231</v>
      </c>
      <c r="AC720" s="75">
        <f t="shared" si="154"/>
        <v>3</v>
      </c>
      <c r="AD720" s="75" t="s">
        <v>232</v>
      </c>
      <c r="AE720" s="75">
        <f t="shared" si="155"/>
        <v>3</v>
      </c>
      <c r="AF720" s="75" t="s">
        <v>232</v>
      </c>
      <c r="AG720" s="76">
        <f t="shared" si="163"/>
        <v>3</v>
      </c>
      <c r="AH720" s="77" t="str">
        <f t="shared" si="156"/>
        <v>Moderado</v>
      </c>
      <c r="AI720" s="78">
        <f t="shared" si="157"/>
        <v>1</v>
      </c>
      <c r="AJ720" s="75" t="s">
        <v>231</v>
      </c>
      <c r="AK720" s="75">
        <f t="shared" si="158"/>
        <v>2</v>
      </c>
      <c r="AL720" s="75" t="s">
        <v>233</v>
      </c>
      <c r="AM720" s="75">
        <f t="shared" si="159"/>
        <v>2</v>
      </c>
      <c r="AN720" s="75" t="s">
        <v>233</v>
      </c>
      <c r="AO720" s="76">
        <f t="shared" si="164"/>
        <v>2</v>
      </c>
      <c r="AP720" s="77" t="str">
        <f t="shared" si="160"/>
        <v>Menor</v>
      </c>
      <c r="AQ720" s="79"/>
      <c r="AR720" s="79"/>
      <c r="AS720" s="79"/>
    </row>
    <row r="721" spans="3:45" ht="76.5">
      <c r="C721" s="56" t="s">
        <v>4072</v>
      </c>
      <c r="D721" s="57">
        <v>43413</v>
      </c>
      <c r="E721" s="58" t="s">
        <v>4073</v>
      </c>
      <c r="F721" s="58" t="s">
        <v>4073</v>
      </c>
      <c r="G721" s="59" t="s">
        <v>4074</v>
      </c>
      <c r="H721" s="59" t="s">
        <v>222</v>
      </c>
      <c r="I721" s="59" t="s">
        <v>2655</v>
      </c>
      <c r="J721" s="59" t="s">
        <v>4075</v>
      </c>
      <c r="K721" s="72" t="s">
        <v>4076</v>
      </c>
      <c r="L721" s="72" t="s">
        <v>4077</v>
      </c>
      <c r="M721" s="72" t="s">
        <v>4078</v>
      </c>
      <c r="N721" s="59" t="s">
        <v>4070</v>
      </c>
      <c r="O721" s="59" t="s">
        <v>4079</v>
      </c>
      <c r="P721" s="46" t="s">
        <v>179</v>
      </c>
      <c r="Q721" s="59" t="s">
        <v>2697</v>
      </c>
      <c r="R721" s="59" t="s">
        <v>2774</v>
      </c>
      <c r="S721" s="75">
        <f t="shared" si="150"/>
        <v>1</v>
      </c>
      <c r="T721" s="75" t="s">
        <v>231</v>
      </c>
      <c r="U721" s="75">
        <f t="shared" si="151"/>
        <v>5</v>
      </c>
      <c r="V721" s="75" t="s">
        <v>243</v>
      </c>
      <c r="W721" s="75">
        <f t="shared" si="152"/>
        <v>4</v>
      </c>
      <c r="X721" s="75" t="s">
        <v>242</v>
      </c>
      <c r="Y721" s="76">
        <f t="shared" si="161"/>
        <v>5</v>
      </c>
      <c r="Z721" s="77" t="str">
        <f t="shared" si="162"/>
        <v>Catastrófico</v>
      </c>
      <c r="AA721" s="78">
        <f t="shared" si="153"/>
        <v>1</v>
      </c>
      <c r="AB721" s="75" t="s">
        <v>231</v>
      </c>
      <c r="AC721" s="75">
        <f t="shared" si="154"/>
        <v>3</v>
      </c>
      <c r="AD721" s="75" t="s">
        <v>232</v>
      </c>
      <c r="AE721" s="75">
        <f t="shared" si="155"/>
        <v>3</v>
      </c>
      <c r="AF721" s="75" t="s">
        <v>232</v>
      </c>
      <c r="AG721" s="76">
        <f t="shared" si="163"/>
        <v>3</v>
      </c>
      <c r="AH721" s="77" t="str">
        <f t="shared" si="156"/>
        <v>Moderado</v>
      </c>
      <c r="AI721" s="78">
        <f t="shared" si="157"/>
        <v>1</v>
      </c>
      <c r="AJ721" s="75" t="s">
        <v>231</v>
      </c>
      <c r="AK721" s="75">
        <f t="shared" si="158"/>
        <v>3</v>
      </c>
      <c r="AL721" s="75" t="s">
        <v>232</v>
      </c>
      <c r="AM721" s="75">
        <f t="shared" si="159"/>
        <v>3</v>
      </c>
      <c r="AN721" s="75" t="s">
        <v>232</v>
      </c>
      <c r="AO721" s="76">
        <f t="shared" si="164"/>
        <v>3</v>
      </c>
      <c r="AP721" s="77" t="str">
        <f t="shared" si="160"/>
        <v>Moderado</v>
      </c>
      <c r="AQ721" s="79"/>
      <c r="AR721" s="79"/>
      <c r="AS721" s="79"/>
    </row>
    <row r="722" spans="3:45" ht="25.5">
      <c r="C722" s="56" t="s">
        <v>4080</v>
      </c>
      <c r="D722" s="57">
        <v>43413</v>
      </c>
      <c r="E722" s="58" t="s">
        <v>4081</v>
      </c>
      <c r="F722" s="58" t="s">
        <v>4081</v>
      </c>
      <c r="G722" s="59" t="s">
        <v>4082</v>
      </c>
      <c r="H722" s="59" t="s">
        <v>222</v>
      </c>
      <c r="I722" s="59" t="s">
        <v>2655</v>
      </c>
      <c r="J722" s="59" t="s">
        <v>4075</v>
      </c>
      <c r="K722" s="72" t="s">
        <v>4076</v>
      </c>
      <c r="L722" s="72" t="s">
        <v>4077</v>
      </c>
      <c r="M722" s="72" t="s">
        <v>4078</v>
      </c>
      <c r="N722" s="59" t="s">
        <v>4070</v>
      </c>
      <c r="O722" s="59" t="s">
        <v>4083</v>
      </c>
      <c r="P722" s="46" t="s">
        <v>180</v>
      </c>
      <c r="Q722" s="59" t="s">
        <v>2650</v>
      </c>
      <c r="R722" s="59" t="s">
        <v>230</v>
      </c>
      <c r="S722" s="75">
        <f t="shared" si="150"/>
        <v>1</v>
      </c>
      <c r="T722" s="75" t="s">
        <v>231</v>
      </c>
      <c r="U722" s="75">
        <f t="shared" si="151"/>
        <v>1</v>
      </c>
      <c r="V722" s="75" t="s">
        <v>231</v>
      </c>
      <c r="W722" s="75">
        <f t="shared" si="152"/>
        <v>1</v>
      </c>
      <c r="X722" s="75" t="s">
        <v>231</v>
      </c>
      <c r="Y722" s="76">
        <f t="shared" si="161"/>
        <v>1</v>
      </c>
      <c r="Z722" s="77" t="str">
        <f t="shared" si="162"/>
        <v>Insignificante</v>
      </c>
      <c r="AA722" s="78">
        <f t="shared" si="153"/>
        <v>1</v>
      </c>
      <c r="AB722" s="75" t="s">
        <v>231</v>
      </c>
      <c r="AC722" s="75">
        <f t="shared" si="154"/>
        <v>5</v>
      </c>
      <c r="AD722" s="75" t="s">
        <v>243</v>
      </c>
      <c r="AE722" s="75">
        <f t="shared" si="155"/>
        <v>4</v>
      </c>
      <c r="AF722" s="75" t="s">
        <v>242</v>
      </c>
      <c r="AG722" s="76">
        <f t="shared" si="163"/>
        <v>5</v>
      </c>
      <c r="AH722" s="77" t="str">
        <f t="shared" si="156"/>
        <v>Catastrófico</v>
      </c>
      <c r="AI722" s="78">
        <f t="shared" si="157"/>
        <v>1</v>
      </c>
      <c r="AJ722" s="75" t="s">
        <v>231</v>
      </c>
      <c r="AK722" s="75">
        <f t="shared" si="158"/>
        <v>5</v>
      </c>
      <c r="AL722" s="75" t="s">
        <v>243</v>
      </c>
      <c r="AM722" s="75">
        <f t="shared" si="159"/>
        <v>4</v>
      </c>
      <c r="AN722" s="75" t="s">
        <v>242</v>
      </c>
      <c r="AO722" s="76">
        <f t="shared" si="164"/>
        <v>5</v>
      </c>
      <c r="AP722" s="77" t="str">
        <f t="shared" si="160"/>
        <v>Catastrófico</v>
      </c>
      <c r="AQ722" s="79"/>
      <c r="AR722" s="79"/>
      <c r="AS722" s="79"/>
    </row>
    <row r="723" spans="3:45" ht="51">
      <c r="C723" s="56" t="s">
        <v>4084</v>
      </c>
      <c r="D723" s="57">
        <v>43413</v>
      </c>
      <c r="E723" s="58" t="s">
        <v>4085</v>
      </c>
      <c r="F723" s="58" t="s">
        <v>4085</v>
      </c>
      <c r="G723" s="59" t="s">
        <v>4086</v>
      </c>
      <c r="H723" s="59" t="s">
        <v>222</v>
      </c>
      <c r="I723" s="59" t="s">
        <v>2655</v>
      </c>
      <c r="J723" s="59" t="s">
        <v>2747</v>
      </c>
      <c r="K723" s="59" t="s">
        <v>505</v>
      </c>
      <c r="L723" s="59" t="s">
        <v>506</v>
      </c>
      <c r="M723" s="59" t="s">
        <v>3537</v>
      </c>
      <c r="N723" s="59" t="s">
        <v>4087</v>
      </c>
      <c r="O723" s="59" t="s">
        <v>3539</v>
      </c>
      <c r="P723" s="46" t="s">
        <v>180</v>
      </c>
      <c r="Q723" s="59" t="s">
        <v>2650</v>
      </c>
      <c r="R723" s="59" t="s">
        <v>230</v>
      </c>
      <c r="S723" s="75">
        <f t="shared" si="150"/>
        <v>1</v>
      </c>
      <c r="T723" s="75" t="s">
        <v>231</v>
      </c>
      <c r="U723" s="75">
        <f t="shared" si="151"/>
        <v>1</v>
      </c>
      <c r="V723" s="75" t="s">
        <v>231</v>
      </c>
      <c r="W723" s="75">
        <f t="shared" si="152"/>
        <v>1</v>
      </c>
      <c r="X723" s="75" t="s">
        <v>231</v>
      </c>
      <c r="Y723" s="76">
        <f t="shared" si="161"/>
        <v>1</v>
      </c>
      <c r="Z723" s="77" t="str">
        <f t="shared" si="162"/>
        <v>Insignificante</v>
      </c>
      <c r="AA723" s="78">
        <f t="shared" si="153"/>
        <v>1</v>
      </c>
      <c r="AB723" s="75" t="s">
        <v>231</v>
      </c>
      <c r="AC723" s="75">
        <f t="shared" si="154"/>
        <v>3</v>
      </c>
      <c r="AD723" s="75" t="s">
        <v>232</v>
      </c>
      <c r="AE723" s="75">
        <f t="shared" si="155"/>
        <v>3</v>
      </c>
      <c r="AF723" s="75" t="s">
        <v>232</v>
      </c>
      <c r="AG723" s="76">
        <f t="shared" si="163"/>
        <v>3</v>
      </c>
      <c r="AH723" s="77" t="str">
        <f t="shared" si="156"/>
        <v>Moderado</v>
      </c>
      <c r="AI723" s="78">
        <f t="shared" si="157"/>
        <v>1</v>
      </c>
      <c r="AJ723" s="75" t="s">
        <v>231</v>
      </c>
      <c r="AK723" s="75">
        <f t="shared" si="158"/>
        <v>5</v>
      </c>
      <c r="AL723" s="75" t="s">
        <v>243</v>
      </c>
      <c r="AM723" s="75">
        <f t="shared" si="159"/>
        <v>4</v>
      </c>
      <c r="AN723" s="75" t="s">
        <v>242</v>
      </c>
      <c r="AO723" s="76">
        <f t="shared" si="164"/>
        <v>5</v>
      </c>
      <c r="AP723" s="77" t="str">
        <f t="shared" si="160"/>
        <v>Catastrófico</v>
      </c>
      <c r="AQ723" s="79"/>
      <c r="AR723" s="79"/>
      <c r="AS723" s="79"/>
    </row>
    <row r="724" spans="3:45" ht="76.5">
      <c r="C724" s="56" t="s">
        <v>4088</v>
      </c>
      <c r="D724" s="57">
        <v>43413</v>
      </c>
      <c r="E724" s="58" t="s">
        <v>4089</v>
      </c>
      <c r="F724" s="58" t="s">
        <v>4089</v>
      </c>
      <c r="G724" s="59" t="s">
        <v>4090</v>
      </c>
      <c r="H724" s="59" t="s">
        <v>222</v>
      </c>
      <c r="I724" s="59" t="s">
        <v>2655</v>
      </c>
      <c r="J724" s="59" t="s">
        <v>2747</v>
      </c>
      <c r="K724" s="59" t="s">
        <v>518</v>
      </c>
      <c r="L724" s="59" t="s">
        <v>519</v>
      </c>
      <c r="M724" s="59" t="s">
        <v>3569</v>
      </c>
      <c r="N724" s="59" t="s">
        <v>3569</v>
      </c>
      <c r="O724" s="59" t="s">
        <v>4091</v>
      </c>
      <c r="P724" s="46" t="s">
        <v>179</v>
      </c>
      <c r="Q724" s="59" t="s">
        <v>2697</v>
      </c>
      <c r="R724" s="60" t="s">
        <v>2999</v>
      </c>
      <c r="S724" s="75">
        <f t="shared" si="150"/>
        <v>1</v>
      </c>
      <c r="T724" s="75" t="s">
        <v>231</v>
      </c>
      <c r="U724" s="75">
        <f t="shared" si="151"/>
        <v>5</v>
      </c>
      <c r="V724" s="75" t="s">
        <v>243</v>
      </c>
      <c r="W724" s="75">
        <f t="shared" si="152"/>
        <v>3</v>
      </c>
      <c r="X724" s="75" t="s">
        <v>232</v>
      </c>
      <c r="Y724" s="76">
        <f t="shared" si="161"/>
        <v>5</v>
      </c>
      <c r="Z724" s="77" t="str">
        <f t="shared" si="162"/>
        <v>Catastrófico</v>
      </c>
      <c r="AA724" s="78">
        <f t="shared" si="153"/>
        <v>1</v>
      </c>
      <c r="AB724" s="75" t="s">
        <v>231</v>
      </c>
      <c r="AC724" s="75">
        <f t="shared" si="154"/>
        <v>3</v>
      </c>
      <c r="AD724" s="75" t="s">
        <v>232</v>
      </c>
      <c r="AE724" s="75">
        <f t="shared" si="155"/>
        <v>3</v>
      </c>
      <c r="AF724" s="75" t="s">
        <v>232</v>
      </c>
      <c r="AG724" s="76">
        <f t="shared" si="163"/>
        <v>3</v>
      </c>
      <c r="AH724" s="77" t="str">
        <f t="shared" si="156"/>
        <v>Moderado</v>
      </c>
      <c r="AI724" s="78">
        <f t="shared" si="157"/>
        <v>1</v>
      </c>
      <c r="AJ724" s="75" t="s">
        <v>231</v>
      </c>
      <c r="AK724" s="75">
        <f t="shared" si="158"/>
        <v>3</v>
      </c>
      <c r="AL724" s="75" t="s">
        <v>232</v>
      </c>
      <c r="AM724" s="75">
        <f t="shared" si="159"/>
        <v>3</v>
      </c>
      <c r="AN724" s="75" t="s">
        <v>232</v>
      </c>
      <c r="AO724" s="76">
        <f t="shared" si="164"/>
        <v>3</v>
      </c>
      <c r="AP724" s="77" t="str">
        <f t="shared" si="160"/>
        <v>Moderado</v>
      </c>
      <c r="AQ724" s="79"/>
      <c r="AR724" s="79"/>
      <c r="AS724" s="79"/>
    </row>
    <row r="725" spans="3:45" ht="76.5">
      <c r="C725" s="56" t="s">
        <v>4092</v>
      </c>
      <c r="D725" s="57">
        <v>43413</v>
      </c>
      <c r="E725" s="58" t="s">
        <v>4093</v>
      </c>
      <c r="F725" s="58" t="s">
        <v>4093</v>
      </c>
      <c r="G725" s="59" t="s">
        <v>4093</v>
      </c>
      <c r="H725" s="59" t="s">
        <v>222</v>
      </c>
      <c r="I725" s="59" t="s">
        <v>2655</v>
      </c>
      <c r="J725" s="59" t="s">
        <v>2747</v>
      </c>
      <c r="K725" s="59" t="s">
        <v>518</v>
      </c>
      <c r="L725" s="59" t="s">
        <v>519</v>
      </c>
      <c r="M725" s="59" t="s">
        <v>3569</v>
      </c>
      <c r="N725" s="59" t="s">
        <v>4094</v>
      </c>
      <c r="O725" s="59" t="s">
        <v>2500</v>
      </c>
      <c r="P725" s="46" t="s">
        <v>179</v>
      </c>
      <c r="Q725" s="59" t="s">
        <v>2697</v>
      </c>
      <c r="R725" s="60" t="s">
        <v>2999</v>
      </c>
      <c r="S725" s="75">
        <f t="shared" si="150"/>
        <v>1</v>
      </c>
      <c r="T725" s="75" t="s">
        <v>231</v>
      </c>
      <c r="U725" s="75">
        <f t="shared" si="151"/>
        <v>2</v>
      </c>
      <c r="V725" s="75" t="s">
        <v>233</v>
      </c>
      <c r="W725" s="75">
        <f t="shared" si="152"/>
        <v>2</v>
      </c>
      <c r="X725" s="75" t="s">
        <v>233</v>
      </c>
      <c r="Y725" s="76">
        <f t="shared" si="161"/>
        <v>2</v>
      </c>
      <c r="Z725" s="77" t="str">
        <f t="shared" si="162"/>
        <v>Menor</v>
      </c>
      <c r="AA725" s="78">
        <f t="shared" si="153"/>
        <v>1</v>
      </c>
      <c r="AB725" s="75" t="s">
        <v>231</v>
      </c>
      <c r="AC725" s="75">
        <f t="shared" si="154"/>
        <v>2</v>
      </c>
      <c r="AD725" s="75" t="s">
        <v>233</v>
      </c>
      <c r="AE725" s="75">
        <f t="shared" si="155"/>
        <v>2</v>
      </c>
      <c r="AF725" s="75" t="s">
        <v>233</v>
      </c>
      <c r="AG725" s="76">
        <f t="shared" si="163"/>
        <v>2</v>
      </c>
      <c r="AH725" s="77" t="str">
        <f t="shared" si="156"/>
        <v>Menor</v>
      </c>
      <c r="AI725" s="78">
        <f t="shared" si="157"/>
        <v>1</v>
      </c>
      <c r="AJ725" s="75" t="s">
        <v>231</v>
      </c>
      <c r="AK725" s="75">
        <f t="shared" si="158"/>
        <v>1</v>
      </c>
      <c r="AL725" s="75" t="s">
        <v>231</v>
      </c>
      <c r="AM725" s="75">
        <f t="shared" si="159"/>
        <v>2</v>
      </c>
      <c r="AN725" s="75" t="s">
        <v>233</v>
      </c>
      <c r="AO725" s="76">
        <f t="shared" si="164"/>
        <v>2</v>
      </c>
      <c r="AP725" s="77" t="str">
        <f t="shared" si="160"/>
        <v>Menor</v>
      </c>
      <c r="AQ725" s="79"/>
      <c r="AR725" s="79"/>
      <c r="AS725" s="79"/>
    </row>
    <row r="726" spans="3:45" ht="25.5">
      <c r="C726" s="56" t="s">
        <v>4095</v>
      </c>
      <c r="D726" s="57">
        <v>43413</v>
      </c>
      <c r="E726" s="58" t="s">
        <v>4096</v>
      </c>
      <c r="F726" s="58" t="s">
        <v>4096</v>
      </c>
      <c r="G726" s="59" t="s">
        <v>4097</v>
      </c>
      <c r="H726" s="59" t="s">
        <v>222</v>
      </c>
      <c r="I726" s="59" t="s">
        <v>4001</v>
      </c>
      <c r="J726" s="59" t="s">
        <v>2747</v>
      </c>
      <c r="K726" s="59" t="s">
        <v>3610</v>
      </c>
      <c r="L726" s="59" t="s">
        <v>3611</v>
      </c>
      <c r="M726" s="59" t="s">
        <v>3620</v>
      </c>
      <c r="N726" s="59" t="s">
        <v>4098</v>
      </c>
      <c r="O726" s="59" t="s">
        <v>4099</v>
      </c>
      <c r="P726" s="46" t="s">
        <v>180</v>
      </c>
      <c r="Q726" s="59" t="s">
        <v>2650</v>
      </c>
      <c r="R726" s="59" t="s">
        <v>2783</v>
      </c>
      <c r="S726" s="75">
        <f t="shared" si="150"/>
        <v>1</v>
      </c>
      <c r="T726" s="75" t="s">
        <v>231</v>
      </c>
      <c r="U726" s="75">
        <f t="shared" si="151"/>
        <v>1</v>
      </c>
      <c r="V726" s="75" t="s">
        <v>231</v>
      </c>
      <c r="W726" s="75">
        <f t="shared" si="152"/>
        <v>1</v>
      </c>
      <c r="X726" s="75" t="s">
        <v>231</v>
      </c>
      <c r="Y726" s="76">
        <f t="shared" si="161"/>
        <v>1</v>
      </c>
      <c r="Z726" s="77" t="str">
        <f t="shared" si="162"/>
        <v>Insignificante</v>
      </c>
      <c r="AA726" s="78">
        <f t="shared" si="153"/>
        <v>1</v>
      </c>
      <c r="AB726" s="75" t="s">
        <v>231</v>
      </c>
      <c r="AC726" s="75">
        <f t="shared" si="154"/>
        <v>1</v>
      </c>
      <c r="AD726" s="75" t="s">
        <v>231</v>
      </c>
      <c r="AE726" s="75">
        <f t="shared" si="155"/>
        <v>1</v>
      </c>
      <c r="AF726" s="75" t="s">
        <v>231</v>
      </c>
      <c r="AG726" s="76">
        <f t="shared" si="163"/>
        <v>1</v>
      </c>
      <c r="AH726" s="77" t="str">
        <f t="shared" si="156"/>
        <v>Insignificante</v>
      </c>
      <c r="AI726" s="78">
        <f t="shared" si="157"/>
        <v>1</v>
      </c>
      <c r="AJ726" s="75" t="s">
        <v>231</v>
      </c>
      <c r="AK726" s="75">
        <f t="shared" si="158"/>
        <v>2</v>
      </c>
      <c r="AL726" s="75" t="s">
        <v>233</v>
      </c>
      <c r="AM726" s="75">
        <f t="shared" si="159"/>
        <v>2</v>
      </c>
      <c r="AN726" s="75" t="s">
        <v>233</v>
      </c>
      <c r="AO726" s="76">
        <f t="shared" si="164"/>
        <v>2</v>
      </c>
      <c r="AP726" s="77" t="str">
        <f t="shared" si="160"/>
        <v>Menor</v>
      </c>
      <c r="AQ726" s="79"/>
      <c r="AR726" s="79"/>
      <c r="AS726" s="79"/>
    </row>
    <row r="727" spans="3:45" ht="76.5">
      <c r="C727" s="56" t="s">
        <v>4100</v>
      </c>
      <c r="D727" s="56" t="s">
        <v>4101</v>
      </c>
      <c r="E727" s="71" t="s">
        <v>4102</v>
      </c>
      <c r="F727" s="71" t="s">
        <v>4102</v>
      </c>
      <c r="G727" s="72" t="s">
        <v>4103</v>
      </c>
      <c r="H727" s="72" t="s">
        <v>3636</v>
      </c>
      <c r="I727" s="72" t="s">
        <v>2766</v>
      </c>
      <c r="J727" s="72" t="s">
        <v>2747</v>
      </c>
      <c r="K727" s="72" t="s">
        <v>3637</v>
      </c>
      <c r="L727" s="72" t="s">
        <v>3638</v>
      </c>
      <c r="M727" s="72" t="s">
        <v>4104</v>
      </c>
      <c r="N727" s="72" t="s">
        <v>4105</v>
      </c>
      <c r="O727" s="72" t="s">
        <v>4106</v>
      </c>
      <c r="P727" s="46" t="s">
        <v>179</v>
      </c>
      <c r="Q727" s="59" t="s">
        <v>2697</v>
      </c>
      <c r="R727" s="60" t="s">
        <v>2999</v>
      </c>
      <c r="S727" s="75">
        <f t="shared" si="150"/>
        <v>1</v>
      </c>
      <c r="T727" s="75" t="s">
        <v>231</v>
      </c>
      <c r="U727" s="75">
        <f t="shared" si="151"/>
        <v>4</v>
      </c>
      <c r="V727" s="75" t="s">
        <v>242</v>
      </c>
      <c r="W727" s="75">
        <f t="shared" si="152"/>
        <v>1</v>
      </c>
      <c r="X727" s="75" t="s">
        <v>231</v>
      </c>
      <c r="Y727" s="76">
        <f t="shared" si="161"/>
        <v>4</v>
      </c>
      <c r="Z727" s="77" t="str">
        <f t="shared" si="162"/>
        <v>Mayor</v>
      </c>
      <c r="AA727" s="78">
        <f t="shared" si="153"/>
        <v>1</v>
      </c>
      <c r="AB727" s="75" t="s">
        <v>231</v>
      </c>
      <c r="AC727" s="75">
        <f t="shared" si="154"/>
        <v>4</v>
      </c>
      <c r="AD727" s="75" t="s">
        <v>242</v>
      </c>
      <c r="AE727" s="75">
        <f t="shared" si="155"/>
        <v>4</v>
      </c>
      <c r="AF727" s="75" t="s">
        <v>242</v>
      </c>
      <c r="AG727" s="76">
        <f t="shared" si="163"/>
        <v>4</v>
      </c>
      <c r="AH727" s="77" t="str">
        <f t="shared" si="156"/>
        <v>Mayor</v>
      </c>
      <c r="AI727" s="78">
        <f t="shared" si="157"/>
        <v>1</v>
      </c>
      <c r="AJ727" s="75" t="s">
        <v>231</v>
      </c>
      <c r="AK727" s="75">
        <f t="shared" si="158"/>
        <v>4</v>
      </c>
      <c r="AL727" s="75" t="s">
        <v>242</v>
      </c>
      <c r="AM727" s="75">
        <f t="shared" si="159"/>
        <v>4</v>
      </c>
      <c r="AN727" s="75" t="s">
        <v>242</v>
      </c>
      <c r="AO727" s="76">
        <f t="shared" si="164"/>
        <v>4</v>
      </c>
      <c r="AP727" s="77" t="str">
        <f t="shared" si="160"/>
        <v>Mayor</v>
      </c>
      <c r="AQ727" s="79"/>
      <c r="AR727" s="79"/>
      <c r="AS727" s="79"/>
    </row>
    <row r="728" spans="3:45" ht="12.75">
      <c r="C728" s="56" t="s">
        <v>4107</v>
      </c>
      <c r="D728" s="56" t="s">
        <v>4101</v>
      </c>
      <c r="E728" s="71" t="s">
        <v>4108</v>
      </c>
      <c r="F728" s="71" t="s">
        <v>4108</v>
      </c>
      <c r="G728" s="72" t="s">
        <v>4108</v>
      </c>
      <c r="H728" s="72" t="s">
        <v>222</v>
      </c>
      <c r="I728" s="59" t="s">
        <v>223</v>
      </c>
      <c r="J728" s="72" t="s">
        <v>2747</v>
      </c>
      <c r="K728" s="72" t="s">
        <v>3637</v>
      </c>
      <c r="L728" s="72" t="s">
        <v>3638</v>
      </c>
      <c r="M728" s="72" t="s">
        <v>4109</v>
      </c>
      <c r="N728" s="72" t="s">
        <v>3658</v>
      </c>
      <c r="O728" s="72" t="s">
        <v>4110</v>
      </c>
      <c r="P728" s="46" t="s">
        <v>179</v>
      </c>
      <c r="Q728" s="59" t="s">
        <v>2650</v>
      </c>
      <c r="R728" s="59" t="s">
        <v>2783</v>
      </c>
      <c r="S728" s="75">
        <f t="shared" si="150"/>
        <v>1</v>
      </c>
      <c r="T728" s="75" t="s">
        <v>231</v>
      </c>
      <c r="U728" s="75">
        <f t="shared" si="151"/>
        <v>1</v>
      </c>
      <c r="V728" s="75" t="s">
        <v>231</v>
      </c>
      <c r="W728" s="75">
        <f t="shared" si="152"/>
        <v>1</v>
      </c>
      <c r="X728" s="75" t="s">
        <v>231</v>
      </c>
      <c r="Y728" s="76">
        <f t="shared" si="161"/>
        <v>1</v>
      </c>
      <c r="Z728" s="77" t="str">
        <f t="shared" si="162"/>
        <v>Insignificante</v>
      </c>
      <c r="AA728" s="78">
        <f t="shared" si="153"/>
        <v>1</v>
      </c>
      <c r="AB728" s="75" t="s">
        <v>231</v>
      </c>
      <c r="AC728" s="75">
        <f t="shared" si="154"/>
        <v>4</v>
      </c>
      <c r="AD728" s="75" t="s">
        <v>242</v>
      </c>
      <c r="AE728" s="75">
        <f t="shared" si="155"/>
        <v>5</v>
      </c>
      <c r="AF728" s="75" t="s">
        <v>243</v>
      </c>
      <c r="AG728" s="76">
        <f t="shared" si="163"/>
        <v>5</v>
      </c>
      <c r="AH728" s="77" t="str">
        <f t="shared" si="156"/>
        <v>Catastrófico</v>
      </c>
      <c r="AI728" s="78">
        <f t="shared" si="157"/>
        <v>1</v>
      </c>
      <c r="AJ728" s="75" t="s">
        <v>231</v>
      </c>
      <c r="AK728" s="75">
        <f t="shared" si="158"/>
        <v>4</v>
      </c>
      <c r="AL728" s="75" t="s">
        <v>242</v>
      </c>
      <c r="AM728" s="75">
        <f t="shared" si="159"/>
        <v>4</v>
      </c>
      <c r="AN728" s="75" t="s">
        <v>242</v>
      </c>
      <c r="AO728" s="76">
        <f t="shared" si="164"/>
        <v>4</v>
      </c>
      <c r="AP728" s="77" t="str">
        <f t="shared" si="160"/>
        <v>Mayor</v>
      </c>
      <c r="AQ728" s="79"/>
      <c r="AR728" s="79"/>
      <c r="AS728" s="79"/>
    </row>
    <row r="729" spans="3:45" ht="12.75">
      <c r="C729" s="56" t="s">
        <v>4107</v>
      </c>
      <c r="D729" s="56" t="s">
        <v>4101</v>
      </c>
      <c r="E729" s="71" t="s">
        <v>4108</v>
      </c>
      <c r="F729" s="71" t="s">
        <v>4108</v>
      </c>
      <c r="G729" s="72" t="s">
        <v>4108</v>
      </c>
      <c r="H729" s="72" t="s">
        <v>222</v>
      </c>
      <c r="I729" s="59" t="s">
        <v>223</v>
      </c>
      <c r="J729" s="72" t="s">
        <v>2747</v>
      </c>
      <c r="K729" s="72" t="s">
        <v>3637</v>
      </c>
      <c r="L729" s="72" t="s">
        <v>3638</v>
      </c>
      <c r="M729" s="72" t="s">
        <v>4109</v>
      </c>
      <c r="N729" s="72" t="s">
        <v>3658</v>
      </c>
      <c r="O729" s="72" t="s">
        <v>4111</v>
      </c>
      <c r="P729" s="46" t="s">
        <v>179</v>
      </c>
      <c r="Q729" s="59" t="s">
        <v>2650</v>
      </c>
      <c r="R729" s="59" t="s">
        <v>2783</v>
      </c>
      <c r="S729" s="75">
        <f>IF(T729="Insignificante",1,IF(T729="Menor",2,IF(T729="Moderado",3,IF(T729="Mayor",4,IF(T729="Catastrófico",5,"NA")))))</f>
        <v>1</v>
      </c>
      <c r="T729" s="75" t="s">
        <v>231</v>
      </c>
      <c r="U729" s="75">
        <f>IF(V729="Insignificante",1,IF(V729="Menor",2,IF(V729="Moderado",3,IF(V729="Mayor",4,IF(V729="Catastrófico",5,"NA")))))</f>
        <v>1</v>
      </c>
      <c r="V729" s="75" t="s">
        <v>231</v>
      </c>
      <c r="W729" s="75">
        <f>IF(X729="Insignificante",1,IF(X729="Menor",2,IF(X729="Moderado",3,IF(X729="Mayor",4,IF(X729="Catastrófico",5,"NA")))))</f>
        <v>1</v>
      </c>
      <c r="X729" s="75" t="s">
        <v>231</v>
      </c>
      <c r="Y729" s="76">
        <f>MAXA(S729,U729,W729)</f>
        <v>1</v>
      </c>
      <c r="Z729" s="77" t="str">
        <f>IF(Y729=1,"Insignificante",IF(Y729=2,"Menor",IF(Y729=3,"Moderado",IF(Y729=4,"Mayor",IF(Y729=5,"Catastrófico","NA")))))</f>
        <v>Insignificante</v>
      </c>
      <c r="AA729" s="78">
        <f>IF(AB729="Insignificante",1,IF(AB729="Menor",2,IF(AB729="Moderado",3,IF(AB729="Mayor",4,IF(AB729="Catastrófico",5,"NA")))))</f>
        <v>1</v>
      </c>
      <c r="AB729" s="75" t="s">
        <v>231</v>
      </c>
      <c r="AC729" s="75">
        <f>IF(AD729="Insignificante",1,IF(AD729="Menor",2,IF(AD729="Moderado",3,IF(AD729="Mayor",4,IF(AD729="Catastrófico",5,"NA")))))</f>
        <v>4</v>
      </c>
      <c r="AD729" s="75" t="s">
        <v>242</v>
      </c>
      <c r="AE729" s="75">
        <f>IF(AF729="Insignificante",1,IF(AF729="Menor",2,IF(AF729="Moderado",3,IF(AF729="Mayor",4,IF(AF729="Catastrófico",5,"NA")))))</f>
        <v>5</v>
      </c>
      <c r="AF729" s="75" t="s">
        <v>243</v>
      </c>
      <c r="AG729" s="76">
        <f>MAXA(AA729,AC729,AE729)</f>
        <v>5</v>
      </c>
      <c r="AH729" s="77" t="str">
        <f>IF(AG729=1,"Insignificante",IF(AG729=2,"Menor",IF(AG729=3,"Moderado",IF(AG729=4,"Mayor",IF(AG729=5,"Catastrófico","NA")))))</f>
        <v>Catastrófico</v>
      </c>
      <c r="AI729" s="78">
        <f>IF(AJ729="Insignificante",1,IF(AJ729="Menor",2,IF(AJ729="Moderado",3,IF(AJ729="Mayor",4,IF(AJ729="Catastrófico",5,"NA")))))</f>
        <v>1</v>
      </c>
      <c r="AJ729" s="75" t="s">
        <v>231</v>
      </c>
      <c r="AK729" s="75">
        <f>IF(AL729="Insignificante",1,IF(AL729="Menor",2,IF(AL729="Moderado",3,IF(AL729="Mayor",4,IF(AL729="Catastrófico",5,"NA")))))</f>
        <v>4</v>
      </c>
      <c r="AL729" s="75" t="s">
        <v>242</v>
      </c>
      <c r="AM729" s="75">
        <f>IF(AN729="Insignificante",1,IF(AN729="Menor",2,IF(AN729="Moderado",3,IF(AN729="Mayor",4,IF(AN729="Catastrófico",5,"NA")))))</f>
        <v>4</v>
      </c>
      <c r="AN729" s="75" t="s">
        <v>242</v>
      </c>
      <c r="AO729" s="76">
        <f>MAXA(AI729,AK729,AM729)</f>
        <v>4</v>
      </c>
      <c r="AP729" s="77" t="str">
        <f>IF(AO729=1,"Insignificante",IF(AO729=2,"Menor",IF(AO729=3,"Moderado",IF(AO729=4,"Mayor",IF(AO729=5,"Catastrófico","NA")))))</f>
        <v>Mayor</v>
      </c>
      <c r="AQ729" s="79"/>
      <c r="AR729" s="79"/>
      <c r="AS729" s="79"/>
    </row>
    <row r="730" spans="3:45" ht="12.75">
      <c r="C730" s="56" t="s">
        <v>4107</v>
      </c>
      <c r="D730" s="56" t="s">
        <v>4101</v>
      </c>
      <c r="E730" s="71" t="s">
        <v>4108</v>
      </c>
      <c r="F730" s="71" t="s">
        <v>4108</v>
      </c>
      <c r="G730" s="72" t="s">
        <v>4108</v>
      </c>
      <c r="H730" s="72" t="s">
        <v>222</v>
      </c>
      <c r="I730" s="59" t="s">
        <v>223</v>
      </c>
      <c r="J730" s="72" t="s">
        <v>2747</v>
      </c>
      <c r="K730" s="72" t="s">
        <v>3637</v>
      </c>
      <c r="L730" s="72" t="s">
        <v>3638</v>
      </c>
      <c r="M730" s="72" t="s">
        <v>4109</v>
      </c>
      <c r="N730" s="72" t="s">
        <v>3658</v>
      </c>
      <c r="O730" s="72" t="s">
        <v>2880</v>
      </c>
      <c r="P730" s="46" t="s">
        <v>179</v>
      </c>
      <c r="Q730" s="59" t="s">
        <v>2650</v>
      </c>
      <c r="R730" s="59" t="s">
        <v>2783</v>
      </c>
      <c r="S730" s="75">
        <f>IF(T730="Insignificante",1,IF(T730="Menor",2,IF(T730="Moderado",3,IF(T730="Mayor",4,IF(T730="Catastrófico",5,"NA")))))</f>
        <v>1</v>
      </c>
      <c r="T730" s="75" t="s">
        <v>231</v>
      </c>
      <c r="U730" s="75">
        <f>IF(V730="Insignificante",1,IF(V730="Menor",2,IF(V730="Moderado",3,IF(V730="Mayor",4,IF(V730="Catastrófico",5,"NA")))))</f>
        <v>1</v>
      </c>
      <c r="V730" s="75" t="s">
        <v>231</v>
      </c>
      <c r="W730" s="75">
        <f>IF(X730="Insignificante",1,IF(X730="Menor",2,IF(X730="Moderado",3,IF(X730="Mayor",4,IF(X730="Catastrófico",5,"NA")))))</f>
        <v>1</v>
      </c>
      <c r="X730" s="75" t="s">
        <v>231</v>
      </c>
      <c r="Y730" s="76">
        <f>MAXA(S730,U730,W730)</f>
        <v>1</v>
      </c>
      <c r="Z730" s="77" t="str">
        <f>IF(Y730=1,"Insignificante",IF(Y730=2,"Menor",IF(Y730=3,"Moderado",IF(Y730=4,"Mayor",IF(Y730=5,"Catastrófico","NA")))))</f>
        <v>Insignificante</v>
      </c>
      <c r="AA730" s="78">
        <f>IF(AB730="Insignificante",1,IF(AB730="Menor",2,IF(AB730="Moderado",3,IF(AB730="Mayor",4,IF(AB730="Catastrófico",5,"NA")))))</f>
        <v>1</v>
      </c>
      <c r="AB730" s="75" t="s">
        <v>231</v>
      </c>
      <c r="AC730" s="75">
        <f>IF(AD730="Insignificante",1,IF(AD730="Menor",2,IF(AD730="Moderado",3,IF(AD730="Mayor",4,IF(AD730="Catastrófico",5,"NA")))))</f>
        <v>4</v>
      </c>
      <c r="AD730" s="75" t="s">
        <v>242</v>
      </c>
      <c r="AE730" s="75">
        <f>IF(AF730="Insignificante",1,IF(AF730="Menor",2,IF(AF730="Moderado",3,IF(AF730="Mayor",4,IF(AF730="Catastrófico",5,"NA")))))</f>
        <v>5</v>
      </c>
      <c r="AF730" s="75" t="s">
        <v>243</v>
      </c>
      <c r="AG730" s="76">
        <f>MAXA(AA730,AC730,AE730)</f>
        <v>5</v>
      </c>
      <c r="AH730" s="77" t="str">
        <f>IF(AG730=1,"Insignificante",IF(AG730=2,"Menor",IF(AG730=3,"Moderado",IF(AG730=4,"Mayor",IF(AG730=5,"Catastrófico","NA")))))</f>
        <v>Catastrófico</v>
      </c>
      <c r="AI730" s="78">
        <f>IF(AJ730="Insignificante",1,IF(AJ730="Menor",2,IF(AJ730="Moderado",3,IF(AJ730="Mayor",4,IF(AJ730="Catastrófico",5,"NA")))))</f>
        <v>1</v>
      </c>
      <c r="AJ730" s="75" t="s">
        <v>231</v>
      </c>
      <c r="AK730" s="75">
        <f>IF(AL730="Insignificante",1,IF(AL730="Menor",2,IF(AL730="Moderado",3,IF(AL730="Mayor",4,IF(AL730="Catastrófico",5,"NA")))))</f>
        <v>4</v>
      </c>
      <c r="AL730" s="75" t="s">
        <v>242</v>
      </c>
      <c r="AM730" s="75">
        <f>IF(AN730="Insignificante",1,IF(AN730="Menor",2,IF(AN730="Moderado",3,IF(AN730="Mayor",4,IF(AN730="Catastrófico",5,"NA")))))</f>
        <v>4</v>
      </c>
      <c r="AN730" s="75" t="s">
        <v>242</v>
      </c>
      <c r="AO730" s="76">
        <f>MAXA(AI730,AK730,AM730)</f>
        <v>4</v>
      </c>
      <c r="AP730" s="77" t="str">
        <f>IF(AO730=1,"Insignificante",IF(AO730=2,"Menor",IF(AO730=3,"Moderado",IF(AO730=4,"Mayor",IF(AO730=5,"Catastrófico","NA")))))</f>
        <v>Mayor</v>
      </c>
      <c r="AQ730" s="79"/>
      <c r="AR730" s="79"/>
      <c r="AS730" s="79"/>
    </row>
    <row r="731" spans="3:45" ht="25.5">
      <c r="C731" s="56" t="s">
        <v>4112</v>
      </c>
      <c r="D731" s="56" t="s">
        <v>4101</v>
      </c>
      <c r="E731" s="71" t="s">
        <v>4113</v>
      </c>
      <c r="F731" s="71" t="s">
        <v>4113</v>
      </c>
      <c r="G731" s="72" t="s">
        <v>4114</v>
      </c>
      <c r="H731" s="72" t="s">
        <v>222</v>
      </c>
      <c r="I731" s="59" t="s">
        <v>2655</v>
      </c>
      <c r="J731" s="72" t="s">
        <v>2747</v>
      </c>
      <c r="K731" s="72" t="s">
        <v>3637</v>
      </c>
      <c r="L731" s="72" t="s">
        <v>3638</v>
      </c>
      <c r="M731" s="72" t="s">
        <v>4104</v>
      </c>
      <c r="N731" s="72" t="s">
        <v>4115</v>
      </c>
      <c r="O731" s="72" t="s">
        <v>2459</v>
      </c>
      <c r="P731" s="46" t="s">
        <v>180</v>
      </c>
      <c r="Q731" s="59" t="s">
        <v>2650</v>
      </c>
      <c r="R731" s="59" t="s">
        <v>2783</v>
      </c>
      <c r="S731" s="75">
        <f t="shared" si="150"/>
        <v>1</v>
      </c>
      <c r="T731" s="75" t="s">
        <v>231</v>
      </c>
      <c r="U731" s="75">
        <f t="shared" si="151"/>
        <v>1</v>
      </c>
      <c r="V731" s="75" t="s">
        <v>231</v>
      </c>
      <c r="W731" s="75">
        <f t="shared" si="152"/>
        <v>1</v>
      </c>
      <c r="X731" s="75" t="s">
        <v>231</v>
      </c>
      <c r="Y731" s="76">
        <f t="shared" si="161"/>
        <v>1</v>
      </c>
      <c r="Z731" s="77" t="str">
        <f t="shared" si="162"/>
        <v>Insignificante</v>
      </c>
      <c r="AA731" s="78">
        <f t="shared" si="153"/>
        <v>1</v>
      </c>
      <c r="AB731" s="75" t="s">
        <v>231</v>
      </c>
      <c r="AC731" s="75">
        <f t="shared" si="154"/>
        <v>1</v>
      </c>
      <c r="AD731" s="75" t="s">
        <v>231</v>
      </c>
      <c r="AE731" s="75">
        <f t="shared" si="155"/>
        <v>1</v>
      </c>
      <c r="AF731" s="75" t="s">
        <v>231</v>
      </c>
      <c r="AG731" s="76">
        <f t="shared" si="163"/>
        <v>1</v>
      </c>
      <c r="AH731" s="77" t="str">
        <f t="shared" si="156"/>
        <v>Insignificante</v>
      </c>
      <c r="AI731" s="78">
        <f t="shared" si="157"/>
        <v>1</v>
      </c>
      <c r="AJ731" s="75" t="s">
        <v>231</v>
      </c>
      <c r="AK731" s="75">
        <f t="shared" si="158"/>
        <v>2</v>
      </c>
      <c r="AL731" s="75" t="s">
        <v>233</v>
      </c>
      <c r="AM731" s="75">
        <f t="shared" si="159"/>
        <v>1</v>
      </c>
      <c r="AN731" s="75" t="s">
        <v>231</v>
      </c>
      <c r="AO731" s="76">
        <f t="shared" si="164"/>
        <v>2</v>
      </c>
      <c r="AP731" s="77" t="str">
        <f t="shared" si="160"/>
        <v>Menor</v>
      </c>
      <c r="AQ731" s="79"/>
      <c r="AR731" s="79"/>
      <c r="AS731" s="79"/>
    </row>
    <row r="732" spans="3:45" ht="12.75">
      <c r="C732" s="56" t="s">
        <v>4116</v>
      </c>
      <c r="D732" s="57">
        <v>43413</v>
      </c>
      <c r="E732" s="71" t="s">
        <v>4117</v>
      </c>
      <c r="F732" s="71" t="s">
        <v>4117</v>
      </c>
      <c r="G732" s="72" t="s">
        <v>4118</v>
      </c>
      <c r="H732" s="72" t="s">
        <v>222</v>
      </c>
      <c r="I732" s="59" t="s">
        <v>2655</v>
      </c>
      <c r="J732" s="72" t="s">
        <v>2747</v>
      </c>
      <c r="K732" s="72" t="s">
        <v>566</v>
      </c>
      <c r="L732" s="72" t="s">
        <v>3799</v>
      </c>
      <c r="M732" s="72" t="s">
        <v>3131</v>
      </c>
      <c r="N732" s="72" t="s">
        <v>3803</v>
      </c>
      <c r="O732" s="72" t="s">
        <v>3804</v>
      </c>
      <c r="P732" s="46" t="s">
        <v>180</v>
      </c>
      <c r="Q732" s="59" t="s">
        <v>2650</v>
      </c>
      <c r="R732" s="59" t="s">
        <v>230</v>
      </c>
      <c r="S732" s="75">
        <f t="shared" si="150"/>
        <v>1</v>
      </c>
      <c r="T732" s="75" t="s">
        <v>231</v>
      </c>
      <c r="U732" s="75">
        <f t="shared" si="151"/>
        <v>1</v>
      </c>
      <c r="V732" s="75" t="s">
        <v>231</v>
      </c>
      <c r="W732" s="75">
        <f t="shared" si="152"/>
        <v>1</v>
      </c>
      <c r="X732" s="75" t="s">
        <v>231</v>
      </c>
      <c r="Y732" s="76">
        <f t="shared" si="161"/>
        <v>1</v>
      </c>
      <c r="Z732" s="77" t="str">
        <f t="shared" si="162"/>
        <v>Insignificante</v>
      </c>
      <c r="AA732" s="78">
        <f t="shared" si="153"/>
        <v>1</v>
      </c>
      <c r="AB732" s="75" t="s">
        <v>231</v>
      </c>
      <c r="AC732" s="75">
        <f t="shared" si="154"/>
        <v>1</v>
      </c>
      <c r="AD732" s="75" t="s">
        <v>231</v>
      </c>
      <c r="AE732" s="75">
        <f t="shared" si="155"/>
        <v>1</v>
      </c>
      <c r="AF732" s="75" t="s">
        <v>231</v>
      </c>
      <c r="AG732" s="76">
        <f t="shared" si="163"/>
        <v>1</v>
      </c>
      <c r="AH732" s="77" t="str">
        <f t="shared" si="156"/>
        <v>Insignificante</v>
      </c>
      <c r="AI732" s="78">
        <f t="shared" si="157"/>
        <v>1</v>
      </c>
      <c r="AJ732" s="75" t="s">
        <v>231</v>
      </c>
      <c r="AK732" s="75">
        <f t="shared" si="158"/>
        <v>1</v>
      </c>
      <c r="AL732" s="75" t="s">
        <v>231</v>
      </c>
      <c r="AM732" s="75">
        <f t="shared" si="159"/>
        <v>1</v>
      </c>
      <c r="AN732" s="75" t="s">
        <v>231</v>
      </c>
      <c r="AO732" s="76">
        <f t="shared" si="164"/>
        <v>1</v>
      </c>
      <c r="AP732" s="77" t="str">
        <f t="shared" si="160"/>
        <v>Insignificante</v>
      </c>
      <c r="AQ732" s="79"/>
      <c r="AR732" s="79"/>
      <c r="AS732" s="79"/>
    </row>
    <row r="733" spans="3:45" ht="25.5">
      <c r="C733" s="56" t="s">
        <v>4116</v>
      </c>
      <c r="D733" s="57">
        <v>43413</v>
      </c>
      <c r="E733" s="71" t="s">
        <v>4117</v>
      </c>
      <c r="F733" s="71" t="s">
        <v>4117</v>
      </c>
      <c r="G733" s="72" t="s">
        <v>4118</v>
      </c>
      <c r="H733" s="72" t="s">
        <v>222</v>
      </c>
      <c r="I733" s="59" t="s">
        <v>2655</v>
      </c>
      <c r="J733" s="72" t="s">
        <v>2747</v>
      </c>
      <c r="K733" s="72" t="s">
        <v>566</v>
      </c>
      <c r="L733" s="72" t="s">
        <v>3799</v>
      </c>
      <c r="M733" s="72" t="s">
        <v>3131</v>
      </c>
      <c r="N733" s="72" t="s">
        <v>3803</v>
      </c>
      <c r="O733" s="72" t="s">
        <v>3805</v>
      </c>
      <c r="P733" s="46" t="s">
        <v>180</v>
      </c>
      <c r="Q733" s="59" t="s">
        <v>2650</v>
      </c>
      <c r="R733" s="59" t="s">
        <v>230</v>
      </c>
      <c r="S733" s="75">
        <f>IF(T733="Insignificante",1,IF(T733="Menor",2,IF(T733="Moderado",3,IF(T733="Mayor",4,IF(T733="Catastrófico",5,"NA")))))</f>
        <v>1</v>
      </c>
      <c r="T733" s="75" t="s">
        <v>231</v>
      </c>
      <c r="U733" s="75">
        <f>IF(V733="Insignificante",1,IF(V733="Menor",2,IF(V733="Moderado",3,IF(V733="Mayor",4,IF(V733="Catastrófico",5,"NA")))))</f>
        <v>1</v>
      </c>
      <c r="V733" s="75" t="s">
        <v>231</v>
      </c>
      <c r="W733" s="75">
        <f>IF(X733="Insignificante",1,IF(X733="Menor",2,IF(X733="Moderado",3,IF(X733="Mayor",4,IF(X733="Catastrófico",5,"NA")))))</f>
        <v>1</v>
      </c>
      <c r="X733" s="75" t="s">
        <v>231</v>
      </c>
      <c r="Y733" s="76">
        <f>MAXA(S733,U733,W733)</f>
        <v>1</v>
      </c>
      <c r="Z733" s="77" t="str">
        <f>IF(Y733=1,"Insignificante",IF(Y733=2,"Menor",IF(Y733=3,"Moderado",IF(Y733=4,"Mayor",IF(Y733=5,"Catastrófico","NA")))))</f>
        <v>Insignificante</v>
      </c>
      <c r="AA733" s="78">
        <f>IF(AB733="Insignificante",1,IF(AB733="Menor",2,IF(AB733="Moderado",3,IF(AB733="Mayor",4,IF(AB733="Catastrófico",5,"NA")))))</f>
        <v>1</v>
      </c>
      <c r="AB733" s="75" t="s">
        <v>231</v>
      </c>
      <c r="AC733" s="75">
        <f>IF(AD733="Insignificante",1,IF(AD733="Menor",2,IF(AD733="Moderado",3,IF(AD733="Mayor",4,IF(AD733="Catastrófico",5,"NA")))))</f>
        <v>1</v>
      </c>
      <c r="AD733" s="75" t="s">
        <v>231</v>
      </c>
      <c r="AE733" s="75">
        <f>IF(AF733="Insignificante",1,IF(AF733="Menor",2,IF(AF733="Moderado",3,IF(AF733="Mayor",4,IF(AF733="Catastrófico",5,"NA")))))</f>
        <v>1</v>
      </c>
      <c r="AF733" s="75" t="s">
        <v>231</v>
      </c>
      <c r="AG733" s="76">
        <f>MAXA(AA733,AC733,AE733)</f>
        <v>1</v>
      </c>
      <c r="AH733" s="77" t="str">
        <f>IF(AG733=1,"Insignificante",IF(AG733=2,"Menor",IF(AG733=3,"Moderado",IF(AG733=4,"Mayor",IF(AG733=5,"Catastrófico","NA")))))</f>
        <v>Insignificante</v>
      </c>
      <c r="AI733" s="78">
        <f>IF(AJ733="Insignificante",1,IF(AJ733="Menor",2,IF(AJ733="Moderado",3,IF(AJ733="Mayor",4,IF(AJ733="Catastrófico",5,"NA")))))</f>
        <v>1</v>
      </c>
      <c r="AJ733" s="75" t="s">
        <v>231</v>
      </c>
      <c r="AK733" s="75">
        <f>IF(AL733="Insignificante",1,IF(AL733="Menor",2,IF(AL733="Moderado",3,IF(AL733="Mayor",4,IF(AL733="Catastrófico",5,"NA")))))</f>
        <v>1</v>
      </c>
      <c r="AL733" s="75" t="s">
        <v>231</v>
      </c>
      <c r="AM733" s="75">
        <f>IF(AN733="Insignificante",1,IF(AN733="Menor",2,IF(AN733="Moderado",3,IF(AN733="Mayor",4,IF(AN733="Catastrófico",5,"NA")))))</f>
        <v>1</v>
      </c>
      <c r="AN733" s="75" t="s">
        <v>231</v>
      </c>
      <c r="AO733" s="76">
        <f>MAXA(AI733,AK733,AM733)</f>
        <v>1</v>
      </c>
      <c r="AP733" s="77" t="str">
        <f>IF(AO733=1,"Insignificante",IF(AO733=2,"Menor",IF(AO733=3,"Moderado",IF(AO733=4,"Mayor",IF(AO733=5,"Catastrófico","NA")))))</f>
        <v>Insignificante</v>
      </c>
      <c r="AQ733" s="79"/>
      <c r="AR733" s="79"/>
      <c r="AS733" s="79"/>
    </row>
    <row r="734" spans="3:45" ht="76.5">
      <c r="C734" s="56" t="s">
        <v>4119</v>
      </c>
      <c r="D734" s="57">
        <v>43413</v>
      </c>
      <c r="E734" s="71" t="s">
        <v>4120</v>
      </c>
      <c r="F734" s="71" t="s">
        <v>4120</v>
      </c>
      <c r="G734" s="72" t="s">
        <v>4121</v>
      </c>
      <c r="H734" s="72" t="s">
        <v>222</v>
      </c>
      <c r="I734" s="59" t="s">
        <v>223</v>
      </c>
      <c r="J734" s="72" t="s">
        <v>2747</v>
      </c>
      <c r="K734" s="72" t="s">
        <v>566</v>
      </c>
      <c r="L734" s="72" t="s">
        <v>3799</v>
      </c>
      <c r="M734" s="72" t="s">
        <v>3378</v>
      </c>
      <c r="N734" s="72" t="s">
        <v>3803</v>
      </c>
      <c r="O734" s="72" t="s">
        <v>3804</v>
      </c>
      <c r="P734" s="46" t="s">
        <v>179</v>
      </c>
      <c r="Q734" s="59" t="s">
        <v>2697</v>
      </c>
      <c r="R734" s="59" t="s">
        <v>230</v>
      </c>
      <c r="S734" s="75">
        <f t="shared" si="150"/>
        <v>4</v>
      </c>
      <c r="T734" s="75" t="s">
        <v>242</v>
      </c>
      <c r="U734" s="75">
        <f t="shared" si="151"/>
        <v>5</v>
      </c>
      <c r="V734" s="75" t="s">
        <v>243</v>
      </c>
      <c r="W734" s="75">
        <f t="shared" si="152"/>
        <v>4</v>
      </c>
      <c r="X734" s="75" t="s">
        <v>242</v>
      </c>
      <c r="Y734" s="76">
        <f t="shared" si="161"/>
        <v>5</v>
      </c>
      <c r="Z734" s="77" t="str">
        <f t="shared" si="162"/>
        <v>Catastrófico</v>
      </c>
      <c r="AA734" s="78">
        <f t="shared" si="153"/>
        <v>4</v>
      </c>
      <c r="AB734" s="75" t="s">
        <v>242</v>
      </c>
      <c r="AC734" s="75">
        <f t="shared" si="154"/>
        <v>5</v>
      </c>
      <c r="AD734" s="75" t="s">
        <v>243</v>
      </c>
      <c r="AE734" s="75">
        <f t="shared" si="155"/>
        <v>4</v>
      </c>
      <c r="AF734" s="75" t="s">
        <v>242</v>
      </c>
      <c r="AG734" s="76">
        <f t="shared" si="163"/>
        <v>5</v>
      </c>
      <c r="AH734" s="77" t="str">
        <f t="shared" si="156"/>
        <v>Catastrófico</v>
      </c>
      <c r="AI734" s="78">
        <f t="shared" si="157"/>
        <v>4</v>
      </c>
      <c r="AJ734" s="75" t="s">
        <v>242</v>
      </c>
      <c r="AK734" s="75">
        <f t="shared" si="158"/>
        <v>5</v>
      </c>
      <c r="AL734" s="75" t="s">
        <v>243</v>
      </c>
      <c r="AM734" s="75">
        <f t="shared" si="159"/>
        <v>4</v>
      </c>
      <c r="AN734" s="75" t="s">
        <v>242</v>
      </c>
      <c r="AO734" s="76">
        <f t="shared" si="164"/>
        <v>5</v>
      </c>
      <c r="AP734" s="77" t="str">
        <f t="shared" si="160"/>
        <v>Catastrófico</v>
      </c>
      <c r="AQ734" s="79"/>
      <c r="AR734" s="79"/>
      <c r="AS734" s="79"/>
    </row>
    <row r="735" spans="3:45" ht="76.5">
      <c r="C735" s="56" t="s">
        <v>4119</v>
      </c>
      <c r="D735" s="57">
        <v>43413</v>
      </c>
      <c r="E735" s="71" t="s">
        <v>4120</v>
      </c>
      <c r="F735" s="71" t="s">
        <v>4120</v>
      </c>
      <c r="G735" s="72" t="s">
        <v>4121</v>
      </c>
      <c r="H735" s="72" t="s">
        <v>222</v>
      </c>
      <c r="I735" s="59" t="s">
        <v>223</v>
      </c>
      <c r="J735" s="72" t="s">
        <v>2747</v>
      </c>
      <c r="K735" s="72" t="s">
        <v>566</v>
      </c>
      <c r="L735" s="72" t="s">
        <v>3799</v>
      </c>
      <c r="M735" s="72" t="s">
        <v>3378</v>
      </c>
      <c r="N735" s="72" t="s">
        <v>3803</v>
      </c>
      <c r="O735" s="72" t="s">
        <v>3805</v>
      </c>
      <c r="P735" s="46" t="s">
        <v>179</v>
      </c>
      <c r="Q735" s="59" t="s">
        <v>2697</v>
      </c>
      <c r="R735" s="59" t="s">
        <v>230</v>
      </c>
      <c r="S735" s="75">
        <f>IF(T735="Insignificante",1,IF(T735="Menor",2,IF(T735="Moderado",3,IF(T735="Mayor",4,IF(T735="Catastrófico",5,"NA")))))</f>
        <v>4</v>
      </c>
      <c r="T735" s="75" t="s">
        <v>242</v>
      </c>
      <c r="U735" s="75">
        <f>IF(V735="Insignificante",1,IF(V735="Menor",2,IF(V735="Moderado",3,IF(V735="Mayor",4,IF(V735="Catastrófico",5,"NA")))))</f>
        <v>5</v>
      </c>
      <c r="V735" s="75" t="s">
        <v>243</v>
      </c>
      <c r="W735" s="75">
        <f>IF(X735="Insignificante",1,IF(X735="Menor",2,IF(X735="Moderado",3,IF(X735="Mayor",4,IF(X735="Catastrófico",5,"NA")))))</f>
        <v>4</v>
      </c>
      <c r="X735" s="75" t="s">
        <v>242</v>
      </c>
      <c r="Y735" s="76">
        <f>MAXA(S735,U735,W735)</f>
        <v>5</v>
      </c>
      <c r="Z735" s="77" t="str">
        <f>IF(Y735=1,"Insignificante",IF(Y735=2,"Menor",IF(Y735=3,"Moderado",IF(Y735=4,"Mayor",IF(Y735=5,"Catastrófico","NA")))))</f>
        <v>Catastrófico</v>
      </c>
      <c r="AA735" s="78">
        <f>IF(AB735="Insignificante",1,IF(AB735="Menor",2,IF(AB735="Moderado",3,IF(AB735="Mayor",4,IF(AB735="Catastrófico",5,"NA")))))</f>
        <v>4</v>
      </c>
      <c r="AB735" s="75" t="s">
        <v>242</v>
      </c>
      <c r="AC735" s="75">
        <f>IF(AD735="Insignificante",1,IF(AD735="Menor",2,IF(AD735="Moderado",3,IF(AD735="Mayor",4,IF(AD735="Catastrófico",5,"NA")))))</f>
        <v>5</v>
      </c>
      <c r="AD735" s="75" t="s">
        <v>243</v>
      </c>
      <c r="AE735" s="75">
        <f>IF(AF735="Insignificante",1,IF(AF735="Menor",2,IF(AF735="Moderado",3,IF(AF735="Mayor",4,IF(AF735="Catastrófico",5,"NA")))))</f>
        <v>4</v>
      </c>
      <c r="AF735" s="75" t="s">
        <v>242</v>
      </c>
      <c r="AG735" s="76">
        <f>MAXA(AA735,AC735,AE735)</f>
        <v>5</v>
      </c>
      <c r="AH735" s="77" t="str">
        <f>IF(AG735=1,"Insignificante",IF(AG735=2,"Menor",IF(AG735=3,"Moderado",IF(AG735=4,"Mayor",IF(AG735=5,"Catastrófico","NA")))))</f>
        <v>Catastrófico</v>
      </c>
      <c r="AI735" s="78">
        <f>IF(AJ735="Insignificante",1,IF(AJ735="Menor",2,IF(AJ735="Moderado",3,IF(AJ735="Mayor",4,IF(AJ735="Catastrófico",5,"NA")))))</f>
        <v>4</v>
      </c>
      <c r="AJ735" s="75" t="s">
        <v>242</v>
      </c>
      <c r="AK735" s="75">
        <f>IF(AL735="Insignificante",1,IF(AL735="Menor",2,IF(AL735="Moderado",3,IF(AL735="Mayor",4,IF(AL735="Catastrófico",5,"NA")))))</f>
        <v>5</v>
      </c>
      <c r="AL735" s="75" t="s">
        <v>243</v>
      </c>
      <c r="AM735" s="75">
        <f>IF(AN735="Insignificante",1,IF(AN735="Menor",2,IF(AN735="Moderado",3,IF(AN735="Mayor",4,IF(AN735="Catastrófico",5,"NA")))))</f>
        <v>4</v>
      </c>
      <c r="AN735" s="75" t="s">
        <v>242</v>
      </c>
      <c r="AO735" s="76">
        <f>MAXA(AI735,AK735,AM735)</f>
        <v>5</v>
      </c>
      <c r="AP735" s="77" t="str">
        <f>IF(AO735=1,"Insignificante",IF(AO735=2,"Menor",IF(AO735=3,"Moderado",IF(AO735=4,"Mayor",IF(AO735=5,"Catastrófico","NA")))))</f>
        <v>Catastrófico</v>
      </c>
      <c r="AQ735" s="79"/>
      <c r="AR735" s="79"/>
      <c r="AS735" s="79"/>
    </row>
    <row r="736" spans="3:45" ht="76.5">
      <c r="C736" s="56" t="s">
        <v>4122</v>
      </c>
      <c r="D736" s="57">
        <v>43413</v>
      </c>
      <c r="E736" s="71" t="s">
        <v>4123</v>
      </c>
      <c r="F736" s="71" t="s">
        <v>4123</v>
      </c>
      <c r="G736" s="71" t="s">
        <v>4123</v>
      </c>
      <c r="H736" s="59" t="s">
        <v>222</v>
      </c>
      <c r="I736" s="59" t="s">
        <v>4001</v>
      </c>
      <c r="J736" s="59" t="s">
        <v>2747</v>
      </c>
      <c r="K736" s="72" t="s">
        <v>566</v>
      </c>
      <c r="L736" s="72" t="s">
        <v>3799</v>
      </c>
      <c r="M736" s="72" t="s">
        <v>3810</v>
      </c>
      <c r="N736" s="72" t="s">
        <v>3810</v>
      </c>
      <c r="O736" s="72" t="s">
        <v>4124</v>
      </c>
      <c r="P736" s="46" t="s">
        <v>179</v>
      </c>
      <c r="Q736" s="59" t="s">
        <v>2697</v>
      </c>
      <c r="R736" s="59" t="s">
        <v>2774</v>
      </c>
      <c r="S736" s="75">
        <f t="shared" si="150"/>
        <v>4</v>
      </c>
      <c r="T736" s="75" t="s">
        <v>242</v>
      </c>
      <c r="U736" s="75">
        <f t="shared" si="151"/>
        <v>5</v>
      </c>
      <c r="V736" s="75" t="s">
        <v>243</v>
      </c>
      <c r="W736" s="75">
        <f t="shared" si="152"/>
        <v>4</v>
      </c>
      <c r="X736" s="75" t="s">
        <v>242</v>
      </c>
      <c r="Y736" s="76">
        <f t="shared" si="161"/>
        <v>5</v>
      </c>
      <c r="Z736" s="77" t="str">
        <f t="shared" si="162"/>
        <v>Catastrófico</v>
      </c>
      <c r="AA736" s="78">
        <f t="shared" si="153"/>
        <v>4</v>
      </c>
      <c r="AB736" s="75" t="s">
        <v>242</v>
      </c>
      <c r="AC736" s="75">
        <f t="shared" si="154"/>
        <v>5</v>
      </c>
      <c r="AD736" s="75" t="s">
        <v>243</v>
      </c>
      <c r="AE736" s="75">
        <f t="shared" si="155"/>
        <v>4</v>
      </c>
      <c r="AF736" s="75" t="s">
        <v>242</v>
      </c>
      <c r="AG736" s="76">
        <f t="shared" si="163"/>
        <v>5</v>
      </c>
      <c r="AH736" s="77" t="str">
        <f t="shared" si="156"/>
        <v>Catastrófico</v>
      </c>
      <c r="AI736" s="78">
        <f t="shared" si="157"/>
        <v>4</v>
      </c>
      <c r="AJ736" s="75" t="s">
        <v>242</v>
      </c>
      <c r="AK736" s="75">
        <f t="shared" si="158"/>
        <v>5</v>
      </c>
      <c r="AL736" s="75" t="s">
        <v>243</v>
      </c>
      <c r="AM736" s="75">
        <f t="shared" si="159"/>
        <v>4</v>
      </c>
      <c r="AN736" s="75" t="s">
        <v>242</v>
      </c>
      <c r="AO736" s="76">
        <f t="shared" si="164"/>
        <v>5</v>
      </c>
      <c r="AP736" s="77" t="str">
        <f t="shared" si="160"/>
        <v>Catastrófico</v>
      </c>
      <c r="AQ736" s="79"/>
      <c r="AR736" s="79"/>
      <c r="AS736" s="79"/>
    </row>
    <row r="737" spans="3:45" ht="76.5">
      <c r="C737" s="56" t="s">
        <v>4122</v>
      </c>
      <c r="D737" s="57">
        <v>43413</v>
      </c>
      <c r="E737" s="71" t="s">
        <v>4123</v>
      </c>
      <c r="F737" s="71" t="s">
        <v>4123</v>
      </c>
      <c r="G737" s="71" t="s">
        <v>4123</v>
      </c>
      <c r="H737" s="59" t="s">
        <v>222</v>
      </c>
      <c r="I737" s="59" t="s">
        <v>4001</v>
      </c>
      <c r="J737" s="59" t="s">
        <v>2747</v>
      </c>
      <c r="K737" s="72" t="s">
        <v>566</v>
      </c>
      <c r="L737" s="72" t="s">
        <v>3799</v>
      </c>
      <c r="M737" s="72" t="s">
        <v>3810</v>
      </c>
      <c r="N737" s="72" t="s">
        <v>3810</v>
      </c>
      <c r="O737" s="72" t="s">
        <v>4125</v>
      </c>
      <c r="P737" s="46" t="s">
        <v>179</v>
      </c>
      <c r="Q737" s="59" t="s">
        <v>2697</v>
      </c>
      <c r="R737" s="59" t="s">
        <v>2774</v>
      </c>
      <c r="S737" s="75">
        <f>IF(T737="Insignificante",1,IF(T737="Menor",2,IF(T737="Moderado",3,IF(T737="Mayor",4,IF(T737="Catastrófico",5,"NA")))))</f>
        <v>4</v>
      </c>
      <c r="T737" s="75" t="s">
        <v>242</v>
      </c>
      <c r="U737" s="75">
        <f>IF(V737="Insignificante",1,IF(V737="Menor",2,IF(V737="Moderado",3,IF(V737="Mayor",4,IF(V737="Catastrófico",5,"NA")))))</f>
        <v>5</v>
      </c>
      <c r="V737" s="75" t="s">
        <v>243</v>
      </c>
      <c r="W737" s="75">
        <f>IF(X737="Insignificante",1,IF(X737="Menor",2,IF(X737="Moderado",3,IF(X737="Mayor",4,IF(X737="Catastrófico",5,"NA")))))</f>
        <v>4</v>
      </c>
      <c r="X737" s="75" t="s">
        <v>242</v>
      </c>
      <c r="Y737" s="76">
        <f>MAXA(S737,U737,W737)</f>
        <v>5</v>
      </c>
      <c r="Z737" s="77" t="str">
        <f>IF(Y737=1,"Insignificante",IF(Y737=2,"Menor",IF(Y737=3,"Moderado",IF(Y737=4,"Mayor",IF(Y737=5,"Catastrófico","NA")))))</f>
        <v>Catastrófico</v>
      </c>
      <c r="AA737" s="78">
        <f>IF(AB737="Insignificante",1,IF(AB737="Menor",2,IF(AB737="Moderado",3,IF(AB737="Mayor",4,IF(AB737="Catastrófico",5,"NA")))))</f>
        <v>4</v>
      </c>
      <c r="AB737" s="75" t="s">
        <v>242</v>
      </c>
      <c r="AC737" s="75">
        <f>IF(AD737="Insignificante",1,IF(AD737="Menor",2,IF(AD737="Moderado",3,IF(AD737="Mayor",4,IF(AD737="Catastrófico",5,"NA")))))</f>
        <v>5</v>
      </c>
      <c r="AD737" s="75" t="s">
        <v>243</v>
      </c>
      <c r="AE737" s="75">
        <f>IF(AF737="Insignificante",1,IF(AF737="Menor",2,IF(AF737="Moderado",3,IF(AF737="Mayor",4,IF(AF737="Catastrófico",5,"NA")))))</f>
        <v>4</v>
      </c>
      <c r="AF737" s="75" t="s">
        <v>242</v>
      </c>
      <c r="AG737" s="76">
        <f>MAXA(AA737,AC737,AE737)</f>
        <v>5</v>
      </c>
      <c r="AH737" s="77" t="str">
        <f>IF(AG737=1,"Insignificante",IF(AG737=2,"Menor",IF(AG737=3,"Moderado",IF(AG737=4,"Mayor",IF(AG737=5,"Catastrófico","NA")))))</f>
        <v>Catastrófico</v>
      </c>
      <c r="AI737" s="78">
        <f>IF(AJ737="Insignificante",1,IF(AJ737="Menor",2,IF(AJ737="Moderado",3,IF(AJ737="Mayor",4,IF(AJ737="Catastrófico",5,"NA")))))</f>
        <v>4</v>
      </c>
      <c r="AJ737" s="75" t="s">
        <v>242</v>
      </c>
      <c r="AK737" s="75">
        <f>IF(AL737="Insignificante",1,IF(AL737="Menor",2,IF(AL737="Moderado",3,IF(AL737="Mayor",4,IF(AL737="Catastrófico",5,"NA")))))</f>
        <v>5</v>
      </c>
      <c r="AL737" s="75" t="s">
        <v>243</v>
      </c>
      <c r="AM737" s="75">
        <f>IF(AN737="Insignificante",1,IF(AN737="Menor",2,IF(AN737="Moderado",3,IF(AN737="Mayor",4,IF(AN737="Catastrófico",5,"NA")))))</f>
        <v>4</v>
      </c>
      <c r="AN737" s="75" t="s">
        <v>242</v>
      </c>
      <c r="AO737" s="76">
        <f>MAXA(AI737,AK737,AM737)</f>
        <v>5</v>
      </c>
      <c r="AP737" s="77" t="str">
        <f>IF(AO737=1,"Insignificante",IF(AO737=2,"Menor",IF(AO737=3,"Moderado",IF(AO737=4,"Mayor",IF(AO737=5,"Catastrófico","NA")))))</f>
        <v>Catastrófico</v>
      </c>
      <c r="AQ737" s="79"/>
      <c r="AR737" s="79"/>
      <c r="AS737" s="79"/>
    </row>
    <row r="738" spans="3:45" ht="76.5">
      <c r="C738" s="56" t="s">
        <v>4126</v>
      </c>
      <c r="D738" s="57">
        <v>43413</v>
      </c>
      <c r="E738" s="71" t="s">
        <v>2982</v>
      </c>
      <c r="F738" s="71" t="s">
        <v>2983</v>
      </c>
      <c r="G738" s="72" t="s">
        <v>2984</v>
      </c>
      <c r="H738" s="72" t="s">
        <v>222</v>
      </c>
      <c r="I738" s="59" t="s">
        <v>223</v>
      </c>
      <c r="J738" s="72" t="s">
        <v>2985</v>
      </c>
      <c r="K738" s="72" t="s">
        <v>535</v>
      </c>
      <c r="L738" s="72" t="s">
        <v>2986</v>
      </c>
      <c r="M738" s="72" t="s">
        <v>2912</v>
      </c>
      <c r="N738" s="72" t="s">
        <v>2987</v>
      </c>
      <c r="O738" s="72" t="s">
        <v>2988</v>
      </c>
      <c r="P738" s="46" t="s">
        <v>179</v>
      </c>
      <c r="Q738" s="59" t="s">
        <v>2697</v>
      </c>
      <c r="R738" s="59" t="s">
        <v>230</v>
      </c>
      <c r="S738" s="75">
        <f t="shared" si="150"/>
        <v>3</v>
      </c>
      <c r="T738" s="75" t="s">
        <v>2822</v>
      </c>
      <c r="U738" s="75">
        <f t="shared" si="151"/>
        <v>3</v>
      </c>
      <c r="V738" s="75" t="s">
        <v>232</v>
      </c>
      <c r="W738" s="75">
        <f t="shared" si="152"/>
        <v>4</v>
      </c>
      <c r="X738" s="75" t="s">
        <v>2989</v>
      </c>
      <c r="Y738" s="76">
        <f t="shared" si="161"/>
        <v>4</v>
      </c>
      <c r="Z738" s="77" t="str">
        <f t="shared" si="162"/>
        <v>Mayor</v>
      </c>
      <c r="AA738" s="78">
        <f t="shared" si="153"/>
        <v>3</v>
      </c>
      <c r="AB738" s="75" t="s">
        <v>2822</v>
      </c>
      <c r="AC738" s="75">
        <f t="shared" si="154"/>
        <v>4</v>
      </c>
      <c r="AD738" s="75" t="s">
        <v>242</v>
      </c>
      <c r="AE738" s="75">
        <f t="shared" si="155"/>
        <v>4</v>
      </c>
      <c r="AF738" s="75" t="s">
        <v>242</v>
      </c>
      <c r="AG738" s="76">
        <f t="shared" si="163"/>
        <v>4</v>
      </c>
      <c r="AH738" s="77" t="str">
        <f t="shared" si="156"/>
        <v>Mayor</v>
      </c>
      <c r="AI738" s="78">
        <f t="shared" si="157"/>
        <v>1</v>
      </c>
      <c r="AJ738" s="75" t="s">
        <v>231</v>
      </c>
      <c r="AK738" s="75">
        <f t="shared" si="158"/>
        <v>1</v>
      </c>
      <c r="AL738" s="75" t="s">
        <v>231</v>
      </c>
      <c r="AM738" s="75">
        <f t="shared" si="159"/>
        <v>2</v>
      </c>
      <c r="AN738" s="75" t="s">
        <v>233</v>
      </c>
      <c r="AO738" s="76">
        <f t="shared" si="164"/>
        <v>2</v>
      </c>
      <c r="AP738" s="77" t="str">
        <f t="shared" si="160"/>
        <v>Menor</v>
      </c>
      <c r="AQ738" s="79"/>
      <c r="AR738" s="79"/>
      <c r="AS738" s="79"/>
    </row>
    <row r="739" spans="3:45" ht="76.5">
      <c r="C739" s="56" t="s">
        <v>4126</v>
      </c>
      <c r="D739" s="57">
        <v>43413</v>
      </c>
      <c r="E739" s="71" t="s">
        <v>2982</v>
      </c>
      <c r="F739" s="71" t="s">
        <v>2983</v>
      </c>
      <c r="G739" s="72" t="s">
        <v>2984</v>
      </c>
      <c r="H739" s="72" t="s">
        <v>222</v>
      </c>
      <c r="I739" s="59" t="s">
        <v>223</v>
      </c>
      <c r="J739" s="72" t="s">
        <v>2985</v>
      </c>
      <c r="K739" s="72" t="s">
        <v>535</v>
      </c>
      <c r="L739" s="72" t="s">
        <v>2986</v>
      </c>
      <c r="M739" s="72" t="s">
        <v>2912</v>
      </c>
      <c r="N739" s="72" t="s">
        <v>2987</v>
      </c>
      <c r="O739" s="72" t="s">
        <v>2990</v>
      </c>
      <c r="P739" s="46" t="s">
        <v>179</v>
      </c>
      <c r="Q739" s="59" t="s">
        <v>2697</v>
      </c>
      <c r="R739" s="59" t="s">
        <v>230</v>
      </c>
      <c r="S739" s="75">
        <f>IF(T739="Insignificante",1,IF(T739="Menor",2,IF(T739="Moderado",3,IF(T739="Mayor",4,IF(T739="Catastrófico",5,"NA")))))</f>
        <v>3</v>
      </c>
      <c r="T739" s="75" t="s">
        <v>2822</v>
      </c>
      <c r="U739" s="75">
        <f>IF(V739="Insignificante",1,IF(V739="Menor",2,IF(V739="Moderado",3,IF(V739="Mayor",4,IF(V739="Catastrófico",5,"NA")))))</f>
        <v>3</v>
      </c>
      <c r="V739" s="75" t="s">
        <v>232</v>
      </c>
      <c r="W739" s="75">
        <f>IF(X739="Insignificante",1,IF(X739="Menor",2,IF(X739="Moderado",3,IF(X739="Mayor",4,IF(X739="Catastrófico",5,"NA")))))</f>
        <v>4</v>
      </c>
      <c r="X739" s="75" t="s">
        <v>2989</v>
      </c>
      <c r="Y739" s="76">
        <f>MAXA(S739,U739,W739)</f>
        <v>4</v>
      </c>
      <c r="Z739" s="77" t="str">
        <f>IF(Y739=1,"Insignificante",IF(Y739=2,"Menor",IF(Y739=3,"Moderado",IF(Y739=4,"Mayor",IF(Y739=5,"Catastrófico","NA")))))</f>
        <v>Mayor</v>
      </c>
      <c r="AA739" s="78">
        <f>IF(AB739="Insignificante",1,IF(AB739="Menor",2,IF(AB739="Moderado",3,IF(AB739="Mayor",4,IF(AB739="Catastrófico",5,"NA")))))</f>
        <v>3</v>
      </c>
      <c r="AB739" s="75" t="s">
        <v>2822</v>
      </c>
      <c r="AC739" s="75">
        <f>IF(AD739="Insignificante",1,IF(AD739="Menor",2,IF(AD739="Moderado",3,IF(AD739="Mayor",4,IF(AD739="Catastrófico",5,"NA")))))</f>
        <v>4</v>
      </c>
      <c r="AD739" s="75" t="s">
        <v>242</v>
      </c>
      <c r="AE739" s="75">
        <f>IF(AF739="Insignificante",1,IF(AF739="Menor",2,IF(AF739="Moderado",3,IF(AF739="Mayor",4,IF(AF739="Catastrófico",5,"NA")))))</f>
        <v>4</v>
      </c>
      <c r="AF739" s="75" t="s">
        <v>242</v>
      </c>
      <c r="AG739" s="76">
        <f>MAXA(AA739,AC739,AE739)</f>
        <v>4</v>
      </c>
      <c r="AH739" s="77" t="str">
        <f>IF(AG739=1,"Insignificante",IF(AG739=2,"Menor",IF(AG739=3,"Moderado",IF(AG739=4,"Mayor",IF(AG739=5,"Catastrófico","NA")))))</f>
        <v>Mayor</v>
      </c>
      <c r="AI739" s="78">
        <f>IF(AJ739="Insignificante",1,IF(AJ739="Menor",2,IF(AJ739="Moderado",3,IF(AJ739="Mayor",4,IF(AJ739="Catastrófico",5,"NA")))))</f>
        <v>1</v>
      </c>
      <c r="AJ739" s="75" t="s">
        <v>231</v>
      </c>
      <c r="AK739" s="75">
        <f>IF(AL739="Insignificante",1,IF(AL739="Menor",2,IF(AL739="Moderado",3,IF(AL739="Mayor",4,IF(AL739="Catastrófico",5,"NA")))))</f>
        <v>1</v>
      </c>
      <c r="AL739" s="75" t="s">
        <v>231</v>
      </c>
      <c r="AM739" s="75">
        <f>IF(AN739="Insignificante",1,IF(AN739="Menor",2,IF(AN739="Moderado",3,IF(AN739="Mayor",4,IF(AN739="Catastrófico",5,"NA")))))</f>
        <v>2</v>
      </c>
      <c r="AN739" s="75" t="s">
        <v>233</v>
      </c>
      <c r="AO739" s="76">
        <f>MAXA(AI739,AK739,AM739)</f>
        <v>2</v>
      </c>
      <c r="AP739" s="77" t="str">
        <f>IF(AO739=1,"Insignificante",IF(AO739=2,"Menor",IF(AO739=3,"Moderado",IF(AO739=4,"Mayor",IF(AO739=5,"Catastrófico","NA")))))</f>
        <v>Menor</v>
      </c>
      <c r="AQ739" s="79"/>
      <c r="AR739" s="79"/>
      <c r="AS739" s="79"/>
    </row>
    <row r="740" spans="3:45" ht="76.5">
      <c r="C740" s="56" t="s">
        <v>4126</v>
      </c>
      <c r="D740" s="57">
        <v>43413</v>
      </c>
      <c r="E740" s="71" t="s">
        <v>2982</v>
      </c>
      <c r="F740" s="71" t="s">
        <v>2983</v>
      </c>
      <c r="G740" s="72" t="s">
        <v>2984</v>
      </c>
      <c r="H740" s="72" t="s">
        <v>222</v>
      </c>
      <c r="I740" s="59" t="s">
        <v>223</v>
      </c>
      <c r="J740" s="72" t="s">
        <v>2985</v>
      </c>
      <c r="K740" s="72" t="s">
        <v>535</v>
      </c>
      <c r="L740" s="72" t="s">
        <v>2986</v>
      </c>
      <c r="M740" s="72" t="s">
        <v>2912</v>
      </c>
      <c r="N740" s="72" t="s">
        <v>2987</v>
      </c>
      <c r="O740" s="72" t="s">
        <v>2991</v>
      </c>
      <c r="P740" s="46" t="s">
        <v>179</v>
      </c>
      <c r="Q740" s="59" t="s">
        <v>2697</v>
      </c>
      <c r="R740" s="59" t="s">
        <v>230</v>
      </c>
      <c r="S740" s="75">
        <f>IF(T740="Insignificante",1,IF(T740="Menor",2,IF(T740="Moderado",3,IF(T740="Mayor",4,IF(T740="Catastrófico",5,"NA")))))</f>
        <v>3</v>
      </c>
      <c r="T740" s="75" t="s">
        <v>2822</v>
      </c>
      <c r="U740" s="75">
        <f>IF(V740="Insignificante",1,IF(V740="Menor",2,IF(V740="Moderado",3,IF(V740="Mayor",4,IF(V740="Catastrófico",5,"NA")))))</f>
        <v>3</v>
      </c>
      <c r="V740" s="75" t="s">
        <v>232</v>
      </c>
      <c r="W740" s="75">
        <f>IF(X740="Insignificante",1,IF(X740="Menor",2,IF(X740="Moderado",3,IF(X740="Mayor",4,IF(X740="Catastrófico",5,"NA")))))</f>
        <v>4</v>
      </c>
      <c r="X740" s="75" t="s">
        <v>2989</v>
      </c>
      <c r="Y740" s="76">
        <f>MAXA(S740,U740,W740)</f>
        <v>4</v>
      </c>
      <c r="Z740" s="77" t="str">
        <f>IF(Y740=1,"Insignificante",IF(Y740=2,"Menor",IF(Y740=3,"Moderado",IF(Y740=4,"Mayor",IF(Y740=5,"Catastrófico","NA")))))</f>
        <v>Mayor</v>
      </c>
      <c r="AA740" s="78">
        <f>IF(AB740="Insignificante",1,IF(AB740="Menor",2,IF(AB740="Moderado",3,IF(AB740="Mayor",4,IF(AB740="Catastrófico",5,"NA")))))</f>
        <v>3</v>
      </c>
      <c r="AB740" s="75" t="s">
        <v>2822</v>
      </c>
      <c r="AC740" s="75">
        <f>IF(AD740="Insignificante",1,IF(AD740="Menor",2,IF(AD740="Moderado",3,IF(AD740="Mayor",4,IF(AD740="Catastrófico",5,"NA")))))</f>
        <v>4</v>
      </c>
      <c r="AD740" s="75" t="s">
        <v>242</v>
      </c>
      <c r="AE740" s="75">
        <f>IF(AF740="Insignificante",1,IF(AF740="Menor",2,IF(AF740="Moderado",3,IF(AF740="Mayor",4,IF(AF740="Catastrófico",5,"NA")))))</f>
        <v>4</v>
      </c>
      <c r="AF740" s="75" t="s">
        <v>242</v>
      </c>
      <c r="AG740" s="76">
        <f>MAXA(AA740,AC740,AE740)</f>
        <v>4</v>
      </c>
      <c r="AH740" s="77" t="str">
        <f>IF(AG740=1,"Insignificante",IF(AG740=2,"Menor",IF(AG740=3,"Moderado",IF(AG740=4,"Mayor",IF(AG740=5,"Catastrófico","NA")))))</f>
        <v>Mayor</v>
      </c>
      <c r="AI740" s="78">
        <f>IF(AJ740="Insignificante",1,IF(AJ740="Menor",2,IF(AJ740="Moderado",3,IF(AJ740="Mayor",4,IF(AJ740="Catastrófico",5,"NA")))))</f>
        <v>1</v>
      </c>
      <c r="AJ740" s="75" t="s">
        <v>231</v>
      </c>
      <c r="AK740" s="75">
        <f>IF(AL740="Insignificante",1,IF(AL740="Menor",2,IF(AL740="Moderado",3,IF(AL740="Mayor",4,IF(AL740="Catastrófico",5,"NA")))))</f>
        <v>1</v>
      </c>
      <c r="AL740" s="75" t="s">
        <v>231</v>
      </c>
      <c r="AM740" s="75">
        <f>IF(AN740="Insignificante",1,IF(AN740="Menor",2,IF(AN740="Moderado",3,IF(AN740="Mayor",4,IF(AN740="Catastrófico",5,"NA")))))</f>
        <v>2</v>
      </c>
      <c r="AN740" s="75" t="s">
        <v>233</v>
      </c>
      <c r="AO740" s="76">
        <f>MAXA(AI740,AK740,AM740)</f>
        <v>2</v>
      </c>
      <c r="AP740" s="77" t="str">
        <f>IF(AO740=1,"Insignificante",IF(AO740=2,"Menor",IF(AO740=3,"Moderado",IF(AO740=4,"Mayor",IF(AO740=5,"Catastrófico","NA")))))</f>
        <v>Menor</v>
      </c>
      <c r="AQ740" s="79"/>
      <c r="AR740" s="79"/>
      <c r="AS740" s="79"/>
    </row>
    <row r="741" spans="3:45" ht="76.5">
      <c r="C741" s="56" t="s">
        <v>4126</v>
      </c>
      <c r="D741" s="57">
        <v>43413</v>
      </c>
      <c r="E741" s="71" t="s">
        <v>2982</v>
      </c>
      <c r="F741" s="71" t="s">
        <v>2983</v>
      </c>
      <c r="G741" s="72" t="s">
        <v>2984</v>
      </c>
      <c r="H741" s="72" t="s">
        <v>222</v>
      </c>
      <c r="I741" s="59" t="s">
        <v>223</v>
      </c>
      <c r="J741" s="72" t="s">
        <v>2985</v>
      </c>
      <c r="K741" s="72" t="s">
        <v>535</v>
      </c>
      <c r="L741" s="72" t="s">
        <v>2986</v>
      </c>
      <c r="M741" s="72" t="s">
        <v>2912</v>
      </c>
      <c r="N741" s="72" t="s">
        <v>2987</v>
      </c>
      <c r="O741" s="72" t="s">
        <v>2992</v>
      </c>
      <c r="P741" s="46" t="s">
        <v>179</v>
      </c>
      <c r="Q741" s="59" t="s">
        <v>2697</v>
      </c>
      <c r="R741" s="59" t="s">
        <v>230</v>
      </c>
      <c r="S741" s="75">
        <f>IF(T741="Insignificante",1,IF(T741="Menor",2,IF(T741="Moderado",3,IF(T741="Mayor",4,IF(T741="Catastrófico",5,"NA")))))</f>
        <v>3</v>
      </c>
      <c r="T741" s="75" t="s">
        <v>2822</v>
      </c>
      <c r="U741" s="75">
        <f>IF(V741="Insignificante",1,IF(V741="Menor",2,IF(V741="Moderado",3,IF(V741="Mayor",4,IF(V741="Catastrófico",5,"NA")))))</f>
        <v>3</v>
      </c>
      <c r="V741" s="75" t="s">
        <v>232</v>
      </c>
      <c r="W741" s="75">
        <f>IF(X741="Insignificante",1,IF(X741="Menor",2,IF(X741="Moderado",3,IF(X741="Mayor",4,IF(X741="Catastrófico",5,"NA")))))</f>
        <v>4</v>
      </c>
      <c r="X741" s="75" t="s">
        <v>2989</v>
      </c>
      <c r="Y741" s="76">
        <f>MAXA(S741,U741,W741)</f>
        <v>4</v>
      </c>
      <c r="Z741" s="77" t="str">
        <f>IF(Y741=1,"Insignificante",IF(Y741=2,"Menor",IF(Y741=3,"Moderado",IF(Y741=4,"Mayor",IF(Y741=5,"Catastrófico","NA")))))</f>
        <v>Mayor</v>
      </c>
      <c r="AA741" s="78">
        <f>IF(AB741="Insignificante",1,IF(AB741="Menor",2,IF(AB741="Moderado",3,IF(AB741="Mayor",4,IF(AB741="Catastrófico",5,"NA")))))</f>
        <v>3</v>
      </c>
      <c r="AB741" s="75" t="s">
        <v>2822</v>
      </c>
      <c r="AC741" s="75">
        <f>IF(AD741="Insignificante",1,IF(AD741="Menor",2,IF(AD741="Moderado",3,IF(AD741="Mayor",4,IF(AD741="Catastrófico",5,"NA")))))</f>
        <v>4</v>
      </c>
      <c r="AD741" s="75" t="s">
        <v>242</v>
      </c>
      <c r="AE741" s="75">
        <f>IF(AF741="Insignificante",1,IF(AF741="Menor",2,IF(AF741="Moderado",3,IF(AF741="Mayor",4,IF(AF741="Catastrófico",5,"NA")))))</f>
        <v>4</v>
      </c>
      <c r="AF741" s="75" t="s">
        <v>242</v>
      </c>
      <c r="AG741" s="76">
        <f>MAXA(AA741,AC741,AE741)</f>
        <v>4</v>
      </c>
      <c r="AH741" s="77" t="str">
        <f>IF(AG741=1,"Insignificante",IF(AG741=2,"Menor",IF(AG741=3,"Moderado",IF(AG741=4,"Mayor",IF(AG741=5,"Catastrófico","NA")))))</f>
        <v>Mayor</v>
      </c>
      <c r="AI741" s="78">
        <f>IF(AJ741="Insignificante",1,IF(AJ741="Menor",2,IF(AJ741="Moderado",3,IF(AJ741="Mayor",4,IF(AJ741="Catastrófico",5,"NA")))))</f>
        <v>1</v>
      </c>
      <c r="AJ741" s="75" t="s">
        <v>231</v>
      </c>
      <c r="AK741" s="75">
        <f>IF(AL741="Insignificante",1,IF(AL741="Menor",2,IF(AL741="Moderado",3,IF(AL741="Mayor",4,IF(AL741="Catastrófico",5,"NA")))))</f>
        <v>1</v>
      </c>
      <c r="AL741" s="75" t="s">
        <v>231</v>
      </c>
      <c r="AM741" s="75">
        <f>IF(AN741="Insignificante",1,IF(AN741="Menor",2,IF(AN741="Moderado",3,IF(AN741="Mayor",4,IF(AN741="Catastrófico",5,"NA")))))</f>
        <v>2</v>
      </c>
      <c r="AN741" s="75" t="s">
        <v>233</v>
      </c>
      <c r="AO741" s="76">
        <f>MAXA(AI741,AK741,AM741)</f>
        <v>2</v>
      </c>
      <c r="AP741" s="77" t="str">
        <f>IF(AO741=1,"Insignificante",IF(AO741=2,"Menor",IF(AO741=3,"Moderado",IF(AO741=4,"Mayor",IF(AO741=5,"Catastrófico","NA")))))</f>
        <v>Menor</v>
      </c>
      <c r="AQ741" s="79"/>
      <c r="AR741" s="79"/>
      <c r="AS741" s="79"/>
    </row>
    <row r="742" spans="3:45" ht="76.5">
      <c r="C742" s="56" t="s">
        <v>4127</v>
      </c>
      <c r="D742" s="57">
        <v>43413</v>
      </c>
      <c r="E742" s="71" t="s">
        <v>3042</v>
      </c>
      <c r="F742" s="71" t="s">
        <v>3043</v>
      </c>
      <c r="G742" s="72" t="s">
        <v>3044</v>
      </c>
      <c r="H742" s="72" t="s">
        <v>222</v>
      </c>
      <c r="I742" s="59" t="s">
        <v>223</v>
      </c>
      <c r="J742" s="72" t="s">
        <v>3045</v>
      </c>
      <c r="K742" s="72" t="s">
        <v>535</v>
      </c>
      <c r="L742" s="72" t="s">
        <v>2986</v>
      </c>
      <c r="M742" s="72" t="s">
        <v>2912</v>
      </c>
      <c r="N742" s="72" t="s">
        <v>2987</v>
      </c>
      <c r="O742" s="72" t="s">
        <v>2988</v>
      </c>
      <c r="P742" s="46" t="s">
        <v>179</v>
      </c>
      <c r="Q742" s="59" t="s">
        <v>2753</v>
      </c>
      <c r="R742" s="59" t="s">
        <v>230</v>
      </c>
      <c r="S742" s="75">
        <f t="shared" si="150"/>
        <v>5</v>
      </c>
      <c r="T742" s="75" t="s">
        <v>243</v>
      </c>
      <c r="U742" s="75">
        <f t="shared" si="151"/>
        <v>3</v>
      </c>
      <c r="V742" s="75" t="s">
        <v>232</v>
      </c>
      <c r="W742" s="75">
        <f t="shared" si="152"/>
        <v>4</v>
      </c>
      <c r="X742" s="75" t="s">
        <v>242</v>
      </c>
      <c r="Y742" s="76">
        <f t="shared" si="161"/>
        <v>5</v>
      </c>
      <c r="Z742" s="77" t="str">
        <f t="shared" si="162"/>
        <v>Catastrófico</v>
      </c>
      <c r="AA742" s="78">
        <f t="shared" si="153"/>
        <v>5</v>
      </c>
      <c r="AB742" s="75" t="s">
        <v>243</v>
      </c>
      <c r="AC742" s="75">
        <f t="shared" si="154"/>
        <v>5</v>
      </c>
      <c r="AD742" s="75" t="s">
        <v>243</v>
      </c>
      <c r="AE742" s="75">
        <f t="shared" si="155"/>
        <v>4</v>
      </c>
      <c r="AF742" s="75" t="s">
        <v>242</v>
      </c>
      <c r="AG742" s="76">
        <f t="shared" si="163"/>
        <v>5</v>
      </c>
      <c r="AH742" s="77" t="str">
        <f t="shared" si="156"/>
        <v>Catastrófico</v>
      </c>
      <c r="AI742" s="78">
        <f t="shared" si="157"/>
        <v>1</v>
      </c>
      <c r="AJ742" s="75" t="s">
        <v>231</v>
      </c>
      <c r="AK742" s="75">
        <f t="shared" si="158"/>
        <v>5</v>
      </c>
      <c r="AL742" s="75" t="s">
        <v>243</v>
      </c>
      <c r="AM742" s="75">
        <f t="shared" si="159"/>
        <v>3</v>
      </c>
      <c r="AN742" s="75" t="s">
        <v>232</v>
      </c>
      <c r="AO742" s="76">
        <f t="shared" si="164"/>
        <v>5</v>
      </c>
      <c r="AP742" s="77" t="str">
        <f t="shared" si="160"/>
        <v>Catastrófico</v>
      </c>
      <c r="AQ742" s="79"/>
      <c r="AR742" s="79"/>
      <c r="AS742" s="79"/>
    </row>
    <row r="743" spans="3:45" ht="76.5">
      <c r="C743" s="56" t="s">
        <v>4127</v>
      </c>
      <c r="D743" s="57">
        <v>43413</v>
      </c>
      <c r="E743" s="71" t="s">
        <v>3042</v>
      </c>
      <c r="F743" s="71" t="s">
        <v>3043</v>
      </c>
      <c r="G743" s="72" t="s">
        <v>3044</v>
      </c>
      <c r="H743" s="72" t="s">
        <v>222</v>
      </c>
      <c r="I743" s="59" t="s">
        <v>223</v>
      </c>
      <c r="J743" s="72" t="s">
        <v>3045</v>
      </c>
      <c r="K743" s="72" t="s">
        <v>535</v>
      </c>
      <c r="L743" s="72" t="s">
        <v>2986</v>
      </c>
      <c r="M743" s="72" t="s">
        <v>2912</v>
      </c>
      <c r="N743" s="72" t="s">
        <v>2987</v>
      </c>
      <c r="O743" s="72" t="s">
        <v>2990</v>
      </c>
      <c r="P743" s="46" t="s">
        <v>179</v>
      </c>
      <c r="Q743" s="59" t="s">
        <v>2753</v>
      </c>
      <c r="R743" s="59" t="s">
        <v>230</v>
      </c>
      <c r="S743" s="75">
        <f t="shared" ref="S743:S749" si="165">IF(T743="Insignificante",1,IF(T743="Menor",2,IF(T743="Moderado",3,IF(T743="Mayor",4,IF(T743="Catastrófico",5,"NA")))))</f>
        <v>5</v>
      </c>
      <c r="T743" s="75" t="s">
        <v>243</v>
      </c>
      <c r="U743" s="75">
        <f t="shared" ref="U743:U749" si="166">IF(V743="Insignificante",1,IF(V743="Menor",2,IF(V743="Moderado",3,IF(V743="Mayor",4,IF(V743="Catastrófico",5,"NA")))))</f>
        <v>3</v>
      </c>
      <c r="V743" s="75" t="s">
        <v>232</v>
      </c>
      <c r="W743" s="75">
        <f t="shared" ref="W743:W749" si="167">IF(X743="Insignificante",1,IF(X743="Menor",2,IF(X743="Moderado",3,IF(X743="Mayor",4,IF(X743="Catastrófico",5,"NA")))))</f>
        <v>4</v>
      </c>
      <c r="X743" s="75" t="s">
        <v>242</v>
      </c>
      <c r="Y743" s="76">
        <f t="shared" ref="Y743:Y749" si="168">MAXA(S743,U743,W743)</f>
        <v>5</v>
      </c>
      <c r="Z743" s="77" t="str">
        <f t="shared" ref="Z743:Z749" si="169">IF(Y743=1,"Insignificante",IF(Y743=2,"Menor",IF(Y743=3,"Moderado",IF(Y743=4,"Mayor",IF(Y743=5,"Catastrófico","NA")))))</f>
        <v>Catastrófico</v>
      </c>
      <c r="AA743" s="78">
        <f t="shared" ref="AA743:AA749" si="170">IF(AB743="Insignificante",1,IF(AB743="Menor",2,IF(AB743="Moderado",3,IF(AB743="Mayor",4,IF(AB743="Catastrófico",5,"NA")))))</f>
        <v>5</v>
      </c>
      <c r="AB743" s="75" t="s">
        <v>243</v>
      </c>
      <c r="AC743" s="75">
        <f t="shared" ref="AC743:AC749" si="171">IF(AD743="Insignificante",1,IF(AD743="Menor",2,IF(AD743="Moderado",3,IF(AD743="Mayor",4,IF(AD743="Catastrófico",5,"NA")))))</f>
        <v>5</v>
      </c>
      <c r="AD743" s="75" t="s">
        <v>243</v>
      </c>
      <c r="AE743" s="75">
        <f t="shared" ref="AE743:AE749" si="172">IF(AF743="Insignificante",1,IF(AF743="Menor",2,IF(AF743="Moderado",3,IF(AF743="Mayor",4,IF(AF743="Catastrófico",5,"NA")))))</f>
        <v>4</v>
      </c>
      <c r="AF743" s="75" t="s">
        <v>242</v>
      </c>
      <c r="AG743" s="76">
        <f t="shared" ref="AG743:AG749" si="173">MAXA(AA743,AC743,AE743)</f>
        <v>5</v>
      </c>
      <c r="AH743" s="77" t="str">
        <f t="shared" ref="AH743:AH749" si="174">IF(AG743=1,"Insignificante",IF(AG743=2,"Menor",IF(AG743=3,"Moderado",IF(AG743=4,"Mayor",IF(AG743=5,"Catastrófico","NA")))))</f>
        <v>Catastrófico</v>
      </c>
      <c r="AI743" s="78">
        <f t="shared" ref="AI743:AI749" si="175">IF(AJ743="Insignificante",1,IF(AJ743="Menor",2,IF(AJ743="Moderado",3,IF(AJ743="Mayor",4,IF(AJ743="Catastrófico",5,"NA")))))</f>
        <v>1</v>
      </c>
      <c r="AJ743" s="75" t="s">
        <v>231</v>
      </c>
      <c r="AK743" s="75">
        <f t="shared" ref="AK743:AK749" si="176">IF(AL743="Insignificante",1,IF(AL743="Menor",2,IF(AL743="Moderado",3,IF(AL743="Mayor",4,IF(AL743="Catastrófico",5,"NA")))))</f>
        <v>5</v>
      </c>
      <c r="AL743" s="75" t="s">
        <v>243</v>
      </c>
      <c r="AM743" s="75">
        <f t="shared" ref="AM743:AM749" si="177">IF(AN743="Insignificante",1,IF(AN743="Menor",2,IF(AN743="Moderado",3,IF(AN743="Mayor",4,IF(AN743="Catastrófico",5,"NA")))))</f>
        <v>3</v>
      </c>
      <c r="AN743" s="75" t="s">
        <v>232</v>
      </c>
      <c r="AO743" s="76">
        <f t="shared" ref="AO743:AO749" si="178">MAXA(AI743,AK743,AM743)</f>
        <v>5</v>
      </c>
      <c r="AP743" s="77" t="str">
        <f t="shared" ref="AP743:AP749" si="179">IF(AO743=1,"Insignificante",IF(AO743=2,"Menor",IF(AO743=3,"Moderado",IF(AO743=4,"Mayor",IF(AO743=5,"Catastrófico","NA")))))</f>
        <v>Catastrófico</v>
      </c>
      <c r="AQ743" s="79"/>
      <c r="AR743" s="79"/>
      <c r="AS743" s="79"/>
    </row>
    <row r="744" spans="3:45" ht="76.5">
      <c r="C744" s="56" t="s">
        <v>4127</v>
      </c>
      <c r="D744" s="57">
        <v>43413</v>
      </c>
      <c r="E744" s="71" t="s">
        <v>3042</v>
      </c>
      <c r="F744" s="71" t="s">
        <v>3043</v>
      </c>
      <c r="G744" s="72" t="s">
        <v>3044</v>
      </c>
      <c r="H744" s="72" t="s">
        <v>222</v>
      </c>
      <c r="I744" s="59" t="s">
        <v>223</v>
      </c>
      <c r="J744" s="72" t="s">
        <v>3045</v>
      </c>
      <c r="K744" s="72" t="s">
        <v>535</v>
      </c>
      <c r="L744" s="72" t="s">
        <v>2986</v>
      </c>
      <c r="M744" s="72" t="s">
        <v>2912</v>
      </c>
      <c r="N744" s="72" t="s">
        <v>2987</v>
      </c>
      <c r="O744" s="72" t="s">
        <v>2991</v>
      </c>
      <c r="P744" s="46" t="s">
        <v>179</v>
      </c>
      <c r="Q744" s="59" t="s">
        <v>2753</v>
      </c>
      <c r="R744" s="59" t="s">
        <v>230</v>
      </c>
      <c r="S744" s="75">
        <f t="shared" si="165"/>
        <v>5</v>
      </c>
      <c r="T744" s="75" t="s">
        <v>243</v>
      </c>
      <c r="U744" s="75">
        <f t="shared" si="166"/>
        <v>3</v>
      </c>
      <c r="V744" s="75" t="s">
        <v>232</v>
      </c>
      <c r="W744" s="75">
        <f t="shared" si="167"/>
        <v>4</v>
      </c>
      <c r="X744" s="75" t="s">
        <v>242</v>
      </c>
      <c r="Y744" s="76">
        <f t="shared" si="168"/>
        <v>5</v>
      </c>
      <c r="Z744" s="77" t="str">
        <f t="shared" si="169"/>
        <v>Catastrófico</v>
      </c>
      <c r="AA744" s="78">
        <f t="shared" si="170"/>
        <v>5</v>
      </c>
      <c r="AB744" s="75" t="s">
        <v>243</v>
      </c>
      <c r="AC744" s="75">
        <f t="shared" si="171"/>
        <v>5</v>
      </c>
      <c r="AD744" s="75" t="s">
        <v>243</v>
      </c>
      <c r="AE744" s="75">
        <f t="shared" si="172"/>
        <v>4</v>
      </c>
      <c r="AF744" s="75" t="s">
        <v>242</v>
      </c>
      <c r="AG744" s="76">
        <f t="shared" si="173"/>
        <v>5</v>
      </c>
      <c r="AH744" s="77" t="str">
        <f t="shared" si="174"/>
        <v>Catastrófico</v>
      </c>
      <c r="AI744" s="78">
        <f t="shared" si="175"/>
        <v>1</v>
      </c>
      <c r="AJ744" s="75" t="s">
        <v>231</v>
      </c>
      <c r="AK744" s="75">
        <f t="shared" si="176"/>
        <v>5</v>
      </c>
      <c r="AL744" s="75" t="s">
        <v>243</v>
      </c>
      <c r="AM744" s="75">
        <f t="shared" si="177"/>
        <v>3</v>
      </c>
      <c r="AN744" s="75" t="s">
        <v>232</v>
      </c>
      <c r="AO744" s="76">
        <f t="shared" si="178"/>
        <v>5</v>
      </c>
      <c r="AP744" s="77" t="str">
        <f t="shared" si="179"/>
        <v>Catastrófico</v>
      </c>
      <c r="AQ744" s="79"/>
      <c r="AR744" s="79"/>
      <c r="AS744" s="79"/>
    </row>
    <row r="745" spans="3:45" ht="76.5">
      <c r="C745" s="56" t="s">
        <v>4127</v>
      </c>
      <c r="D745" s="57">
        <v>43413</v>
      </c>
      <c r="E745" s="71" t="s">
        <v>3042</v>
      </c>
      <c r="F745" s="71" t="s">
        <v>3043</v>
      </c>
      <c r="G745" s="72" t="s">
        <v>3044</v>
      </c>
      <c r="H745" s="72" t="s">
        <v>222</v>
      </c>
      <c r="I745" s="59" t="s">
        <v>223</v>
      </c>
      <c r="J745" s="72" t="s">
        <v>3045</v>
      </c>
      <c r="K745" s="72" t="s">
        <v>535</v>
      </c>
      <c r="L745" s="72" t="s">
        <v>2986</v>
      </c>
      <c r="M745" s="72" t="s">
        <v>2912</v>
      </c>
      <c r="N745" s="72" t="s">
        <v>2987</v>
      </c>
      <c r="O745" s="72" t="s">
        <v>2992</v>
      </c>
      <c r="P745" s="46" t="s">
        <v>179</v>
      </c>
      <c r="Q745" s="59" t="s">
        <v>2753</v>
      </c>
      <c r="R745" s="59" t="s">
        <v>230</v>
      </c>
      <c r="S745" s="75">
        <f t="shared" si="165"/>
        <v>5</v>
      </c>
      <c r="T745" s="75" t="s">
        <v>243</v>
      </c>
      <c r="U745" s="75">
        <f t="shared" si="166"/>
        <v>3</v>
      </c>
      <c r="V745" s="75" t="s">
        <v>232</v>
      </c>
      <c r="W745" s="75">
        <f t="shared" si="167"/>
        <v>4</v>
      </c>
      <c r="X745" s="75" t="s">
        <v>242</v>
      </c>
      <c r="Y745" s="76">
        <f t="shared" si="168"/>
        <v>5</v>
      </c>
      <c r="Z745" s="77" t="str">
        <f t="shared" si="169"/>
        <v>Catastrófico</v>
      </c>
      <c r="AA745" s="78">
        <f t="shared" si="170"/>
        <v>5</v>
      </c>
      <c r="AB745" s="75" t="s">
        <v>243</v>
      </c>
      <c r="AC745" s="75">
        <f t="shared" si="171"/>
        <v>5</v>
      </c>
      <c r="AD745" s="75" t="s">
        <v>243</v>
      </c>
      <c r="AE745" s="75">
        <f t="shared" si="172"/>
        <v>4</v>
      </c>
      <c r="AF745" s="75" t="s">
        <v>242</v>
      </c>
      <c r="AG745" s="76">
        <f t="shared" si="173"/>
        <v>5</v>
      </c>
      <c r="AH745" s="77" t="str">
        <f t="shared" si="174"/>
        <v>Catastrófico</v>
      </c>
      <c r="AI745" s="78">
        <f t="shared" si="175"/>
        <v>1</v>
      </c>
      <c r="AJ745" s="75" t="s">
        <v>231</v>
      </c>
      <c r="AK745" s="75">
        <f t="shared" si="176"/>
        <v>5</v>
      </c>
      <c r="AL745" s="75" t="s">
        <v>243</v>
      </c>
      <c r="AM745" s="75">
        <f t="shared" si="177"/>
        <v>3</v>
      </c>
      <c r="AN745" s="75" t="s">
        <v>232</v>
      </c>
      <c r="AO745" s="76">
        <f t="shared" si="178"/>
        <v>5</v>
      </c>
      <c r="AP745" s="77" t="str">
        <f t="shared" si="179"/>
        <v>Catastrófico</v>
      </c>
      <c r="AQ745" s="79"/>
      <c r="AR745" s="79"/>
      <c r="AS745" s="79"/>
    </row>
    <row r="746" spans="3:45" ht="76.5">
      <c r="C746" s="56" t="s">
        <v>4127</v>
      </c>
      <c r="D746" s="57">
        <v>43413</v>
      </c>
      <c r="E746" s="71" t="s">
        <v>3042</v>
      </c>
      <c r="F746" s="71" t="s">
        <v>3043</v>
      </c>
      <c r="G746" s="72" t="s">
        <v>3044</v>
      </c>
      <c r="H746" s="72" t="s">
        <v>222</v>
      </c>
      <c r="I746" s="59" t="s">
        <v>223</v>
      </c>
      <c r="J746" s="72" t="s">
        <v>3045</v>
      </c>
      <c r="K746" s="72" t="s">
        <v>535</v>
      </c>
      <c r="L746" s="72" t="s">
        <v>2986</v>
      </c>
      <c r="M746" s="72" t="s">
        <v>2912</v>
      </c>
      <c r="N746" s="72" t="s">
        <v>2987</v>
      </c>
      <c r="O746" s="72" t="s">
        <v>3046</v>
      </c>
      <c r="P746" s="46" t="s">
        <v>179</v>
      </c>
      <c r="Q746" s="59" t="s">
        <v>2753</v>
      </c>
      <c r="R746" s="59" t="s">
        <v>230</v>
      </c>
      <c r="S746" s="75">
        <f t="shared" si="165"/>
        <v>5</v>
      </c>
      <c r="T746" s="75" t="s">
        <v>243</v>
      </c>
      <c r="U746" s="75">
        <f t="shared" si="166"/>
        <v>3</v>
      </c>
      <c r="V746" s="75" t="s">
        <v>232</v>
      </c>
      <c r="W746" s="75">
        <f t="shared" si="167"/>
        <v>4</v>
      </c>
      <c r="X746" s="75" t="s">
        <v>242</v>
      </c>
      <c r="Y746" s="76">
        <f t="shared" si="168"/>
        <v>5</v>
      </c>
      <c r="Z746" s="77" t="str">
        <f t="shared" si="169"/>
        <v>Catastrófico</v>
      </c>
      <c r="AA746" s="78">
        <f t="shared" si="170"/>
        <v>5</v>
      </c>
      <c r="AB746" s="75" t="s">
        <v>243</v>
      </c>
      <c r="AC746" s="75">
        <f t="shared" si="171"/>
        <v>5</v>
      </c>
      <c r="AD746" s="75" t="s">
        <v>243</v>
      </c>
      <c r="AE746" s="75">
        <f t="shared" si="172"/>
        <v>4</v>
      </c>
      <c r="AF746" s="75" t="s">
        <v>242</v>
      </c>
      <c r="AG746" s="76">
        <f t="shared" si="173"/>
        <v>5</v>
      </c>
      <c r="AH746" s="77" t="str">
        <f t="shared" si="174"/>
        <v>Catastrófico</v>
      </c>
      <c r="AI746" s="78">
        <f t="shared" si="175"/>
        <v>1</v>
      </c>
      <c r="AJ746" s="75" t="s">
        <v>231</v>
      </c>
      <c r="AK746" s="75">
        <f t="shared" si="176"/>
        <v>5</v>
      </c>
      <c r="AL746" s="75" t="s">
        <v>243</v>
      </c>
      <c r="AM746" s="75">
        <f t="shared" si="177"/>
        <v>3</v>
      </c>
      <c r="AN746" s="75" t="s">
        <v>232</v>
      </c>
      <c r="AO746" s="76">
        <f t="shared" si="178"/>
        <v>5</v>
      </c>
      <c r="AP746" s="77" t="str">
        <f t="shared" si="179"/>
        <v>Catastrófico</v>
      </c>
      <c r="AQ746" s="79"/>
      <c r="AR746" s="79"/>
      <c r="AS746" s="79"/>
    </row>
    <row r="747" spans="3:45" ht="76.5">
      <c r="C747" s="56" t="s">
        <v>4127</v>
      </c>
      <c r="D747" s="57">
        <v>43413</v>
      </c>
      <c r="E747" s="71" t="s">
        <v>3042</v>
      </c>
      <c r="F747" s="71" t="s">
        <v>3043</v>
      </c>
      <c r="G747" s="72" t="s">
        <v>3044</v>
      </c>
      <c r="H747" s="72" t="s">
        <v>222</v>
      </c>
      <c r="I747" s="59" t="s">
        <v>223</v>
      </c>
      <c r="J747" s="72" t="s">
        <v>3045</v>
      </c>
      <c r="K747" s="72" t="s">
        <v>535</v>
      </c>
      <c r="L747" s="72" t="s">
        <v>2986</v>
      </c>
      <c r="M747" s="72" t="s">
        <v>2912</v>
      </c>
      <c r="N747" s="72" t="s">
        <v>2987</v>
      </c>
      <c r="O747" s="72" t="s">
        <v>2990</v>
      </c>
      <c r="P747" s="46" t="s">
        <v>179</v>
      </c>
      <c r="Q747" s="59" t="s">
        <v>2753</v>
      </c>
      <c r="R747" s="59" t="s">
        <v>230</v>
      </c>
      <c r="S747" s="75">
        <f t="shared" si="165"/>
        <v>5</v>
      </c>
      <c r="T747" s="75" t="s">
        <v>243</v>
      </c>
      <c r="U747" s="75">
        <f t="shared" si="166"/>
        <v>3</v>
      </c>
      <c r="V747" s="75" t="s">
        <v>232</v>
      </c>
      <c r="W747" s="75">
        <f t="shared" si="167"/>
        <v>4</v>
      </c>
      <c r="X747" s="75" t="s">
        <v>242</v>
      </c>
      <c r="Y747" s="76">
        <f t="shared" si="168"/>
        <v>5</v>
      </c>
      <c r="Z747" s="77" t="str">
        <f t="shared" si="169"/>
        <v>Catastrófico</v>
      </c>
      <c r="AA747" s="78">
        <f t="shared" si="170"/>
        <v>5</v>
      </c>
      <c r="AB747" s="75" t="s">
        <v>243</v>
      </c>
      <c r="AC747" s="75">
        <f t="shared" si="171"/>
        <v>5</v>
      </c>
      <c r="AD747" s="75" t="s">
        <v>243</v>
      </c>
      <c r="AE747" s="75">
        <f t="shared" si="172"/>
        <v>4</v>
      </c>
      <c r="AF747" s="75" t="s">
        <v>242</v>
      </c>
      <c r="AG747" s="76">
        <f t="shared" si="173"/>
        <v>5</v>
      </c>
      <c r="AH747" s="77" t="str">
        <f t="shared" si="174"/>
        <v>Catastrófico</v>
      </c>
      <c r="AI747" s="78">
        <f t="shared" si="175"/>
        <v>1</v>
      </c>
      <c r="AJ747" s="75" t="s">
        <v>231</v>
      </c>
      <c r="AK747" s="75">
        <f t="shared" si="176"/>
        <v>5</v>
      </c>
      <c r="AL747" s="75" t="s">
        <v>243</v>
      </c>
      <c r="AM747" s="75">
        <f t="shared" si="177"/>
        <v>3</v>
      </c>
      <c r="AN747" s="75" t="s">
        <v>232</v>
      </c>
      <c r="AO747" s="76">
        <f t="shared" si="178"/>
        <v>5</v>
      </c>
      <c r="AP747" s="77" t="str">
        <f t="shared" si="179"/>
        <v>Catastrófico</v>
      </c>
      <c r="AQ747" s="79"/>
      <c r="AR747" s="79"/>
      <c r="AS747" s="79"/>
    </row>
    <row r="748" spans="3:45" ht="76.5">
      <c r="C748" s="56" t="s">
        <v>4127</v>
      </c>
      <c r="D748" s="57">
        <v>43413</v>
      </c>
      <c r="E748" s="71" t="s">
        <v>3042</v>
      </c>
      <c r="F748" s="71" t="s">
        <v>3043</v>
      </c>
      <c r="G748" s="72" t="s">
        <v>3044</v>
      </c>
      <c r="H748" s="72" t="s">
        <v>222</v>
      </c>
      <c r="I748" s="59" t="s">
        <v>223</v>
      </c>
      <c r="J748" s="72" t="s">
        <v>3045</v>
      </c>
      <c r="K748" s="72" t="s">
        <v>535</v>
      </c>
      <c r="L748" s="72" t="s">
        <v>2986</v>
      </c>
      <c r="M748" s="72" t="s">
        <v>2912</v>
      </c>
      <c r="N748" s="72" t="s">
        <v>2987</v>
      </c>
      <c r="O748" s="72" t="s">
        <v>3079</v>
      </c>
      <c r="P748" s="46" t="s">
        <v>179</v>
      </c>
      <c r="Q748" s="59" t="s">
        <v>2753</v>
      </c>
      <c r="R748" s="59" t="s">
        <v>230</v>
      </c>
      <c r="S748" s="75">
        <f t="shared" si="165"/>
        <v>5</v>
      </c>
      <c r="T748" s="75" t="s">
        <v>243</v>
      </c>
      <c r="U748" s="75">
        <f t="shared" si="166"/>
        <v>3</v>
      </c>
      <c r="V748" s="75" t="s">
        <v>232</v>
      </c>
      <c r="W748" s="75">
        <f t="shared" si="167"/>
        <v>4</v>
      </c>
      <c r="X748" s="75" t="s">
        <v>242</v>
      </c>
      <c r="Y748" s="76">
        <f t="shared" si="168"/>
        <v>5</v>
      </c>
      <c r="Z748" s="77" t="str">
        <f t="shared" si="169"/>
        <v>Catastrófico</v>
      </c>
      <c r="AA748" s="78">
        <f t="shared" si="170"/>
        <v>5</v>
      </c>
      <c r="AB748" s="75" t="s">
        <v>243</v>
      </c>
      <c r="AC748" s="75">
        <f t="shared" si="171"/>
        <v>5</v>
      </c>
      <c r="AD748" s="75" t="s">
        <v>243</v>
      </c>
      <c r="AE748" s="75">
        <f t="shared" si="172"/>
        <v>4</v>
      </c>
      <c r="AF748" s="75" t="s">
        <v>242</v>
      </c>
      <c r="AG748" s="76">
        <f t="shared" si="173"/>
        <v>5</v>
      </c>
      <c r="AH748" s="77" t="str">
        <f t="shared" si="174"/>
        <v>Catastrófico</v>
      </c>
      <c r="AI748" s="78">
        <f t="shared" si="175"/>
        <v>1</v>
      </c>
      <c r="AJ748" s="75" t="s">
        <v>231</v>
      </c>
      <c r="AK748" s="75">
        <f t="shared" si="176"/>
        <v>5</v>
      </c>
      <c r="AL748" s="75" t="s">
        <v>243</v>
      </c>
      <c r="AM748" s="75">
        <f t="shared" si="177"/>
        <v>3</v>
      </c>
      <c r="AN748" s="75" t="s">
        <v>232</v>
      </c>
      <c r="AO748" s="76">
        <f t="shared" si="178"/>
        <v>5</v>
      </c>
      <c r="AP748" s="77" t="str">
        <f t="shared" si="179"/>
        <v>Catastrófico</v>
      </c>
      <c r="AQ748" s="79"/>
      <c r="AR748" s="79"/>
      <c r="AS748" s="79"/>
    </row>
    <row r="749" spans="3:45" ht="76.5">
      <c r="C749" s="56" t="s">
        <v>4127</v>
      </c>
      <c r="D749" s="57">
        <v>43413</v>
      </c>
      <c r="E749" s="71" t="s">
        <v>3042</v>
      </c>
      <c r="F749" s="71" t="s">
        <v>3043</v>
      </c>
      <c r="G749" s="72" t="s">
        <v>3044</v>
      </c>
      <c r="H749" s="72" t="s">
        <v>222</v>
      </c>
      <c r="I749" s="59" t="s">
        <v>223</v>
      </c>
      <c r="J749" s="72" t="s">
        <v>3045</v>
      </c>
      <c r="K749" s="72" t="s">
        <v>535</v>
      </c>
      <c r="L749" s="72" t="s">
        <v>2986</v>
      </c>
      <c r="M749" s="72" t="s">
        <v>2912</v>
      </c>
      <c r="N749" s="72" t="s">
        <v>2987</v>
      </c>
      <c r="O749" s="72" t="s">
        <v>3080</v>
      </c>
      <c r="P749" s="46" t="s">
        <v>179</v>
      </c>
      <c r="Q749" s="59" t="s">
        <v>2753</v>
      </c>
      <c r="R749" s="59" t="s">
        <v>230</v>
      </c>
      <c r="S749" s="75">
        <f t="shared" si="165"/>
        <v>5</v>
      </c>
      <c r="T749" s="75" t="s">
        <v>243</v>
      </c>
      <c r="U749" s="75">
        <f t="shared" si="166"/>
        <v>3</v>
      </c>
      <c r="V749" s="75" t="s">
        <v>232</v>
      </c>
      <c r="W749" s="75">
        <f t="shared" si="167"/>
        <v>4</v>
      </c>
      <c r="X749" s="75" t="s">
        <v>242</v>
      </c>
      <c r="Y749" s="76">
        <f t="shared" si="168"/>
        <v>5</v>
      </c>
      <c r="Z749" s="77" t="str">
        <f t="shared" si="169"/>
        <v>Catastrófico</v>
      </c>
      <c r="AA749" s="78">
        <f t="shared" si="170"/>
        <v>5</v>
      </c>
      <c r="AB749" s="75" t="s">
        <v>243</v>
      </c>
      <c r="AC749" s="75">
        <f t="shared" si="171"/>
        <v>5</v>
      </c>
      <c r="AD749" s="75" t="s">
        <v>243</v>
      </c>
      <c r="AE749" s="75">
        <f t="shared" si="172"/>
        <v>4</v>
      </c>
      <c r="AF749" s="75" t="s">
        <v>242</v>
      </c>
      <c r="AG749" s="76">
        <f t="shared" si="173"/>
        <v>5</v>
      </c>
      <c r="AH749" s="77" t="str">
        <f t="shared" si="174"/>
        <v>Catastrófico</v>
      </c>
      <c r="AI749" s="78">
        <f t="shared" si="175"/>
        <v>1</v>
      </c>
      <c r="AJ749" s="75" t="s">
        <v>231</v>
      </c>
      <c r="AK749" s="75">
        <f t="shared" si="176"/>
        <v>5</v>
      </c>
      <c r="AL749" s="75" t="s">
        <v>243</v>
      </c>
      <c r="AM749" s="75">
        <f t="shared" si="177"/>
        <v>3</v>
      </c>
      <c r="AN749" s="75" t="s">
        <v>232</v>
      </c>
      <c r="AO749" s="76">
        <f t="shared" si="178"/>
        <v>5</v>
      </c>
      <c r="AP749" s="77" t="str">
        <f t="shared" si="179"/>
        <v>Catastrófico</v>
      </c>
      <c r="AQ749" s="79"/>
      <c r="AR749" s="79"/>
      <c r="AS749" s="79"/>
    </row>
    <row r="750" spans="3:45" ht="76.5">
      <c r="C750" s="56" t="s">
        <v>4128</v>
      </c>
      <c r="D750" s="57">
        <v>43413</v>
      </c>
      <c r="E750" s="71" t="s">
        <v>3070</v>
      </c>
      <c r="F750" s="71" t="s">
        <v>3070</v>
      </c>
      <c r="G750" s="72" t="s">
        <v>3071</v>
      </c>
      <c r="H750" s="72" t="s">
        <v>222</v>
      </c>
      <c r="I750" s="59" t="s">
        <v>2655</v>
      </c>
      <c r="J750" s="72" t="s">
        <v>3072</v>
      </c>
      <c r="K750" s="72" t="s">
        <v>535</v>
      </c>
      <c r="L750" s="72" t="s">
        <v>2986</v>
      </c>
      <c r="M750" s="72" t="s">
        <v>2912</v>
      </c>
      <c r="N750" s="72" t="s">
        <v>2986</v>
      </c>
      <c r="O750" s="72" t="s">
        <v>2504</v>
      </c>
      <c r="P750" s="46" t="s">
        <v>179</v>
      </c>
      <c r="Q750" s="59" t="s">
        <v>2753</v>
      </c>
      <c r="R750" s="59" t="s">
        <v>2774</v>
      </c>
      <c r="S750" s="75">
        <f t="shared" si="150"/>
        <v>5</v>
      </c>
      <c r="T750" s="75" t="s">
        <v>243</v>
      </c>
      <c r="U750" s="75">
        <f t="shared" si="151"/>
        <v>5</v>
      </c>
      <c r="V750" s="75" t="s">
        <v>243</v>
      </c>
      <c r="W750" s="75">
        <f t="shared" si="152"/>
        <v>4</v>
      </c>
      <c r="X750" s="75" t="s">
        <v>242</v>
      </c>
      <c r="Y750" s="76">
        <f t="shared" si="161"/>
        <v>5</v>
      </c>
      <c r="Z750" s="77" t="str">
        <f t="shared" si="162"/>
        <v>Catastrófico</v>
      </c>
      <c r="AA750" s="78">
        <f t="shared" si="153"/>
        <v>5</v>
      </c>
      <c r="AB750" s="75" t="s">
        <v>243</v>
      </c>
      <c r="AC750" s="75">
        <f t="shared" si="154"/>
        <v>5</v>
      </c>
      <c r="AD750" s="75" t="s">
        <v>243</v>
      </c>
      <c r="AE750" s="75">
        <f t="shared" si="155"/>
        <v>2</v>
      </c>
      <c r="AF750" s="75" t="s">
        <v>233</v>
      </c>
      <c r="AG750" s="76">
        <f t="shared" si="163"/>
        <v>5</v>
      </c>
      <c r="AH750" s="77" t="str">
        <f t="shared" si="156"/>
        <v>Catastrófico</v>
      </c>
      <c r="AI750" s="78">
        <f t="shared" si="157"/>
        <v>1</v>
      </c>
      <c r="AJ750" s="75" t="s">
        <v>231</v>
      </c>
      <c r="AK750" s="75">
        <f t="shared" si="158"/>
        <v>1</v>
      </c>
      <c r="AL750" s="75" t="s">
        <v>231</v>
      </c>
      <c r="AM750" s="75">
        <f t="shared" si="159"/>
        <v>2</v>
      </c>
      <c r="AN750" s="75" t="s">
        <v>233</v>
      </c>
      <c r="AO750" s="76">
        <f t="shared" si="164"/>
        <v>2</v>
      </c>
      <c r="AP750" s="77" t="str">
        <f t="shared" si="160"/>
        <v>Menor</v>
      </c>
      <c r="AQ750" s="79"/>
      <c r="AR750" s="79"/>
      <c r="AS750" s="79"/>
    </row>
    <row r="751" spans="3:45" ht="76.5">
      <c r="C751" s="56" t="s">
        <v>4128</v>
      </c>
      <c r="D751" s="57">
        <v>43413</v>
      </c>
      <c r="E751" s="71" t="s">
        <v>3070</v>
      </c>
      <c r="F751" s="71" t="s">
        <v>3070</v>
      </c>
      <c r="G751" s="72" t="s">
        <v>3071</v>
      </c>
      <c r="H751" s="72" t="s">
        <v>222</v>
      </c>
      <c r="I751" s="59" t="s">
        <v>2655</v>
      </c>
      <c r="J751" s="72" t="s">
        <v>3072</v>
      </c>
      <c r="K751" s="72" t="s">
        <v>535</v>
      </c>
      <c r="L751" s="72" t="s">
        <v>2986</v>
      </c>
      <c r="M751" s="72" t="s">
        <v>2912</v>
      </c>
      <c r="N751" s="72" t="s">
        <v>2986</v>
      </c>
      <c r="O751" s="72" t="s">
        <v>2992</v>
      </c>
      <c r="P751" s="46" t="s">
        <v>179</v>
      </c>
      <c r="Q751" s="59" t="s">
        <v>2753</v>
      </c>
      <c r="R751" s="59" t="s">
        <v>2774</v>
      </c>
      <c r="S751" s="75">
        <f>IF(T751="Insignificante",1,IF(T751="Menor",2,IF(T751="Moderado",3,IF(T751="Mayor",4,IF(T751="Catastrófico",5,"NA")))))</f>
        <v>5</v>
      </c>
      <c r="T751" s="75" t="s">
        <v>243</v>
      </c>
      <c r="U751" s="75">
        <f>IF(V751="Insignificante",1,IF(V751="Menor",2,IF(V751="Moderado",3,IF(V751="Mayor",4,IF(V751="Catastrófico",5,"NA")))))</f>
        <v>5</v>
      </c>
      <c r="V751" s="75" t="s">
        <v>243</v>
      </c>
      <c r="W751" s="75">
        <f>IF(X751="Insignificante",1,IF(X751="Menor",2,IF(X751="Moderado",3,IF(X751="Mayor",4,IF(X751="Catastrófico",5,"NA")))))</f>
        <v>4</v>
      </c>
      <c r="X751" s="75" t="s">
        <v>242</v>
      </c>
      <c r="Y751" s="76">
        <f>MAXA(S751,U751,W751)</f>
        <v>5</v>
      </c>
      <c r="Z751" s="77" t="str">
        <f>IF(Y751=1,"Insignificante",IF(Y751=2,"Menor",IF(Y751=3,"Moderado",IF(Y751=4,"Mayor",IF(Y751=5,"Catastrófico","NA")))))</f>
        <v>Catastrófico</v>
      </c>
      <c r="AA751" s="78">
        <f>IF(AB751="Insignificante",1,IF(AB751="Menor",2,IF(AB751="Moderado",3,IF(AB751="Mayor",4,IF(AB751="Catastrófico",5,"NA")))))</f>
        <v>5</v>
      </c>
      <c r="AB751" s="75" t="s">
        <v>243</v>
      </c>
      <c r="AC751" s="75">
        <f>IF(AD751="Insignificante",1,IF(AD751="Menor",2,IF(AD751="Moderado",3,IF(AD751="Mayor",4,IF(AD751="Catastrófico",5,"NA")))))</f>
        <v>5</v>
      </c>
      <c r="AD751" s="75" t="s">
        <v>243</v>
      </c>
      <c r="AE751" s="75">
        <f>IF(AF751="Insignificante",1,IF(AF751="Menor",2,IF(AF751="Moderado",3,IF(AF751="Mayor",4,IF(AF751="Catastrófico",5,"NA")))))</f>
        <v>2</v>
      </c>
      <c r="AF751" s="75" t="s">
        <v>233</v>
      </c>
      <c r="AG751" s="76">
        <f>MAXA(AA751,AC751,AE751)</f>
        <v>5</v>
      </c>
      <c r="AH751" s="77" t="str">
        <f>IF(AG751=1,"Insignificante",IF(AG751=2,"Menor",IF(AG751=3,"Moderado",IF(AG751=4,"Mayor",IF(AG751=5,"Catastrófico","NA")))))</f>
        <v>Catastrófico</v>
      </c>
      <c r="AI751" s="78">
        <f>IF(AJ751="Insignificante",1,IF(AJ751="Menor",2,IF(AJ751="Moderado",3,IF(AJ751="Mayor",4,IF(AJ751="Catastrófico",5,"NA")))))</f>
        <v>1</v>
      </c>
      <c r="AJ751" s="75" t="s">
        <v>231</v>
      </c>
      <c r="AK751" s="75">
        <f>IF(AL751="Insignificante",1,IF(AL751="Menor",2,IF(AL751="Moderado",3,IF(AL751="Mayor",4,IF(AL751="Catastrófico",5,"NA")))))</f>
        <v>1</v>
      </c>
      <c r="AL751" s="75" t="s">
        <v>231</v>
      </c>
      <c r="AM751" s="75">
        <f>IF(AN751="Insignificante",1,IF(AN751="Menor",2,IF(AN751="Moderado",3,IF(AN751="Mayor",4,IF(AN751="Catastrófico",5,"NA")))))</f>
        <v>2</v>
      </c>
      <c r="AN751" s="75" t="s">
        <v>233</v>
      </c>
      <c r="AO751" s="76">
        <f>MAXA(AI751,AK751,AM751)</f>
        <v>2</v>
      </c>
      <c r="AP751" s="77" t="str">
        <f>IF(AO751=1,"Insignificante",IF(AO751=2,"Menor",IF(AO751=3,"Moderado",IF(AO751=4,"Mayor",IF(AO751=5,"Catastrófico","NA")))))</f>
        <v>Menor</v>
      </c>
      <c r="AQ751" s="79"/>
      <c r="AR751" s="79"/>
      <c r="AS751" s="79"/>
    </row>
    <row r="752" spans="3:45" ht="89.25">
      <c r="C752" s="56" t="s">
        <v>4129</v>
      </c>
      <c r="D752" s="57">
        <v>43413</v>
      </c>
      <c r="E752" s="71" t="s">
        <v>3074</v>
      </c>
      <c r="F752" s="71" t="s">
        <v>3075</v>
      </c>
      <c r="G752" s="72" t="s">
        <v>3076</v>
      </c>
      <c r="H752" s="72" t="s">
        <v>222</v>
      </c>
      <c r="I752" s="59" t="s">
        <v>223</v>
      </c>
      <c r="J752" s="72" t="s">
        <v>3077</v>
      </c>
      <c r="K752" s="72" t="s">
        <v>535</v>
      </c>
      <c r="L752" s="72" t="s">
        <v>2986</v>
      </c>
      <c r="M752" s="72" t="s">
        <v>2912</v>
      </c>
      <c r="N752" s="72" t="s">
        <v>3078</v>
      </c>
      <c r="O752" s="72" t="s">
        <v>2988</v>
      </c>
      <c r="P752" s="46" t="s">
        <v>179</v>
      </c>
      <c r="Q752" s="59" t="s">
        <v>2753</v>
      </c>
      <c r="R752" s="59" t="s">
        <v>230</v>
      </c>
      <c r="S752" s="75">
        <f t="shared" si="150"/>
        <v>5</v>
      </c>
      <c r="T752" s="75" t="s">
        <v>243</v>
      </c>
      <c r="U752" s="75">
        <f t="shared" si="151"/>
        <v>3</v>
      </c>
      <c r="V752" s="75" t="s">
        <v>232</v>
      </c>
      <c r="W752" s="75">
        <f t="shared" si="152"/>
        <v>4</v>
      </c>
      <c r="X752" s="75" t="s">
        <v>242</v>
      </c>
      <c r="Y752" s="76">
        <f t="shared" si="161"/>
        <v>5</v>
      </c>
      <c r="Z752" s="77" t="str">
        <f t="shared" si="162"/>
        <v>Catastrófico</v>
      </c>
      <c r="AA752" s="78">
        <f t="shared" si="153"/>
        <v>5</v>
      </c>
      <c r="AB752" s="75" t="s">
        <v>243</v>
      </c>
      <c r="AC752" s="75">
        <f t="shared" si="154"/>
        <v>5</v>
      </c>
      <c r="AD752" s="75" t="s">
        <v>243</v>
      </c>
      <c r="AE752" s="75">
        <f t="shared" si="155"/>
        <v>4</v>
      </c>
      <c r="AF752" s="75" t="s">
        <v>242</v>
      </c>
      <c r="AG752" s="76">
        <f t="shared" si="163"/>
        <v>5</v>
      </c>
      <c r="AH752" s="77" t="str">
        <f t="shared" si="156"/>
        <v>Catastrófico</v>
      </c>
      <c r="AI752" s="78">
        <f t="shared" si="157"/>
        <v>1</v>
      </c>
      <c r="AJ752" s="75" t="s">
        <v>231</v>
      </c>
      <c r="AK752" s="75">
        <f t="shared" si="158"/>
        <v>5</v>
      </c>
      <c r="AL752" s="75" t="s">
        <v>243</v>
      </c>
      <c r="AM752" s="75">
        <f t="shared" si="159"/>
        <v>3</v>
      </c>
      <c r="AN752" s="75" t="s">
        <v>232</v>
      </c>
      <c r="AO752" s="76">
        <f t="shared" si="164"/>
        <v>5</v>
      </c>
      <c r="AP752" s="77" t="str">
        <f t="shared" si="160"/>
        <v>Catastrófico</v>
      </c>
      <c r="AQ752" s="79"/>
      <c r="AR752" s="79"/>
      <c r="AS752" s="79"/>
    </row>
    <row r="753" spans="3:45" ht="89.25">
      <c r="C753" s="56" t="s">
        <v>4129</v>
      </c>
      <c r="D753" s="57">
        <v>43413</v>
      </c>
      <c r="E753" s="71" t="s">
        <v>3074</v>
      </c>
      <c r="F753" s="71" t="s">
        <v>3075</v>
      </c>
      <c r="G753" s="72" t="s">
        <v>3076</v>
      </c>
      <c r="H753" s="72" t="s">
        <v>222</v>
      </c>
      <c r="I753" s="59" t="s">
        <v>223</v>
      </c>
      <c r="J753" s="72" t="s">
        <v>3077</v>
      </c>
      <c r="K753" s="72" t="s">
        <v>535</v>
      </c>
      <c r="L753" s="72" t="s">
        <v>2986</v>
      </c>
      <c r="M753" s="72" t="s">
        <v>2912</v>
      </c>
      <c r="N753" s="72" t="s">
        <v>3078</v>
      </c>
      <c r="O753" s="72" t="s">
        <v>2990</v>
      </c>
      <c r="P753" s="46" t="s">
        <v>179</v>
      </c>
      <c r="Q753" s="59" t="s">
        <v>2753</v>
      </c>
      <c r="R753" s="59" t="s">
        <v>230</v>
      </c>
      <c r="S753" s="75">
        <f t="shared" ref="S753:S759" si="180">IF(T753="Insignificante",1,IF(T753="Menor",2,IF(T753="Moderado",3,IF(T753="Mayor",4,IF(T753="Catastrófico",5,"NA")))))</f>
        <v>5</v>
      </c>
      <c r="T753" s="75" t="s">
        <v>243</v>
      </c>
      <c r="U753" s="75">
        <f t="shared" ref="U753:U759" si="181">IF(V753="Insignificante",1,IF(V753="Menor",2,IF(V753="Moderado",3,IF(V753="Mayor",4,IF(V753="Catastrófico",5,"NA")))))</f>
        <v>3</v>
      </c>
      <c r="V753" s="75" t="s">
        <v>232</v>
      </c>
      <c r="W753" s="75">
        <f t="shared" ref="W753:W759" si="182">IF(X753="Insignificante",1,IF(X753="Menor",2,IF(X753="Moderado",3,IF(X753="Mayor",4,IF(X753="Catastrófico",5,"NA")))))</f>
        <v>4</v>
      </c>
      <c r="X753" s="75" t="s">
        <v>242</v>
      </c>
      <c r="Y753" s="76">
        <f t="shared" ref="Y753:Y759" si="183">MAXA(S753,U753,W753)</f>
        <v>5</v>
      </c>
      <c r="Z753" s="77" t="str">
        <f t="shared" ref="Z753:Z759" si="184">IF(Y753=1,"Insignificante",IF(Y753=2,"Menor",IF(Y753=3,"Moderado",IF(Y753=4,"Mayor",IF(Y753=5,"Catastrófico","NA")))))</f>
        <v>Catastrófico</v>
      </c>
      <c r="AA753" s="78">
        <f t="shared" ref="AA753:AA759" si="185">IF(AB753="Insignificante",1,IF(AB753="Menor",2,IF(AB753="Moderado",3,IF(AB753="Mayor",4,IF(AB753="Catastrófico",5,"NA")))))</f>
        <v>5</v>
      </c>
      <c r="AB753" s="75" t="s">
        <v>243</v>
      </c>
      <c r="AC753" s="75">
        <f t="shared" ref="AC753:AC759" si="186">IF(AD753="Insignificante",1,IF(AD753="Menor",2,IF(AD753="Moderado",3,IF(AD753="Mayor",4,IF(AD753="Catastrófico",5,"NA")))))</f>
        <v>5</v>
      </c>
      <c r="AD753" s="75" t="s">
        <v>243</v>
      </c>
      <c r="AE753" s="75">
        <f t="shared" ref="AE753:AE759" si="187">IF(AF753="Insignificante",1,IF(AF753="Menor",2,IF(AF753="Moderado",3,IF(AF753="Mayor",4,IF(AF753="Catastrófico",5,"NA")))))</f>
        <v>4</v>
      </c>
      <c r="AF753" s="75" t="s">
        <v>242</v>
      </c>
      <c r="AG753" s="76">
        <f t="shared" ref="AG753:AG759" si="188">MAXA(AA753,AC753,AE753)</f>
        <v>5</v>
      </c>
      <c r="AH753" s="77" t="str">
        <f t="shared" ref="AH753:AH759" si="189">IF(AG753=1,"Insignificante",IF(AG753=2,"Menor",IF(AG753=3,"Moderado",IF(AG753=4,"Mayor",IF(AG753=5,"Catastrófico","NA")))))</f>
        <v>Catastrófico</v>
      </c>
      <c r="AI753" s="78">
        <f t="shared" ref="AI753:AI759" si="190">IF(AJ753="Insignificante",1,IF(AJ753="Menor",2,IF(AJ753="Moderado",3,IF(AJ753="Mayor",4,IF(AJ753="Catastrófico",5,"NA")))))</f>
        <v>1</v>
      </c>
      <c r="AJ753" s="75" t="s">
        <v>231</v>
      </c>
      <c r="AK753" s="75">
        <f t="shared" ref="AK753:AK759" si="191">IF(AL753="Insignificante",1,IF(AL753="Menor",2,IF(AL753="Moderado",3,IF(AL753="Mayor",4,IF(AL753="Catastrófico",5,"NA")))))</f>
        <v>5</v>
      </c>
      <c r="AL753" s="75" t="s">
        <v>243</v>
      </c>
      <c r="AM753" s="75">
        <f t="shared" ref="AM753:AM759" si="192">IF(AN753="Insignificante",1,IF(AN753="Menor",2,IF(AN753="Moderado",3,IF(AN753="Mayor",4,IF(AN753="Catastrófico",5,"NA")))))</f>
        <v>3</v>
      </c>
      <c r="AN753" s="75" t="s">
        <v>232</v>
      </c>
      <c r="AO753" s="76">
        <f t="shared" ref="AO753:AO759" si="193">MAXA(AI753,AK753,AM753)</f>
        <v>5</v>
      </c>
      <c r="AP753" s="77" t="str">
        <f t="shared" ref="AP753:AP759" si="194">IF(AO753=1,"Insignificante",IF(AO753=2,"Menor",IF(AO753=3,"Moderado",IF(AO753=4,"Mayor",IF(AO753=5,"Catastrófico","NA")))))</f>
        <v>Catastrófico</v>
      </c>
      <c r="AQ753" s="79"/>
      <c r="AR753" s="79"/>
      <c r="AS753" s="79"/>
    </row>
    <row r="754" spans="3:45" ht="89.25">
      <c r="C754" s="56" t="s">
        <v>4129</v>
      </c>
      <c r="D754" s="57">
        <v>43413</v>
      </c>
      <c r="E754" s="71" t="s">
        <v>3074</v>
      </c>
      <c r="F754" s="71" t="s">
        <v>3075</v>
      </c>
      <c r="G754" s="72" t="s">
        <v>3076</v>
      </c>
      <c r="H754" s="72" t="s">
        <v>222</v>
      </c>
      <c r="I754" s="59" t="s">
        <v>223</v>
      </c>
      <c r="J754" s="72" t="s">
        <v>3077</v>
      </c>
      <c r="K754" s="72" t="s">
        <v>535</v>
      </c>
      <c r="L754" s="72" t="s">
        <v>2986</v>
      </c>
      <c r="M754" s="72" t="s">
        <v>2912</v>
      </c>
      <c r="N754" s="72" t="s">
        <v>3078</v>
      </c>
      <c r="O754" s="72" t="s">
        <v>2991</v>
      </c>
      <c r="P754" s="46" t="s">
        <v>179</v>
      </c>
      <c r="Q754" s="59" t="s">
        <v>2753</v>
      </c>
      <c r="R754" s="59" t="s">
        <v>230</v>
      </c>
      <c r="S754" s="75">
        <f t="shared" si="180"/>
        <v>5</v>
      </c>
      <c r="T754" s="75" t="s">
        <v>243</v>
      </c>
      <c r="U754" s="75">
        <f t="shared" si="181"/>
        <v>3</v>
      </c>
      <c r="V754" s="75" t="s">
        <v>232</v>
      </c>
      <c r="W754" s="75">
        <f t="shared" si="182"/>
        <v>4</v>
      </c>
      <c r="X754" s="75" t="s">
        <v>242</v>
      </c>
      <c r="Y754" s="76">
        <f t="shared" si="183"/>
        <v>5</v>
      </c>
      <c r="Z754" s="77" t="str">
        <f t="shared" si="184"/>
        <v>Catastrófico</v>
      </c>
      <c r="AA754" s="78">
        <f t="shared" si="185"/>
        <v>5</v>
      </c>
      <c r="AB754" s="75" t="s">
        <v>243</v>
      </c>
      <c r="AC754" s="75">
        <f t="shared" si="186"/>
        <v>5</v>
      </c>
      <c r="AD754" s="75" t="s">
        <v>243</v>
      </c>
      <c r="AE754" s="75">
        <f t="shared" si="187"/>
        <v>4</v>
      </c>
      <c r="AF754" s="75" t="s">
        <v>242</v>
      </c>
      <c r="AG754" s="76">
        <f t="shared" si="188"/>
        <v>5</v>
      </c>
      <c r="AH754" s="77" t="str">
        <f t="shared" si="189"/>
        <v>Catastrófico</v>
      </c>
      <c r="AI754" s="78">
        <f t="shared" si="190"/>
        <v>1</v>
      </c>
      <c r="AJ754" s="75" t="s">
        <v>231</v>
      </c>
      <c r="AK754" s="75">
        <f t="shared" si="191"/>
        <v>5</v>
      </c>
      <c r="AL754" s="75" t="s">
        <v>243</v>
      </c>
      <c r="AM754" s="75">
        <f t="shared" si="192"/>
        <v>3</v>
      </c>
      <c r="AN754" s="75" t="s">
        <v>232</v>
      </c>
      <c r="AO754" s="76">
        <f t="shared" si="193"/>
        <v>5</v>
      </c>
      <c r="AP754" s="77" t="str">
        <f t="shared" si="194"/>
        <v>Catastrófico</v>
      </c>
      <c r="AQ754" s="79"/>
      <c r="AR754" s="79"/>
      <c r="AS754" s="79"/>
    </row>
    <row r="755" spans="3:45" ht="89.25">
      <c r="C755" s="56" t="s">
        <v>4129</v>
      </c>
      <c r="D755" s="57">
        <v>43413</v>
      </c>
      <c r="E755" s="71" t="s">
        <v>3074</v>
      </c>
      <c r="F755" s="71" t="s">
        <v>3075</v>
      </c>
      <c r="G755" s="72" t="s">
        <v>3076</v>
      </c>
      <c r="H755" s="72" t="s">
        <v>222</v>
      </c>
      <c r="I755" s="59" t="s">
        <v>223</v>
      </c>
      <c r="J755" s="72" t="s">
        <v>3077</v>
      </c>
      <c r="K755" s="72" t="s">
        <v>535</v>
      </c>
      <c r="L755" s="72" t="s">
        <v>2986</v>
      </c>
      <c r="M755" s="72" t="s">
        <v>2912</v>
      </c>
      <c r="N755" s="72" t="s">
        <v>3078</v>
      </c>
      <c r="O755" s="72" t="s">
        <v>2992</v>
      </c>
      <c r="P755" s="46" t="s">
        <v>179</v>
      </c>
      <c r="Q755" s="59" t="s">
        <v>2753</v>
      </c>
      <c r="R755" s="59" t="s">
        <v>230</v>
      </c>
      <c r="S755" s="75">
        <f t="shared" si="180"/>
        <v>5</v>
      </c>
      <c r="T755" s="75" t="s">
        <v>243</v>
      </c>
      <c r="U755" s="75">
        <f t="shared" si="181"/>
        <v>3</v>
      </c>
      <c r="V755" s="75" t="s">
        <v>232</v>
      </c>
      <c r="W755" s="75">
        <f t="shared" si="182"/>
        <v>4</v>
      </c>
      <c r="X755" s="75" t="s">
        <v>242</v>
      </c>
      <c r="Y755" s="76">
        <f t="shared" si="183"/>
        <v>5</v>
      </c>
      <c r="Z755" s="77" t="str">
        <f t="shared" si="184"/>
        <v>Catastrófico</v>
      </c>
      <c r="AA755" s="78">
        <f t="shared" si="185"/>
        <v>5</v>
      </c>
      <c r="AB755" s="75" t="s">
        <v>243</v>
      </c>
      <c r="AC755" s="75">
        <f t="shared" si="186"/>
        <v>5</v>
      </c>
      <c r="AD755" s="75" t="s">
        <v>243</v>
      </c>
      <c r="AE755" s="75">
        <f t="shared" si="187"/>
        <v>4</v>
      </c>
      <c r="AF755" s="75" t="s">
        <v>242</v>
      </c>
      <c r="AG755" s="76">
        <f t="shared" si="188"/>
        <v>5</v>
      </c>
      <c r="AH755" s="77" t="str">
        <f t="shared" si="189"/>
        <v>Catastrófico</v>
      </c>
      <c r="AI755" s="78">
        <f t="shared" si="190"/>
        <v>1</v>
      </c>
      <c r="AJ755" s="75" t="s">
        <v>231</v>
      </c>
      <c r="AK755" s="75">
        <f t="shared" si="191"/>
        <v>5</v>
      </c>
      <c r="AL755" s="75" t="s">
        <v>243</v>
      </c>
      <c r="AM755" s="75">
        <f t="shared" si="192"/>
        <v>3</v>
      </c>
      <c r="AN755" s="75" t="s">
        <v>232</v>
      </c>
      <c r="AO755" s="76">
        <f t="shared" si="193"/>
        <v>5</v>
      </c>
      <c r="AP755" s="77" t="str">
        <f t="shared" si="194"/>
        <v>Catastrófico</v>
      </c>
      <c r="AQ755" s="79"/>
      <c r="AR755" s="79"/>
      <c r="AS755" s="79"/>
    </row>
    <row r="756" spans="3:45" ht="89.25">
      <c r="C756" s="56" t="s">
        <v>4129</v>
      </c>
      <c r="D756" s="57">
        <v>43413</v>
      </c>
      <c r="E756" s="71" t="s">
        <v>3074</v>
      </c>
      <c r="F756" s="71" t="s">
        <v>3075</v>
      </c>
      <c r="G756" s="72" t="s">
        <v>3076</v>
      </c>
      <c r="H756" s="72" t="s">
        <v>222</v>
      </c>
      <c r="I756" s="59" t="s">
        <v>223</v>
      </c>
      <c r="J756" s="72" t="s">
        <v>3077</v>
      </c>
      <c r="K756" s="72" t="s">
        <v>535</v>
      </c>
      <c r="L756" s="72" t="s">
        <v>2986</v>
      </c>
      <c r="M756" s="72" t="s">
        <v>2912</v>
      </c>
      <c r="N756" s="72" t="s">
        <v>3078</v>
      </c>
      <c r="O756" s="72" t="s">
        <v>3046</v>
      </c>
      <c r="P756" s="46" t="s">
        <v>179</v>
      </c>
      <c r="Q756" s="59" t="s">
        <v>2753</v>
      </c>
      <c r="R756" s="59" t="s">
        <v>230</v>
      </c>
      <c r="S756" s="75">
        <f t="shared" si="180"/>
        <v>5</v>
      </c>
      <c r="T756" s="75" t="s">
        <v>243</v>
      </c>
      <c r="U756" s="75">
        <f t="shared" si="181"/>
        <v>3</v>
      </c>
      <c r="V756" s="75" t="s">
        <v>232</v>
      </c>
      <c r="W756" s="75">
        <f t="shared" si="182"/>
        <v>4</v>
      </c>
      <c r="X756" s="75" t="s">
        <v>242</v>
      </c>
      <c r="Y756" s="76">
        <f t="shared" si="183"/>
        <v>5</v>
      </c>
      <c r="Z756" s="77" t="str">
        <f t="shared" si="184"/>
        <v>Catastrófico</v>
      </c>
      <c r="AA756" s="78">
        <f t="shared" si="185"/>
        <v>5</v>
      </c>
      <c r="AB756" s="75" t="s">
        <v>243</v>
      </c>
      <c r="AC756" s="75">
        <f t="shared" si="186"/>
        <v>5</v>
      </c>
      <c r="AD756" s="75" t="s">
        <v>243</v>
      </c>
      <c r="AE756" s="75">
        <f t="shared" si="187"/>
        <v>4</v>
      </c>
      <c r="AF756" s="75" t="s">
        <v>242</v>
      </c>
      <c r="AG756" s="76">
        <f t="shared" si="188"/>
        <v>5</v>
      </c>
      <c r="AH756" s="77" t="str">
        <f t="shared" si="189"/>
        <v>Catastrófico</v>
      </c>
      <c r="AI756" s="78">
        <f t="shared" si="190"/>
        <v>1</v>
      </c>
      <c r="AJ756" s="75" t="s">
        <v>231</v>
      </c>
      <c r="AK756" s="75">
        <f t="shared" si="191"/>
        <v>5</v>
      </c>
      <c r="AL756" s="75" t="s">
        <v>243</v>
      </c>
      <c r="AM756" s="75">
        <f t="shared" si="192"/>
        <v>3</v>
      </c>
      <c r="AN756" s="75" t="s">
        <v>232</v>
      </c>
      <c r="AO756" s="76">
        <f t="shared" si="193"/>
        <v>5</v>
      </c>
      <c r="AP756" s="77" t="str">
        <f t="shared" si="194"/>
        <v>Catastrófico</v>
      </c>
      <c r="AQ756" s="79"/>
      <c r="AR756" s="79"/>
      <c r="AS756" s="79"/>
    </row>
    <row r="757" spans="3:45" ht="89.25">
      <c r="C757" s="56" t="s">
        <v>4129</v>
      </c>
      <c r="D757" s="57">
        <v>43413</v>
      </c>
      <c r="E757" s="71" t="s">
        <v>3074</v>
      </c>
      <c r="F757" s="71" t="s">
        <v>3075</v>
      </c>
      <c r="G757" s="72" t="s">
        <v>3076</v>
      </c>
      <c r="H757" s="72" t="s">
        <v>222</v>
      </c>
      <c r="I757" s="59" t="s">
        <v>223</v>
      </c>
      <c r="J757" s="72" t="s">
        <v>3077</v>
      </c>
      <c r="K757" s="72" t="s">
        <v>535</v>
      </c>
      <c r="L757" s="72" t="s">
        <v>2986</v>
      </c>
      <c r="M757" s="72" t="s">
        <v>2912</v>
      </c>
      <c r="N757" s="72" t="s">
        <v>3078</v>
      </c>
      <c r="O757" s="72" t="s">
        <v>2990</v>
      </c>
      <c r="P757" s="46" t="s">
        <v>179</v>
      </c>
      <c r="Q757" s="59" t="s">
        <v>2753</v>
      </c>
      <c r="R757" s="59" t="s">
        <v>230</v>
      </c>
      <c r="S757" s="75">
        <f t="shared" si="180"/>
        <v>5</v>
      </c>
      <c r="T757" s="75" t="s">
        <v>243</v>
      </c>
      <c r="U757" s="75">
        <f t="shared" si="181"/>
        <v>3</v>
      </c>
      <c r="V757" s="75" t="s">
        <v>232</v>
      </c>
      <c r="W757" s="75">
        <f t="shared" si="182"/>
        <v>4</v>
      </c>
      <c r="X757" s="75" t="s">
        <v>242</v>
      </c>
      <c r="Y757" s="76">
        <f t="shared" si="183"/>
        <v>5</v>
      </c>
      <c r="Z757" s="77" t="str">
        <f t="shared" si="184"/>
        <v>Catastrófico</v>
      </c>
      <c r="AA757" s="78">
        <f t="shared" si="185"/>
        <v>5</v>
      </c>
      <c r="AB757" s="75" t="s">
        <v>243</v>
      </c>
      <c r="AC757" s="75">
        <f t="shared" si="186"/>
        <v>5</v>
      </c>
      <c r="AD757" s="75" t="s">
        <v>243</v>
      </c>
      <c r="AE757" s="75">
        <f t="shared" si="187"/>
        <v>4</v>
      </c>
      <c r="AF757" s="75" t="s">
        <v>242</v>
      </c>
      <c r="AG757" s="76">
        <f t="shared" si="188"/>
        <v>5</v>
      </c>
      <c r="AH757" s="77" t="str">
        <f t="shared" si="189"/>
        <v>Catastrófico</v>
      </c>
      <c r="AI757" s="78">
        <f t="shared" si="190"/>
        <v>1</v>
      </c>
      <c r="AJ757" s="75" t="s">
        <v>231</v>
      </c>
      <c r="AK757" s="75">
        <f t="shared" si="191"/>
        <v>5</v>
      </c>
      <c r="AL757" s="75" t="s">
        <v>243</v>
      </c>
      <c r="AM757" s="75">
        <f t="shared" si="192"/>
        <v>3</v>
      </c>
      <c r="AN757" s="75" t="s">
        <v>232</v>
      </c>
      <c r="AO757" s="76">
        <f t="shared" si="193"/>
        <v>5</v>
      </c>
      <c r="AP757" s="77" t="str">
        <f t="shared" si="194"/>
        <v>Catastrófico</v>
      </c>
      <c r="AQ757" s="79"/>
      <c r="AR757" s="79"/>
      <c r="AS757" s="79"/>
    </row>
    <row r="758" spans="3:45" ht="89.25">
      <c r="C758" s="56" t="s">
        <v>4129</v>
      </c>
      <c r="D758" s="57">
        <v>43413</v>
      </c>
      <c r="E758" s="71" t="s">
        <v>3074</v>
      </c>
      <c r="F758" s="71" t="s">
        <v>3075</v>
      </c>
      <c r="G758" s="72" t="s">
        <v>3076</v>
      </c>
      <c r="H758" s="72" t="s">
        <v>222</v>
      </c>
      <c r="I758" s="59" t="s">
        <v>223</v>
      </c>
      <c r="J758" s="72" t="s">
        <v>3077</v>
      </c>
      <c r="K758" s="72" t="s">
        <v>535</v>
      </c>
      <c r="L758" s="72" t="s">
        <v>2986</v>
      </c>
      <c r="M758" s="72" t="s">
        <v>2912</v>
      </c>
      <c r="N758" s="72" t="s">
        <v>3078</v>
      </c>
      <c r="O758" s="72" t="s">
        <v>3079</v>
      </c>
      <c r="P758" s="46" t="s">
        <v>179</v>
      </c>
      <c r="Q758" s="59" t="s">
        <v>2753</v>
      </c>
      <c r="R758" s="59" t="s">
        <v>230</v>
      </c>
      <c r="S758" s="75">
        <f t="shared" si="180"/>
        <v>5</v>
      </c>
      <c r="T758" s="75" t="s">
        <v>243</v>
      </c>
      <c r="U758" s="75">
        <f t="shared" si="181"/>
        <v>3</v>
      </c>
      <c r="V758" s="75" t="s">
        <v>232</v>
      </c>
      <c r="W758" s="75">
        <f t="shared" si="182"/>
        <v>4</v>
      </c>
      <c r="X758" s="75" t="s">
        <v>242</v>
      </c>
      <c r="Y758" s="76">
        <f t="shared" si="183"/>
        <v>5</v>
      </c>
      <c r="Z758" s="77" t="str">
        <f t="shared" si="184"/>
        <v>Catastrófico</v>
      </c>
      <c r="AA758" s="78">
        <f t="shared" si="185"/>
        <v>5</v>
      </c>
      <c r="AB758" s="75" t="s">
        <v>243</v>
      </c>
      <c r="AC758" s="75">
        <f t="shared" si="186"/>
        <v>5</v>
      </c>
      <c r="AD758" s="75" t="s">
        <v>243</v>
      </c>
      <c r="AE758" s="75">
        <f t="shared" si="187"/>
        <v>4</v>
      </c>
      <c r="AF758" s="75" t="s">
        <v>242</v>
      </c>
      <c r="AG758" s="76">
        <f t="shared" si="188"/>
        <v>5</v>
      </c>
      <c r="AH758" s="77" t="str">
        <f t="shared" si="189"/>
        <v>Catastrófico</v>
      </c>
      <c r="AI758" s="78">
        <f t="shared" si="190"/>
        <v>1</v>
      </c>
      <c r="AJ758" s="75" t="s">
        <v>231</v>
      </c>
      <c r="AK758" s="75">
        <f t="shared" si="191"/>
        <v>5</v>
      </c>
      <c r="AL758" s="75" t="s">
        <v>243</v>
      </c>
      <c r="AM758" s="75">
        <f t="shared" si="192"/>
        <v>3</v>
      </c>
      <c r="AN758" s="75" t="s">
        <v>232</v>
      </c>
      <c r="AO758" s="76">
        <f t="shared" si="193"/>
        <v>5</v>
      </c>
      <c r="AP758" s="77" t="str">
        <f t="shared" si="194"/>
        <v>Catastrófico</v>
      </c>
      <c r="AQ758" s="79"/>
      <c r="AR758" s="79"/>
      <c r="AS758" s="79"/>
    </row>
    <row r="759" spans="3:45" ht="89.25">
      <c r="C759" s="56" t="s">
        <v>4129</v>
      </c>
      <c r="D759" s="57">
        <v>43413</v>
      </c>
      <c r="E759" s="71" t="s">
        <v>3074</v>
      </c>
      <c r="F759" s="71" t="s">
        <v>3075</v>
      </c>
      <c r="G759" s="72" t="s">
        <v>3076</v>
      </c>
      <c r="H759" s="72" t="s">
        <v>222</v>
      </c>
      <c r="I759" s="59" t="s">
        <v>223</v>
      </c>
      <c r="J759" s="72" t="s">
        <v>3077</v>
      </c>
      <c r="K759" s="72" t="s">
        <v>535</v>
      </c>
      <c r="L759" s="72" t="s">
        <v>2986</v>
      </c>
      <c r="M759" s="72" t="s">
        <v>2912</v>
      </c>
      <c r="N759" s="72" t="s">
        <v>3078</v>
      </c>
      <c r="O759" s="72" t="s">
        <v>3080</v>
      </c>
      <c r="P759" s="46" t="s">
        <v>179</v>
      </c>
      <c r="Q759" s="59" t="s">
        <v>2753</v>
      </c>
      <c r="R759" s="59" t="s">
        <v>230</v>
      </c>
      <c r="S759" s="75">
        <f t="shared" si="180"/>
        <v>5</v>
      </c>
      <c r="T759" s="75" t="s">
        <v>243</v>
      </c>
      <c r="U759" s="75">
        <f t="shared" si="181"/>
        <v>3</v>
      </c>
      <c r="V759" s="75" t="s">
        <v>232</v>
      </c>
      <c r="W759" s="75">
        <f t="shared" si="182"/>
        <v>4</v>
      </c>
      <c r="X759" s="75" t="s">
        <v>242</v>
      </c>
      <c r="Y759" s="76">
        <f t="shared" si="183"/>
        <v>5</v>
      </c>
      <c r="Z759" s="77" t="str">
        <f t="shared" si="184"/>
        <v>Catastrófico</v>
      </c>
      <c r="AA759" s="78">
        <f t="shared" si="185"/>
        <v>5</v>
      </c>
      <c r="AB759" s="75" t="s">
        <v>243</v>
      </c>
      <c r="AC759" s="75">
        <f t="shared" si="186"/>
        <v>5</v>
      </c>
      <c r="AD759" s="75" t="s">
        <v>243</v>
      </c>
      <c r="AE759" s="75">
        <f t="shared" si="187"/>
        <v>4</v>
      </c>
      <c r="AF759" s="75" t="s">
        <v>242</v>
      </c>
      <c r="AG759" s="76">
        <f t="shared" si="188"/>
        <v>5</v>
      </c>
      <c r="AH759" s="77" t="str">
        <f t="shared" si="189"/>
        <v>Catastrófico</v>
      </c>
      <c r="AI759" s="78">
        <f t="shared" si="190"/>
        <v>1</v>
      </c>
      <c r="AJ759" s="75" t="s">
        <v>231</v>
      </c>
      <c r="AK759" s="75">
        <f t="shared" si="191"/>
        <v>5</v>
      </c>
      <c r="AL759" s="75" t="s">
        <v>243</v>
      </c>
      <c r="AM759" s="75">
        <f t="shared" si="192"/>
        <v>3</v>
      </c>
      <c r="AN759" s="75" t="s">
        <v>232</v>
      </c>
      <c r="AO759" s="76">
        <f t="shared" si="193"/>
        <v>5</v>
      </c>
      <c r="AP759" s="77" t="str">
        <f t="shared" si="194"/>
        <v>Catastrófico</v>
      </c>
      <c r="AQ759" s="79"/>
      <c r="AR759" s="79"/>
      <c r="AS759" s="79"/>
    </row>
    <row r="760" spans="3:45" ht="153">
      <c r="C760" s="56" t="s">
        <v>4130</v>
      </c>
      <c r="D760" s="57">
        <v>43402</v>
      </c>
      <c r="E760" s="71" t="s">
        <v>4131</v>
      </c>
      <c r="F760" s="71" t="s">
        <v>4132</v>
      </c>
      <c r="G760" s="72" t="s">
        <v>4133</v>
      </c>
      <c r="H760" s="72" t="s">
        <v>222</v>
      </c>
      <c r="I760" s="59" t="s">
        <v>2655</v>
      </c>
      <c r="J760" s="72" t="s">
        <v>4134</v>
      </c>
      <c r="K760" s="72" t="s">
        <v>535</v>
      </c>
      <c r="L760" s="72" t="s">
        <v>4135</v>
      </c>
      <c r="M760" s="72" t="s">
        <v>4136</v>
      </c>
      <c r="N760" s="72" t="s">
        <v>4136</v>
      </c>
      <c r="O760" s="72" t="s">
        <v>4137</v>
      </c>
      <c r="P760" s="46" t="s">
        <v>179</v>
      </c>
      <c r="Q760" s="59" t="s">
        <v>2697</v>
      </c>
      <c r="R760" s="59" t="s">
        <v>230</v>
      </c>
      <c r="S760" s="75">
        <f t="shared" si="150"/>
        <v>1</v>
      </c>
      <c r="T760" s="75" t="s">
        <v>231</v>
      </c>
      <c r="U760" s="75">
        <f t="shared" si="151"/>
        <v>2</v>
      </c>
      <c r="V760" s="75" t="s">
        <v>233</v>
      </c>
      <c r="W760" s="75">
        <f t="shared" si="152"/>
        <v>2</v>
      </c>
      <c r="X760" s="75" t="s">
        <v>233</v>
      </c>
      <c r="Y760" s="76">
        <f t="shared" si="161"/>
        <v>2</v>
      </c>
      <c r="Z760" s="77" t="str">
        <f t="shared" si="162"/>
        <v>Menor</v>
      </c>
      <c r="AA760" s="78">
        <f t="shared" si="153"/>
        <v>3</v>
      </c>
      <c r="AB760" s="75" t="s">
        <v>232</v>
      </c>
      <c r="AC760" s="75">
        <f t="shared" si="154"/>
        <v>3</v>
      </c>
      <c r="AD760" s="75" t="s">
        <v>232</v>
      </c>
      <c r="AE760" s="75">
        <f t="shared" si="155"/>
        <v>4</v>
      </c>
      <c r="AF760" s="75" t="s">
        <v>242</v>
      </c>
      <c r="AG760" s="76">
        <f t="shared" si="163"/>
        <v>4</v>
      </c>
      <c r="AH760" s="77" t="str">
        <f t="shared" si="156"/>
        <v>Mayor</v>
      </c>
      <c r="AI760" s="78">
        <f t="shared" si="157"/>
        <v>3</v>
      </c>
      <c r="AJ760" s="75" t="s">
        <v>232</v>
      </c>
      <c r="AK760" s="75">
        <f t="shared" si="158"/>
        <v>1</v>
      </c>
      <c r="AL760" s="75" t="s">
        <v>231</v>
      </c>
      <c r="AM760" s="75">
        <f t="shared" si="159"/>
        <v>3</v>
      </c>
      <c r="AN760" s="75" t="s">
        <v>232</v>
      </c>
      <c r="AO760" s="76">
        <f t="shared" si="164"/>
        <v>3</v>
      </c>
      <c r="AP760" s="77" t="str">
        <f t="shared" si="160"/>
        <v>Moderado</v>
      </c>
      <c r="AQ760" s="79" t="s">
        <v>8</v>
      </c>
      <c r="AR760" s="79" t="s">
        <v>4</v>
      </c>
      <c r="AS760" s="79" t="s">
        <v>8</v>
      </c>
    </row>
    <row r="761" spans="3:45" ht="38.25">
      <c r="C761" s="56" t="s">
        <v>4138</v>
      </c>
      <c r="D761" s="57">
        <v>42006</v>
      </c>
      <c r="E761" s="71" t="s">
        <v>3148</v>
      </c>
      <c r="F761" s="71" t="s">
        <v>4139</v>
      </c>
      <c r="G761" s="72" t="s">
        <v>4140</v>
      </c>
      <c r="H761" s="72" t="s">
        <v>222</v>
      </c>
      <c r="I761" s="59" t="s">
        <v>2655</v>
      </c>
      <c r="J761" s="72" t="s">
        <v>4141</v>
      </c>
      <c r="K761" s="72" t="s">
        <v>4076</v>
      </c>
      <c r="L761" s="72" t="s">
        <v>4142</v>
      </c>
      <c r="M761" s="72" t="s">
        <v>4143</v>
      </c>
      <c r="N761" s="72" t="s">
        <v>3693</v>
      </c>
      <c r="O761" s="72" t="s">
        <v>4144</v>
      </c>
      <c r="P761" s="46" t="s">
        <v>180</v>
      </c>
      <c r="Q761" s="59" t="s">
        <v>2650</v>
      </c>
      <c r="R761" s="59" t="s">
        <v>2783</v>
      </c>
      <c r="S761" s="75">
        <f t="shared" si="150"/>
        <v>1</v>
      </c>
      <c r="T761" s="75" t="s">
        <v>231</v>
      </c>
      <c r="U761" s="75">
        <f t="shared" si="151"/>
        <v>1</v>
      </c>
      <c r="V761" s="75" t="s">
        <v>231</v>
      </c>
      <c r="W761" s="75">
        <f t="shared" si="152"/>
        <v>1</v>
      </c>
      <c r="X761" s="75" t="s">
        <v>231</v>
      </c>
      <c r="Y761" s="76">
        <f t="shared" si="161"/>
        <v>1</v>
      </c>
      <c r="Z761" s="77" t="str">
        <f t="shared" si="162"/>
        <v>Insignificante</v>
      </c>
      <c r="AA761" s="78">
        <f t="shared" si="153"/>
        <v>1</v>
      </c>
      <c r="AB761" s="75" t="s">
        <v>231</v>
      </c>
      <c r="AC761" s="75">
        <f t="shared" si="154"/>
        <v>1</v>
      </c>
      <c r="AD761" s="75" t="s">
        <v>231</v>
      </c>
      <c r="AE761" s="75">
        <f t="shared" si="155"/>
        <v>1</v>
      </c>
      <c r="AF761" s="75" t="s">
        <v>231</v>
      </c>
      <c r="AG761" s="76">
        <f t="shared" si="163"/>
        <v>1</v>
      </c>
      <c r="AH761" s="77" t="str">
        <f t="shared" si="156"/>
        <v>Insignificante</v>
      </c>
      <c r="AI761" s="78">
        <f t="shared" si="157"/>
        <v>1</v>
      </c>
      <c r="AJ761" s="75" t="s">
        <v>231</v>
      </c>
      <c r="AK761" s="75">
        <f t="shared" si="158"/>
        <v>1</v>
      </c>
      <c r="AL761" s="75" t="s">
        <v>231</v>
      </c>
      <c r="AM761" s="75">
        <f t="shared" si="159"/>
        <v>1</v>
      </c>
      <c r="AN761" s="75" t="s">
        <v>231</v>
      </c>
      <c r="AO761" s="76">
        <f t="shared" si="164"/>
        <v>1</v>
      </c>
      <c r="AP761" s="77" t="str">
        <f t="shared" si="160"/>
        <v>Insignificante</v>
      </c>
      <c r="AQ761" s="79" t="s">
        <v>8</v>
      </c>
      <c r="AR761" s="79" t="s">
        <v>8</v>
      </c>
      <c r="AS761" s="79" t="s">
        <v>8</v>
      </c>
    </row>
    <row r="762" spans="3:45" ht="76.5">
      <c r="C762" s="56" t="s">
        <v>4145</v>
      </c>
      <c r="D762" s="57">
        <v>40180</v>
      </c>
      <c r="E762" s="71" t="s">
        <v>3431</v>
      </c>
      <c r="F762" s="71" t="s">
        <v>4146</v>
      </c>
      <c r="G762" s="72" t="s">
        <v>3433</v>
      </c>
      <c r="H762" s="72" t="s">
        <v>222</v>
      </c>
      <c r="I762" s="72" t="s">
        <v>2766</v>
      </c>
      <c r="J762" s="72" t="s">
        <v>2747</v>
      </c>
      <c r="K762" s="72" t="s">
        <v>411</v>
      </c>
      <c r="L762" s="72" t="s">
        <v>4147</v>
      </c>
      <c r="M762" s="72" t="s">
        <v>3435</v>
      </c>
      <c r="N762" s="72" t="s">
        <v>4148</v>
      </c>
      <c r="O762" s="72" t="s">
        <v>4149</v>
      </c>
      <c r="P762" s="46" t="s">
        <v>179</v>
      </c>
      <c r="Q762" s="59" t="s">
        <v>2697</v>
      </c>
      <c r="R762" s="59" t="s">
        <v>2774</v>
      </c>
      <c r="S762" s="75">
        <f t="shared" si="150"/>
        <v>5</v>
      </c>
      <c r="T762" s="75" t="s">
        <v>243</v>
      </c>
      <c r="U762" s="75">
        <f t="shared" si="151"/>
        <v>5</v>
      </c>
      <c r="V762" s="75" t="s">
        <v>243</v>
      </c>
      <c r="W762" s="75">
        <f t="shared" si="152"/>
        <v>5</v>
      </c>
      <c r="X762" s="75" t="s">
        <v>243</v>
      </c>
      <c r="Y762" s="76">
        <f t="shared" si="161"/>
        <v>5</v>
      </c>
      <c r="Z762" s="77" t="str">
        <f t="shared" si="162"/>
        <v>Catastrófico</v>
      </c>
      <c r="AA762" s="78">
        <f t="shared" si="153"/>
        <v>5</v>
      </c>
      <c r="AB762" s="75" t="s">
        <v>243</v>
      </c>
      <c r="AC762" s="75">
        <f t="shared" si="154"/>
        <v>5</v>
      </c>
      <c r="AD762" s="75" t="s">
        <v>243</v>
      </c>
      <c r="AE762" s="75">
        <f t="shared" si="155"/>
        <v>5</v>
      </c>
      <c r="AF762" s="75" t="s">
        <v>243</v>
      </c>
      <c r="AG762" s="76">
        <f t="shared" si="163"/>
        <v>5</v>
      </c>
      <c r="AH762" s="77" t="str">
        <f t="shared" si="156"/>
        <v>Catastrófico</v>
      </c>
      <c r="AI762" s="78">
        <f t="shared" si="157"/>
        <v>5</v>
      </c>
      <c r="AJ762" s="75" t="s">
        <v>243</v>
      </c>
      <c r="AK762" s="75">
        <f t="shared" si="158"/>
        <v>5</v>
      </c>
      <c r="AL762" s="75" t="s">
        <v>243</v>
      </c>
      <c r="AM762" s="75">
        <f t="shared" si="159"/>
        <v>5</v>
      </c>
      <c r="AN762" s="75" t="s">
        <v>243</v>
      </c>
      <c r="AO762" s="76">
        <f t="shared" si="164"/>
        <v>5</v>
      </c>
      <c r="AP762" s="77" t="str">
        <f t="shared" si="160"/>
        <v>Catastrófico</v>
      </c>
      <c r="AQ762" s="79" t="s">
        <v>4</v>
      </c>
      <c r="AR762" s="79" t="s">
        <v>4</v>
      </c>
      <c r="AS762" s="79" t="s">
        <v>8</v>
      </c>
    </row>
    <row r="763" spans="3:45" ht="76.5">
      <c r="C763" s="56" t="s">
        <v>4150</v>
      </c>
      <c r="D763" s="57">
        <v>40912</v>
      </c>
      <c r="E763" s="71" t="s">
        <v>219</v>
      </c>
      <c r="F763" s="71" t="s">
        <v>4151</v>
      </c>
      <c r="G763" s="72" t="s">
        <v>4152</v>
      </c>
      <c r="H763" s="72" t="s">
        <v>222</v>
      </c>
      <c r="I763" s="59" t="s">
        <v>2655</v>
      </c>
      <c r="J763" s="72" t="s">
        <v>2747</v>
      </c>
      <c r="K763" s="72" t="s">
        <v>411</v>
      </c>
      <c r="L763" s="72" t="s">
        <v>4153</v>
      </c>
      <c r="M763" s="72" t="s">
        <v>3564</v>
      </c>
      <c r="N763" s="72" t="s">
        <v>3822</v>
      </c>
      <c r="O763" s="72" t="s">
        <v>4154</v>
      </c>
      <c r="P763" s="46" t="s">
        <v>180</v>
      </c>
      <c r="Q763" s="59" t="s">
        <v>2697</v>
      </c>
      <c r="R763" s="59" t="s">
        <v>230</v>
      </c>
      <c r="S763" s="75">
        <f t="shared" si="150"/>
        <v>1</v>
      </c>
      <c r="T763" s="75" t="s">
        <v>231</v>
      </c>
      <c r="U763" s="75">
        <f t="shared" si="151"/>
        <v>1</v>
      </c>
      <c r="V763" s="75" t="s">
        <v>231</v>
      </c>
      <c r="W763" s="75">
        <f t="shared" si="152"/>
        <v>1</v>
      </c>
      <c r="X763" s="75" t="s">
        <v>231</v>
      </c>
      <c r="Y763" s="76">
        <f t="shared" si="161"/>
        <v>1</v>
      </c>
      <c r="Z763" s="77" t="str">
        <f t="shared" si="162"/>
        <v>Insignificante</v>
      </c>
      <c r="AA763" s="78">
        <f t="shared" si="153"/>
        <v>5</v>
      </c>
      <c r="AB763" s="75" t="s">
        <v>243</v>
      </c>
      <c r="AC763" s="75">
        <f t="shared" si="154"/>
        <v>5</v>
      </c>
      <c r="AD763" s="75" t="s">
        <v>243</v>
      </c>
      <c r="AE763" s="75">
        <f t="shared" si="155"/>
        <v>5</v>
      </c>
      <c r="AF763" s="75" t="s">
        <v>243</v>
      </c>
      <c r="AG763" s="76">
        <f t="shared" si="163"/>
        <v>5</v>
      </c>
      <c r="AH763" s="77" t="str">
        <f t="shared" si="156"/>
        <v>Catastrófico</v>
      </c>
      <c r="AI763" s="78">
        <f t="shared" si="157"/>
        <v>5</v>
      </c>
      <c r="AJ763" s="75" t="s">
        <v>243</v>
      </c>
      <c r="AK763" s="75">
        <f t="shared" si="158"/>
        <v>5</v>
      </c>
      <c r="AL763" s="75" t="s">
        <v>243</v>
      </c>
      <c r="AM763" s="75">
        <f t="shared" si="159"/>
        <v>5</v>
      </c>
      <c r="AN763" s="75" t="s">
        <v>243</v>
      </c>
      <c r="AO763" s="76">
        <f t="shared" si="164"/>
        <v>5</v>
      </c>
      <c r="AP763" s="77" t="str">
        <f t="shared" si="160"/>
        <v>Catastrófico</v>
      </c>
      <c r="AQ763" s="79" t="s">
        <v>4</v>
      </c>
      <c r="AR763" s="79" t="s">
        <v>8</v>
      </c>
      <c r="AS763" s="79" t="s">
        <v>8</v>
      </c>
    </row>
    <row r="764" spans="3:45" ht="76.5">
      <c r="C764" s="56" t="s">
        <v>4150</v>
      </c>
      <c r="D764" s="57">
        <v>40912</v>
      </c>
      <c r="E764" s="71" t="s">
        <v>219</v>
      </c>
      <c r="F764" s="71" t="s">
        <v>4151</v>
      </c>
      <c r="G764" s="72" t="s">
        <v>4152</v>
      </c>
      <c r="H764" s="72" t="s">
        <v>222</v>
      </c>
      <c r="I764" s="59" t="s">
        <v>2655</v>
      </c>
      <c r="J764" s="72" t="s">
        <v>2747</v>
      </c>
      <c r="K764" s="72" t="s">
        <v>411</v>
      </c>
      <c r="L764" s="72" t="s">
        <v>4153</v>
      </c>
      <c r="M764" s="72" t="s">
        <v>3564</v>
      </c>
      <c r="N764" s="72" t="s">
        <v>3822</v>
      </c>
      <c r="O764" s="72" t="s">
        <v>4155</v>
      </c>
      <c r="P764" s="46" t="s">
        <v>180</v>
      </c>
      <c r="Q764" s="59" t="s">
        <v>2697</v>
      </c>
      <c r="R764" s="59" t="s">
        <v>230</v>
      </c>
      <c r="S764" s="75">
        <f>IF(T764="Insignificante",1,IF(T764="Menor",2,IF(T764="Moderado",3,IF(T764="Mayor",4,IF(T764="Catastrófico",5,"NA")))))</f>
        <v>1</v>
      </c>
      <c r="T764" s="75" t="s">
        <v>231</v>
      </c>
      <c r="U764" s="75">
        <f>IF(V764="Insignificante",1,IF(V764="Menor",2,IF(V764="Moderado",3,IF(V764="Mayor",4,IF(V764="Catastrófico",5,"NA")))))</f>
        <v>1</v>
      </c>
      <c r="V764" s="75" t="s">
        <v>231</v>
      </c>
      <c r="W764" s="75">
        <f>IF(X764="Insignificante",1,IF(X764="Menor",2,IF(X764="Moderado",3,IF(X764="Mayor",4,IF(X764="Catastrófico",5,"NA")))))</f>
        <v>1</v>
      </c>
      <c r="X764" s="75" t="s">
        <v>231</v>
      </c>
      <c r="Y764" s="76">
        <f>MAXA(S764,U764,W764)</f>
        <v>1</v>
      </c>
      <c r="Z764" s="77" t="str">
        <f>IF(Y764=1,"Insignificante",IF(Y764=2,"Menor",IF(Y764=3,"Moderado",IF(Y764=4,"Mayor",IF(Y764=5,"Catastrófico","NA")))))</f>
        <v>Insignificante</v>
      </c>
      <c r="AA764" s="78">
        <f>IF(AB764="Insignificante",1,IF(AB764="Menor",2,IF(AB764="Moderado",3,IF(AB764="Mayor",4,IF(AB764="Catastrófico",5,"NA")))))</f>
        <v>5</v>
      </c>
      <c r="AB764" s="75" t="s">
        <v>243</v>
      </c>
      <c r="AC764" s="75">
        <f>IF(AD764="Insignificante",1,IF(AD764="Menor",2,IF(AD764="Moderado",3,IF(AD764="Mayor",4,IF(AD764="Catastrófico",5,"NA")))))</f>
        <v>5</v>
      </c>
      <c r="AD764" s="75" t="s">
        <v>243</v>
      </c>
      <c r="AE764" s="75">
        <f>IF(AF764="Insignificante",1,IF(AF764="Menor",2,IF(AF764="Moderado",3,IF(AF764="Mayor",4,IF(AF764="Catastrófico",5,"NA")))))</f>
        <v>5</v>
      </c>
      <c r="AF764" s="75" t="s">
        <v>243</v>
      </c>
      <c r="AG764" s="76">
        <f>MAXA(AA764,AC764,AE764)</f>
        <v>5</v>
      </c>
      <c r="AH764" s="77" t="str">
        <f>IF(AG764=1,"Insignificante",IF(AG764=2,"Menor",IF(AG764=3,"Moderado",IF(AG764=4,"Mayor",IF(AG764=5,"Catastrófico","NA")))))</f>
        <v>Catastrófico</v>
      </c>
      <c r="AI764" s="78">
        <f>IF(AJ764="Insignificante",1,IF(AJ764="Menor",2,IF(AJ764="Moderado",3,IF(AJ764="Mayor",4,IF(AJ764="Catastrófico",5,"NA")))))</f>
        <v>5</v>
      </c>
      <c r="AJ764" s="75" t="s">
        <v>243</v>
      </c>
      <c r="AK764" s="75">
        <f>IF(AL764="Insignificante",1,IF(AL764="Menor",2,IF(AL764="Moderado",3,IF(AL764="Mayor",4,IF(AL764="Catastrófico",5,"NA")))))</f>
        <v>5</v>
      </c>
      <c r="AL764" s="75" t="s">
        <v>243</v>
      </c>
      <c r="AM764" s="75">
        <f>IF(AN764="Insignificante",1,IF(AN764="Menor",2,IF(AN764="Moderado",3,IF(AN764="Mayor",4,IF(AN764="Catastrófico",5,"NA")))))</f>
        <v>5</v>
      </c>
      <c r="AN764" s="75" t="s">
        <v>243</v>
      </c>
      <c r="AO764" s="76">
        <f>MAXA(AI764,AK764,AM764)</f>
        <v>5</v>
      </c>
      <c r="AP764" s="77" t="str">
        <f>IF(AO764=1,"Insignificante",IF(AO764=2,"Menor",IF(AO764=3,"Moderado",IF(AO764=4,"Mayor",IF(AO764=5,"Catastrófico","NA")))))</f>
        <v>Catastrófico</v>
      </c>
      <c r="AQ764" s="79" t="s">
        <v>4</v>
      </c>
      <c r="AR764" s="79" t="s">
        <v>8</v>
      </c>
      <c r="AS764" s="79" t="s">
        <v>8</v>
      </c>
    </row>
    <row r="765" spans="3:45" ht="76.5">
      <c r="C765" s="56" t="s">
        <v>4150</v>
      </c>
      <c r="D765" s="57">
        <v>40912</v>
      </c>
      <c r="E765" s="71" t="s">
        <v>219</v>
      </c>
      <c r="F765" s="71" t="s">
        <v>4151</v>
      </c>
      <c r="G765" s="72" t="s">
        <v>4152</v>
      </c>
      <c r="H765" s="72" t="s">
        <v>222</v>
      </c>
      <c r="I765" s="59" t="s">
        <v>2655</v>
      </c>
      <c r="J765" s="72" t="s">
        <v>2747</v>
      </c>
      <c r="K765" s="72" t="s">
        <v>411</v>
      </c>
      <c r="L765" s="72" t="s">
        <v>4153</v>
      </c>
      <c r="M765" s="72" t="s">
        <v>3564</v>
      </c>
      <c r="N765" s="72" t="s">
        <v>3822</v>
      </c>
      <c r="O765" s="72" t="s">
        <v>4156</v>
      </c>
      <c r="P765" s="46" t="s">
        <v>180</v>
      </c>
      <c r="Q765" s="59" t="s">
        <v>2697</v>
      </c>
      <c r="R765" s="59" t="s">
        <v>230</v>
      </c>
      <c r="S765" s="75">
        <f>IF(T765="Insignificante",1,IF(T765="Menor",2,IF(T765="Moderado",3,IF(T765="Mayor",4,IF(T765="Catastrófico",5,"NA")))))</f>
        <v>1</v>
      </c>
      <c r="T765" s="75" t="s">
        <v>231</v>
      </c>
      <c r="U765" s="75">
        <f>IF(V765="Insignificante",1,IF(V765="Menor",2,IF(V765="Moderado",3,IF(V765="Mayor",4,IF(V765="Catastrófico",5,"NA")))))</f>
        <v>1</v>
      </c>
      <c r="V765" s="75" t="s">
        <v>231</v>
      </c>
      <c r="W765" s="75">
        <f>IF(X765="Insignificante",1,IF(X765="Menor",2,IF(X765="Moderado",3,IF(X765="Mayor",4,IF(X765="Catastrófico",5,"NA")))))</f>
        <v>1</v>
      </c>
      <c r="X765" s="75" t="s">
        <v>231</v>
      </c>
      <c r="Y765" s="76">
        <f>MAXA(S765,U765,W765)</f>
        <v>1</v>
      </c>
      <c r="Z765" s="77" t="str">
        <f>IF(Y765=1,"Insignificante",IF(Y765=2,"Menor",IF(Y765=3,"Moderado",IF(Y765=4,"Mayor",IF(Y765=5,"Catastrófico","NA")))))</f>
        <v>Insignificante</v>
      </c>
      <c r="AA765" s="78">
        <f>IF(AB765="Insignificante",1,IF(AB765="Menor",2,IF(AB765="Moderado",3,IF(AB765="Mayor",4,IF(AB765="Catastrófico",5,"NA")))))</f>
        <v>5</v>
      </c>
      <c r="AB765" s="75" t="s">
        <v>243</v>
      </c>
      <c r="AC765" s="75">
        <f>IF(AD765="Insignificante",1,IF(AD765="Menor",2,IF(AD765="Moderado",3,IF(AD765="Mayor",4,IF(AD765="Catastrófico",5,"NA")))))</f>
        <v>5</v>
      </c>
      <c r="AD765" s="75" t="s">
        <v>243</v>
      </c>
      <c r="AE765" s="75">
        <f>IF(AF765="Insignificante",1,IF(AF765="Menor",2,IF(AF765="Moderado",3,IF(AF765="Mayor",4,IF(AF765="Catastrófico",5,"NA")))))</f>
        <v>5</v>
      </c>
      <c r="AF765" s="75" t="s">
        <v>243</v>
      </c>
      <c r="AG765" s="76">
        <f>MAXA(AA765,AC765,AE765)</f>
        <v>5</v>
      </c>
      <c r="AH765" s="77" t="str">
        <f>IF(AG765=1,"Insignificante",IF(AG765=2,"Menor",IF(AG765=3,"Moderado",IF(AG765=4,"Mayor",IF(AG765=5,"Catastrófico","NA")))))</f>
        <v>Catastrófico</v>
      </c>
      <c r="AI765" s="78">
        <f>IF(AJ765="Insignificante",1,IF(AJ765="Menor",2,IF(AJ765="Moderado",3,IF(AJ765="Mayor",4,IF(AJ765="Catastrófico",5,"NA")))))</f>
        <v>5</v>
      </c>
      <c r="AJ765" s="75" t="s">
        <v>243</v>
      </c>
      <c r="AK765" s="75">
        <f>IF(AL765="Insignificante",1,IF(AL765="Menor",2,IF(AL765="Moderado",3,IF(AL765="Mayor",4,IF(AL765="Catastrófico",5,"NA")))))</f>
        <v>5</v>
      </c>
      <c r="AL765" s="75" t="s">
        <v>243</v>
      </c>
      <c r="AM765" s="75">
        <f>IF(AN765="Insignificante",1,IF(AN765="Menor",2,IF(AN765="Moderado",3,IF(AN765="Mayor",4,IF(AN765="Catastrófico",5,"NA")))))</f>
        <v>5</v>
      </c>
      <c r="AN765" s="75" t="s">
        <v>243</v>
      </c>
      <c r="AO765" s="76">
        <f>MAXA(AI765,AK765,AM765)</f>
        <v>5</v>
      </c>
      <c r="AP765" s="77" t="str">
        <f>IF(AO765=1,"Insignificante",IF(AO765=2,"Menor",IF(AO765=3,"Moderado",IF(AO765=4,"Mayor",IF(AO765=5,"Catastrófico","NA")))))</f>
        <v>Catastrófico</v>
      </c>
      <c r="AQ765" s="79" t="s">
        <v>4</v>
      </c>
      <c r="AR765" s="79" t="s">
        <v>8</v>
      </c>
      <c r="AS765" s="79" t="s">
        <v>8</v>
      </c>
    </row>
    <row r="766" spans="3:45" ht="76.5">
      <c r="C766" s="56" t="s">
        <v>4157</v>
      </c>
      <c r="D766" s="57">
        <v>41277</v>
      </c>
      <c r="E766" s="71" t="s">
        <v>219</v>
      </c>
      <c r="F766" s="71" t="s">
        <v>4158</v>
      </c>
      <c r="G766" s="72" t="s">
        <v>4159</v>
      </c>
      <c r="H766" s="72" t="s">
        <v>222</v>
      </c>
      <c r="I766" s="59" t="s">
        <v>2655</v>
      </c>
      <c r="J766" s="72" t="s">
        <v>2747</v>
      </c>
      <c r="K766" s="72" t="s">
        <v>411</v>
      </c>
      <c r="L766" s="72" t="s">
        <v>4153</v>
      </c>
      <c r="M766" s="72" t="s">
        <v>3564</v>
      </c>
      <c r="N766" s="72" t="s">
        <v>4160</v>
      </c>
      <c r="O766" s="72" t="s">
        <v>4154</v>
      </c>
      <c r="P766" s="46" t="s">
        <v>180</v>
      </c>
      <c r="Q766" s="59" t="s">
        <v>2697</v>
      </c>
      <c r="R766" s="59" t="s">
        <v>230</v>
      </c>
      <c r="S766" s="75">
        <f t="shared" si="150"/>
        <v>1</v>
      </c>
      <c r="T766" s="75" t="s">
        <v>231</v>
      </c>
      <c r="U766" s="75">
        <f t="shared" si="151"/>
        <v>1</v>
      </c>
      <c r="V766" s="75" t="s">
        <v>231</v>
      </c>
      <c r="W766" s="75">
        <f t="shared" si="152"/>
        <v>1</v>
      </c>
      <c r="X766" s="75" t="s">
        <v>231</v>
      </c>
      <c r="Y766" s="76">
        <f t="shared" si="161"/>
        <v>1</v>
      </c>
      <c r="Z766" s="77" t="str">
        <f t="shared" si="162"/>
        <v>Insignificante</v>
      </c>
      <c r="AA766" s="78">
        <f t="shared" si="153"/>
        <v>5</v>
      </c>
      <c r="AB766" s="75" t="s">
        <v>243</v>
      </c>
      <c r="AC766" s="75">
        <f t="shared" si="154"/>
        <v>5</v>
      </c>
      <c r="AD766" s="75" t="s">
        <v>243</v>
      </c>
      <c r="AE766" s="75">
        <f t="shared" si="155"/>
        <v>5</v>
      </c>
      <c r="AF766" s="75" t="s">
        <v>243</v>
      </c>
      <c r="AG766" s="76">
        <f t="shared" si="163"/>
        <v>5</v>
      </c>
      <c r="AH766" s="77" t="str">
        <f t="shared" si="156"/>
        <v>Catastrófico</v>
      </c>
      <c r="AI766" s="78">
        <f t="shared" si="157"/>
        <v>5</v>
      </c>
      <c r="AJ766" s="75" t="s">
        <v>243</v>
      </c>
      <c r="AK766" s="75">
        <f t="shared" si="158"/>
        <v>5</v>
      </c>
      <c r="AL766" s="75" t="s">
        <v>243</v>
      </c>
      <c r="AM766" s="75">
        <f t="shared" si="159"/>
        <v>5</v>
      </c>
      <c r="AN766" s="75" t="s">
        <v>243</v>
      </c>
      <c r="AO766" s="76">
        <f t="shared" si="164"/>
        <v>5</v>
      </c>
      <c r="AP766" s="77" t="str">
        <f t="shared" si="160"/>
        <v>Catastrófico</v>
      </c>
      <c r="AQ766" s="79" t="s">
        <v>4</v>
      </c>
      <c r="AR766" s="79" t="s">
        <v>8</v>
      </c>
      <c r="AS766" s="79" t="s">
        <v>8</v>
      </c>
    </row>
    <row r="767" spans="3:45" ht="76.5">
      <c r="C767" s="56" t="s">
        <v>4157</v>
      </c>
      <c r="D767" s="57">
        <v>41277</v>
      </c>
      <c r="E767" s="71" t="s">
        <v>219</v>
      </c>
      <c r="F767" s="71" t="s">
        <v>4158</v>
      </c>
      <c r="G767" s="72" t="s">
        <v>4159</v>
      </c>
      <c r="H767" s="72" t="s">
        <v>222</v>
      </c>
      <c r="I767" s="59" t="s">
        <v>2655</v>
      </c>
      <c r="J767" s="72" t="s">
        <v>2747</v>
      </c>
      <c r="K767" s="72" t="s">
        <v>411</v>
      </c>
      <c r="L767" s="72" t="s">
        <v>4153</v>
      </c>
      <c r="M767" s="72" t="s">
        <v>3564</v>
      </c>
      <c r="N767" s="72" t="s">
        <v>4160</v>
      </c>
      <c r="O767" s="72" t="s">
        <v>4155</v>
      </c>
      <c r="P767" s="46" t="s">
        <v>180</v>
      </c>
      <c r="Q767" s="59" t="s">
        <v>2697</v>
      </c>
      <c r="R767" s="59" t="s">
        <v>230</v>
      </c>
      <c r="S767" s="75">
        <f>IF(T767="Insignificante",1,IF(T767="Menor",2,IF(T767="Moderado",3,IF(T767="Mayor",4,IF(T767="Catastrófico",5,"NA")))))</f>
        <v>1</v>
      </c>
      <c r="T767" s="75" t="s">
        <v>231</v>
      </c>
      <c r="U767" s="75">
        <f>IF(V767="Insignificante",1,IF(V767="Menor",2,IF(V767="Moderado",3,IF(V767="Mayor",4,IF(V767="Catastrófico",5,"NA")))))</f>
        <v>1</v>
      </c>
      <c r="V767" s="75" t="s">
        <v>231</v>
      </c>
      <c r="W767" s="75">
        <f>IF(X767="Insignificante",1,IF(X767="Menor",2,IF(X767="Moderado",3,IF(X767="Mayor",4,IF(X767="Catastrófico",5,"NA")))))</f>
        <v>1</v>
      </c>
      <c r="X767" s="75" t="s">
        <v>231</v>
      </c>
      <c r="Y767" s="76">
        <f>MAXA(S767,U767,W767)</f>
        <v>1</v>
      </c>
      <c r="Z767" s="77" t="str">
        <f>IF(Y767=1,"Insignificante",IF(Y767=2,"Menor",IF(Y767=3,"Moderado",IF(Y767=4,"Mayor",IF(Y767=5,"Catastrófico","NA")))))</f>
        <v>Insignificante</v>
      </c>
      <c r="AA767" s="78">
        <f>IF(AB767="Insignificante",1,IF(AB767="Menor",2,IF(AB767="Moderado",3,IF(AB767="Mayor",4,IF(AB767="Catastrófico",5,"NA")))))</f>
        <v>5</v>
      </c>
      <c r="AB767" s="75" t="s">
        <v>243</v>
      </c>
      <c r="AC767" s="75">
        <f>IF(AD767="Insignificante",1,IF(AD767="Menor",2,IF(AD767="Moderado",3,IF(AD767="Mayor",4,IF(AD767="Catastrófico",5,"NA")))))</f>
        <v>5</v>
      </c>
      <c r="AD767" s="75" t="s">
        <v>243</v>
      </c>
      <c r="AE767" s="75">
        <f>IF(AF767="Insignificante",1,IF(AF767="Menor",2,IF(AF767="Moderado",3,IF(AF767="Mayor",4,IF(AF767="Catastrófico",5,"NA")))))</f>
        <v>5</v>
      </c>
      <c r="AF767" s="75" t="s">
        <v>243</v>
      </c>
      <c r="AG767" s="76">
        <f>MAXA(AA767,AC767,AE767)</f>
        <v>5</v>
      </c>
      <c r="AH767" s="77" t="str">
        <f>IF(AG767=1,"Insignificante",IF(AG767=2,"Menor",IF(AG767=3,"Moderado",IF(AG767=4,"Mayor",IF(AG767=5,"Catastrófico","NA")))))</f>
        <v>Catastrófico</v>
      </c>
      <c r="AI767" s="78">
        <f>IF(AJ767="Insignificante",1,IF(AJ767="Menor",2,IF(AJ767="Moderado",3,IF(AJ767="Mayor",4,IF(AJ767="Catastrófico",5,"NA")))))</f>
        <v>5</v>
      </c>
      <c r="AJ767" s="75" t="s">
        <v>243</v>
      </c>
      <c r="AK767" s="75">
        <f>IF(AL767="Insignificante",1,IF(AL767="Menor",2,IF(AL767="Moderado",3,IF(AL767="Mayor",4,IF(AL767="Catastrófico",5,"NA")))))</f>
        <v>5</v>
      </c>
      <c r="AL767" s="75" t="s">
        <v>243</v>
      </c>
      <c r="AM767" s="75">
        <f>IF(AN767="Insignificante",1,IF(AN767="Menor",2,IF(AN767="Moderado",3,IF(AN767="Mayor",4,IF(AN767="Catastrófico",5,"NA")))))</f>
        <v>5</v>
      </c>
      <c r="AN767" s="75" t="s">
        <v>243</v>
      </c>
      <c r="AO767" s="76">
        <f>MAXA(AI767,AK767,AM767)</f>
        <v>5</v>
      </c>
      <c r="AP767" s="77" t="str">
        <f>IF(AO767=1,"Insignificante",IF(AO767=2,"Menor",IF(AO767=3,"Moderado",IF(AO767=4,"Mayor",IF(AO767=5,"Catastrófico","NA")))))</f>
        <v>Catastrófico</v>
      </c>
      <c r="AQ767" s="79" t="s">
        <v>4</v>
      </c>
      <c r="AR767" s="79" t="s">
        <v>8</v>
      </c>
      <c r="AS767" s="79" t="s">
        <v>8</v>
      </c>
    </row>
    <row r="768" spans="3:45" ht="76.5">
      <c r="C768" s="56" t="s">
        <v>4157</v>
      </c>
      <c r="D768" s="57">
        <v>41277</v>
      </c>
      <c r="E768" s="71" t="s">
        <v>219</v>
      </c>
      <c r="F768" s="71" t="s">
        <v>4158</v>
      </c>
      <c r="G768" s="72" t="s">
        <v>4159</v>
      </c>
      <c r="H768" s="72" t="s">
        <v>222</v>
      </c>
      <c r="I768" s="59" t="s">
        <v>2655</v>
      </c>
      <c r="J768" s="72" t="s">
        <v>2747</v>
      </c>
      <c r="K768" s="72" t="s">
        <v>411</v>
      </c>
      <c r="L768" s="72" t="s">
        <v>4153</v>
      </c>
      <c r="M768" s="72" t="s">
        <v>3564</v>
      </c>
      <c r="N768" s="72" t="s">
        <v>4160</v>
      </c>
      <c r="O768" s="72" t="s">
        <v>4156</v>
      </c>
      <c r="P768" s="46" t="s">
        <v>180</v>
      </c>
      <c r="Q768" s="59" t="s">
        <v>2697</v>
      </c>
      <c r="R768" s="59" t="s">
        <v>230</v>
      </c>
      <c r="S768" s="75">
        <f>IF(T768="Insignificante",1,IF(T768="Menor",2,IF(T768="Moderado",3,IF(T768="Mayor",4,IF(T768="Catastrófico",5,"NA")))))</f>
        <v>1</v>
      </c>
      <c r="T768" s="75" t="s">
        <v>231</v>
      </c>
      <c r="U768" s="75">
        <f>IF(V768="Insignificante",1,IF(V768="Menor",2,IF(V768="Moderado",3,IF(V768="Mayor",4,IF(V768="Catastrófico",5,"NA")))))</f>
        <v>1</v>
      </c>
      <c r="V768" s="75" t="s">
        <v>231</v>
      </c>
      <c r="W768" s="75">
        <f>IF(X768="Insignificante",1,IF(X768="Menor",2,IF(X768="Moderado",3,IF(X768="Mayor",4,IF(X768="Catastrófico",5,"NA")))))</f>
        <v>1</v>
      </c>
      <c r="X768" s="75" t="s">
        <v>231</v>
      </c>
      <c r="Y768" s="76">
        <f>MAXA(S768,U768,W768)</f>
        <v>1</v>
      </c>
      <c r="Z768" s="77" t="str">
        <f>IF(Y768=1,"Insignificante",IF(Y768=2,"Menor",IF(Y768=3,"Moderado",IF(Y768=4,"Mayor",IF(Y768=5,"Catastrófico","NA")))))</f>
        <v>Insignificante</v>
      </c>
      <c r="AA768" s="78">
        <f>IF(AB768="Insignificante",1,IF(AB768="Menor",2,IF(AB768="Moderado",3,IF(AB768="Mayor",4,IF(AB768="Catastrófico",5,"NA")))))</f>
        <v>5</v>
      </c>
      <c r="AB768" s="75" t="s">
        <v>243</v>
      </c>
      <c r="AC768" s="75">
        <f>IF(AD768="Insignificante",1,IF(AD768="Menor",2,IF(AD768="Moderado",3,IF(AD768="Mayor",4,IF(AD768="Catastrófico",5,"NA")))))</f>
        <v>5</v>
      </c>
      <c r="AD768" s="75" t="s">
        <v>243</v>
      </c>
      <c r="AE768" s="75">
        <f>IF(AF768="Insignificante",1,IF(AF768="Menor",2,IF(AF768="Moderado",3,IF(AF768="Mayor",4,IF(AF768="Catastrófico",5,"NA")))))</f>
        <v>5</v>
      </c>
      <c r="AF768" s="75" t="s">
        <v>243</v>
      </c>
      <c r="AG768" s="76">
        <f>MAXA(AA768,AC768,AE768)</f>
        <v>5</v>
      </c>
      <c r="AH768" s="77" t="str">
        <f>IF(AG768=1,"Insignificante",IF(AG768=2,"Menor",IF(AG768=3,"Moderado",IF(AG768=4,"Mayor",IF(AG768=5,"Catastrófico","NA")))))</f>
        <v>Catastrófico</v>
      </c>
      <c r="AI768" s="78">
        <f>IF(AJ768="Insignificante",1,IF(AJ768="Menor",2,IF(AJ768="Moderado",3,IF(AJ768="Mayor",4,IF(AJ768="Catastrófico",5,"NA")))))</f>
        <v>5</v>
      </c>
      <c r="AJ768" s="75" t="s">
        <v>243</v>
      </c>
      <c r="AK768" s="75">
        <f>IF(AL768="Insignificante",1,IF(AL768="Menor",2,IF(AL768="Moderado",3,IF(AL768="Mayor",4,IF(AL768="Catastrófico",5,"NA")))))</f>
        <v>5</v>
      </c>
      <c r="AL768" s="75" t="s">
        <v>243</v>
      </c>
      <c r="AM768" s="75">
        <f>IF(AN768="Insignificante",1,IF(AN768="Menor",2,IF(AN768="Moderado",3,IF(AN768="Mayor",4,IF(AN768="Catastrófico",5,"NA")))))</f>
        <v>5</v>
      </c>
      <c r="AN768" s="75" t="s">
        <v>243</v>
      </c>
      <c r="AO768" s="76">
        <f>MAXA(AI768,AK768,AM768)</f>
        <v>5</v>
      </c>
      <c r="AP768" s="77" t="str">
        <f>IF(AO768=1,"Insignificante",IF(AO768=2,"Menor",IF(AO768=3,"Moderado",IF(AO768=4,"Mayor",IF(AO768=5,"Catastrófico","NA")))))</f>
        <v>Catastrófico</v>
      </c>
      <c r="AQ768" s="79" t="s">
        <v>4</v>
      </c>
      <c r="AR768" s="79" t="s">
        <v>8</v>
      </c>
      <c r="AS768" s="79" t="s">
        <v>8</v>
      </c>
    </row>
    <row r="769" spans="3:45" ht="76.5">
      <c r="C769" s="56" t="s">
        <v>4161</v>
      </c>
      <c r="D769" s="57">
        <v>42090</v>
      </c>
      <c r="E769" s="71" t="s">
        <v>4162</v>
      </c>
      <c r="F769" s="71" t="s">
        <v>4162</v>
      </c>
      <c r="G769" s="72" t="s">
        <v>4163</v>
      </c>
      <c r="H769" s="72" t="s">
        <v>222</v>
      </c>
      <c r="I769" s="59" t="s">
        <v>223</v>
      </c>
      <c r="J769" s="72" t="s">
        <v>2820</v>
      </c>
      <c r="K769" s="72" t="s">
        <v>594</v>
      </c>
      <c r="L769" s="72" t="s">
        <v>4164</v>
      </c>
      <c r="M769" s="72" t="s">
        <v>4078</v>
      </c>
      <c r="N769" s="72" t="s">
        <v>4165</v>
      </c>
      <c r="O769" s="72" t="s">
        <v>4166</v>
      </c>
      <c r="P769" s="46" t="s">
        <v>180</v>
      </c>
      <c r="Q769" s="59" t="s">
        <v>2697</v>
      </c>
      <c r="R769" s="59" t="s">
        <v>3116</v>
      </c>
      <c r="S769" s="75">
        <f t="shared" si="150"/>
        <v>1</v>
      </c>
      <c r="T769" s="75" t="s">
        <v>231</v>
      </c>
      <c r="U769" s="75">
        <f t="shared" si="151"/>
        <v>1</v>
      </c>
      <c r="V769" s="75" t="s">
        <v>231</v>
      </c>
      <c r="W769" s="75">
        <f t="shared" si="152"/>
        <v>1</v>
      </c>
      <c r="X769" s="75" t="s">
        <v>231</v>
      </c>
      <c r="Y769" s="76">
        <f t="shared" si="161"/>
        <v>1</v>
      </c>
      <c r="Z769" s="77" t="str">
        <f t="shared" si="162"/>
        <v>Insignificante</v>
      </c>
      <c r="AA769" s="78">
        <f t="shared" si="153"/>
        <v>1</v>
      </c>
      <c r="AB769" s="75" t="s">
        <v>231</v>
      </c>
      <c r="AC769" s="75">
        <f t="shared" si="154"/>
        <v>3</v>
      </c>
      <c r="AD769" s="75" t="s">
        <v>232</v>
      </c>
      <c r="AE769" s="75">
        <f t="shared" si="155"/>
        <v>1</v>
      </c>
      <c r="AF769" s="75" t="s">
        <v>231</v>
      </c>
      <c r="AG769" s="76">
        <f t="shared" si="163"/>
        <v>3</v>
      </c>
      <c r="AH769" s="77" t="str">
        <f t="shared" si="156"/>
        <v>Moderado</v>
      </c>
      <c r="AI769" s="78">
        <f t="shared" si="157"/>
        <v>1</v>
      </c>
      <c r="AJ769" s="75" t="s">
        <v>231</v>
      </c>
      <c r="AK769" s="75">
        <f t="shared" si="158"/>
        <v>5</v>
      </c>
      <c r="AL769" s="75" t="s">
        <v>243</v>
      </c>
      <c r="AM769" s="75">
        <f t="shared" si="159"/>
        <v>3</v>
      </c>
      <c r="AN769" s="75" t="s">
        <v>232</v>
      </c>
      <c r="AO769" s="76">
        <f t="shared" si="164"/>
        <v>5</v>
      </c>
      <c r="AP769" s="77" t="str">
        <f t="shared" si="160"/>
        <v>Catastrófico</v>
      </c>
      <c r="AQ769" s="79" t="s">
        <v>8</v>
      </c>
      <c r="AR769" s="79" t="s">
        <v>8</v>
      </c>
      <c r="AS769" s="79" t="s">
        <v>8</v>
      </c>
    </row>
    <row r="770" spans="3:45" ht="76.5">
      <c r="C770" s="56" t="s">
        <v>4161</v>
      </c>
      <c r="D770" s="57">
        <v>42090</v>
      </c>
      <c r="E770" s="71" t="s">
        <v>4162</v>
      </c>
      <c r="F770" s="71" t="s">
        <v>4162</v>
      </c>
      <c r="G770" s="72" t="s">
        <v>4163</v>
      </c>
      <c r="H770" s="72" t="s">
        <v>222</v>
      </c>
      <c r="I770" s="59" t="s">
        <v>223</v>
      </c>
      <c r="J770" s="72" t="s">
        <v>2820</v>
      </c>
      <c r="K770" s="72" t="s">
        <v>594</v>
      </c>
      <c r="L770" s="72" t="s">
        <v>4164</v>
      </c>
      <c r="M770" s="72" t="s">
        <v>4078</v>
      </c>
      <c r="N770" s="72" t="s">
        <v>4165</v>
      </c>
      <c r="O770" s="72" t="s">
        <v>4167</v>
      </c>
      <c r="P770" s="46" t="s">
        <v>180</v>
      </c>
      <c r="Q770" s="59" t="s">
        <v>2697</v>
      </c>
      <c r="R770" s="59" t="s">
        <v>3116</v>
      </c>
      <c r="S770" s="75">
        <f>IF(T770="Insignificante",1,IF(T770="Menor",2,IF(T770="Moderado",3,IF(T770="Mayor",4,IF(T770="Catastrófico",5,"NA")))))</f>
        <v>1</v>
      </c>
      <c r="T770" s="75" t="s">
        <v>231</v>
      </c>
      <c r="U770" s="75">
        <f>IF(V770="Insignificante",1,IF(V770="Menor",2,IF(V770="Moderado",3,IF(V770="Mayor",4,IF(V770="Catastrófico",5,"NA")))))</f>
        <v>1</v>
      </c>
      <c r="V770" s="75" t="s">
        <v>231</v>
      </c>
      <c r="W770" s="75">
        <f>IF(X770="Insignificante",1,IF(X770="Menor",2,IF(X770="Moderado",3,IF(X770="Mayor",4,IF(X770="Catastrófico",5,"NA")))))</f>
        <v>1</v>
      </c>
      <c r="X770" s="75" t="s">
        <v>231</v>
      </c>
      <c r="Y770" s="76">
        <f>MAXA(S770,U770,W770)</f>
        <v>1</v>
      </c>
      <c r="Z770" s="77" t="str">
        <f>IF(Y770=1,"Insignificante",IF(Y770=2,"Menor",IF(Y770=3,"Moderado",IF(Y770=4,"Mayor",IF(Y770=5,"Catastrófico","NA")))))</f>
        <v>Insignificante</v>
      </c>
      <c r="AA770" s="78">
        <f>IF(AB770="Insignificante",1,IF(AB770="Menor",2,IF(AB770="Moderado",3,IF(AB770="Mayor",4,IF(AB770="Catastrófico",5,"NA")))))</f>
        <v>1</v>
      </c>
      <c r="AB770" s="75" t="s">
        <v>231</v>
      </c>
      <c r="AC770" s="75">
        <f>IF(AD770="Insignificante",1,IF(AD770="Menor",2,IF(AD770="Moderado",3,IF(AD770="Mayor",4,IF(AD770="Catastrófico",5,"NA")))))</f>
        <v>3</v>
      </c>
      <c r="AD770" s="75" t="s">
        <v>232</v>
      </c>
      <c r="AE770" s="75">
        <f>IF(AF770="Insignificante",1,IF(AF770="Menor",2,IF(AF770="Moderado",3,IF(AF770="Mayor",4,IF(AF770="Catastrófico",5,"NA")))))</f>
        <v>1</v>
      </c>
      <c r="AF770" s="75" t="s">
        <v>231</v>
      </c>
      <c r="AG770" s="76">
        <f>MAXA(AA770,AC770,AE770)</f>
        <v>3</v>
      </c>
      <c r="AH770" s="77" t="str">
        <f>IF(AG770=1,"Insignificante",IF(AG770=2,"Menor",IF(AG770=3,"Moderado",IF(AG770=4,"Mayor",IF(AG770=5,"Catastrófico","NA")))))</f>
        <v>Moderado</v>
      </c>
      <c r="AI770" s="78">
        <f>IF(AJ770="Insignificante",1,IF(AJ770="Menor",2,IF(AJ770="Moderado",3,IF(AJ770="Mayor",4,IF(AJ770="Catastrófico",5,"NA")))))</f>
        <v>1</v>
      </c>
      <c r="AJ770" s="75" t="s">
        <v>231</v>
      </c>
      <c r="AK770" s="75">
        <f>IF(AL770="Insignificante",1,IF(AL770="Menor",2,IF(AL770="Moderado",3,IF(AL770="Mayor",4,IF(AL770="Catastrófico",5,"NA")))))</f>
        <v>5</v>
      </c>
      <c r="AL770" s="75" t="s">
        <v>243</v>
      </c>
      <c r="AM770" s="75">
        <f>IF(AN770="Insignificante",1,IF(AN770="Menor",2,IF(AN770="Moderado",3,IF(AN770="Mayor",4,IF(AN770="Catastrófico",5,"NA")))))</f>
        <v>3</v>
      </c>
      <c r="AN770" s="75" t="s">
        <v>232</v>
      </c>
      <c r="AO770" s="76">
        <f>MAXA(AI770,AK770,AM770)</f>
        <v>5</v>
      </c>
      <c r="AP770" s="77" t="str">
        <f>IF(AO770=1,"Insignificante",IF(AO770=2,"Menor",IF(AO770=3,"Moderado",IF(AO770=4,"Mayor",IF(AO770=5,"Catastrófico","NA")))))</f>
        <v>Catastrófico</v>
      </c>
      <c r="AQ770" s="79" t="s">
        <v>8</v>
      </c>
      <c r="AR770" s="79" t="s">
        <v>8</v>
      </c>
      <c r="AS770" s="79" t="s">
        <v>8</v>
      </c>
    </row>
    <row r="771" spans="3:45" ht="25.5">
      <c r="C771" s="56" t="s">
        <v>4168</v>
      </c>
      <c r="D771" s="57">
        <v>42090</v>
      </c>
      <c r="E771" s="71" t="s">
        <v>219</v>
      </c>
      <c r="F771" s="71" t="s">
        <v>220</v>
      </c>
      <c r="G771" s="72" t="s">
        <v>4169</v>
      </c>
      <c r="H771" s="72" t="s">
        <v>222</v>
      </c>
      <c r="I771" s="59" t="s">
        <v>223</v>
      </c>
      <c r="J771" s="72" t="s">
        <v>2820</v>
      </c>
      <c r="K771" s="72" t="s">
        <v>594</v>
      </c>
      <c r="L771" s="72" t="s">
        <v>4164</v>
      </c>
      <c r="M771" s="72" t="s">
        <v>4078</v>
      </c>
      <c r="N771" s="72" t="s">
        <v>4170</v>
      </c>
      <c r="O771" s="72" t="s">
        <v>4166</v>
      </c>
      <c r="P771" s="46" t="s">
        <v>180</v>
      </c>
      <c r="Q771" s="59" t="s">
        <v>2650</v>
      </c>
      <c r="R771" s="59" t="s">
        <v>230</v>
      </c>
      <c r="S771" s="75">
        <f t="shared" si="150"/>
        <v>1</v>
      </c>
      <c r="T771" s="75" t="s">
        <v>231</v>
      </c>
      <c r="U771" s="75">
        <f t="shared" si="151"/>
        <v>1</v>
      </c>
      <c r="V771" s="75" t="s">
        <v>231</v>
      </c>
      <c r="W771" s="75">
        <f t="shared" si="152"/>
        <v>1</v>
      </c>
      <c r="X771" s="75" t="s">
        <v>231</v>
      </c>
      <c r="Y771" s="76">
        <f t="shared" si="161"/>
        <v>1</v>
      </c>
      <c r="Z771" s="77" t="str">
        <f t="shared" si="162"/>
        <v>Insignificante</v>
      </c>
      <c r="AA771" s="78">
        <f t="shared" si="153"/>
        <v>1</v>
      </c>
      <c r="AB771" s="75" t="s">
        <v>231</v>
      </c>
      <c r="AC771" s="75">
        <f t="shared" si="154"/>
        <v>3</v>
      </c>
      <c r="AD771" s="75" t="s">
        <v>232</v>
      </c>
      <c r="AE771" s="75">
        <f t="shared" si="155"/>
        <v>3</v>
      </c>
      <c r="AF771" s="75" t="s">
        <v>232</v>
      </c>
      <c r="AG771" s="76">
        <f t="shared" si="163"/>
        <v>3</v>
      </c>
      <c r="AH771" s="77" t="str">
        <f t="shared" si="156"/>
        <v>Moderado</v>
      </c>
      <c r="AI771" s="78">
        <f t="shared" si="157"/>
        <v>1</v>
      </c>
      <c r="AJ771" s="75" t="s">
        <v>231</v>
      </c>
      <c r="AK771" s="75">
        <f t="shared" si="158"/>
        <v>1</v>
      </c>
      <c r="AL771" s="75" t="s">
        <v>231</v>
      </c>
      <c r="AM771" s="75">
        <f t="shared" si="159"/>
        <v>1</v>
      </c>
      <c r="AN771" s="75" t="s">
        <v>231</v>
      </c>
      <c r="AO771" s="76">
        <f t="shared" si="164"/>
        <v>1</v>
      </c>
      <c r="AP771" s="77" t="str">
        <f t="shared" si="160"/>
        <v>Insignificante</v>
      </c>
      <c r="AQ771" s="79" t="s">
        <v>8</v>
      </c>
      <c r="AR771" s="79" t="s">
        <v>8</v>
      </c>
      <c r="AS771" s="79" t="s">
        <v>8</v>
      </c>
    </row>
    <row r="772" spans="3:45" ht="25.5">
      <c r="C772" s="56" t="s">
        <v>4168</v>
      </c>
      <c r="D772" s="57">
        <v>42090</v>
      </c>
      <c r="E772" s="71" t="s">
        <v>219</v>
      </c>
      <c r="F772" s="71" t="s">
        <v>220</v>
      </c>
      <c r="G772" s="72" t="s">
        <v>4169</v>
      </c>
      <c r="H772" s="72" t="s">
        <v>222</v>
      </c>
      <c r="I772" s="59" t="s">
        <v>223</v>
      </c>
      <c r="J772" s="72" t="s">
        <v>2820</v>
      </c>
      <c r="K772" s="72" t="s">
        <v>594</v>
      </c>
      <c r="L772" s="72" t="s">
        <v>4164</v>
      </c>
      <c r="M772" s="72" t="s">
        <v>4078</v>
      </c>
      <c r="N772" s="72" t="s">
        <v>4170</v>
      </c>
      <c r="O772" s="72" t="s">
        <v>4167</v>
      </c>
      <c r="P772" s="46" t="s">
        <v>180</v>
      </c>
      <c r="Q772" s="59" t="s">
        <v>2650</v>
      </c>
      <c r="R772" s="59" t="s">
        <v>230</v>
      </c>
      <c r="S772" s="75">
        <f>IF(T772="Insignificante",1,IF(T772="Menor",2,IF(T772="Moderado",3,IF(T772="Mayor",4,IF(T772="Catastrófico",5,"NA")))))</f>
        <v>1</v>
      </c>
      <c r="T772" s="75" t="s">
        <v>231</v>
      </c>
      <c r="U772" s="75">
        <f>IF(V772="Insignificante",1,IF(V772="Menor",2,IF(V772="Moderado",3,IF(V772="Mayor",4,IF(V772="Catastrófico",5,"NA")))))</f>
        <v>1</v>
      </c>
      <c r="V772" s="75" t="s">
        <v>231</v>
      </c>
      <c r="W772" s="75">
        <f>IF(X772="Insignificante",1,IF(X772="Menor",2,IF(X772="Moderado",3,IF(X772="Mayor",4,IF(X772="Catastrófico",5,"NA")))))</f>
        <v>1</v>
      </c>
      <c r="X772" s="75" t="s">
        <v>231</v>
      </c>
      <c r="Y772" s="76">
        <f>MAXA(S772,U772,W772)</f>
        <v>1</v>
      </c>
      <c r="Z772" s="77" t="str">
        <f>IF(Y772=1,"Insignificante",IF(Y772=2,"Menor",IF(Y772=3,"Moderado",IF(Y772=4,"Mayor",IF(Y772=5,"Catastrófico","NA")))))</f>
        <v>Insignificante</v>
      </c>
      <c r="AA772" s="78">
        <f>IF(AB772="Insignificante",1,IF(AB772="Menor",2,IF(AB772="Moderado",3,IF(AB772="Mayor",4,IF(AB772="Catastrófico",5,"NA")))))</f>
        <v>1</v>
      </c>
      <c r="AB772" s="75" t="s">
        <v>231</v>
      </c>
      <c r="AC772" s="75">
        <f>IF(AD772="Insignificante",1,IF(AD772="Menor",2,IF(AD772="Moderado",3,IF(AD772="Mayor",4,IF(AD772="Catastrófico",5,"NA")))))</f>
        <v>3</v>
      </c>
      <c r="AD772" s="75" t="s">
        <v>232</v>
      </c>
      <c r="AE772" s="75">
        <f>IF(AF772="Insignificante",1,IF(AF772="Menor",2,IF(AF772="Moderado",3,IF(AF772="Mayor",4,IF(AF772="Catastrófico",5,"NA")))))</f>
        <v>3</v>
      </c>
      <c r="AF772" s="75" t="s">
        <v>232</v>
      </c>
      <c r="AG772" s="76">
        <f>MAXA(AA772,AC772,AE772)</f>
        <v>3</v>
      </c>
      <c r="AH772" s="77" t="str">
        <f>IF(AG772=1,"Insignificante",IF(AG772=2,"Menor",IF(AG772=3,"Moderado",IF(AG772=4,"Mayor",IF(AG772=5,"Catastrófico","NA")))))</f>
        <v>Moderado</v>
      </c>
      <c r="AI772" s="78">
        <f>IF(AJ772="Insignificante",1,IF(AJ772="Menor",2,IF(AJ772="Moderado",3,IF(AJ772="Mayor",4,IF(AJ772="Catastrófico",5,"NA")))))</f>
        <v>1</v>
      </c>
      <c r="AJ772" s="75" t="s">
        <v>231</v>
      </c>
      <c r="AK772" s="75">
        <f>IF(AL772="Insignificante",1,IF(AL772="Menor",2,IF(AL772="Moderado",3,IF(AL772="Mayor",4,IF(AL772="Catastrófico",5,"NA")))))</f>
        <v>1</v>
      </c>
      <c r="AL772" s="75" t="s">
        <v>231</v>
      </c>
      <c r="AM772" s="75">
        <f>IF(AN772="Insignificante",1,IF(AN772="Menor",2,IF(AN772="Moderado",3,IF(AN772="Mayor",4,IF(AN772="Catastrófico",5,"NA")))))</f>
        <v>1</v>
      </c>
      <c r="AN772" s="75" t="s">
        <v>231</v>
      </c>
      <c r="AO772" s="76">
        <f>MAXA(AI772,AK772,AM772)</f>
        <v>1</v>
      </c>
      <c r="AP772" s="77" t="str">
        <f>IF(AO772=1,"Insignificante",IF(AO772=2,"Menor",IF(AO772=3,"Moderado",IF(AO772=4,"Mayor",IF(AO772=5,"Catastrófico","NA")))))</f>
        <v>Insignificante</v>
      </c>
      <c r="AQ772" s="79" t="s">
        <v>8</v>
      </c>
      <c r="AR772" s="79" t="s">
        <v>8</v>
      </c>
      <c r="AS772" s="79" t="s">
        <v>8</v>
      </c>
    </row>
    <row r="773" spans="3:45" ht="25.5">
      <c r="C773" s="56" t="s">
        <v>4171</v>
      </c>
      <c r="D773" s="57">
        <v>42090</v>
      </c>
      <c r="E773" s="71" t="s">
        <v>4172</v>
      </c>
      <c r="F773" s="71" t="s">
        <v>4173</v>
      </c>
      <c r="G773" s="72" t="s">
        <v>4174</v>
      </c>
      <c r="H773" s="72" t="s">
        <v>222</v>
      </c>
      <c r="I773" s="59" t="s">
        <v>223</v>
      </c>
      <c r="J773" s="72" t="s">
        <v>2820</v>
      </c>
      <c r="K773" s="72" t="s">
        <v>594</v>
      </c>
      <c r="L773" s="72" t="s">
        <v>4164</v>
      </c>
      <c r="M773" s="72" t="s">
        <v>3167</v>
      </c>
      <c r="N773" s="72" t="s">
        <v>4175</v>
      </c>
      <c r="O773" s="72" t="s">
        <v>4176</v>
      </c>
      <c r="P773" s="46" t="s">
        <v>180</v>
      </c>
      <c r="Q773" s="59" t="s">
        <v>2650</v>
      </c>
      <c r="R773" s="59" t="s">
        <v>230</v>
      </c>
      <c r="S773" s="75">
        <f t="shared" si="150"/>
        <v>1</v>
      </c>
      <c r="T773" s="75" t="s">
        <v>231</v>
      </c>
      <c r="U773" s="75">
        <f t="shared" si="151"/>
        <v>1</v>
      </c>
      <c r="V773" s="75" t="s">
        <v>231</v>
      </c>
      <c r="W773" s="75">
        <f t="shared" si="152"/>
        <v>1</v>
      </c>
      <c r="X773" s="75" t="s">
        <v>231</v>
      </c>
      <c r="Y773" s="76">
        <f t="shared" si="161"/>
        <v>1</v>
      </c>
      <c r="Z773" s="77" t="str">
        <f t="shared" si="162"/>
        <v>Insignificante</v>
      </c>
      <c r="AA773" s="78">
        <f t="shared" si="153"/>
        <v>1</v>
      </c>
      <c r="AB773" s="75" t="s">
        <v>231</v>
      </c>
      <c r="AC773" s="75">
        <f t="shared" si="154"/>
        <v>2</v>
      </c>
      <c r="AD773" s="75" t="s">
        <v>233</v>
      </c>
      <c r="AE773" s="75">
        <f t="shared" si="155"/>
        <v>2</v>
      </c>
      <c r="AF773" s="75" t="s">
        <v>233</v>
      </c>
      <c r="AG773" s="76">
        <f t="shared" si="163"/>
        <v>2</v>
      </c>
      <c r="AH773" s="77" t="str">
        <f t="shared" si="156"/>
        <v>Menor</v>
      </c>
      <c r="AI773" s="78">
        <f t="shared" si="157"/>
        <v>1</v>
      </c>
      <c r="AJ773" s="75" t="s">
        <v>231</v>
      </c>
      <c r="AK773" s="75">
        <f t="shared" si="158"/>
        <v>1</v>
      </c>
      <c r="AL773" s="75" t="s">
        <v>231</v>
      </c>
      <c r="AM773" s="75">
        <f t="shared" si="159"/>
        <v>1</v>
      </c>
      <c r="AN773" s="75" t="s">
        <v>231</v>
      </c>
      <c r="AO773" s="76">
        <f t="shared" si="164"/>
        <v>1</v>
      </c>
      <c r="AP773" s="77" t="str">
        <f t="shared" si="160"/>
        <v>Insignificante</v>
      </c>
      <c r="AQ773" s="79" t="s">
        <v>8</v>
      </c>
      <c r="AR773" s="79" t="s">
        <v>8</v>
      </c>
      <c r="AS773" s="79" t="s">
        <v>8</v>
      </c>
    </row>
    <row r="774" spans="3:45" ht="25.5">
      <c r="C774" s="56" t="s">
        <v>4171</v>
      </c>
      <c r="D774" s="57">
        <v>42090</v>
      </c>
      <c r="E774" s="71" t="s">
        <v>4172</v>
      </c>
      <c r="F774" s="71" t="s">
        <v>4173</v>
      </c>
      <c r="G774" s="72" t="s">
        <v>4174</v>
      </c>
      <c r="H774" s="72" t="s">
        <v>222</v>
      </c>
      <c r="I774" s="59" t="s">
        <v>223</v>
      </c>
      <c r="J774" s="72" t="s">
        <v>2820</v>
      </c>
      <c r="K774" s="72" t="s">
        <v>594</v>
      </c>
      <c r="L774" s="72" t="s">
        <v>4164</v>
      </c>
      <c r="M774" s="72" t="s">
        <v>3167</v>
      </c>
      <c r="N774" s="72" t="s">
        <v>4175</v>
      </c>
      <c r="O774" s="72" t="s">
        <v>4177</v>
      </c>
      <c r="P774" s="46" t="s">
        <v>180</v>
      </c>
      <c r="Q774" s="59" t="s">
        <v>2650</v>
      </c>
      <c r="R774" s="59" t="s">
        <v>230</v>
      </c>
      <c r="S774" s="75">
        <f>IF(T774="Insignificante",1,IF(T774="Menor",2,IF(T774="Moderado",3,IF(T774="Mayor",4,IF(T774="Catastrófico",5,"NA")))))</f>
        <v>1</v>
      </c>
      <c r="T774" s="75" t="s">
        <v>231</v>
      </c>
      <c r="U774" s="75">
        <f>IF(V774="Insignificante",1,IF(V774="Menor",2,IF(V774="Moderado",3,IF(V774="Mayor",4,IF(V774="Catastrófico",5,"NA")))))</f>
        <v>1</v>
      </c>
      <c r="V774" s="75" t="s">
        <v>231</v>
      </c>
      <c r="W774" s="75">
        <f>IF(X774="Insignificante",1,IF(X774="Menor",2,IF(X774="Moderado",3,IF(X774="Mayor",4,IF(X774="Catastrófico",5,"NA")))))</f>
        <v>1</v>
      </c>
      <c r="X774" s="75" t="s">
        <v>231</v>
      </c>
      <c r="Y774" s="76">
        <f>MAXA(S774,U774,W774)</f>
        <v>1</v>
      </c>
      <c r="Z774" s="77" t="str">
        <f>IF(Y774=1,"Insignificante",IF(Y774=2,"Menor",IF(Y774=3,"Moderado",IF(Y774=4,"Mayor",IF(Y774=5,"Catastrófico","NA")))))</f>
        <v>Insignificante</v>
      </c>
      <c r="AA774" s="78">
        <f>IF(AB774="Insignificante",1,IF(AB774="Menor",2,IF(AB774="Moderado",3,IF(AB774="Mayor",4,IF(AB774="Catastrófico",5,"NA")))))</f>
        <v>1</v>
      </c>
      <c r="AB774" s="75" t="s">
        <v>231</v>
      </c>
      <c r="AC774" s="75">
        <f>IF(AD774="Insignificante",1,IF(AD774="Menor",2,IF(AD774="Moderado",3,IF(AD774="Mayor",4,IF(AD774="Catastrófico",5,"NA")))))</f>
        <v>2</v>
      </c>
      <c r="AD774" s="75" t="s">
        <v>233</v>
      </c>
      <c r="AE774" s="75">
        <f>IF(AF774="Insignificante",1,IF(AF774="Menor",2,IF(AF774="Moderado",3,IF(AF774="Mayor",4,IF(AF774="Catastrófico",5,"NA")))))</f>
        <v>2</v>
      </c>
      <c r="AF774" s="75" t="s">
        <v>233</v>
      </c>
      <c r="AG774" s="76">
        <f>MAXA(AA774,AC774,AE774)</f>
        <v>2</v>
      </c>
      <c r="AH774" s="77" t="str">
        <f>IF(AG774=1,"Insignificante",IF(AG774=2,"Menor",IF(AG774=3,"Moderado",IF(AG774=4,"Mayor",IF(AG774=5,"Catastrófico","NA")))))</f>
        <v>Menor</v>
      </c>
      <c r="AI774" s="78">
        <f>IF(AJ774="Insignificante",1,IF(AJ774="Menor",2,IF(AJ774="Moderado",3,IF(AJ774="Mayor",4,IF(AJ774="Catastrófico",5,"NA")))))</f>
        <v>1</v>
      </c>
      <c r="AJ774" s="75" t="s">
        <v>231</v>
      </c>
      <c r="AK774" s="75">
        <f>IF(AL774="Insignificante",1,IF(AL774="Menor",2,IF(AL774="Moderado",3,IF(AL774="Mayor",4,IF(AL774="Catastrófico",5,"NA")))))</f>
        <v>1</v>
      </c>
      <c r="AL774" s="75" t="s">
        <v>231</v>
      </c>
      <c r="AM774" s="75">
        <f>IF(AN774="Insignificante",1,IF(AN774="Menor",2,IF(AN774="Moderado",3,IF(AN774="Mayor",4,IF(AN774="Catastrófico",5,"NA")))))</f>
        <v>1</v>
      </c>
      <c r="AN774" s="75" t="s">
        <v>231</v>
      </c>
      <c r="AO774" s="76">
        <f>MAXA(AI774,AK774,AM774)</f>
        <v>1</v>
      </c>
      <c r="AP774" s="77" t="str">
        <f>IF(AO774=1,"Insignificante",IF(AO774=2,"Menor",IF(AO774=3,"Moderado",IF(AO774=4,"Mayor",IF(AO774=5,"Catastrófico","NA")))))</f>
        <v>Insignificante</v>
      </c>
      <c r="AQ774" s="79" t="s">
        <v>8</v>
      </c>
      <c r="AR774" s="79" t="s">
        <v>8</v>
      </c>
      <c r="AS774" s="79" t="s">
        <v>8</v>
      </c>
    </row>
    <row r="775" spans="3:45" ht="38.25">
      <c r="C775" s="56" t="s">
        <v>4178</v>
      </c>
      <c r="D775" s="57">
        <v>41978</v>
      </c>
      <c r="E775" s="71" t="s">
        <v>4179</v>
      </c>
      <c r="F775" s="71" t="s">
        <v>4180</v>
      </c>
      <c r="G775" s="72" t="s">
        <v>4181</v>
      </c>
      <c r="H775" s="72" t="s">
        <v>222</v>
      </c>
      <c r="I775" s="72" t="s">
        <v>2766</v>
      </c>
      <c r="J775" s="72" t="s">
        <v>4182</v>
      </c>
      <c r="K775" s="72" t="s">
        <v>594</v>
      </c>
      <c r="L775" s="72" t="s">
        <v>595</v>
      </c>
      <c r="M775" s="72" t="s">
        <v>4183</v>
      </c>
      <c r="N775" s="72" t="s">
        <v>4184</v>
      </c>
      <c r="O775" s="72" t="s">
        <v>4185</v>
      </c>
      <c r="P775" s="46" t="s">
        <v>180</v>
      </c>
      <c r="Q775" s="59" t="s">
        <v>2650</v>
      </c>
      <c r="R775" s="59" t="s">
        <v>2783</v>
      </c>
      <c r="S775" s="75">
        <f t="shared" si="150"/>
        <v>1</v>
      </c>
      <c r="T775" s="75" t="s">
        <v>231</v>
      </c>
      <c r="U775" s="75">
        <f t="shared" si="151"/>
        <v>1</v>
      </c>
      <c r="V775" s="75" t="s">
        <v>231</v>
      </c>
      <c r="W775" s="75">
        <f t="shared" si="152"/>
        <v>1</v>
      </c>
      <c r="X775" s="75" t="s">
        <v>231</v>
      </c>
      <c r="Y775" s="76">
        <f t="shared" si="161"/>
        <v>1</v>
      </c>
      <c r="Z775" s="77" t="str">
        <f t="shared" si="162"/>
        <v>Insignificante</v>
      </c>
      <c r="AA775" s="78">
        <f t="shared" si="153"/>
        <v>1</v>
      </c>
      <c r="AB775" s="75" t="s">
        <v>231</v>
      </c>
      <c r="AC775" s="75">
        <f t="shared" si="154"/>
        <v>1</v>
      </c>
      <c r="AD775" s="75" t="s">
        <v>231</v>
      </c>
      <c r="AE775" s="75">
        <f t="shared" si="155"/>
        <v>1</v>
      </c>
      <c r="AF775" s="75" t="s">
        <v>231</v>
      </c>
      <c r="AG775" s="76">
        <f t="shared" si="163"/>
        <v>1</v>
      </c>
      <c r="AH775" s="77" t="str">
        <f t="shared" si="156"/>
        <v>Insignificante</v>
      </c>
      <c r="AI775" s="78">
        <f t="shared" si="157"/>
        <v>1</v>
      </c>
      <c r="AJ775" s="75" t="s">
        <v>231</v>
      </c>
      <c r="AK775" s="75">
        <f t="shared" si="158"/>
        <v>2</v>
      </c>
      <c r="AL775" s="75" t="s">
        <v>233</v>
      </c>
      <c r="AM775" s="75">
        <f t="shared" si="159"/>
        <v>2</v>
      </c>
      <c r="AN775" s="75" t="s">
        <v>233</v>
      </c>
      <c r="AO775" s="76">
        <f t="shared" si="164"/>
        <v>2</v>
      </c>
      <c r="AP775" s="77" t="str">
        <f t="shared" si="160"/>
        <v>Menor</v>
      </c>
      <c r="AQ775" s="79" t="s">
        <v>8</v>
      </c>
      <c r="AR775" s="79" t="s">
        <v>8</v>
      </c>
      <c r="AS775" s="79" t="s">
        <v>8</v>
      </c>
    </row>
    <row r="776" spans="3:45" ht="76.5">
      <c r="C776" s="56" t="s">
        <v>4186</v>
      </c>
      <c r="D776" s="57">
        <v>42343</v>
      </c>
      <c r="E776" s="71" t="s">
        <v>4172</v>
      </c>
      <c r="F776" s="71" t="s">
        <v>4187</v>
      </c>
      <c r="G776" s="72" t="s">
        <v>4188</v>
      </c>
      <c r="H776" s="72" t="s">
        <v>222</v>
      </c>
      <c r="I776" s="59" t="s">
        <v>223</v>
      </c>
      <c r="J776" s="72" t="s">
        <v>4189</v>
      </c>
      <c r="K776" s="72" t="s">
        <v>594</v>
      </c>
      <c r="L776" s="72" t="s">
        <v>595</v>
      </c>
      <c r="M776" s="72" t="s">
        <v>4183</v>
      </c>
      <c r="N776" s="72" t="s">
        <v>4190</v>
      </c>
      <c r="O776" s="72" t="s">
        <v>4185</v>
      </c>
      <c r="P776" s="46" t="s">
        <v>180</v>
      </c>
      <c r="Q776" s="59" t="s">
        <v>2697</v>
      </c>
      <c r="R776" s="59" t="s">
        <v>2783</v>
      </c>
      <c r="S776" s="75">
        <f t="shared" si="150"/>
        <v>1</v>
      </c>
      <c r="T776" s="75" t="s">
        <v>231</v>
      </c>
      <c r="U776" s="75">
        <f t="shared" si="151"/>
        <v>1</v>
      </c>
      <c r="V776" s="75" t="s">
        <v>231</v>
      </c>
      <c r="W776" s="75">
        <f t="shared" si="152"/>
        <v>1</v>
      </c>
      <c r="X776" s="75" t="s">
        <v>231</v>
      </c>
      <c r="Y776" s="76">
        <f t="shared" si="161"/>
        <v>1</v>
      </c>
      <c r="Z776" s="77" t="str">
        <f t="shared" si="162"/>
        <v>Insignificante</v>
      </c>
      <c r="AA776" s="78">
        <f t="shared" si="153"/>
        <v>1</v>
      </c>
      <c r="AB776" s="75" t="s">
        <v>231</v>
      </c>
      <c r="AC776" s="75">
        <f t="shared" si="154"/>
        <v>1</v>
      </c>
      <c r="AD776" s="75" t="s">
        <v>231</v>
      </c>
      <c r="AE776" s="75">
        <f t="shared" si="155"/>
        <v>1</v>
      </c>
      <c r="AF776" s="75" t="s">
        <v>231</v>
      </c>
      <c r="AG776" s="76">
        <f t="shared" si="163"/>
        <v>1</v>
      </c>
      <c r="AH776" s="77" t="str">
        <f t="shared" si="156"/>
        <v>Insignificante</v>
      </c>
      <c r="AI776" s="78">
        <f t="shared" si="157"/>
        <v>1</v>
      </c>
      <c r="AJ776" s="75" t="s">
        <v>231</v>
      </c>
      <c r="AK776" s="75">
        <f t="shared" si="158"/>
        <v>2</v>
      </c>
      <c r="AL776" s="75" t="s">
        <v>233</v>
      </c>
      <c r="AM776" s="75">
        <f t="shared" si="159"/>
        <v>1</v>
      </c>
      <c r="AN776" s="75" t="s">
        <v>231</v>
      </c>
      <c r="AO776" s="76">
        <f t="shared" si="164"/>
        <v>2</v>
      </c>
      <c r="AP776" s="77" t="str">
        <f t="shared" si="160"/>
        <v>Menor</v>
      </c>
      <c r="AQ776" s="79" t="s">
        <v>8</v>
      </c>
      <c r="AR776" s="79" t="s">
        <v>8</v>
      </c>
      <c r="AS776" s="79" t="s">
        <v>8</v>
      </c>
    </row>
    <row r="777" spans="3:45" ht="76.5">
      <c r="C777" s="56" t="s">
        <v>4191</v>
      </c>
      <c r="D777" s="57">
        <v>42343</v>
      </c>
      <c r="E777" s="71" t="s">
        <v>4172</v>
      </c>
      <c r="F777" s="71" t="s">
        <v>4192</v>
      </c>
      <c r="G777" s="72" t="s">
        <v>4193</v>
      </c>
      <c r="H777" s="72" t="s">
        <v>222</v>
      </c>
      <c r="I777" s="59" t="s">
        <v>223</v>
      </c>
      <c r="J777" s="72" t="s">
        <v>4189</v>
      </c>
      <c r="K777" s="72" t="s">
        <v>594</v>
      </c>
      <c r="L777" s="72" t="s">
        <v>595</v>
      </c>
      <c r="M777" s="72" t="s">
        <v>4183</v>
      </c>
      <c r="N777" s="72" t="s">
        <v>4194</v>
      </c>
      <c r="O777" s="72" t="s">
        <v>4185</v>
      </c>
      <c r="P777" s="46" t="s">
        <v>180</v>
      </c>
      <c r="Q777" s="59" t="s">
        <v>2697</v>
      </c>
      <c r="R777" s="59" t="s">
        <v>2783</v>
      </c>
      <c r="S777" s="75">
        <f t="shared" si="150"/>
        <v>1</v>
      </c>
      <c r="T777" s="75" t="s">
        <v>231</v>
      </c>
      <c r="U777" s="75">
        <f t="shared" si="151"/>
        <v>1</v>
      </c>
      <c r="V777" s="75" t="s">
        <v>231</v>
      </c>
      <c r="W777" s="75">
        <f t="shared" si="152"/>
        <v>1</v>
      </c>
      <c r="X777" s="75" t="s">
        <v>231</v>
      </c>
      <c r="Y777" s="76">
        <f t="shared" si="161"/>
        <v>1</v>
      </c>
      <c r="Z777" s="77" t="str">
        <f t="shared" si="162"/>
        <v>Insignificante</v>
      </c>
      <c r="AA777" s="78">
        <f t="shared" si="153"/>
        <v>1</v>
      </c>
      <c r="AB777" s="75" t="s">
        <v>231</v>
      </c>
      <c r="AC777" s="75">
        <f t="shared" si="154"/>
        <v>2</v>
      </c>
      <c r="AD777" s="75" t="s">
        <v>233</v>
      </c>
      <c r="AE777" s="75">
        <f t="shared" si="155"/>
        <v>1</v>
      </c>
      <c r="AF777" s="75" t="s">
        <v>231</v>
      </c>
      <c r="AG777" s="76">
        <f t="shared" si="163"/>
        <v>2</v>
      </c>
      <c r="AH777" s="77" t="str">
        <f t="shared" si="156"/>
        <v>Menor</v>
      </c>
      <c r="AI777" s="78">
        <f t="shared" si="157"/>
        <v>1</v>
      </c>
      <c r="AJ777" s="75" t="s">
        <v>231</v>
      </c>
      <c r="AK777" s="75">
        <f t="shared" si="158"/>
        <v>2</v>
      </c>
      <c r="AL777" s="75" t="s">
        <v>233</v>
      </c>
      <c r="AM777" s="75">
        <f t="shared" si="159"/>
        <v>1</v>
      </c>
      <c r="AN777" s="75" t="s">
        <v>231</v>
      </c>
      <c r="AO777" s="76">
        <f t="shared" si="164"/>
        <v>2</v>
      </c>
      <c r="AP777" s="77" t="str">
        <f t="shared" si="160"/>
        <v>Menor</v>
      </c>
      <c r="AQ777" s="79" t="s">
        <v>8</v>
      </c>
      <c r="AR777" s="79" t="s">
        <v>8</v>
      </c>
      <c r="AS777" s="79" t="s">
        <v>8</v>
      </c>
    </row>
    <row r="778" spans="3:45" ht="38.25">
      <c r="C778" s="56" t="s">
        <v>4195</v>
      </c>
      <c r="D778" s="57">
        <v>41978</v>
      </c>
      <c r="E778" s="71" t="s">
        <v>4172</v>
      </c>
      <c r="F778" s="71" t="s">
        <v>4196</v>
      </c>
      <c r="G778" s="72" t="s">
        <v>4197</v>
      </c>
      <c r="H778" s="72" t="s">
        <v>222</v>
      </c>
      <c r="I778" s="72" t="s">
        <v>2766</v>
      </c>
      <c r="J778" s="72" t="s">
        <v>199</v>
      </c>
      <c r="K778" s="72" t="s">
        <v>594</v>
      </c>
      <c r="L778" s="72" t="s">
        <v>595</v>
      </c>
      <c r="M778" s="72" t="s">
        <v>4183</v>
      </c>
      <c r="N778" s="72" t="s">
        <v>4170</v>
      </c>
      <c r="O778" s="72" t="s">
        <v>4185</v>
      </c>
      <c r="P778" s="46" t="s">
        <v>180</v>
      </c>
      <c r="Q778" s="59" t="s">
        <v>2650</v>
      </c>
      <c r="R778" s="59" t="s">
        <v>2783</v>
      </c>
      <c r="S778" s="75">
        <f t="shared" si="150"/>
        <v>1</v>
      </c>
      <c r="T778" s="75" t="s">
        <v>231</v>
      </c>
      <c r="U778" s="75">
        <f t="shared" si="151"/>
        <v>1</v>
      </c>
      <c r="V778" s="75" t="s">
        <v>231</v>
      </c>
      <c r="W778" s="75">
        <f t="shared" si="152"/>
        <v>1</v>
      </c>
      <c r="X778" s="75" t="s">
        <v>231</v>
      </c>
      <c r="Y778" s="76">
        <f t="shared" si="161"/>
        <v>1</v>
      </c>
      <c r="Z778" s="77" t="str">
        <f t="shared" si="162"/>
        <v>Insignificante</v>
      </c>
      <c r="AA778" s="78">
        <f t="shared" si="153"/>
        <v>1</v>
      </c>
      <c r="AB778" s="75" t="s">
        <v>231</v>
      </c>
      <c r="AC778" s="75">
        <f t="shared" si="154"/>
        <v>1</v>
      </c>
      <c r="AD778" s="75" t="s">
        <v>231</v>
      </c>
      <c r="AE778" s="75">
        <f t="shared" si="155"/>
        <v>1</v>
      </c>
      <c r="AF778" s="75" t="s">
        <v>231</v>
      </c>
      <c r="AG778" s="76">
        <f t="shared" si="163"/>
        <v>1</v>
      </c>
      <c r="AH778" s="77" t="str">
        <f t="shared" si="156"/>
        <v>Insignificante</v>
      </c>
      <c r="AI778" s="78">
        <f t="shared" si="157"/>
        <v>1</v>
      </c>
      <c r="AJ778" s="75" t="s">
        <v>231</v>
      </c>
      <c r="AK778" s="75">
        <f t="shared" si="158"/>
        <v>2</v>
      </c>
      <c r="AL778" s="75" t="s">
        <v>233</v>
      </c>
      <c r="AM778" s="75">
        <f t="shared" si="159"/>
        <v>1</v>
      </c>
      <c r="AN778" s="75" t="s">
        <v>231</v>
      </c>
      <c r="AO778" s="76">
        <f t="shared" si="164"/>
        <v>2</v>
      </c>
      <c r="AP778" s="77" t="str">
        <f t="shared" si="160"/>
        <v>Menor</v>
      </c>
      <c r="AQ778" s="79" t="s">
        <v>8</v>
      </c>
      <c r="AR778" s="79" t="s">
        <v>8</v>
      </c>
      <c r="AS778" s="79" t="s">
        <v>8</v>
      </c>
    </row>
    <row r="779" spans="3:45" ht="38.25">
      <c r="C779" s="56" t="s">
        <v>4198</v>
      </c>
      <c r="D779" s="57">
        <v>42343</v>
      </c>
      <c r="E779" s="71" t="s">
        <v>4172</v>
      </c>
      <c r="F779" s="71" t="s">
        <v>4199</v>
      </c>
      <c r="G779" s="72" t="s">
        <v>4200</v>
      </c>
      <c r="H779" s="72" t="s">
        <v>222</v>
      </c>
      <c r="I779" s="72" t="s">
        <v>2766</v>
      </c>
      <c r="J779" s="72" t="s">
        <v>199</v>
      </c>
      <c r="K779" s="72" t="s">
        <v>594</v>
      </c>
      <c r="L779" s="72" t="s">
        <v>595</v>
      </c>
      <c r="M779" s="72" t="s">
        <v>4183</v>
      </c>
      <c r="N779" s="72" t="s">
        <v>4170</v>
      </c>
      <c r="O779" s="72" t="s">
        <v>4185</v>
      </c>
      <c r="P779" s="46" t="s">
        <v>180</v>
      </c>
      <c r="Q779" s="59" t="s">
        <v>2650</v>
      </c>
      <c r="R779" s="59" t="s">
        <v>2783</v>
      </c>
      <c r="S779" s="75">
        <f t="shared" si="150"/>
        <v>1</v>
      </c>
      <c r="T779" s="75" t="s">
        <v>231</v>
      </c>
      <c r="U779" s="75">
        <f t="shared" si="151"/>
        <v>1</v>
      </c>
      <c r="V779" s="75" t="s">
        <v>231</v>
      </c>
      <c r="W779" s="75">
        <f t="shared" si="152"/>
        <v>1</v>
      </c>
      <c r="X779" s="75" t="s">
        <v>231</v>
      </c>
      <c r="Y779" s="76">
        <f t="shared" si="161"/>
        <v>1</v>
      </c>
      <c r="Z779" s="77" t="str">
        <f t="shared" si="162"/>
        <v>Insignificante</v>
      </c>
      <c r="AA779" s="78">
        <f t="shared" si="153"/>
        <v>1</v>
      </c>
      <c r="AB779" s="75" t="s">
        <v>231</v>
      </c>
      <c r="AC779" s="75">
        <f t="shared" si="154"/>
        <v>1</v>
      </c>
      <c r="AD779" s="75" t="s">
        <v>231</v>
      </c>
      <c r="AE779" s="75">
        <f t="shared" si="155"/>
        <v>1</v>
      </c>
      <c r="AF779" s="75" t="s">
        <v>231</v>
      </c>
      <c r="AG779" s="76">
        <f t="shared" si="163"/>
        <v>1</v>
      </c>
      <c r="AH779" s="77" t="str">
        <f t="shared" si="156"/>
        <v>Insignificante</v>
      </c>
      <c r="AI779" s="78">
        <f t="shared" si="157"/>
        <v>1</v>
      </c>
      <c r="AJ779" s="75" t="s">
        <v>231</v>
      </c>
      <c r="AK779" s="75">
        <f t="shared" si="158"/>
        <v>2</v>
      </c>
      <c r="AL779" s="75" t="s">
        <v>233</v>
      </c>
      <c r="AM779" s="75">
        <f t="shared" si="159"/>
        <v>1</v>
      </c>
      <c r="AN779" s="75" t="s">
        <v>231</v>
      </c>
      <c r="AO779" s="76">
        <f t="shared" si="164"/>
        <v>2</v>
      </c>
      <c r="AP779" s="77" t="str">
        <f t="shared" si="160"/>
        <v>Menor</v>
      </c>
      <c r="AQ779" s="79" t="s">
        <v>8</v>
      </c>
      <c r="AR779" s="79" t="s">
        <v>8</v>
      </c>
      <c r="AS779" s="79" t="s">
        <v>8</v>
      </c>
    </row>
    <row r="780" spans="3:45" ht="38.25">
      <c r="C780" s="56" t="s">
        <v>4201</v>
      </c>
      <c r="D780" s="57">
        <v>42343</v>
      </c>
      <c r="E780" s="71" t="s">
        <v>219</v>
      </c>
      <c r="F780" s="71" t="s">
        <v>220</v>
      </c>
      <c r="G780" s="72" t="s">
        <v>4202</v>
      </c>
      <c r="H780" s="72" t="s">
        <v>222</v>
      </c>
      <c r="I780" s="59" t="s">
        <v>223</v>
      </c>
      <c r="J780" s="72" t="s">
        <v>2820</v>
      </c>
      <c r="K780" s="72" t="s">
        <v>594</v>
      </c>
      <c r="L780" s="72" t="s">
        <v>595</v>
      </c>
      <c r="M780" s="72" t="s">
        <v>4183</v>
      </c>
      <c r="N780" s="72" t="s">
        <v>4203</v>
      </c>
      <c r="O780" s="72" t="s">
        <v>4185</v>
      </c>
      <c r="P780" s="46" t="s">
        <v>180</v>
      </c>
      <c r="Q780" s="59" t="s">
        <v>2650</v>
      </c>
      <c r="R780" s="59" t="s">
        <v>2783</v>
      </c>
      <c r="S780" s="75">
        <f t="shared" si="150"/>
        <v>1</v>
      </c>
      <c r="T780" s="75" t="s">
        <v>231</v>
      </c>
      <c r="U780" s="75">
        <f t="shared" si="151"/>
        <v>1</v>
      </c>
      <c r="V780" s="75" t="s">
        <v>231</v>
      </c>
      <c r="W780" s="75">
        <f t="shared" si="152"/>
        <v>1</v>
      </c>
      <c r="X780" s="75" t="s">
        <v>231</v>
      </c>
      <c r="Y780" s="76">
        <f t="shared" si="161"/>
        <v>1</v>
      </c>
      <c r="Z780" s="77" t="str">
        <f t="shared" si="162"/>
        <v>Insignificante</v>
      </c>
      <c r="AA780" s="78">
        <f t="shared" si="153"/>
        <v>1</v>
      </c>
      <c r="AB780" s="75" t="s">
        <v>231</v>
      </c>
      <c r="AC780" s="75">
        <f t="shared" si="154"/>
        <v>1</v>
      </c>
      <c r="AD780" s="75" t="s">
        <v>231</v>
      </c>
      <c r="AE780" s="75">
        <f t="shared" si="155"/>
        <v>1</v>
      </c>
      <c r="AF780" s="75" t="s">
        <v>231</v>
      </c>
      <c r="AG780" s="76">
        <f t="shared" si="163"/>
        <v>1</v>
      </c>
      <c r="AH780" s="77" t="str">
        <f t="shared" si="156"/>
        <v>Insignificante</v>
      </c>
      <c r="AI780" s="78">
        <f t="shared" si="157"/>
        <v>1</v>
      </c>
      <c r="AJ780" s="75" t="s">
        <v>231</v>
      </c>
      <c r="AK780" s="75">
        <f t="shared" si="158"/>
        <v>2</v>
      </c>
      <c r="AL780" s="75" t="s">
        <v>233</v>
      </c>
      <c r="AM780" s="75">
        <f t="shared" si="159"/>
        <v>1</v>
      </c>
      <c r="AN780" s="75" t="s">
        <v>231</v>
      </c>
      <c r="AO780" s="76">
        <f t="shared" si="164"/>
        <v>2</v>
      </c>
      <c r="AP780" s="77" t="str">
        <f t="shared" si="160"/>
        <v>Menor</v>
      </c>
      <c r="AQ780" s="79" t="s">
        <v>8</v>
      </c>
      <c r="AR780" s="79" t="s">
        <v>8</v>
      </c>
      <c r="AS780" s="79" t="s">
        <v>8</v>
      </c>
    </row>
    <row r="781" spans="3:45" ht="25.5">
      <c r="C781" s="56" t="s">
        <v>4201</v>
      </c>
      <c r="D781" s="57">
        <v>42343</v>
      </c>
      <c r="E781" s="71" t="s">
        <v>219</v>
      </c>
      <c r="F781" s="71" t="s">
        <v>220</v>
      </c>
      <c r="G781" s="72" t="s">
        <v>4202</v>
      </c>
      <c r="H781" s="72" t="s">
        <v>222</v>
      </c>
      <c r="I781" s="59" t="s">
        <v>223</v>
      </c>
      <c r="J781" s="72" t="s">
        <v>2820</v>
      </c>
      <c r="K781" s="72" t="s">
        <v>594</v>
      </c>
      <c r="L781" s="72" t="s">
        <v>595</v>
      </c>
      <c r="M781" s="72" t="s">
        <v>4183</v>
      </c>
      <c r="N781" s="72" t="s">
        <v>4203</v>
      </c>
      <c r="O781" s="72" t="s">
        <v>4204</v>
      </c>
      <c r="P781" s="46" t="s">
        <v>180</v>
      </c>
      <c r="Q781" s="59" t="s">
        <v>2650</v>
      </c>
      <c r="R781" s="59" t="s">
        <v>2783</v>
      </c>
      <c r="S781" s="75">
        <f t="shared" ref="S781:S844" si="195">IF(T781="Insignificante",1,IF(T781="Menor",2,IF(T781="Moderado",3,IF(T781="Mayor",4,IF(T781="Catastrófico",5,"NA")))))</f>
        <v>1</v>
      </c>
      <c r="T781" s="75" t="s">
        <v>231</v>
      </c>
      <c r="U781" s="75">
        <f t="shared" ref="U781:U844" si="196">IF(V781="Insignificante",1,IF(V781="Menor",2,IF(V781="Moderado",3,IF(V781="Mayor",4,IF(V781="Catastrófico",5,"NA")))))</f>
        <v>1</v>
      </c>
      <c r="V781" s="75" t="s">
        <v>231</v>
      </c>
      <c r="W781" s="75">
        <f t="shared" ref="W781:W844" si="197">IF(X781="Insignificante",1,IF(X781="Menor",2,IF(X781="Moderado",3,IF(X781="Mayor",4,IF(X781="Catastrófico",5,"NA")))))</f>
        <v>1</v>
      </c>
      <c r="X781" s="75" t="s">
        <v>231</v>
      </c>
      <c r="Y781" s="76">
        <f>MAXA(S781,U781,W781)</f>
        <v>1</v>
      </c>
      <c r="Z781" s="77" t="str">
        <f>IF(Y781=1,"Insignificante",IF(Y781=2,"Menor",IF(Y781=3,"Moderado",IF(Y781=4,"Mayor",IF(Y781=5,"Catastrófico","NA")))))</f>
        <v>Insignificante</v>
      </c>
      <c r="AA781" s="78">
        <f t="shared" ref="AA781:AA844" si="198">IF(AB781="Insignificante",1,IF(AB781="Menor",2,IF(AB781="Moderado",3,IF(AB781="Mayor",4,IF(AB781="Catastrófico",5,"NA")))))</f>
        <v>1</v>
      </c>
      <c r="AB781" s="75" t="s">
        <v>231</v>
      </c>
      <c r="AC781" s="75">
        <f t="shared" ref="AC781:AC844" si="199">IF(AD781="Insignificante",1,IF(AD781="Menor",2,IF(AD781="Moderado",3,IF(AD781="Mayor",4,IF(AD781="Catastrófico",5,"NA")))))</f>
        <v>1</v>
      </c>
      <c r="AD781" s="75" t="s">
        <v>231</v>
      </c>
      <c r="AE781" s="75">
        <f t="shared" ref="AE781:AE844" si="200">IF(AF781="Insignificante",1,IF(AF781="Menor",2,IF(AF781="Moderado",3,IF(AF781="Mayor",4,IF(AF781="Catastrófico",5,"NA")))))</f>
        <v>1</v>
      </c>
      <c r="AF781" s="75" t="s">
        <v>231</v>
      </c>
      <c r="AG781" s="76">
        <f>MAXA(AA781,AC781,AE781)</f>
        <v>1</v>
      </c>
      <c r="AH781" s="77" t="str">
        <f t="shared" ref="AH781:AH844" si="201">IF(AG781=1,"Insignificante",IF(AG781=2,"Menor",IF(AG781=3,"Moderado",IF(AG781=4,"Mayor",IF(AG781=5,"Catastrófico","NA")))))</f>
        <v>Insignificante</v>
      </c>
      <c r="AI781" s="78">
        <f t="shared" ref="AI781:AI844" si="202">IF(AJ781="Insignificante",1,IF(AJ781="Menor",2,IF(AJ781="Moderado",3,IF(AJ781="Mayor",4,IF(AJ781="Catastrófico",5,"NA")))))</f>
        <v>1</v>
      </c>
      <c r="AJ781" s="75" t="s">
        <v>231</v>
      </c>
      <c r="AK781" s="75">
        <f t="shared" ref="AK781:AK844" si="203">IF(AL781="Insignificante",1,IF(AL781="Menor",2,IF(AL781="Moderado",3,IF(AL781="Mayor",4,IF(AL781="Catastrófico",5,"NA")))))</f>
        <v>2</v>
      </c>
      <c r="AL781" s="75" t="s">
        <v>233</v>
      </c>
      <c r="AM781" s="75">
        <f t="shared" ref="AM781:AM844" si="204">IF(AN781="Insignificante",1,IF(AN781="Menor",2,IF(AN781="Moderado",3,IF(AN781="Mayor",4,IF(AN781="Catastrófico",5,"NA")))))</f>
        <v>1</v>
      </c>
      <c r="AN781" s="75" t="s">
        <v>231</v>
      </c>
      <c r="AO781" s="76">
        <f>MAXA(AI781,AK781,AM781)</f>
        <v>2</v>
      </c>
      <c r="AP781" s="77" t="str">
        <f t="shared" ref="AP781:AP844" si="205">IF(AO781=1,"Insignificante",IF(AO781=2,"Menor",IF(AO781=3,"Moderado",IF(AO781=4,"Mayor",IF(AO781=5,"Catastrófico","NA")))))</f>
        <v>Menor</v>
      </c>
      <c r="AQ781" s="79" t="s">
        <v>8</v>
      </c>
      <c r="AR781" s="79" t="s">
        <v>8</v>
      </c>
      <c r="AS781" s="79" t="s">
        <v>8</v>
      </c>
    </row>
    <row r="782" spans="3:45" ht="38.25">
      <c r="C782" s="56" t="s">
        <v>4205</v>
      </c>
      <c r="D782" s="57">
        <v>42343</v>
      </c>
      <c r="E782" s="71" t="s">
        <v>4206</v>
      </c>
      <c r="F782" s="71" t="s">
        <v>4207</v>
      </c>
      <c r="G782" s="72" t="s">
        <v>4208</v>
      </c>
      <c r="H782" s="72" t="s">
        <v>222</v>
      </c>
      <c r="I782" s="59" t="s">
        <v>223</v>
      </c>
      <c r="J782" s="72" t="s">
        <v>4209</v>
      </c>
      <c r="K782" s="72" t="s">
        <v>594</v>
      </c>
      <c r="L782" s="72" t="s">
        <v>595</v>
      </c>
      <c r="M782" s="72" t="s">
        <v>4183</v>
      </c>
      <c r="N782" s="72" t="s">
        <v>4170</v>
      </c>
      <c r="O782" s="72" t="s">
        <v>4185</v>
      </c>
      <c r="P782" s="46" t="s">
        <v>180</v>
      </c>
      <c r="Q782" s="59" t="s">
        <v>2650</v>
      </c>
      <c r="R782" s="59" t="s">
        <v>230</v>
      </c>
      <c r="S782" s="75">
        <f t="shared" si="195"/>
        <v>1</v>
      </c>
      <c r="T782" s="75" t="s">
        <v>231</v>
      </c>
      <c r="U782" s="75">
        <f t="shared" si="196"/>
        <v>1</v>
      </c>
      <c r="V782" s="75" t="s">
        <v>231</v>
      </c>
      <c r="W782" s="75">
        <f t="shared" si="197"/>
        <v>1</v>
      </c>
      <c r="X782" s="75" t="s">
        <v>231</v>
      </c>
      <c r="Y782" s="76">
        <f t="shared" si="161"/>
        <v>1</v>
      </c>
      <c r="Z782" s="77" t="str">
        <f t="shared" si="162"/>
        <v>Insignificante</v>
      </c>
      <c r="AA782" s="78">
        <f t="shared" si="198"/>
        <v>1</v>
      </c>
      <c r="AB782" s="75" t="s">
        <v>231</v>
      </c>
      <c r="AC782" s="75">
        <f t="shared" si="199"/>
        <v>2</v>
      </c>
      <c r="AD782" s="75" t="s">
        <v>233</v>
      </c>
      <c r="AE782" s="75">
        <f t="shared" si="200"/>
        <v>1</v>
      </c>
      <c r="AF782" s="75" t="s">
        <v>231</v>
      </c>
      <c r="AG782" s="76">
        <f t="shared" si="163"/>
        <v>2</v>
      </c>
      <c r="AH782" s="77" t="str">
        <f t="shared" si="201"/>
        <v>Menor</v>
      </c>
      <c r="AI782" s="78">
        <f t="shared" si="202"/>
        <v>1</v>
      </c>
      <c r="AJ782" s="75" t="s">
        <v>231</v>
      </c>
      <c r="AK782" s="75">
        <f t="shared" si="203"/>
        <v>2</v>
      </c>
      <c r="AL782" s="75" t="s">
        <v>233</v>
      </c>
      <c r="AM782" s="75">
        <f t="shared" si="204"/>
        <v>1</v>
      </c>
      <c r="AN782" s="75" t="s">
        <v>231</v>
      </c>
      <c r="AO782" s="76">
        <f t="shared" si="164"/>
        <v>2</v>
      </c>
      <c r="AP782" s="77" t="str">
        <f t="shared" si="205"/>
        <v>Menor</v>
      </c>
      <c r="AQ782" s="79" t="s">
        <v>8</v>
      </c>
      <c r="AR782" s="79" t="s">
        <v>8</v>
      </c>
      <c r="AS782" s="79" t="s">
        <v>8</v>
      </c>
    </row>
    <row r="783" spans="3:45" ht="38.25">
      <c r="C783" s="56" t="s">
        <v>4210</v>
      </c>
      <c r="D783" s="57">
        <v>41978</v>
      </c>
      <c r="E783" s="71" t="s">
        <v>4211</v>
      </c>
      <c r="F783" s="71" t="s">
        <v>4212</v>
      </c>
      <c r="G783" s="72" t="s">
        <v>4213</v>
      </c>
      <c r="H783" s="72" t="s">
        <v>222</v>
      </c>
      <c r="I783" s="59" t="s">
        <v>223</v>
      </c>
      <c r="J783" s="72" t="s">
        <v>4189</v>
      </c>
      <c r="K783" s="72" t="s">
        <v>594</v>
      </c>
      <c r="L783" s="72" t="s">
        <v>595</v>
      </c>
      <c r="M783" s="72" t="s">
        <v>4183</v>
      </c>
      <c r="N783" s="72" t="s">
        <v>4170</v>
      </c>
      <c r="O783" s="72" t="s">
        <v>4185</v>
      </c>
      <c r="P783" s="46" t="s">
        <v>180</v>
      </c>
      <c r="Q783" s="59" t="s">
        <v>2650</v>
      </c>
      <c r="R783" s="59" t="s">
        <v>2783</v>
      </c>
      <c r="S783" s="75">
        <f t="shared" si="195"/>
        <v>1</v>
      </c>
      <c r="T783" s="75" t="s">
        <v>231</v>
      </c>
      <c r="U783" s="75">
        <f t="shared" si="196"/>
        <v>1</v>
      </c>
      <c r="V783" s="75" t="s">
        <v>231</v>
      </c>
      <c r="W783" s="75">
        <f t="shared" si="197"/>
        <v>1</v>
      </c>
      <c r="X783" s="75" t="s">
        <v>231</v>
      </c>
      <c r="Y783" s="76">
        <f t="shared" ref="Y783:Y814" si="206">MAXA(S783,U783,W783)</f>
        <v>1</v>
      </c>
      <c r="Z783" s="77" t="str">
        <f t="shared" ref="Z783:Z814" si="207">IF(Y783=1,"Insignificante",IF(Y783=2,"Menor",IF(Y783=3,"Moderado",IF(Y783=4,"Mayor",IF(Y783=5,"Catastrófico","NA")))))</f>
        <v>Insignificante</v>
      </c>
      <c r="AA783" s="78">
        <f t="shared" si="198"/>
        <v>1</v>
      </c>
      <c r="AB783" s="75" t="s">
        <v>231</v>
      </c>
      <c r="AC783" s="75">
        <f t="shared" si="199"/>
        <v>2</v>
      </c>
      <c r="AD783" s="75" t="s">
        <v>233</v>
      </c>
      <c r="AE783" s="75">
        <f t="shared" si="200"/>
        <v>1</v>
      </c>
      <c r="AF783" s="75" t="s">
        <v>231</v>
      </c>
      <c r="AG783" s="76">
        <f t="shared" ref="AG783:AG814" si="208">MAXA(AA783,AC783,AE783)</f>
        <v>2</v>
      </c>
      <c r="AH783" s="77" t="str">
        <f t="shared" si="201"/>
        <v>Menor</v>
      </c>
      <c r="AI783" s="78">
        <f t="shared" si="202"/>
        <v>1</v>
      </c>
      <c r="AJ783" s="75" t="s">
        <v>231</v>
      </c>
      <c r="AK783" s="75">
        <f t="shared" si="203"/>
        <v>2</v>
      </c>
      <c r="AL783" s="75" t="s">
        <v>233</v>
      </c>
      <c r="AM783" s="75">
        <f t="shared" si="204"/>
        <v>1</v>
      </c>
      <c r="AN783" s="75" t="s">
        <v>231</v>
      </c>
      <c r="AO783" s="76">
        <f t="shared" ref="AO783:AO814" si="209">MAXA(AI783,AK783,AM783)</f>
        <v>2</v>
      </c>
      <c r="AP783" s="77" t="str">
        <f t="shared" si="205"/>
        <v>Menor</v>
      </c>
      <c r="AQ783" s="79" t="s">
        <v>8</v>
      </c>
      <c r="AR783" s="79" t="s">
        <v>8</v>
      </c>
      <c r="AS783" s="79" t="s">
        <v>8</v>
      </c>
    </row>
    <row r="784" spans="3:45" ht="38.25">
      <c r="C784" s="56" t="s">
        <v>4214</v>
      </c>
      <c r="D784" s="57">
        <v>42343</v>
      </c>
      <c r="E784" s="71" t="s">
        <v>4211</v>
      </c>
      <c r="F784" s="71" t="s">
        <v>4215</v>
      </c>
      <c r="G784" s="72" t="s">
        <v>4216</v>
      </c>
      <c r="H784" s="72" t="s">
        <v>222</v>
      </c>
      <c r="I784" s="59" t="s">
        <v>223</v>
      </c>
      <c r="J784" s="72" t="s">
        <v>4189</v>
      </c>
      <c r="K784" s="72" t="s">
        <v>594</v>
      </c>
      <c r="L784" s="72" t="s">
        <v>595</v>
      </c>
      <c r="M784" s="72" t="s">
        <v>4183</v>
      </c>
      <c r="N784" s="72" t="s">
        <v>4170</v>
      </c>
      <c r="O784" s="72" t="s">
        <v>4185</v>
      </c>
      <c r="P784" s="46" t="s">
        <v>180</v>
      </c>
      <c r="Q784" s="59" t="s">
        <v>2650</v>
      </c>
      <c r="R784" s="59" t="s">
        <v>2783</v>
      </c>
      <c r="S784" s="75">
        <f t="shared" si="195"/>
        <v>1</v>
      </c>
      <c r="T784" s="75" t="s">
        <v>231</v>
      </c>
      <c r="U784" s="75">
        <f t="shared" si="196"/>
        <v>1</v>
      </c>
      <c r="V784" s="75" t="s">
        <v>231</v>
      </c>
      <c r="W784" s="75">
        <f t="shared" si="197"/>
        <v>1</v>
      </c>
      <c r="X784" s="75" t="s">
        <v>231</v>
      </c>
      <c r="Y784" s="76">
        <f t="shared" si="206"/>
        <v>1</v>
      </c>
      <c r="Z784" s="77" t="str">
        <f t="shared" si="207"/>
        <v>Insignificante</v>
      </c>
      <c r="AA784" s="78">
        <f t="shared" si="198"/>
        <v>1</v>
      </c>
      <c r="AB784" s="75" t="s">
        <v>231</v>
      </c>
      <c r="AC784" s="75">
        <f t="shared" si="199"/>
        <v>2</v>
      </c>
      <c r="AD784" s="75" t="s">
        <v>233</v>
      </c>
      <c r="AE784" s="75">
        <f t="shared" si="200"/>
        <v>1</v>
      </c>
      <c r="AF784" s="75" t="s">
        <v>231</v>
      </c>
      <c r="AG784" s="76">
        <f t="shared" si="208"/>
        <v>2</v>
      </c>
      <c r="AH784" s="77" t="str">
        <f t="shared" si="201"/>
        <v>Menor</v>
      </c>
      <c r="AI784" s="78">
        <f t="shared" si="202"/>
        <v>1</v>
      </c>
      <c r="AJ784" s="75" t="s">
        <v>231</v>
      </c>
      <c r="AK784" s="75">
        <f t="shared" si="203"/>
        <v>2</v>
      </c>
      <c r="AL784" s="75" t="s">
        <v>233</v>
      </c>
      <c r="AM784" s="75">
        <f t="shared" si="204"/>
        <v>1</v>
      </c>
      <c r="AN784" s="75" t="s">
        <v>231</v>
      </c>
      <c r="AO784" s="76">
        <f t="shared" si="209"/>
        <v>2</v>
      </c>
      <c r="AP784" s="77" t="str">
        <f t="shared" si="205"/>
        <v>Menor</v>
      </c>
      <c r="AQ784" s="79" t="s">
        <v>8</v>
      </c>
      <c r="AR784" s="79" t="s">
        <v>8</v>
      </c>
      <c r="AS784" s="79" t="s">
        <v>8</v>
      </c>
    </row>
    <row r="785" spans="3:45" ht="102">
      <c r="C785" s="56" t="s">
        <v>4217</v>
      </c>
      <c r="D785" s="57">
        <v>40181</v>
      </c>
      <c r="E785" s="71" t="s">
        <v>4218</v>
      </c>
      <c r="F785" s="71" t="s">
        <v>4219</v>
      </c>
      <c r="G785" s="72" t="s">
        <v>4220</v>
      </c>
      <c r="H785" s="72" t="s">
        <v>222</v>
      </c>
      <c r="I785" s="59" t="s">
        <v>2655</v>
      </c>
      <c r="J785" s="72" t="s">
        <v>4221</v>
      </c>
      <c r="K785" s="72" t="s">
        <v>411</v>
      </c>
      <c r="L785" s="72" t="s">
        <v>708</v>
      </c>
      <c r="M785" s="72" t="s">
        <v>4222</v>
      </c>
      <c r="N785" s="72" t="s">
        <v>4223</v>
      </c>
      <c r="O785" s="72" t="s">
        <v>4224</v>
      </c>
      <c r="P785" s="46" t="s">
        <v>180</v>
      </c>
      <c r="Q785" s="59" t="s">
        <v>2697</v>
      </c>
      <c r="R785" s="59" t="s">
        <v>230</v>
      </c>
      <c r="S785" s="75">
        <f t="shared" si="195"/>
        <v>1</v>
      </c>
      <c r="T785" s="75" t="s">
        <v>231</v>
      </c>
      <c r="U785" s="75">
        <f t="shared" si="196"/>
        <v>1</v>
      </c>
      <c r="V785" s="75" t="s">
        <v>231</v>
      </c>
      <c r="W785" s="75">
        <f t="shared" si="197"/>
        <v>1</v>
      </c>
      <c r="X785" s="75" t="s">
        <v>231</v>
      </c>
      <c r="Y785" s="76">
        <f t="shared" si="206"/>
        <v>1</v>
      </c>
      <c r="Z785" s="77" t="str">
        <f t="shared" si="207"/>
        <v>Insignificante</v>
      </c>
      <c r="AA785" s="78">
        <f t="shared" si="198"/>
        <v>5</v>
      </c>
      <c r="AB785" s="75" t="s">
        <v>243</v>
      </c>
      <c r="AC785" s="75">
        <f t="shared" si="199"/>
        <v>5</v>
      </c>
      <c r="AD785" s="75" t="s">
        <v>243</v>
      </c>
      <c r="AE785" s="75">
        <f t="shared" si="200"/>
        <v>5</v>
      </c>
      <c r="AF785" s="75" t="s">
        <v>243</v>
      </c>
      <c r="AG785" s="76">
        <f t="shared" si="208"/>
        <v>5</v>
      </c>
      <c r="AH785" s="77" t="str">
        <f t="shared" si="201"/>
        <v>Catastrófico</v>
      </c>
      <c r="AI785" s="78">
        <f t="shared" si="202"/>
        <v>5</v>
      </c>
      <c r="AJ785" s="75" t="s">
        <v>243</v>
      </c>
      <c r="AK785" s="75">
        <f t="shared" si="203"/>
        <v>5</v>
      </c>
      <c r="AL785" s="75" t="s">
        <v>243</v>
      </c>
      <c r="AM785" s="75">
        <f t="shared" si="204"/>
        <v>5</v>
      </c>
      <c r="AN785" s="75" t="s">
        <v>243</v>
      </c>
      <c r="AO785" s="76">
        <f t="shared" si="209"/>
        <v>5</v>
      </c>
      <c r="AP785" s="77" t="str">
        <f t="shared" si="205"/>
        <v>Catastrófico</v>
      </c>
      <c r="AQ785" s="79" t="s">
        <v>4</v>
      </c>
      <c r="AR785" s="79" t="s">
        <v>4</v>
      </c>
      <c r="AS785" s="79" t="s">
        <v>8</v>
      </c>
    </row>
    <row r="786" spans="3:45" ht="76.5">
      <c r="C786" s="56" t="s">
        <v>4225</v>
      </c>
      <c r="D786" s="57">
        <v>40546</v>
      </c>
      <c r="E786" s="71" t="s">
        <v>4218</v>
      </c>
      <c r="F786" s="71" t="s">
        <v>4226</v>
      </c>
      <c r="G786" s="72" t="s">
        <v>4227</v>
      </c>
      <c r="H786" s="72" t="s">
        <v>222</v>
      </c>
      <c r="I786" s="59" t="s">
        <v>2655</v>
      </c>
      <c r="J786" s="72" t="s">
        <v>4228</v>
      </c>
      <c r="K786" s="72" t="s">
        <v>411</v>
      </c>
      <c r="L786" s="72" t="s">
        <v>464</v>
      </c>
      <c r="M786" s="72" t="s">
        <v>4229</v>
      </c>
      <c r="N786" s="72" t="s">
        <v>4230</v>
      </c>
      <c r="O786" s="72" t="s">
        <v>2898</v>
      </c>
      <c r="P786" s="46" t="s">
        <v>180</v>
      </c>
      <c r="Q786" s="59" t="s">
        <v>2697</v>
      </c>
      <c r="R786" s="59" t="s">
        <v>230</v>
      </c>
      <c r="S786" s="75">
        <f t="shared" si="195"/>
        <v>5</v>
      </c>
      <c r="T786" s="75" t="s">
        <v>243</v>
      </c>
      <c r="U786" s="75">
        <f t="shared" si="196"/>
        <v>5</v>
      </c>
      <c r="V786" s="75" t="s">
        <v>243</v>
      </c>
      <c r="W786" s="75">
        <f t="shared" si="197"/>
        <v>5</v>
      </c>
      <c r="X786" s="75" t="s">
        <v>243</v>
      </c>
      <c r="Y786" s="76">
        <f t="shared" si="206"/>
        <v>5</v>
      </c>
      <c r="Z786" s="77" t="str">
        <f t="shared" si="207"/>
        <v>Catastrófico</v>
      </c>
      <c r="AA786" s="78">
        <f t="shared" si="198"/>
        <v>5</v>
      </c>
      <c r="AB786" s="75" t="s">
        <v>243</v>
      </c>
      <c r="AC786" s="75">
        <f t="shared" si="199"/>
        <v>5</v>
      </c>
      <c r="AD786" s="75" t="s">
        <v>243</v>
      </c>
      <c r="AE786" s="75">
        <f t="shared" si="200"/>
        <v>5</v>
      </c>
      <c r="AF786" s="75" t="s">
        <v>243</v>
      </c>
      <c r="AG786" s="76">
        <f t="shared" si="208"/>
        <v>5</v>
      </c>
      <c r="AH786" s="77" t="str">
        <f t="shared" si="201"/>
        <v>Catastrófico</v>
      </c>
      <c r="AI786" s="78">
        <f t="shared" si="202"/>
        <v>5</v>
      </c>
      <c r="AJ786" s="75" t="s">
        <v>243</v>
      </c>
      <c r="AK786" s="75">
        <f t="shared" si="203"/>
        <v>5</v>
      </c>
      <c r="AL786" s="75" t="s">
        <v>243</v>
      </c>
      <c r="AM786" s="75">
        <f t="shared" si="204"/>
        <v>5</v>
      </c>
      <c r="AN786" s="75" t="s">
        <v>243</v>
      </c>
      <c r="AO786" s="76">
        <f t="shared" si="209"/>
        <v>5</v>
      </c>
      <c r="AP786" s="77" t="str">
        <f t="shared" si="205"/>
        <v>Catastrófico</v>
      </c>
      <c r="AQ786" s="79"/>
      <c r="AR786" s="79"/>
      <c r="AS786" s="79"/>
    </row>
    <row r="787" spans="3:45" ht="76.5">
      <c r="C787" s="56" t="s">
        <v>4231</v>
      </c>
      <c r="D787" s="57">
        <v>40546</v>
      </c>
      <c r="E787" s="71" t="s">
        <v>4218</v>
      </c>
      <c r="F787" s="71" t="s">
        <v>4232</v>
      </c>
      <c r="G787" s="72" t="s">
        <v>4233</v>
      </c>
      <c r="H787" s="72" t="s">
        <v>222</v>
      </c>
      <c r="I787" s="59" t="s">
        <v>2655</v>
      </c>
      <c r="J787" s="72" t="s">
        <v>4234</v>
      </c>
      <c r="K787" s="72" t="s">
        <v>411</v>
      </c>
      <c r="L787" s="72" t="s">
        <v>412</v>
      </c>
      <c r="M787" s="72" t="s">
        <v>4235</v>
      </c>
      <c r="N787" s="72" t="s">
        <v>4236</v>
      </c>
      <c r="O787" s="72" t="s">
        <v>4237</v>
      </c>
      <c r="P787" s="46" t="s">
        <v>179</v>
      </c>
      <c r="Q787" s="59" t="s">
        <v>2753</v>
      </c>
      <c r="R787" s="59" t="s">
        <v>230</v>
      </c>
      <c r="S787" s="75">
        <f t="shared" si="195"/>
        <v>5</v>
      </c>
      <c r="T787" s="75" t="s">
        <v>243</v>
      </c>
      <c r="U787" s="75">
        <f t="shared" si="196"/>
        <v>5</v>
      </c>
      <c r="V787" s="75" t="s">
        <v>243</v>
      </c>
      <c r="W787" s="75">
        <f t="shared" si="197"/>
        <v>5</v>
      </c>
      <c r="X787" s="75" t="s">
        <v>243</v>
      </c>
      <c r="Y787" s="76">
        <f t="shared" si="206"/>
        <v>5</v>
      </c>
      <c r="Z787" s="77" t="str">
        <f t="shared" si="207"/>
        <v>Catastrófico</v>
      </c>
      <c r="AA787" s="78">
        <f t="shared" si="198"/>
        <v>5</v>
      </c>
      <c r="AB787" s="75" t="s">
        <v>243</v>
      </c>
      <c r="AC787" s="75">
        <f t="shared" si="199"/>
        <v>5</v>
      </c>
      <c r="AD787" s="75" t="s">
        <v>243</v>
      </c>
      <c r="AE787" s="75">
        <f t="shared" si="200"/>
        <v>5</v>
      </c>
      <c r="AF787" s="75" t="s">
        <v>243</v>
      </c>
      <c r="AG787" s="76">
        <f t="shared" si="208"/>
        <v>5</v>
      </c>
      <c r="AH787" s="77" t="str">
        <f t="shared" si="201"/>
        <v>Catastrófico</v>
      </c>
      <c r="AI787" s="78">
        <f t="shared" si="202"/>
        <v>5</v>
      </c>
      <c r="AJ787" s="75" t="s">
        <v>243</v>
      </c>
      <c r="AK787" s="75">
        <f t="shared" si="203"/>
        <v>5</v>
      </c>
      <c r="AL787" s="75" t="s">
        <v>243</v>
      </c>
      <c r="AM787" s="75">
        <f t="shared" si="204"/>
        <v>5</v>
      </c>
      <c r="AN787" s="75" t="s">
        <v>243</v>
      </c>
      <c r="AO787" s="76">
        <f t="shared" si="209"/>
        <v>5</v>
      </c>
      <c r="AP787" s="77" t="str">
        <f t="shared" si="205"/>
        <v>Catastrófico</v>
      </c>
      <c r="AQ787" s="79"/>
      <c r="AR787" s="79"/>
      <c r="AS787" s="79"/>
    </row>
    <row r="788" spans="3:45" ht="76.5">
      <c r="C788" s="56" t="s">
        <v>4238</v>
      </c>
      <c r="D788" s="57">
        <v>40181</v>
      </c>
      <c r="E788" s="71" t="s">
        <v>4239</v>
      </c>
      <c r="F788" s="71" t="s">
        <v>3987</v>
      </c>
      <c r="G788" s="72" t="s">
        <v>4240</v>
      </c>
      <c r="H788" s="72" t="s">
        <v>222</v>
      </c>
      <c r="I788" s="59" t="s">
        <v>2655</v>
      </c>
      <c r="J788" s="72" t="s">
        <v>2747</v>
      </c>
      <c r="K788" s="72" t="s">
        <v>411</v>
      </c>
      <c r="L788" s="72" t="s">
        <v>4241</v>
      </c>
      <c r="M788" s="72" t="s">
        <v>4242</v>
      </c>
      <c r="N788" s="72" t="s">
        <v>4243</v>
      </c>
      <c r="O788" s="72" t="s">
        <v>4244</v>
      </c>
      <c r="P788" s="46" t="s">
        <v>180</v>
      </c>
      <c r="Q788" s="59" t="s">
        <v>2697</v>
      </c>
      <c r="R788" s="59" t="s">
        <v>2783</v>
      </c>
      <c r="S788" s="75">
        <f t="shared" si="195"/>
        <v>1</v>
      </c>
      <c r="T788" s="75" t="s">
        <v>231</v>
      </c>
      <c r="U788" s="75">
        <f t="shared" si="196"/>
        <v>1</v>
      </c>
      <c r="V788" s="75" t="s">
        <v>231</v>
      </c>
      <c r="W788" s="75">
        <f t="shared" si="197"/>
        <v>1</v>
      </c>
      <c r="X788" s="75" t="s">
        <v>231</v>
      </c>
      <c r="Y788" s="76">
        <f t="shared" si="206"/>
        <v>1</v>
      </c>
      <c r="Z788" s="77" t="str">
        <f t="shared" si="207"/>
        <v>Insignificante</v>
      </c>
      <c r="AA788" s="78">
        <f t="shared" si="198"/>
        <v>1</v>
      </c>
      <c r="AB788" s="75" t="s">
        <v>231</v>
      </c>
      <c r="AC788" s="75">
        <f t="shared" si="199"/>
        <v>4</v>
      </c>
      <c r="AD788" s="75" t="s">
        <v>242</v>
      </c>
      <c r="AE788" s="75">
        <f t="shared" si="200"/>
        <v>5</v>
      </c>
      <c r="AF788" s="75" t="s">
        <v>243</v>
      </c>
      <c r="AG788" s="76">
        <f t="shared" si="208"/>
        <v>5</v>
      </c>
      <c r="AH788" s="77" t="str">
        <f t="shared" si="201"/>
        <v>Catastrófico</v>
      </c>
      <c r="AI788" s="78">
        <f t="shared" si="202"/>
        <v>1</v>
      </c>
      <c r="AJ788" s="75" t="s">
        <v>231</v>
      </c>
      <c r="AK788" s="75">
        <f t="shared" si="203"/>
        <v>1</v>
      </c>
      <c r="AL788" s="75" t="s">
        <v>231</v>
      </c>
      <c r="AM788" s="75">
        <f t="shared" si="204"/>
        <v>1</v>
      </c>
      <c r="AN788" s="75" t="s">
        <v>231</v>
      </c>
      <c r="AO788" s="76">
        <f t="shared" si="209"/>
        <v>1</v>
      </c>
      <c r="AP788" s="77" t="str">
        <f t="shared" si="205"/>
        <v>Insignificante</v>
      </c>
      <c r="AQ788" s="79" t="s">
        <v>8</v>
      </c>
      <c r="AR788" s="79" t="s">
        <v>8</v>
      </c>
      <c r="AS788" s="79" t="s">
        <v>8</v>
      </c>
    </row>
    <row r="789" spans="3:45" ht="76.5">
      <c r="C789" s="56" t="s">
        <v>4238</v>
      </c>
      <c r="D789" s="57">
        <v>40181</v>
      </c>
      <c r="E789" s="71" t="s">
        <v>4239</v>
      </c>
      <c r="F789" s="71" t="s">
        <v>3987</v>
      </c>
      <c r="G789" s="72" t="s">
        <v>4240</v>
      </c>
      <c r="H789" s="72" t="s">
        <v>222</v>
      </c>
      <c r="I789" s="59" t="s">
        <v>2655</v>
      </c>
      <c r="J789" s="72" t="s">
        <v>2747</v>
      </c>
      <c r="K789" s="72" t="s">
        <v>411</v>
      </c>
      <c r="L789" s="72" t="s">
        <v>4241</v>
      </c>
      <c r="M789" s="72" t="s">
        <v>4242</v>
      </c>
      <c r="N789" s="72" t="s">
        <v>4243</v>
      </c>
      <c r="O789" s="72" t="s">
        <v>4245</v>
      </c>
      <c r="P789" s="46" t="s">
        <v>180</v>
      </c>
      <c r="Q789" s="59" t="s">
        <v>2697</v>
      </c>
      <c r="R789" s="59" t="s">
        <v>2783</v>
      </c>
      <c r="S789" s="75">
        <f t="shared" si="195"/>
        <v>1</v>
      </c>
      <c r="T789" s="75" t="s">
        <v>231</v>
      </c>
      <c r="U789" s="75">
        <f t="shared" si="196"/>
        <v>1</v>
      </c>
      <c r="V789" s="75" t="s">
        <v>231</v>
      </c>
      <c r="W789" s="75">
        <f t="shared" si="197"/>
        <v>1</v>
      </c>
      <c r="X789" s="75" t="s">
        <v>231</v>
      </c>
      <c r="Y789" s="76">
        <f t="shared" si="206"/>
        <v>1</v>
      </c>
      <c r="Z789" s="77" t="str">
        <f t="shared" si="207"/>
        <v>Insignificante</v>
      </c>
      <c r="AA789" s="78">
        <f t="shared" si="198"/>
        <v>1</v>
      </c>
      <c r="AB789" s="75" t="s">
        <v>231</v>
      </c>
      <c r="AC789" s="75">
        <f t="shared" si="199"/>
        <v>4</v>
      </c>
      <c r="AD789" s="75" t="s">
        <v>242</v>
      </c>
      <c r="AE789" s="75">
        <f t="shared" si="200"/>
        <v>5</v>
      </c>
      <c r="AF789" s="75" t="s">
        <v>243</v>
      </c>
      <c r="AG789" s="76">
        <f t="shared" si="208"/>
        <v>5</v>
      </c>
      <c r="AH789" s="77" t="str">
        <f t="shared" si="201"/>
        <v>Catastrófico</v>
      </c>
      <c r="AI789" s="78">
        <f t="shared" si="202"/>
        <v>1</v>
      </c>
      <c r="AJ789" s="75" t="s">
        <v>231</v>
      </c>
      <c r="AK789" s="75">
        <f t="shared" si="203"/>
        <v>1</v>
      </c>
      <c r="AL789" s="75" t="s">
        <v>231</v>
      </c>
      <c r="AM789" s="75">
        <f t="shared" si="204"/>
        <v>1</v>
      </c>
      <c r="AN789" s="75" t="s">
        <v>231</v>
      </c>
      <c r="AO789" s="76">
        <f t="shared" si="209"/>
        <v>1</v>
      </c>
      <c r="AP789" s="77" t="str">
        <f t="shared" si="205"/>
        <v>Insignificante</v>
      </c>
      <c r="AQ789" s="79" t="s">
        <v>8</v>
      </c>
      <c r="AR789" s="79" t="s">
        <v>8</v>
      </c>
      <c r="AS789" s="79" t="s">
        <v>8</v>
      </c>
    </row>
    <row r="790" spans="3:45" ht="76.5">
      <c r="C790" s="56" t="s">
        <v>4238</v>
      </c>
      <c r="D790" s="57">
        <v>40181</v>
      </c>
      <c r="E790" s="71" t="s">
        <v>4239</v>
      </c>
      <c r="F790" s="71" t="s">
        <v>3987</v>
      </c>
      <c r="G790" s="72" t="s">
        <v>4240</v>
      </c>
      <c r="H790" s="72" t="s">
        <v>222</v>
      </c>
      <c r="I790" s="59" t="s">
        <v>2655</v>
      </c>
      <c r="J790" s="72" t="s">
        <v>2747</v>
      </c>
      <c r="K790" s="72" t="s">
        <v>411</v>
      </c>
      <c r="L790" s="72" t="s">
        <v>4241</v>
      </c>
      <c r="M790" s="72" t="s">
        <v>4242</v>
      </c>
      <c r="N790" s="72" t="s">
        <v>4243</v>
      </c>
      <c r="O790" s="72" t="s">
        <v>4246</v>
      </c>
      <c r="P790" s="46" t="s">
        <v>180</v>
      </c>
      <c r="Q790" s="59" t="s">
        <v>2697</v>
      </c>
      <c r="R790" s="59" t="s">
        <v>2783</v>
      </c>
      <c r="S790" s="75">
        <f t="shared" si="195"/>
        <v>1</v>
      </c>
      <c r="T790" s="75" t="s">
        <v>231</v>
      </c>
      <c r="U790" s="75">
        <f t="shared" si="196"/>
        <v>1</v>
      </c>
      <c r="V790" s="75" t="s">
        <v>231</v>
      </c>
      <c r="W790" s="75">
        <f t="shared" si="197"/>
        <v>1</v>
      </c>
      <c r="X790" s="75" t="s">
        <v>231</v>
      </c>
      <c r="Y790" s="76">
        <f t="shared" si="206"/>
        <v>1</v>
      </c>
      <c r="Z790" s="77" t="str">
        <f t="shared" si="207"/>
        <v>Insignificante</v>
      </c>
      <c r="AA790" s="78">
        <f t="shared" si="198"/>
        <v>1</v>
      </c>
      <c r="AB790" s="75" t="s">
        <v>231</v>
      </c>
      <c r="AC790" s="75">
        <f t="shared" si="199"/>
        <v>4</v>
      </c>
      <c r="AD790" s="75" t="s">
        <v>242</v>
      </c>
      <c r="AE790" s="75">
        <f t="shared" si="200"/>
        <v>5</v>
      </c>
      <c r="AF790" s="75" t="s">
        <v>243</v>
      </c>
      <c r="AG790" s="76">
        <f t="shared" si="208"/>
        <v>5</v>
      </c>
      <c r="AH790" s="77" t="str">
        <f t="shared" si="201"/>
        <v>Catastrófico</v>
      </c>
      <c r="AI790" s="78">
        <f t="shared" si="202"/>
        <v>1</v>
      </c>
      <c r="AJ790" s="75" t="s">
        <v>231</v>
      </c>
      <c r="AK790" s="75">
        <f t="shared" si="203"/>
        <v>1</v>
      </c>
      <c r="AL790" s="75" t="s">
        <v>231</v>
      </c>
      <c r="AM790" s="75">
        <f t="shared" si="204"/>
        <v>1</v>
      </c>
      <c r="AN790" s="75" t="s">
        <v>231</v>
      </c>
      <c r="AO790" s="76">
        <f t="shared" si="209"/>
        <v>1</v>
      </c>
      <c r="AP790" s="77" t="str">
        <f t="shared" si="205"/>
        <v>Insignificante</v>
      </c>
      <c r="AQ790" s="79" t="s">
        <v>8</v>
      </c>
      <c r="AR790" s="79" t="s">
        <v>8</v>
      </c>
      <c r="AS790" s="79" t="s">
        <v>8</v>
      </c>
    </row>
    <row r="791" spans="3:45" ht="76.5">
      <c r="C791" s="56" t="s">
        <v>4247</v>
      </c>
      <c r="D791" s="57">
        <v>41277</v>
      </c>
      <c r="E791" s="71" t="s">
        <v>4248</v>
      </c>
      <c r="F791" s="71" t="s">
        <v>4249</v>
      </c>
      <c r="G791" s="72" t="s">
        <v>4250</v>
      </c>
      <c r="H791" s="72" t="s">
        <v>222</v>
      </c>
      <c r="I791" s="59" t="s">
        <v>223</v>
      </c>
      <c r="J791" s="72" t="s">
        <v>2747</v>
      </c>
      <c r="K791" s="72" t="s">
        <v>411</v>
      </c>
      <c r="L791" s="72" t="s">
        <v>464</v>
      </c>
      <c r="M791" s="72" t="s">
        <v>4251</v>
      </c>
      <c r="N791" s="72" t="s">
        <v>4252</v>
      </c>
      <c r="O791" s="72" t="s">
        <v>4253</v>
      </c>
      <c r="P791" s="46" t="s">
        <v>180</v>
      </c>
      <c r="Q791" s="59" t="s">
        <v>2753</v>
      </c>
      <c r="R791" s="59" t="s">
        <v>230</v>
      </c>
      <c r="S791" s="75">
        <f t="shared" si="195"/>
        <v>5</v>
      </c>
      <c r="T791" s="75" t="s">
        <v>243</v>
      </c>
      <c r="U791" s="75">
        <f t="shared" si="196"/>
        <v>5</v>
      </c>
      <c r="V791" s="75" t="s">
        <v>243</v>
      </c>
      <c r="W791" s="75">
        <f t="shared" si="197"/>
        <v>5</v>
      </c>
      <c r="X791" s="75" t="s">
        <v>243</v>
      </c>
      <c r="Y791" s="76">
        <f t="shared" si="206"/>
        <v>5</v>
      </c>
      <c r="Z791" s="77" t="str">
        <f t="shared" si="207"/>
        <v>Catastrófico</v>
      </c>
      <c r="AA791" s="78">
        <f t="shared" si="198"/>
        <v>5</v>
      </c>
      <c r="AB791" s="75" t="s">
        <v>243</v>
      </c>
      <c r="AC791" s="75">
        <f t="shared" si="199"/>
        <v>5</v>
      </c>
      <c r="AD791" s="75" t="s">
        <v>243</v>
      </c>
      <c r="AE791" s="75">
        <f t="shared" si="200"/>
        <v>5</v>
      </c>
      <c r="AF791" s="75" t="s">
        <v>243</v>
      </c>
      <c r="AG791" s="76">
        <f t="shared" si="208"/>
        <v>5</v>
      </c>
      <c r="AH791" s="77" t="str">
        <f t="shared" si="201"/>
        <v>Catastrófico</v>
      </c>
      <c r="AI791" s="78">
        <f t="shared" si="202"/>
        <v>5</v>
      </c>
      <c r="AJ791" s="75" t="s">
        <v>243</v>
      </c>
      <c r="AK791" s="75">
        <f t="shared" si="203"/>
        <v>5</v>
      </c>
      <c r="AL791" s="75" t="s">
        <v>243</v>
      </c>
      <c r="AM791" s="75">
        <f t="shared" si="204"/>
        <v>5</v>
      </c>
      <c r="AN791" s="75" t="s">
        <v>243</v>
      </c>
      <c r="AO791" s="76">
        <f t="shared" si="209"/>
        <v>5</v>
      </c>
      <c r="AP791" s="77" t="str">
        <f t="shared" si="205"/>
        <v>Catastrófico</v>
      </c>
      <c r="AQ791" s="79"/>
      <c r="AR791" s="79"/>
      <c r="AS791" s="79"/>
    </row>
    <row r="792" spans="3:45" ht="76.5">
      <c r="C792" s="56" t="s">
        <v>4247</v>
      </c>
      <c r="D792" s="57">
        <v>41277</v>
      </c>
      <c r="E792" s="71" t="s">
        <v>4248</v>
      </c>
      <c r="F792" s="71" t="s">
        <v>4249</v>
      </c>
      <c r="G792" s="72" t="s">
        <v>4250</v>
      </c>
      <c r="H792" s="72" t="s">
        <v>222</v>
      </c>
      <c r="I792" s="59" t="s">
        <v>223</v>
      </c>
      <c r="J792" s="72" t="s">
        <v>2747</v>
      </c>
      <c r="K792" s="72" t="s">
        <v>411</v>
      </c>
      <c r="L792" s="72" t="s">
        <v>464</v>
      </c>
      <c r="M792" s="72" t="s">
        <v>4251</v>
      </c>
      <c r="N792" s="72" t="s">
        <v>4252</v>
      </c>
      <c r="O792" s="72" t="s">
        <v>4254</v>
      </c>
      <c r="P792" s="46" t="s">
        <v>180</v>
      </c>
      <c r="Q792" s="59" t="s">
        <v>2753</v>
      </c>
      <c r="R792" s="59" t="s">
        <v>230</v>
      </c>
      <c r="S792" s="75">
        <f t="shared" si="195"/>
        <v>5</v>
      </c>
      <c r="T792" s="75" t="s">
        <v>243</v>
      </c>
      <c r="U792" s="75">
        <f t="shared" si="196"/>
        <v>5</v>
      </c>
      <c r="V792" s="75" t="s">
        <v>243</v>
      </c>
      <c r="W792" s="75">
        <f t="shared" si="197"/>
        <v>5</v>
      </c>
      <c r="X792" s="75" t="s">
        <v>243</v>
      </c>
      <c r="Y792" s="76">
        <f t="shared" si="206"/>
        <v>5</v>
      </c>
      <c r="Z792" s="77" t="str">
        <f t="shared" si="207"/>
        <v>Catastrófico</v>
      </c>
      <c r="AA792" s="78">
        <f t="shared" si="198"/>
        <v>5</v>
      </c>
      <c r="AB792" s="75" t="s">
        <v>243</v>
      </c>
      <c r="AC792" s="75">
        <f t="shared" si="199"/>
        <v>5</v>
      </c>
      <c r="AD792" s="75" t="s">
        <v>243</v>
      </c>
      <c r="AE792" s="75">
        <f t="shared" si="200"/>
        <v>5</v>
      </c>
      <c r="AF792" s="75" t="s">
        <v>243</v>
      </c>
      <c r="AG792" s="76">
        <f t="shared" si="208"/>
        <v>5</v>
      </c>
      <c r="AH792" s="77" t="str">
        <f t="shared" si="201"/>
        <v>Catastrófico</v>
      </c>
      <c r="AI792" s="78">
        <f t="shared" si="202"/>
        <v>5</v>
      </c>
      <c r="AJ792" s="75" t="s">
        <v>243</v>
      </c>
      <c r="AK792" s="75">
        <f t="shared" si="203"/>
        <v>5</v>
      </c>
      <c r="AL792" s="75" t="s">
        <v>243</v>
      </c>
      <c r="AM792" s="75">
        <f t="shared" si="204"/>
        <v>5</v>
      </c>
      <c r="AN792" s="75" t="s">
        <v>243</v>
      </c>
      <c r="AO792" s="76">
        <f t="shared" si="209"/>
        <v>5</v>
      </c>
      <c r="AP792" s="77" t="str">
        <f t="shared" si="205"/>
        <v>Catastrófico</v>
      </c>
      <c r="AQ792" s="79"/>
      <c r="AR792" s="79"/>
      <c r="AS792" s="79"/>
    </row>
    <row r="793" spans="3:45" ht="76.5">
      <c r="C793" s="56" t="s">
        <v>4255</v>
      </c>
      <c r="D793" s="57">
        <v>41277</v>
      </c>
      <c r="E793" s="71" t="s">
        <v>4248</v>
      </c>
      <c r="F793" s="71" t="s">
        <v>4256</v>
      </c>
      <c r="G793" s="72" t="s">
        <v>4257</v>
      </c>
      <c r="H793" s="72" t="s">
        <v>222</v>
      </c>
      <c r="I793" s="59" t="s">
        <v>223</v>
      </c>
      <c r="J793" s="72" t="s">
        <v>2960</v>
      </c>
      <c r="K793" s="72" t="s">
        <v>411</v>
      </c>
      <c r="L793" s="72" t="s">
        <v>464</v>
      </c>
      <c r="M793" s="72" t="s">
        <v>4251</v>
      </c>
      <c r="N793" s="72" t="s">
        <v>4252</v>
      </c>
      <c r="O793" s="72" t="s">
        <v>4253</v>
      </c>
      <c r="P793" s="46" t="s">
        <v>180</v>
      </c>
      <c r="Q793" s="59" t="s">
        <v>2753</v>
      </c>
      <c r="R793" s="59" t="s">
        <v>230</v>
      </c>
      <c r="S793" s="75">
        <f t="shared" si="195"/>
        <v>5</v>
      </c>
      <c r="T793" s="75" t="s">
        <v>243</v>
      </c>
      <c r="U793" s="75">
        <f t="shared" si="196"/>
        <v>5</v>
      </c>
      <c r="V793" s="75" t="s">
        <v>243</v>
      </c>
      <c r="W793" s="75">
        <f t="shared" si="197"/>
        <v>5</v>
      </c>
      <c r="X793" s="75" t="s">
        <v>243</v>
      </c>
      <c r="Y793" s="76">
        <f t="shared" si="206"/>
        <v>5</v>
      </c>
      <c r="Z793" s="77" t="str">
        <f t="shared" si="207"/>
        <v>Catastrófico</v>
      </c>
      <c r="AA793" s="78">
        <f t="shared" si="198"/>
        <v>5</v>
      </c>
      <c r="AB793" s="75" t="s">
        <v>243</v>
      </c>
      <c r="AC793" s="75">
        <f t="shared" si="199"/>
        <v>5</v>
      </c>
      <c r="AD793" s="75" t="s">
        <v>243</v>
      </c>
      <c r="AE793" s="75">
        <f t="shared" si="200"/>
        <v>5</v>
      </c>
      <c r="AF793" s="75" t="s">
        <v>243</v>
      </c>
      <c r="AG793" s="76">
        <f t="shared" si="208"/>
        <v>5</v>
      </c>
      <c r="AH793" s="77" t="str">
        <f t="shared" si="201"/>
        <v>Catastrófico</v>
      </c>
      <c r="AI793" s="78">
        <f t="shared" si="202"/>
        <v>5</v>
      </c>
      <c r="AJ793" s="75" t="s">
        <v>243</v>
      </c>
      <c r="AK793" s="75">
        <f t="shared" si="203"/>
        <v>5</v>
      </c>
      <c r="AL793" s="75" t="s">
        <v>243</v>
      </c>
      <c r="AM793" s="75">
        <f t="shared" si="204"/>
        <v>5</v>
      </c>
      <c r="AN793" s="75" t="s">
        <v>243</v>
      </c>
      <c r="AO793" s="76">
        <f t="shared" si="209"/>
        <v>5</v>
      </c>
      <c r="AP793" s="77" t="str">
        <f t="shared" si="205"/>
        <v>Catastrófico</v>
      </c>
      <c r="AQ793" s="79"/>
      <c r="AR793" s="79"/>
      <c r="AS793" s="79"/>
    </row>
    <row r="794" spans="3:45" ht="76.5">
      <c r="C794" s="56" t="s">
        <v>4255</v>
      </c>
      <c r="D794" s="57">
        <v>41277</v>
      </c>
      <c r="E794" s="71" t="s">
        <v>4248</v>
      </c>
      <c r="F794" s="71" t="s">
        <v>4256</v>
      </c>
      <c r="G794" s="72" t="s">
        <v>4257</v>
      </c>
      <c r="H794" s="72" t="s">
        <v>222</v>
      </c>
      <c r="I794" s="59" t="s">
        <v>223</v>
      </c>
      <c r="J794" s="72" t="s">
        <v>2960</v>
      </c>
      <c r="K794" s="72" t="s">
        <v>411</v>
      </c>
      <c r="L794" s="72" t="s">
        <v>464</v>
      </c>
      <c r="M794" s="72" t="s">
        <v>4251</v>
      </c>
      <c r="N794" s="72" t="s">
        <v>4252</v>
      </c>
      <c r="O794" s="72" t="s">
        <v>4254</v>
      </c>
      <c r="P794" s="46" t="s">
        <v>180</v>
      </c>
      <c r="Q794" s="59" t="s">
        <v>2753</v>
      </c>
      <c r="R794" s="59" t="s">
        <v>230</v>
      </c>
      <c r="S794" s="75">
        <f t="shared" si="195"/>
        <v>5</v>
      </c>
      <c r="T794" s="75" t="s">
        <v>243</v>
      </c>
      <c r="U794" s="75">
        <f t="shared" si="196"/>
        <v>5</v>
      </c>
      <c r="V794" s="75" t="s">
        <v>243</v>
      </c>
      <c r="W794" s="75">
        <f t="shared" si="197"/>
        <v>5</v>
      </c>
      <c r="X794" s="75" t="s">
        <v>243</v>
      </c>
      <c r="Y794" s="76">
        <f t="shared" si="206"/>
        <v>5</v>
      </c>
      <c r="Z794" s="77" t="str">
        <f t="shared" si="207"/>
        <v>Catastrófico</v>
      </c>
      <c r="AA794" s="78">
        <f t="shared" si="198"/>
        <v>5</v>
      </c>
      <c r="AB794" s="75" t="s">
        <v>243</v>
      </c>
      <c r="AC794" s="75">
        <f t="shared" si="199"/>
        <v>5</v>
      </c>
      <c r="AD794" s="75" t="s">
        <v>243</v>
      </c>
      <c r="AE794" s="75">
        <f t="shared" si="200"/>
        <v>5</v>
      </c>
      <c r="AF794" s="75" t="s">
        <v>243</v>
      </c>
      <c r="AG794" s="76">
        <f t="shared" si="208"/>
        <v>5</v>
      </c>
      <c r="AH794" s="77" t="str">
        <f t="shared" si="201"/>
        <v>Catastrófico</v>
      </c>
      <c r="AI794" s="78">
        <f t="shared" si="202"/>
        <v>5</v>
      </c>
      <c r="AJ794" s="75" t="s">
        <v>243</v>
      </c>
      <c r="AK794" s="75">
        <f t="shared" si="203"/>
        <v>5</v>
      </c>
      <c r="AL794" s="75" t="s">
        <v>243</v>
      </c>
      <c r="AM794" s="75">
        <f t="shared" si="204"/>
        <v>5</v>
      </c>
      <c r="AN794" s="75" t="s">
        <v>243</v>
      </c>
      <c r="AO794" s="76">
        <f t="shared" si="209"/>
        <v>5</v>
      </c>
      <c r="AP794" s="77" t="str">
        <f t="shared" si="205"/>
        <v>Catastrófico</v>
      </c>
      <c r="AQ794" s="79"/>
      <c r="AR794" s="79"/>
      <c r="AS794" s="79"/>
    </row>
    <row r="795" spans="3:45" ht="76.5">
      <c r="C795" s="56" t="s">
        <v>4258</v>
      </c>
      <c r="D795" s="57">
        <v>43384</v>
      </c>
      <c r="E795" s="71" t="s">
        <v>3111</v>
      </c>
      <c r="F795" s="71" t="s">
        <v>3111</v>
      </c>
      <c r="G795" s="72" t="s">
        <v>4259</v>
      </c>
      <c r="H795" s="72" t="s">
        <v>222</v>
      </c>
      <c r="I795" s="59" t="s">
        <v>223</v>
      </c>
      <c r="J795" s="72" t="s">
        <v>4260</v>
      </c>
      <c r="K795" s="72" t="s">
        <v>624</v>
      </c>
      <c r="L795" s="72" t="s">
        <v>624</v>
      </c>
      <c r="M795" s="72" t="s">
        <v>4261</v>
      </c>
      <c r="N795" s="72" t="s">
        <v>4190</v>
      </c>
      <c r="O795" s="72" t="s">
        <v>4262</v>
      </c>
      <c r="P795" s="46" t="s">
        <v>180</v>
      </c>
      <c r="Q795" s="59" t="s">
        <v>2753</v>
      </c>
      <c r="R795" s="59" t="s">
        <v>230</v>
      </c>
      <c r="S795" s="75">
        <f t="shared" si="195"/>
        <v>2</v>
      </c>
      <c r="T795" s="75" t="s">
        <v>233</v>
      </c>
      <c r="U795" s="75">
        <f t="shared" si="196"/>
        <v>1</v>
      </c>
      <c r="V795" s="75" t="s">
        <v>231</v>
      </c>
      <c r="W795" s="75">
        <f t="shared" si="197"/>
        <v>2</v>
      </c>
      <c r="X795" s="75" t="s">
        <v>233</v>
      </c>
      <c r="Y795" s="76">
        <f t="shared" si="206"/>
        <v>2</v>
      </c>
      <c r="Z795" s="77" t="str">
        <f t="shared" si="207"/>
        <v>Menor</v>
      </c>
      <c r="AA795" s="78">
        <f t="shared" si="198"/>
        <v>2</v>
      </c>
      <c r="AB795" s="75" t="s">
        <v>233</v>
      </c>
      <c r="AC795" s="75">
        <f t="shared" si="199"/>
        <v>3</v>
      </c>
      <c r="AD795" s="75" t="s">
        <v>232</v>
      </c>
      <c r="AE795" s="75">
        <f t="shared" si="200"/>
        <v>3</v>
      </c>
      <c r="AF795" s="75" t="s">
        <v>232</v>
      </c>
      <c r="AG795" s="76">
        <f t="shared" si="208"/>
        <v>3</v>
      </c>
      <c r="AH795" s="77" t="str">
        <f t="shared" si="201"/>
        <v>Moderado</v>
      </c>
      <c r="AI795" s="78">
        <f t="shared" si="202"/>
        <v>3</v>
      </c>
      <c r="AJ795" s="75" t="s">
        <v>232</v>
      </c>
      <c r="AK795" s="75">
        <f t="shared" si="203"/>
        <v>3</v>
      </c>
      <c r="AL795" s="75" t="s">
        <v>232</v>
      </c>
      <c r="AM795" s="75">
        <f t="shared" si="204"/>
        <v>3</v>
      </c>
      <c r="AN795" s="75" t="s">
        <v>232</v>
      </c>
      <c r="AO795" s="76">
        <f t="shared" si="209"/>
        <v>3</v>
      </c>
      <c r="AP795" s="77" t="str">
        <f t="shared" si="205"/>
        <v>Moderado</v>
      </c>
      <c r="AQ795" s="79" t="s">
        <v>8</v>
      </c>
      <c r="AR795" s="79"/>
      <c r="AS795" s="79"/>
    </row>
    <row r="796" spans="3:45" ht="76.5">
      <c r="C796" s="56" t="s">
        <v>4258</v>
      </c>
      <c r="D796" s="57">
        <v>43384</v>
      </c>
      <c r="E796" s="71" t="s">
        <v>3111</v>
      </c>
      <c r="F796" s="71" t="s">
        <v>3111</v>
      </c>
      <c r="G796" s="72" t="s">
        <v>4259</v>
      </c>
      <c r="H796" s="72" t="s">
        <v>222</v>
      </c>
      <c r="I796" s="59" t="s">
        <v>223</v>
      </c>
      <c r="J796" s="72" t="s">
        <v>4260</v>
      </c>
      <c r="K796" s="72" t="s">
        <v>624</v>
      </c>
      <c r="L796" s="72" t="s">
        <v>624</v>
      </c>
      <c r="M796" s="72" t="s">
        <v>4261</v>
      </c>
      <c r="N796" s="72" t="s">
        <v>4190</v>
      </c>
      <c r="O796" s="72" t="s">
        <v>4263</v>
      </c>
      <c r="P796" s="46" t="s">
        <v>180</v>
      </c>
      <c r="Q796" s="59" t="s">
        <v>2753</v>
      </c>
      <c r="R796" s="59" t="s">
        <v>230</v>
      </c>
      <c r="S796" s="75">
        <f t="shared" si="195"/>
        <v>2</v>
      </c>
      <c r="T796" s="75" t="s">
        <v>233</v>
      </c>
      <c r="U796" s="75">
        <f t="shared" si="196"/>
        <v>1</v>
      </c>
      <c r="V796" s="75" t="s">
        <v>231</v>
      </c>
      <c r="W796" s="75">
        <f t="shared" si="197"/>
        <v>2</v>
      </c>
      <c r="X796" s="75" t="s">
        <v>233</v>
      </c>
      <c r="Y796" s="76">
        <f t="shared" si="206"/>
        <v>2</v>
      </c>
      <c r="Z796" s="77" t="str">
        <f t="shared" si="207"/>
        <v>Menor</v>
      </c>
      <c r="AA796" s="78">
        <f t="shared" si="198"/>
        <v>2</v>
      </c>
      <c r="AB796" s="75" t="s">
        <v>233</v>
      </c>
      <c r="AC796" s="75">
        <f t="shared" si="199"/>
        <v>3</v>
      </c>
      <c r="AD796" s="75" t="s">
        <v>232</v>
      </c>
      <c r="AE796" s="75">
        <f t="shared" si="200"/>
        <v>3</v>
      </c>
      <c r="AF796" s="75" t="s">
        <v>232</v>
      </c>
      <c r="AG796" s="76">
        <f t="shared" si="208"/>
        <v>3</v>
      </c>
      <c r="AH796" s="77" t="str">
        <f t="shared" si="201"/>
        <v>Moderado</v>
      </c>
      <c r="AI796" s="78">
        <f t="shared" si="202"/>
        <v>3</v>
      </c>
      <c r="AJ796" s="75" t="s">
        <v>232</v>
      </c>
      <c r="AK796" s="75">
        <f t="shared" si="203"/>
        <v>3</v>
      </c>
      <c r="AL796" s="75" t="s">
        <v>232</v>
      </c>
      <c r="AM796" s="75">
        <f t="shared" si="204"/>
        <v>3</v>
      </c>
      <c r="AN796" s="75" t="s">
        <v>232</v>
      </c>
      <c r="AO796" s="76">
        <f t="shared" si="209"/>
        <v>3</v>
      </c>
      <c r="AP796" s="77" t="str">
        <f t="shared" si="205"/>
        <v>Moderado</v>
      </c>
      <c r="AQ796" s="79" t="s">
        <v>8</v>
      </c>
      <c r="AR796" s="79"/>
      <c r="AS796" s="79"/>
    </row>
    <row r="797" spans="3:45" ht="76.5">
      <c r="C797" s="56" t="s">
        <v>4258</v>
      </c>
      <c r="D797" s="57">
        <v>43384</v>
      </c>
      <c r="E797" s="71" t="s">
        <v>3111</v>
      </c>
      <c r="F797" s="71" t="s">
        <v>3111</v>
      </c>
      <c r="G797" s="72" t="s">
        <v>4259</v>
      </c>
      <c r="H797" s="72" t="s">
        <v>222</v>
      </c>
      <c r="I797" s="59" t="s">
        <v>223</v>
      </c>
      <c r="J797" s="72" t="s">
        <v>4260</v>
      </c>
      <c r="K797" s="72" t="s">
        <v>624</v>
      </c>
      <c r="L797" s="72" t="s">
        <v>624</v>
      </c>
      <c r="M797" s="72" t="s">
        <v>4261</v>
      </c>
      <c r="N797" s="72" t="s">
        <v>4190</v>
      </c>
      <c r="O797" s="72" t="s">
        <v>4264</v>
      </c>
      <c r="P797" s="46" t="s">
        <v>180</v>
      </c>
      <c r="Q797" s="59" t="s">
        <v>2753</v>
      </c>
      <c r="R797" s="59" t="s">
        <v>230</v>
      </c>
      <c r="S797" s="75">
        <f t="shared" si="195"/>
        <v>2</v>
      </c>
      <c r="T797" s="75" t="s">
        <v>233</v>
      </c>
      <c r="U797" s="75">
        <f t="shared" si="196"/>
        <v>1</v>
      </c>
      <c r="V797" s="75" t="s">
        <v>231</v>
      </c>
      <c r="W797" s="75">
        <f t="shared" si="197"/>
        <v>2</v>
      </c>
      <c r="X797" s="75" t="s">
        <v>233</v>
      </c>
      <c r="Y797" s="76">
        <f t="shared" si="206"/>
        <v>2</v>
      </c>
      <c r="Z797" s="77" t="str">
        <f t="shared" si="207"/>
        <v>Menor</v>
      </c>
      <c r="AA797" s="78">
        <f t="shared" si="198"/>
        <v>2</v>
      </c>
      <c r="AB797" s="75" t="s">
        <v>233</v>
      </c>
      <c r="AC797" s="75">
        <f t="shared" si="199"/>
        <v>3</v>
      </c>
      <c r="AD797" s="75" t="s">
        <v>232</v>
      </c>
      <c r="AE797" s="75">
        <f t="shared" si="200"/>
        <v>3</v>
      </c>
      <c r="AF797" s="75" t="s">
        <v>232</v>
      </c>
      <c r="AG797" s="76">
        <f t="shared" si="208"/>
        <v>3</v>
      </c>
      <c r="AH797" s="77" t="str">
        <f t="shared" si="201"/>
        <v>Moderado</v>
      </c>
      <c r="AI797" s="78">
        <f t="shared" si="202"/>
        <v>3</v>
      </c>
      <c r="AJ797" s="75" t="s">
        <v>232</v>
      </c>
      <c r="AK797" s="75">
        <f t="shared" si="203"/>
        <v>3</v>
      </c>
      <c r="AL797" s="75" t="s">
        <v>232</v>
      </c>
      <c r="AM797" s="75">
        <f t="shared" si="204"/>
        <v>3</v>
      </c>
      <c r="AN797" s="75" t="s">
        <v>232</v>
      </c>
      <c r="AO797" s="76">
        <f t="shared" si="209"/>
        <v>3</v>
      </c>
      <c r="AP797" s="77" t="str">
        <f t="shared" si="205"/>
        <v>Moderado</v>
      </c>
      <c r="AQ797" s="79" t="s">
        <v>8</v>
      </c>
      <c r="AR797" s="79"/>
      <c r="AS797" s="79"/>
    </row>
    <row r="798" spans="3:45" ht="76.5">
      <c r="C798" s="56" t="s">
        <v>4258</v>
      </c>
      <c r="D798" s="57">
        <v>43384</v>
      </c>
      <c r="E798" s="71" t="s">
        <v>3111</v>
      </c>
      <c r="F798" s="71" t="s">
        <v>3111</v>
      </c>
      <c r="G798" s="72" t="s">
        <v>4259</v>
      </c>
      <c r="H798" s="72" t="s">
        <v>222</v>
      </c>
      <c r="I798" s="59" t="s">
        <v>223</v>
      </c>
      <c r="J798" s="72" t="s">
        <v>4260</v>
      </c>
      <c r="K798" s="72" t="s">
        <v>624</v>
      </c>
      <c r="L798" s="72" t="s">
        <v>624</v>
      </c>
      <c r="M798" s="72" t="s">
        <v>4261</v>
      </c>
      <c r="N798" s="72" t="s">
        <v>4190</v>
      </c>
      <c r="O798" s="72" t="s">
        <v>4265</v>
      </c>
      <c r="P798" s="46" t="s">
        <v>180</v>
      </c>
      <c r="Q798" s="59" t="s">
        <v>2753</v>
      </c>
      <c r="R798" s="59" t="s">
        <v>230</v>
      </c>
      <c r="S798" s="75">
        <f t="shared" si="195"/>
        <v>2</v>
      </c>
      <c r="T798" s="75" t="s">
        <v>233</v>
      </c>
      <c r="U798" s="75">
        <f t="shared" si="196"/>
        <v>1</v>
      </c>
      <c r="V798" s="75" t="s">
        <v>231</v>
      </c>
      <c r="W798" s="75">
        <f t="shared" si="197"/>
        <v>2</v>
      </c>
      <c r="X798" s="75" t="s">
        <v>233</v>
      </c>
      <c r="Y798" s="76">
        <f t="shared" si="206"/>
        <v>2</v>
      </c>
      <c r="Z798" s="77" t="str">
        <f t="shared" si="207"/>
        <v>Menor</v>
      </c>
      <c r="AA798" s="78">
        <f t="shared" si="198"/>
        <v>2</v>
      </c>
      <c r="AB798" s="75" t="s">
        <v>233</v>
      </c>
      <c r="AC798" s="75">
        <f t="shared" si="199"/>
        <v>3</v>
      </c>
      <c r="AD798" s="75" t="s">
        <v>232</v>
      </c>
      <c r="AE798" s="75">
        <f t="shared" si="200"/>
        <v>3</v>
      </c>
      <c r="AF798" s="75" t="s">
        <v>232</v>
      </c>
      <c r="AG798" s="76">
        <f t="shared" si="208"/>
        <v>3</v>
      </c>
      <c r="AH798" s="77" t="str">
        <f t="shared" si="201"/>
        <v>Moderado</v>
      </c>
      <c r="AI798" s="78">
        <f t="shared" si="202"/>
        <v>3</v>
      </c>
      <c r="AJ798" s="75" t="s">
        <v>232</v>
      </c>
      <c r="AK798" s="75">
        <f t="shared" si="203"/>
        <v>3</v>
      </c>
      <c r="AL798" s="75" t="s">
        <v>232</v>
      </c>
      <c r="AM798" s="75">
        <f t="shared" si="204"/>
        <v>3</v>
      </c>
      <c r="AN798" s="75" t="s">
        <v>232</v>
      </c>
      <c r="AO798" s="76">
        <f t="shared" si="209"/>
        <v>3</v>
      </c>
      <c r="AP798" s="77" t="str">
        <f t="shared" si="205"/>
        <v>Moderado</v>
      </c>
      <c r="AQ798" s="79" t="s">
        <v>8</v>
      </c>
      <c r="AR798" s="79"/>
      <c r="AS798" s="79"/>
    </row>
    <row r="799" spans="3:45" ht="76.5">
      <c r="C799" s="56" t="s">
        <v>4258</v>
      </c>
      <c r="D799" s="57">
        <v>43384</v>
      </c>
      <c r="E799" s="71" t="s">
        <v>3111</v>
      </c>
      <c r="F799" s="71" t="s">
        <v>3111</v>
      </c>
      <c r="G799" s="72" t="s">
        <v>4259</v>
      </c>
      <c r="H799" s="72" t="s">
        <v>222</v>
      </c>
      <c r="I799" s="59" t="s">
        <v>223</v>
      </c>
      <c r="J799" s="72" t="s">
        <v>4260</v>
      </c>
      <c r="K799" s="72" t="s">
        <v>624</v>
      </c>
      <c r="L799" s="72" t="s">
        <v>624</v>
      </c>
      <c r="M799" s="72" t="s">
        <v>4261</v>
      </c>
      <c r="N799" s="72" t="s">
        <v>4190</v>
      </c>
      <c r="O799" s="72" t="s">
        <v>4266</v>
      </c>
      <c r="P799" s="46" t="s">
        <v>180</v>
      </c>
      <c r="Q799" s="59" t="s">
        <v>2753</v>
      </c>
      <c r="R799" s="59" t="s">
        <v>230</v>
      </c>
      <c r="S799" s="75">
        <f t="shared" si="195"/>
        <v>2</v>
      </c>
      <c r="T799" s="75" t="s">
        <v>233</v>
      </c>
      <c r="U799" s="75">
        <f t="shared" si="196"/>
        <v>1</v>
      </c>
      <c r="V799" s="75" t="s">
        <v>231</v>
      </c>
      <c r="W799" s="75">
        <f t="shared" si="197"/>
        <v>2</v>
      </c>
      <c r="X799" s="75" t="s">
        <v>233</v>
      </c>
      <c r="Y799" s="76">
        <f t="shared" si="206"/>
        <v>2</v>
      </c>
      <c r="Z799" s="77" t="str">
        <f t="shared" si="207"/>
        <v>Menor</v>
      </c>
      <c r="AA799" s="78">
        <f t="shared" si="198"/>
        <v>2</v>
      </c>
      <c r="AB799" s="75" t="s">
        <v>233</v>
      </c>
      <c r="AC799" s="75">
        <f t="shared" si="199"/>
        <v>3</v>
      </c>
      <c r="AD799" s="75" t="s">
        <v>232</v>
      </c>
      <c r="AE799" s="75">
        <f t="shared" si="200"/>
        <v>3</v>
      </c>
      <c r="AF799" s="75" t="s">
        <v>232</v>
      </c>
      <c r="AG799" s="76">
        <f t="shared" si="208"/>
        <v>3</v>
      </c>
      <c r="AH799" s="77" t="str">
        <f t="shared" si="201"/>
        <v>Moderado</v>
      </c>
      <c r="AI799" s="78">
        <f t="shared" si="202"/>
        <v>3</v>
      </c>
      <c r="AJ799" s="75" t="s">
        <v>232</v>
      </c>
      <c r="AK799" s="75">
        <f t="shared" si="203"/>
        <v>3</v>
      </c>
      <c r="AL799" s="75" t="s">
        <v>232</v>
      </c>
      <c r="AM799" s="75">
        <f t="shared" si="204"/>
        <v>3</v>
      </c>
      <c r="AN799" s="75" t="s">
        <v>232</v>
      </c>
      <c r="AO799" s="76">
        <f t="shared" si="209"/>
        <v>3</v>
      </c>
      <c r="AP799" s="77" t="str">
        <f t="shared" si="205"/>
        <v>Moderado</v>
      </c>
      <c r="AQ799" s="79" t="s">
        <v>8</v>
      </c>
      <c r="AR799" s="79"/>
      <c r="AS799" s="79"/>
    </row>
    <row r="800" spans="3:45" ht="76.5">
      <c r="C800" s="56" t="s">
        <v>4267</v>
      </c>
      <c r="D800" s="57">
        <v>41263</v>
      </c>
      <c r="E800" s="71" t="s">
        <v>219</v>
      </c>
      <c r="F800" s="71" t="s">
        <v>4268</v>
      </c>
      <c r="G800" s="72" t="s">
        <v>4269</v>
      </c>
      <c r="H800" s="72" t="s">
        <v>222</v>
      </c>
      <c r="I800" s="59" t="s">
        <v>223</v>
      </c>
      <c r="J800" s="72" t="s">
        <v>4260</v>
      </c>
      <c r="K800" s="72" t="s">
        <v>624</v>
      </c>
      <c r="L800" s="72" t="s">
        <v>624</v>
      </c>
      <c r="M800" s="72" t="s">
        <v>4261</v>
      </c>
      <c r="N800" s="72" t="s">
        <v>4190</v>
      </c>
      <c r="O800" s="72" t="s">
        <v>4262</v>
      </c>
      <c r="P800" s="46" t="s">
        <v>180</v>
      </c>
      <c r="Q800" s="59" t="s">
        <v>2697</v>
      </c>
      <c r="R800" s="59" t="s">
        <v>230</v>
      </c>
      <c r="S800" s="75">
        <f t="shared" si="195"/>
        <v>1</v>
      </c>
      <c r="T800" s="75" t="s">
        <v>231</v>
      </c>
      <c r="U800" s="75">
        <f t="shared" si="196"/>
        <v>1</v>
      </c>
      <c r="V800" s="75" t="s">
        <v>231</v>
      </c>
      <c r="W800" s="75">
        <f t="shared" si="197"/>
        <v>2</v>
      </c>
      <c r="X800" s="75" t="s">
        <v>233</v>
      </c>
      <c r="Y800" s="76">
        <f t="shared" si="206"/>
        <v>2</v>
      </c>
      <c r="Z800" s="77" t="str">
        <f t="shared" si="207"/>
        <v>Menor</v>
      </c>
      <c r="AA800" s="78">
        <f t="shared" si="198"/>
        <v>2</v>
      </c>
      <c r="AB800" s="75" t="s">
        <v>233</v>
      </c>
      <c r="AC800" s="75">
        <f t="shared" si="199"/>
        <v>3</v>
      </c>
      <c r="AD800" s="75" t="s">
        <v>232</v>
      </c>
      <c r="AE800" s="75">
        <f t="shared" si="200"/>
        <v>3</v>
      </c>
      <c r="AF800" s="75" t="s">
        <v>232</v>
      </c>
      <c r="AG800" s="76">
        <f t="shared" si="208"/>
        <v>3</v>
      </c>
      <c r="AH800" s="77" t="str">
        <f t="shared" si="201"/>
        <v>Moderado</v>
      </c>
      <c r="AI800" s="78">
        <f t="shared" si="202"/>
        <v>3</v>
      </c>
      <c r="AJ800" s="75" t="s">
        <v>232</v>
      </c>
      <c r="AK800" s="75">
        <f t="shared" si="203"/>
        <v>3</v>
      </c>
      <c r="AL800" s="75" t="s">
        <v>232</v>
      </c>
      <c r="AM800" s="75">
        <f t="shared" si="204"/>
        <v>3</v>
      </c>
      <c r="AN800" s="75" t="s">
        <v>232</v>
      </c>
      <c r="AO800" s="76">
        <f t="shared" si="209"/>
        <v>3</v>
      </c>
      <c r="AP800" s="77" t="str">
        <f t="shared" si="205"/>
        <v>Moderado</v>
      </c>
      <c r="AQ800" s="79" t="s">
        <v>180</v>
      </c>
      <c r="AR800" s="79"/>
      <c r="AS800" s="79"/>
    </row>
    <row r="801" spans="3:45" ht="76.5">
      <c r="C801" s="56" t="s">
        <v>4267</v>
      </c>
      <c r="D801" s="57">
        <v>41263</v>
      </c>
      <c r="E801" s="71" t="s">
        <v>219</v>
      </c>
      <c r="F801" s="71" t="s">
        <v>4268</v>
      </c>
      <c r="G801" s="72" t="s">
        <v>4269</v>
      </c>
      <c r="H801" s="72" t="s">
        <v>222</v>
      </c>
      <c r="I801" s="59" t="s">
        <v>223</v>
      </c>
      <c r="J801" s="72" t="s">
        <v>4260</v>
      </c>
      <c r="K801" s="72" t="s">
        <v>624</v>
      </c>
      <c r="L801" s="72" t="s">
        <v>624</v>
      </c>
      <c r="M801" s="72" t="s">
        <v>4261</v>
      </c>
      <c r="N801" s="72" t="s">
        <v>4190</v>
      </c>
      <c r="O801" s="72" t="s">
        <v>4263</v>
      </c>
      <c r="P801" s="46" t="s">
        <v>180</v>
      </c>
      <c r="Q801" s="59" t="s">
        <v>2697</v>
      </c>
      <c r="R801" s="59" t="s">
        <v>230</v>
      </c>
      <c r="S801" s="75">
        <f t="shared" si="195"/>
        <v>1</v>
      </c>
      <c r="T801" s="75" t="s">
        <v>231</v>
      </c>
      <c r="U801" s="75">
        <f t="shared" si="196"/>
        <v>1</v>
      </c>
      <c r="V801" s="75" t="s">
        <v>231</v>
      </c>
      <c r="W801" s="75">
        <f t="shared" si="197"/>
        <v>2</v>
      </c>
      <c r="X801" s="75" t="s">
        <v>233</v>
      </c>
      <c r="Y801" s="76">
        <f t="shared" si="206"/>
        <v>2</v>
      </c>
      <c r="Z801" s="77" t="str">
        <f t="shared" si="207"/>
        <v>Menor</v>
      </c>
      <c r="AA801" s="78">
        <f t="shared" si="198"/>
        <v>2</v>
      </c>
      <c r="AB801" s="75" t="s">
        <v>233</v>
      </c>
      <c r="AC801" s="75">
        <f t="shared" si="199"/>
        <v>3</v>
      </c>
      <c r="AD801" s="75" t="s">
        <v>232</v>
      </c>
      <c r="AE801" s="75">
        <f t="shared" si="200"/>
        <v>3</v>
      </c>
      <c r="AF801" s="75" t="s">
        <v>232</v>
      </c>
      <c r="AG801" s="76">
        <f t="shared" si="208"/>
        <v>3</v>
      </c>
      <c r="AH801" s="77" t="str">
        <f t="shared" si="201"/>
        <v>Moderado</v>
      </c>
      <c r="AI801" s="78">
        <f t="shared" si="202"/>
        <v>3</v>
      </c>
      <c r="AJ801" s="75" t="s">
        <v>232</v>
      </c>
      <c r="AK801" s="75">
        <f t="shared" si="203"/>
        <v>3</v>
      </c>
      <c r="AL801" s="75" t="s">
        <v>232</v>
      </c>
      <c r="AM801" s="75">
        <f t="shared" si="204"/>
        <v>3</v>
      </c>
      <c r="AN801" s="75" t="s">
        <v>232</v>
      </c>
      <c r="AO801" s="76">
        <f t="shared" si="209"/>
        <v>3</v>
      </c>
      <c r="AP801" s="77" t="str">
        <f t="shared" si="205"/>
        <v>Moderado</v>
      </c>
      <c r="AQ801" s="79" t="s">
        <v>180</v>
      </c>
      <c r="AR801" s="79"/>
      <c r="AS801" s="79"/>
    </row>
    <row r="802" spans="3:45" ht="76.5">
      <c r="C802" s="56" t="s">
        <v>4267</v>
      </c>
      <c r="D802" s="57">
        <v>41263</v>
      </c>
      <c r="E802" s="71" t="s">
        <v>219</v>
      </c>
      <c r="F802" s="71" t="s">
        <v>4268</v>
      </c>
      <c r="G802" s="72" t="s">
        <v>4269</v>
      </c>
      <c r="H802" s="72" t="s">
        <v>222</v>
      </c>
      <c r="I802" s="59" t="s">
        <v>223</v>
      </c>
      <c r="J802" s="72" t="s">
        <v>4260</v>
      </c>
      <c r="K802" s="72" t="s">
        <v>624</v>
      </c>
      <c r="L802" s="72" t="s">
        <v>624</v>
      </c>
      <c r="M802" s="72" t="s">
        <v>4261</v>
      </c>
      <c r="N802" s="72" t="s">
        <v>4190</v>
      </c>
      <c r="O802" s="72" t="s">
        <v>4264</v>
      </c>
      <c r="P802" s="46" t="s">
        <v>180</v>
      </c>
      <c r="Q802" s="59" t="s">
        <v>2697</v>
      </c>
      <c r="R802" s="59" t="s">
        <v>230</v>
      </c>
      <c r="S802" s="75">
        <f t="shared" si="195"/>
        <v>1</v>
      </c>
      <c r="T802" s="75" t="s">
        <v>231</v>
      </c>
      <c r="U802" s="75">
        <f t="shared" si="196"/>
        <v>1</v>
      </c>
      <c r="V802" s="75" t="s">
        <v>231</v>
      </c>
      <c r="W802" s="75">
        <f t="shared" si="197"/>
        <v>2</v>
      </c>
      <c r="X802" s="75" t="s">
        <v>233</v>
      </c>
      <c r="Y802" s="76">
        <f t="shared" si="206"/>
        <v>2</v>
      </c>
      <c r="Z802" s="77" t="str">
        <f t="shared" si="207"/>
        <v>Menor</v>
      </c>
      <c r="AA802" s="78">
        <f t="shared" si="198"/>
        <v>2</v>
      </c>
      <c r="AB802" s="75" t="s">
        <v>233</v>
      </c>
      <c r="AC802" s="75">
        <f t="shared" si="199"/>
        <v>3</v>
      </c>
      <c r="AD802" s="75" t="s">
        <v>232</v>
      </c>
      <c r="AE802" s="75">
        <f t="shared" si="200"/>
        <v>3</v>
      </c>
      <c r="AF802" s="75" t="s">
        <v>232</v>
      </c>
      <c r="AG802" s="76">
        <f t="shared" si="208"/>
        <v>3</v>
      </c>
      <c r="AH802" s="77" t="str">
        <f t="shared" si="201"/>
        <v>Moderado</v>
      </c>
      <c r="AI802" s="78">
        <f t="shared" si="202"/>
        <v>3</v>
      </c>
      <c r="AJ802" s="75" t="s">
        <v>232</v>
      </c>
      <c r="AK802" s="75">
        <f t="shared" si="203"/>
        <v>3</v>
      </c>
      <c r="AL802" s="75" t="s">
        <v>232</v>
      </c>
      <c r="AM802" s="75">
        <f t="shared" si="204"/>
        <v>3</v>
      </c>
      <c r="AN802" s="75" t="s">
        <v>232</v>
      </c>
      <c r="AO802" s="76">
        <f t="shared" si="209"/>
        <v>3</v>
      </c>
      <c r="AP802" s="77" t="str">
        <f t="shared" si="205"/>
        <v>Moderado</v>
      </c>
      <c r="AQ802" s="79" t="s">
        <v>180</v>
      </c>
      <c r="AR802" s="79"/>
      <c r="AS802" s="79"/>
    </row>
    <row r="803" spans="3:45" ht="76.5">
      <c r="C803" s="56" t="s">
        <v>4267</v>
      </c>
      <c r="D803" s="57">
        <v>41263</v>
      </c>
      <c r="E803" s="71" t="s">
        <v>219</v>
      </c>
      <c r="F803" s="71" t="s">
        <v>4268</v>
      </c>
      <c r="G803" s="72" t="s">
        <v>4269</v>
      </c>
      <c r="H803" s="72" t="s">
        <v>222</v>
      </c>
      <c r="I803" s="59" t="s">
        <v>223</v>
      </c>
      <c r="J803" s="72" t="s">
        <v>4260</v>
      </c>
      <c r="K803" s="72" t="s">
        <v>624</v>
      </c>
      <c r="L803" s="72" t="s">
        <v>624</v>
      </c>
      <c r="M803" s="72" t="s">
        <v>4261</v>
      </c>
      <c r="N803" s="72" t="s">
        <v>4190</v>
      </c>
      <c r="O803" s="72" t="s">
        <v>4270</v>
      </c>
      <c r="P803" s="46" t="s">
        <v>180</v>
      </c>
      <c r="Q803" s="59" t="s">
        <v>2697</v>
      </c>
      <c r="R803" s="59" t="s">
        <v>230</v>
      </c>
      <c r="S803" s="75">
        <f t="shared" si="195"/>
        <v>1</v>
      </c>
      <c r="T803" s="75" t="s">
        <v>231</v>
      </c>
      <c r="U803" s="75">
        <f t="shared" si="196"/>
        <v>1</v>
      </c>
      <c r="V803" s="75" t="s">
        <v>231</v>
      </c>
      <c r="W803" s="75">
        <f t="shared" si="197"/>
        <v>2</v>
      </c>
      <c r="X803" s="75" t="s">
        <v>233</v>
      </c>
      <c r="Y803" s="76">
        <f t="shared" si="206"/>
        <v>2</v>
      </c>
      <c r="Z803" s="77" t="str">
        <f t="shared" si="207"/>
        <v>Menor</v>
      </c>
      <c r="AA803" s="78">
        <f t="shared" si="198"/>
        <v>2</v>
      </c>
      <c r="AB803" s="75" t="s">
        <v>233</v>
      </c>
      <c r="AC803" s="75">
        <f t="shared" si="199"/>
        <v>3</v>
      </c>
      <c r="AD803" s="75" t="s">
        <v>232</v>
      </c>
      <c r="AE803" s="75">
        <f t="shared" si="200"/>
        <v>3</v>
      </c>
      <c r="AF803" s="75" t="s">
        <v>232</v>
      </c>
      <c r="AG803" s="76">
        <f t="shared" si="208"/>
        <v>3</v>
      </c>
      <c r="AH803" s="77" t="str">
        <f t="shared" si="201"/>
        <v>Moderado</v>
      </c>
      <c r="AI803" s="78">
        <f t="shared" si="202"/>
        <v>3</v>
      </c>
      <c r="AJ803" s="75" t="s">
        <v>232</v>
      </c>
      <c r="AK803" s="75">
        <f t="shared" si="203"/>
        <v>3</v>
      </c>
      <c r="AL803" s="75" t="s">
        <v>232</v>
      </c>
      <c r="AM803" s="75">
        <f t="shared" si="204"/>
        <v>3</v>
      </c>
      <c r="AN803" s="75" t="s">
        <v>232</v>
      </c>
      <c r="AO803" s="76">
        <f t="shared" si="209"/>
        <v>3</v>
      </c>
      <c r="AP803" s="77" t="str">
        <f t="shared" si="205"/>
        <v>Moderado</v>
      </c>
      <c r="AQ803" s="79" t="s">
        <v>180</v>
      </c>
      <c r="AR803" s="79"/>
      <c r="AS803" s="79"/>
    </row>
    <row r="804" spans="3:45" ht="76.5">
      <c r="C804" s="56" t="s">
        <v>4267</v>
      </c>
      <c r="D804" s="57">
        <v>41263</v>
      </c>
      <c r="E804" s="71" t="s">
        <v>219</v>
      </c>
      <c r="F804" s="71" t="s">
        <v>4268</v>
      </c>
      <c r="G804" s="72" t="s">
        <v>4269</v>
      </c>
      <c r="H804" s="72" t="s">
        <v>222</v>
      </c>
      <c r="I804" s="59" t="s">
        <v>223</v>
      </c>
      <c r="J804" s="72" t="s">
        <v>4260</v>
      </c>
      <c r="K804" s="72" t="s">
        <v>624</v>
      </c>
      <c r="L804" s="72" t="s">
        <v>624</v>
      </c>
      <c r="M804" s="72" t="s">
        <v>4261</v>
      </c>
      <c r="N804" s="72" t="s">
        <v>4190</v>
      </c>
      <c r="O804" s="72" t="s">
        <v>4271</v>
      </c>
      <c r="P804" s="46" t="s">
        <v>180</v>
      </c>
      <c r="Q804" s="59" t="s">
        <v>2697</v>
      </c>
      <c r="R804" s="59" t="s">
        <v>230</v>
      </c>
      <c r="S804" s="75">
        <f t="shared" si="195"/>
        <v>1</v>
      </c>
      <c r="T804" s="75" t="s">
        <v>231</v>
      </c>
      <c r="U804" s="75">
        <f t="shared" si="196"/>
        <v>1</v>
      </c>
      <c r="V804" s="75" t="s">
        <v>231</v>
      </c>
      <c r="W804" s="75">
        <f t="shared" si="197"/>
        <v>2</v>
      </c>
      <c r="X804" s="75" t="s">
        <v>233</v>
      </c>
      <c r="Y804" s="76">
        <f t="shared" si="206"/>
        <v>2</v>
      </c>
      <c r="Z804" s="77" t="str">
        <f t="shared" si="207"/>
        <v>Menor</v>
      </c>
      <c r="AA804" s="78">
        <f t="shared" si="198"/>
        <v>2</v>
      </c>
      <c r="AB804" s="75" t="s">
        <v>233</v>
      </c>
      <c r="AC804" s="75">
        <f t="shared" si="199"/>
        <v>3</v>
      </c>
      <c r="AD804" s="75" t="s">
        <v>232</v>
      </c>
      <c r="AE804" s="75">
        <f t="shared" si="200"/>
        <v>3</v>
      </c>
      <c r="AF804" s="75" t="s">
        <v>232</v>
      </c>
      <c r="AG804" s="76">
        <f t="shared" si="208"/>
        <v>3</v>
      </c>
      <c r="AH804" s="77" t="str">
        <f t="shared" si="201"/>
        <v>Moderado</v>
      </c>
      <c r="AI804" s="78">
        <f t="shared" si="202"/>
        <v>3</v>
      </c>
      <c r="AJ804" s="75" t="s">
        <v>232</v>
      </c>
      <c r="AK804" s="75">
        <f t="shared" si="203"/>
        <v>3</v>
      </c>
      <c r="AL804" s="75" t="s">
        <v>232</v>
      </c>
      <c r="AM804" s="75">
        <f t="shared" si="204"/>
        <v>3</v>
      </c>
      <c r="AN804" s="75" t="s">
        <v>232</v>
      </c>
      <c r="AO804" s="76">
        <f t="shared" si="209"/>
        <v>3</v>
      </c>
      <c r="AP804" s="77" t="str">
        <f t="shared" si="205"/>
        <v>Moderado</v>
      </c>
      <c r="AQ804" s="79" t="s">
        <v>180</v>
      </c>
      <c r="AR804" s="79"/>
      <c r="AS804" s="79"/>
    </row>
    <row r="805" spans="3:45" ht="76.5">
      <c r="C805" s="56" t="s">
        <v>4267</v>
      </c>
      <c r="D805" s="57">
        <v>41263</v>
      </c>
      <c r="E805" s="71" t="s">
        <v>219</v>
      </c>
      <c r="F805" s="71" t="s">
        <v>4268</v>
      </c>
      <c r="G805" s="72" t="s">
        <v>4269</v>
      </c>
      <c r="H805" s="72" t="s">
        <v>222</v>
      </c>
      <c r="I805" s="59" t="s">
        <v>223</v>
      </c>
      <c r="J805" s="72" t="s">
        <v>4260</v>
      </c>
      <c r="K805" s="72" t="s">
        <v>624</v>
      </c>
      <c r="L805" s="72" t="s">
        <v>624</v>
      </c>
      <c r="M805" s="72" t="s">
        <v>4261</v>
      </c>
      <c r="N805" s="72" t="s">
        <v>4190</v>
      </c>
      <c r="O805" s="72" t="s">
        <v>2992</v>
      </c>
      <c r="P805" s="46" t="s">
        <v>180</v>
      </c>
      <c r="Q805" s="59" t="s">
        <v>2697</v>
      </c>
      <c r="R805" s="59" t="s">
        <v>230</v>
      </c>
      <c r="S805" s="75">
        <f t="shared" si="195"/>
        <v>1</v>
      </c>
      <c r="T805" s="75" t="s">
        <v>231</v>
      </c>
      <c r="U805" s="75">
        <f t="shared" si="196"/>
        <v>1</v>
      </c>
      <c r="V805" s="75" t="s">
        <v>231</v>
      </c>
      <c r="W805" s="75">
        <f t="shared" si="197"/>
        <v>2</v>
      </c>
      <c r="X805" s="75" t="s">
        <v>233</v>
      </c>
      <c r="Y805" s="76">
        <f t="shared" si="206"/>
        <v>2</v>
      </c>
      <c r="Z805" s="77" t="str">
        <f t="shared" si="207"/>
        <v>Menor</v>
      </c>
      <c r="AA805" s="78">
        <f t="shared" si="198"/>
        <v>2</v>
      </c>
      <c r="AB805" s="75" t="s">
        <v>233</v>
      </c>
      <c r="AC805" s="75">
        <f t="shared" si="199"/>
        <v>3</v>
      </c>
      <c r="AD805" s="75" t="s">
        <v>232</v>
      </c>
      <c r="AE805" s="75">
        <f t="shared" si="200"/>
        <v>3</v>
      </c>
      <c r="AF805" s="75" t="s">
        <v>232</v>
      </c>
      <c r="AG805" s="76">
        <f t="shared" si="208"/>
        <v>3</v>
      </c>
      <c r="AH805" s="77" t="str">
        <f t="shared" si="201"/>
        <v>Moderado</v>
      </c>
      <c r="AI805" s="78">
        <f t="shared" si="202"/>
        <v>3</v>
      </c>
      <c r="AJ805" s="75" t="s">
        <v>232</v>
      </c>
      <c r="AK805" s="75">
        <f t="shared" si="203"/>
        <v>3</v>
      </c>
      <c r="AL805" s="75" t="s">
        <v>232</v>
      </c>
      <c r="AM805" s="75">
        <f t="shared" si="204"/>
        <v>3</v>
      </c>
      <c r="AN805" s="75" t="s">
        <v>232</v>
      </c>
      <c r="AO805" s="76">
        <f t="shared" si="209"/>
        <v>3</v>
      </c>
      <c r="AP805" s="77" t="str">
        <f t="shared" si="205"/>
        <v>Moderado</v>
      </c>
      <c r="AQ805" s="79" t="s">
        <v>180</v>
      </c>
      <c r="AR805" s="79"/>
      <c r="AS805" s="79"/>
    </row>
    <row r="806" spans="3:45" ht="76.5">
      <c r="C806" s="56" t="s">
        <v>4267</v>
      </c>
      <c r="D806" s="57">
        <v>41263</v>
      </c>
      <c r="E806" s="71" t="s">
        <v>219</v>
      </c>
      <c r="F806" s="71" t="s">
        <v>4268</v>
      </c>
      <c r="G806" s="72" t="s">
        <v>4269</v>
      </c>
      <c r="H806" s="72" t="s">
        <v>222</v>
      </c>
      <c r="I806" s="59" t="s">
        <v>223</v>
      </c>
      <c r="J806" s="72" t="s">
        <v>4260</v>
      </c>
      <c r="K806" s="72" t="s">
        <v>624</v>
      </c>
      <c r="L806" s="72" t="s">
        <v>624</v>
      </c>
      <c r="M806" s="72" t="s">
        <v>4261</v>
      </c>
      <c r="N806" s="72" t="s">
        <v>4190</v>
      </c>
      <c r="O806" s="72" t="s">
        <v>2775</v>
      </c>
      <c r="P806" s="46" t="s">
        <v>180</v>
      </c>
      <c r="Q806" s="59" t="s">
        <v>2697</v>
      </c>
      <c r="R806" s="59" t="s">
        <v>230</v>
      </c>
      <c r="S806" s="75">
        <f t="shared" si="195"/>
        <v>1</v>
      </c>
      <c r="T806" s="75" t="s">
        <v>231</v>
      </c>
      <c r="U806" s="75">
        <f t="shared" si="196"/>
        <v>1</v>
      </c>
      <c r="V806" s="75" t="s">
        <v>231</v>
      </c>
      <c r="W806" s="75">
        <f t="shared" si="197"/>
        <v>2</v>
      </c>
      <c r="X806" s="75" t="s">
        <v>233</v>
      </c>
      <c r="Y806" s="76">
        <f t="shared" si="206"/>
        <v>2</v>
      </c>
      <c r="Z806" s="77" t="str">
        <f t="shared" si="207"/>
        <v>Menor</v>
      </c>
      <c r="AA806" s="78">
        <f t="shared" si="198"/>
        <v>2</v>
      </c>
      <c r="AB806" s="75" t="s">
        <v>233</v>
      </c>
      <c r="AC806" s="75">
        <f t="shared" si="199"/>
        <v>3</v>
      </c>
      <c r="AD806" s="75" t="s">
        <v>232</v>
      </c>
      <c r="AE806" s="75">
        <f t="shared" si="200"/>
        <v>3</v>
      </c>
      <c r="AF806" s="75" t="s">
        <v>232</v>
      </c>
      <c r="AG806" s="76">
        <f t="shared" si="208"/>
        <v>3</v>
      </c>
      <c r="AH806" s="77" t="str">
        <f t="shared" si="201"/>
        <v>Moderado</v>
      </c>
      <c r="AI806" s="78">
        <f t="shared" si="202"/>
        <v>3</v>
      </c>
      <c r="AJ806" s="75" t="s">
        <v>232</v>
      </c>
      <c r="AK806" s="75">
        <f t="shared" si="203"/>
        <v>3</v>
      </c>
      <c r="AL806" s="75" t="s">
        <v>232</v>
      </c>
      <c r="AM806" s="75">
        <f t="shared" si="204"/>
        <v>3</v>
      </c>
      <c r="AN806" s="75" t="s">
        <v>232</v>
      </c>
      <c r="AO806" s="76">
        <f t="shared" si="209"/>
        <v>3</v>
      </c>
      <c r="AP806" s="77" t="str">
        <f t="shared" si="205"/>
        <v>Moderado</v>
      </c>
      <c r="AQ806" s="79" t="s">
        <v>180</v>
      </c>
      <c r="AR806" s="79"/>
      <c r="AS806" s="79"/>
    </row>
    <row r="807" spans="3:45" ht="76.5">
      <c r="C807" s="56" t="s">
        <v>4272</v>
      </c>
      <c r="D807" s="57">
        <v>40323</v>
      </c>
      <c r="E807" s="71" t="s">
        <v>219</v>
      </c>
      <c r="F807" s="71" t="s">
        <v>4273</v>
      </c>
      <c r="G807" s="72" t="s">
        <v>4274</v>
      </c>
      <c r="H807" s="72" t="s">
        <v>222</v>
      </c>
      <c r="I807" s="59" t="s">
        <v>2655</v>
      </c>
      <c r="J807" s="72" t="s">
        <v>4275</v>
      </c>
      <c r="K807" s="72" t="s">
        <v>624</v>
      </c>
      <c r="L807" s="72" t="s">
        <v>624</v>
      </c>
      <c r="M807" s="72" t="s">
        <v>4261</v>
      </c>
      <c r="N807" s="72" t="s">
        <v>4276</v>
      </c>
      <c r="O807" s="72" t="s">
        <v>4262</v>
      </c>
      <c r="P807" s="46" t="s">
        <v>180</v>
      </c>
      <c r="Q807" s="59" t="s">
        <v>2753</v>
      </c>
      <c r="R807" s="59" t="s">
        <v>230</v>
      </c>
      <c r="S807" s="75">
        <f t="shared" si="195"/>
        <v>3</v>
      </c>
      <c r="T807" s="75" t="s">
        <v>232</v>
      </c>
      <c r="U807" s="75">
        <f t="shared" si="196"/>
        <v>2</v>
      </c>
      <c r="V807" s="75" t="s">
        <v>233</v>
      </c>
      <c r="W807" s="75">
        <f t="shared" si="197"/>
        <v>2</v>
      </c>
      <c r="X807" s="75" t="s">
        <v>233</v>
      </c>
      <c r="Y807" s="76">
        <f t="shared" si="206"/>
        <v>3</v>
      </c>
      <c r="Z807" s="77" t="str">
        <f t="shared" si="207"/>
        <v>Moderado</v>
      </c>
      <c r="AA807" s="78">
        <f t="shared" si="198"/>
        <v>3</v>
      </c>
      <c r="AB807" s="75" t="s">
        <v>232</v>
      </c>
      <c r="AC807" s="75">
        <f t="shared" si="199"/>
        <v>4</v>
      </c>
      <c r="AD807" s="75" t="s">
        <v>242</v>
      </c>
      <c r="AE807" s="75">
        <f t="shared" si="200"/>
        <v>2</v>
      </c>
      <c r="AF807" s="75" t="s">
        <v>233</v>
      </c>
      <c r="AG807" s="76">
        <f t="shared" si="208"/>
        <v>4</v>
      </c>
      <c r="AH807" s="77" t="str">
        <f t="shared" si="201"/>
        <v>Mayor</v>
      </c>
      <c r="AI807" s="78">
        <f t="shared" si="202"/>
        <v>3</v>
      </c>
      <c r="AJ807" s="75" t="s">
        <v>232</v>
      </c>
      <c r="AK807" s="75">
        <f t="shared" si="203"/>
        <v>3</v>
      </c>
      <c r="AL807" s="75" t="s">
        <v>232</v>
      </c>
      <c r="AM807" s="75">
        <f t="shared" si="204"/>
        <v>3</v>
      </c>
      <c r="AN807" s="75" t="s">
        <v>232</v>
      </c>
      <c r="AO807" s="76">
        <f t="shared" si="209"/>
        <v>3</v>
      </c>
      <c r="AP807" s="77" t="str">
        <f t="shared" si="205"/>
        <v>Moderado</v>
      </c>
      <c r="AQ807" s="79" t="s">
        <v>8</v>
      </c>
      <c r="AR807" s="79"/>
      <c r="AS807" s="79"/>
    </row>
    <row r="808" spans="3:45" ht="76.5">
      <c r="C808" s="56" t="s">
        <v>4272</v>
      </c>
      <c r="D808" s="57">
        <v>40323</v>
      </c>
      <c r="E808" s="71" t="s">
        <v>219</v>
      </c>
      <c r="F808" s="71" t="s">
        <v>4273</v>
      </c>
      <c r="G808" s="72" t="s">
        <v>4274</v>
      </c>
      <c r="H808" s="72" t="s">
        <v>222</v>
      </c>
      <c r="I808" s="59" t="s">
        <v>2655</v>
      </c>
      <c r="J808" s="72" t="s">
        <v>4275</v>
      </c>
      <c r="K808" s="72" t="s">
        <v>624</v>
      </c>
      <c r="L808" s="72" t="s">
        <v>624</v>
      </c>
      <c r="M808" s="72" t="s">
        <v>4261</v>
      </c>
      <c r="N808" s="72" t="s">
        <v>4276</v>
      </c>
      <c r="O808" s="72" t="s">
        <v>4263</v>
      </c>
      <c r="P808" s="46" t="s">
        <v>180</v>
      </c>
      <c r="Q808" s="59" t="s">
        <v>2753</v>
      </c>
      <c r="R808" s="59" t="s">
        <v>230</v>
      </c>
      <c r="S808" s="75">
        <f t="shared" si="195"/>
        <v>3</v>
      </c>
      <c r="T808" s="75" t="s">
        <v>232</v>
      </c>
      <c r="U808" s="75">
        <f t="shared" si="196"/>
        <v>2</v>
      </c>
      <c r="V808" s="75" t="s">
        <v>233</v>
      </c>
      <c r="W808" s="75">
        <f t="shared" si="197"/>
        <v>2</v>
      </c>
      <c r="X808" s="75" t="s">
        <v>233</v>
      </c>
      <c r="Y808" s="76">
        <f t="shared" si="206"/>
        <v>3</v>
      </c>
      <c r="Z808" s="77" t="str">
        <f t="shared" si="207"/>
        <v>Moderado</v>
      </c>
      <c r="AA808" s="78">
        <f t="shared" si="198"/>
        <v>3</v>
      </c>
      <c r="AB808" s="75" t="s">
        <v>232</v>
      </c>
      <c r="AC808" s="75">
        <f t="shared" si="199"/>
        <v>4</v>
      </c>
      <c r="AD808" s="75" t="s">
        <v>242</v>
      </c>
      <c r="AE808" s="75">
        <f t="shared" si="200"/>
        <v>2</v>
      </c>
      <c r="AF808" s="75" t="s">
        <v>233</v>
      </c>
      <c r="AG808" s="76">
        <f t="shared" si="208"/>
        <v>4</v>
      </c>
      <c r="AH808" s="77" t="str">
        <f t="shared" si="201"/>
        <v>Mayor</v>
      </c>
      <c r="AI808" s="78">
        <f t="shared" si="202"/>
        <v>3</v>
      </c>
      <c r="AJ808" s="75" t="s">
        <v>232</v>
      </c>
      <c r="AK808" s="75">
        <f t="shared" si="203"/>
        <v>3</v>
      </c>
      <c r="AL808" s="75" t="s">
        <v>232</v>
      </c>
      <c r="AM808" s="75">
        <f t="shared" si="204"/>
        <v>3</v>
      </c>
      <c r="AN808" s="75" t="s">
        <v>232</v>
      </c>
      <c r="AO808" s="76">
        <f t="shared" si="209"/>
        <v>3</v>
      </c>
      <c r="AP808" s="77" t="str">
        <f t="shared" si="205"/>
        <v>Moderado</v>
      </c>
      <c r="AQ808" s="79" t="s">
        <v>8</v>
      </c>
      <c r="AR808" s="79"/>
      <c r="AS808" s="79"/>
    </row>
    <row r="809" spans="3:45" ht="76.5">
      <c r="C809" s="56" t="s">
        <v>4272</v>
      </c>
      <c r="D809" s="57">
        <v>40323</v>
      </c>
      <c r="E809" s="71" t="s">
        <v>219</v>
      </c>
      <c r="F809" s="71" t="s">
        <v>4273</v>
      </c>
      <c r="G809" s="72" t="s">
        <v>4274</v>
      </c>
      <c r="H809" s="72" t="s">
        <v>222</v>
      </c>
      <c r="I809" s="59" t="s">
        <v>2655</v>
      </c>
      <c r="J809" s="72" t="s">
        <v>4275</v>
      </c>
      <c r="K809" s="72" t="s">
        <v>624</v>
      </c>
      <c r="L809" s="72" t="s">
        <v>624</v>
      </c>
      <c r="M809" s="72" t="s">
        <v>4261</v>
      </c>
      <c r="N809" s="72" t="s">
        <v>4276</v>
      </c>
      <c r="O809" s="72" t="s">
        <v>4277</v>
      </c>
      <c r="P809" s="46" t="s">
        <v>180</v>
      </c>
      <c r="Q809" s="59" t="s">
        <v>2753</v>
      </c>
      <c r="R809" s="59" t="s">
        <v>230</v>
      </c>
      <c r="S809" s="75">
        <f t="shared" si="195"/>
        <v>3</v>
      </c>
      <c r="T809" s="75" t="s">
        <v>232</v>
      </c>
      <c r="U809" s="75">
        <f t="shared" si="196"/>
        <v>2</v>
      </c>
      <c r="V809" s="75" t="s">
        <v>233</v>
      </c>
      <c r="W809" s="75">
        <f t="shared" si="197"/>
        <v>2</v>
      </c>
      <c r="X809" s="75" t="s">
        <v>233</v>
      </c>
      <c r="Y809" s="76">
        <f t="shared" si="206"/>
        <v>3</v>
      </c>
      <c r="Z809" s="77" t="str">
        <f t="shared" si="207"/>
        <v>Moderado</v>
      </c>
      <c r="AA809" s="78">
        <f t="shared" si="198"/>
        <v>3</v>
      </c>
      <c r="AB809" s="75" t="s">
        <v>232</v>
      </c>
      <c r="AC809" s="75">
        <f t="shared" si="199"/>
        <v>4</v>
      </c>
      <c r="AD809" s="75" t="s">
        <v>242</v>
      </c>
      <c r="AE809" s="75">
        <f t="shared" si="200"/>
        <v>2</v>
      </c>
      <c r="AF809" s="75" t="s">
        <v>233</v>
      </c>
      <c r="AG809" s="76">
        <f t="shared" si="208"/>
        <v>4</v>
      </c>
      <c r="AH809" s="77" t="str">
        <f t="shared" si="201"/>
        <v>Mayor</v>
      </c>
      <c r="AI809" s="78">
        <f t="shared" si="202"/>
        <v>3</v>
      </c>
      <c r="AJ809" s="75" t="s">
        <v>232</v>
      </c>
      <c r="AK809" s="75">
        <f t="shared" si="203"/>
        <v>3</v>
      </c>
      <c r="AL809" s="75" t="s">
        <v>232</v>
      </c>
      <c r="AM809" s="75">
        <f t="shared" si="204"/>
        <v>3</v>
      </c>
      <c r="AN809" s="75" t="s">
        <v>232</v>
      </c>
      <c r="AO809" s="76">
        <f t="shared" si="209"/>
        <v>3</v>
      </c>
      <c r="AP809" s="77" t="str">
        <f t="shared" si="205"/>
        <v>Moderado</v>
      </c>
      <c r="AQ809" s="79" t="s">
        <v>8</v>
      </c>
      <c r="AR809" s="79"/>
      <c r="AS809" s="79"/>
    </row>
    <row r="810" spans="3:45" ht="76.5">
      <c r="C810" s="56" t="s">
        <v>4272</v>
      </c>
      <c r="D810" s="57">
        <v>40323</v>
      </c>
      <c r="E810" s="71" t="s">
        <v>219</v>
      </c>
      <c r="F810" s="71" t="s">
        <v>4273</v>
      </c>
      <c r="G810" s="72" t="s">
        <v>4274</v>
      </c>
      <c r="H810" s="72" t="s">
        <v>222</v>
      </c>
      <c r="I810" s="59" t="s">
        <v>2655</v>
      </c>
      <c r="J810" s="72" t="s">
        <v>4275</v>
      </c>
      <c r="K810" s="72" t="s">
        <v>624</v>
      </c>
      <c r="L810" s="72" t="s">
        <v>624</v>
      </c>
      <c r="M810" s="72" t="s">
        <v>4261</v>
      </c>
      <c r="N810" s="72" t="s">
        <v>4276</v>
      </c>
      <c r="O810" s="72" t="s">
        <v>4278</v>
      </c>
      <c r="P810" s="46" t="s">
        <v>180</v>
      </c>
      <c r="Q810" s="59" t="s">
        <v>2753</v>
      </c>
      <c r="R810" s="59" t="s">
        <v>230</v>
      </c>
      <c r="S810" s="75">
        <f t="shared" si="195"/>
        <v>3</v>
      </c>
      <c r="T810" s="75" t="s">
        <v>232</v>
      </c>
      <c r="U810" s="75">
        <f t="shared" si="196"/>
        <v>2</v>
      </c>
      <c r="V810" s="75" t="s">
        <v>233</v>
      </c>
      <c r="W810" s="75">
        <f t="shared" si="197"/>
        <v>2</v>
      </c>
      <c r="X810" s="75" t="s">
        <v>233</v>
      </c>
      <c r="Y810" s="76">
        <f t="shared" si="206"/>
        <v>3</v>
      </c>
      <c r="Z810" s="77" t="str">
        <f t="shared" si="207"/>
        <v>Moderado</v>
      </c>
      <c r="AA810" s="78">
        <f t="shared" si="198"/>
        <v>3</v>
      </c>
      <c r="AB810" s="75" t="s">
        <v>232</v>
      </c>
      <c r="AC810" s="75">
        <f t="shared" si="199"/>
        <v>4</v>
      </c>
      <c r="AD810" s="75" t="s">
        <v>242</v>
      </c>
      <c r="AE810" s="75">
        <f t="shared" si="200"/>
        <v>2</v>
      </c>
      <c r="AF810" s="75" t="s">
        <v>233</v>
      </c>
      <c r="AG810" s="76">
        <f t="shared" si="208"/>
        <v>4</v>
      </c>
      <c r="AH810" s="77" t="str">
        <f t="shared" si="201"/>
        <v>Mayor</v>
      </c>
      <c r="AI810" s="78">
        <f t="shared" si="202"/>
        <v>3</v>
      </c>
      <c r="AJ810" s="75" t="s">
        <v>232</v>
      </c>
      <c r="AK810" s="75">
        <f t="shared" si="203"/>
        <v>3</v>
      </c>
      <c r="AL810" s="75" t="s">
        <v>232</v>
      </c>
      <c r="AM810" s="75">
        <f t="shared" si="204"/>
        <v>3</v>
      </c>
      <c r="AN810" s="75" t="s">
        <v>232</v>
      </c>
      <c r="AO810" s="76">
        <f t="shared" si="209"/>
        <v>3</v>
      </c>
      <c r="AP810" s="77" t="str">
        <f t="shared" si="205"/>
        <v>Moderado</v>
      </c>
      <c r="AQ810" s="79" t="s">
        <v>8</v>
      </c>
      <c r="AR810" s="79"/>
      <c r="AS810" s="79"/>
    </row>
    <row r="811" spans="3:45" ht="76.5">
      <c r="C811" s="56" t="s">
        <v>4272</v>
      </c>
      <c r="D811" s="57">
        <v>40323</v>
      </c>
      <c r="E811" s="71" t="s">
        <v>219</v>
      </c>
      <c r="F811" s="71" t="s">
        <v>4273</v>
      </c>
      <c r="G811" s="72" t="s">
        <v>4274</v>
      </c>
      <c r="H811" s="72" t="s">
        <v>222</v>
      </c>
      <c r="I811" s="59" t="s">
        <v>2655</v>
      </c>
      <c r="J811" s="72" t="s">
        <v>4275</v>
      </c>
      <c r="K811" s="72" t="s">
        <v>624</v>
      </c>
      <c r="L811" s="72" t="s">
        <v>624</v>
      </c>
      <c r="M811" s="72" t="s">
        <v>4261</v>
      </c>
      <c r="N811" s="72" t="s">
        <v>4276</v>
      </c>
      <c r="O811" s="72" t="s">
        <v>4279</v>
      </c>
      <c r="P811" s="46" t="s">
        <v>180</v>
      </c>
      <c r="Q811" s="59" t="s">
        <v>2753</v>
      </c>
      <c r="R811" s="59" t="s">
        <v>230</v>
      </c>
      <c r="S811" s="75">
        <f t="shared" si="195"/>
        <v>3</v>
      </c>
      <c r="T811" s="75" t="s">
        <v>232</v>
      </c>
      <c r="U811" s="75">
        <f t="shared" si="196"/>
        <v>2</v>
      </c>
      <c r="V811" s="75" t="s">
        <v>233</v>
      </c>
      <c r="W811" s="75">
        <f t="shared" si="197"/>
        <v>2</v>
      </c>
      <c r="X811" s="75" t="s">
        <v>233</v>
      </c>
      <c r="Y811" s="76">
        <f t="shared" si="206"/>
        <v>3</v>
      </c>
      <c r="Z811" s="77" t="str">
        <f t="shared" si="207"/>
        <v>Moderado</v>
      </c>
      <c r="AA811" s="78">
        <f t="shared" si="198"/>
        <v>3</v>
      </c>
      <c r="AB811" s="75" t="s">
        <v>232</v>
      </c>
      <c r="AC811" s="75">
        <f t="shared" si="199"/>
        <v>4</v>
      </c>
      <c r="AD811" s="75" t="s">
        <v>242</v>
      </c>
      <c r="AE811" s="75">
        <f t="shared" si="200"/>
        <v>2</v>
      </c>
      <c r="AF811" s="75" t="s">
        <v>233</v>
      </c>
      <c r="AG811" s="76">
        <f t="shared" si="208"/>
        <v>4</v>
      </c>
      <c r="AH811" s="77" t="str">
        <f t="shared" si="201"/>
        <v>Mayor</v>
      </c>
      <c r="AI811" s="78">
        <f t="shared" si="202"/>
        <v>3</v>
      </c>
      <c r="AJ811" s="75" t="s">
        <v>232</v>
      </c>
      <c r="AK811" s="75">
        <f t="shared" si="203"/>
        <v>3</v>
      </c>
      <c r="AL811" s="75" t="s">
        <v>232</v>
      </c>
      <c r="AM811" s="75">
        <f t="shared" si="204"/>
        <v>3</v>
      </c>
      <c r="AN811" s="75" t="s">
        <v>232</v>
      </c>
      <c r="AO811" s="76">
        <f t="shared" si="209"/>
        <v>3</v>
      </c>
      <c r="AP811" s="77" t="str">
        <f t="shared" si="205"/>
        <v>Moderado</v>
      </c>
      <c r="AQ811" s="79" t="s">
        <v>8</v>
      </c>
      <c r="AR811" s="79"/>
      <c r="AS811" s="79"/>
    </row>
    <row r="812" spans="3:45" ht="76.5">
      <c r="C812" s="56" t="s">
        <v>4272</v>
      </c>
      <c r="D812" s="57">
        <v>40323</v>
      </c>
      <c r="E812" s="71" t="s">
        <v>219</v>
      </c>
      <c r="F812" s="71" t="s">
        <v>4273</v>
      </c>
      <c r="G812" s="72" t="s">
        <v>4274</v>
      </c>
      <c r="H812" s="72" t="s">
        <v>222</v>
      </c>
      <c r="I812" s="59" t="s">
        <v>2655</v>
      </c>
      <c r="J812" s="72" t="s">
        <v>4275</v>
      </c>
      <c r="K812" s="72" t="s">
        <v>624</v>
      </c>
      <c r="L812" s="72" t="s">
        <v>624</v>
      </c>
      <c r="M812" s="72" t="s">
        <v>4261</v>
      </c>
      <c r="N812" s="72" t="s">
        <v>4276</v>
      </c>
      <c r="O812" s="72" t="s">
        <v>4280</v>
      </c>
      <c r="P812" s="46" t="s">
        <v>180</v>
      </c>
      <c r="Q812" s="59" t="s">
        <v>2753</v>
      </c>
      <c r="R812" s="59" t="s">
        <v>230</v>
      </c>
      <c r="S812" s="75">
        <f t="shared" si="195"/>
        <v>3</v>
      </c>
      <c r="T812" s="75" t="s">
        <v>232</v>
      </c>
      <c r="U812" s="75">
        <f t="shared" si="196"/>
        <v>2</v>
      </c>
      <c r="V812" s="75" t="s">
        <v>233</v>
      </c>
      <c r="W812" s="75">
        <f t="shared" si="197"/>
        <v>2</v>
      </c>
      <c r="X812" s="75" t="s">
        <v>233</v>
      </c>
      <c r="Y812" s="76">
        <f t="shared" si="206"/>
        <v>3</v>
      </c>
      <c r="Z812" s="77" t="str">
        <f t="shared" si="207"/>
        <v>Moderado</v>
      </c>
      <c r="AA812" s="78">
        <f t="shared" si="198"/>
        <v>3</v>
      </c>
      <c r="AB812" s="75" t="s">
        <v>232</v>
      </c>
      <c r="AC812" s="75">
        <f t="shared" si="199"/>
        <v>4</v>
      </c>
      <c r="AD812" s="75" t="s">
        <v>242</v>
      </c>
      <c r="AE812" s="75">
        <f t="shared" si="200"/>
        <v>2</v>
      </c>
      <c r="AF812" s="75" t="s">
        <v>233</v>
      </c>
      <c r="AG812" s="76">
        <f t="shared" si="208"/>
        <v>4</v>
      </c>
      <c r="AH812" s="77" t="str">
        <f t="shared" si="201"/>
        <v>Mayor</v>
      </c>
      <c r="AI812" s="78">
        <f t="shared" si="202"/>
        <v>3</v>
      </c>
      <c r="AJ812" s="75" t="s">
        <v>232</v>
      </c>
      <c r="AK812" s="75">
        <f t="shared" si="203"/>
        <v>3</v>
      </c>
      <c r="AL812" s="75" t="s">
        <v>232</v>
      </c>
      <c r="AM812" s="75">
        <f t="shared" si="204"/>
        <v>3</v>
      </c>
      <c r="AN812" s="75" t="s">
        <v>232</v>
      </c>
      <c r="AO812" s="76">
        <f t="shared" si="209"/>
        <v>3</v>
      </c>
      <c r="AP812" s="77" t="str">
        <f t="shared" si="205"/>
        <v>Moderado</v>
      </c>
      <c r="AQ812" s="79" t="s">
        <v>8</v>
      </c>
      <c r="AR812" s="79"/>
      <c r="AS812" s="79"/>
    </row>
    <row r="813" spans="3:45" ht="76.5">
      <c r="C813" s="56" t="s">
        <v>4281</v>
      </c>
      <c r="D813" s="57">
        <v>40657</v>
      </c>
      <c r="E813" s="71" t="s">
        <v>2674</v>
      </c>
      <c r="F813" s="71" t="s">
        <v>4282</v>
      </c>
      <c r="G813" s="72" t="s">
        <v>4283</v>
      </c>
      <c r="H813" s="72" t="s">
        <v>222</v>
      </c>
      <c r="I813" s="59" t="s">
        <v>223</v>
      </c>
      <c r="J813" s="72" t="s">
        <v>4284</v>
      </c>
      <c r="K813" s="72" t="s">
        <v>624</v>
      </c>
      <c r="L813" s="72" t="s">
        <v>624</v>
      </c>
      <c r="M813" s="72" t="s">
        <v>4261</v>
      </c>
      <c r="N813" s="72" t="s">
        <v>4285</v>
      </c>
      <c r="O813" s="72" t="s">
        <v>4286</v>
      </c>
      <c r="P813" s="46" t="s">
        <v>180</v>
      </c>
      <c r="Q813" s="59" t="s">
        <v>2753</v>
      </c>
      <c r="R813" s="59" t="s">
        <v>230</v>
      </c>
      <c r="S813" s="75">
        <f t="shared" si="195"/>
        <v>1</v>
      </c>
      <c r="T813" s="75" t="s">
        <v>231</v>
      </c>
      <c r="U813" s="75">
        <f t="shared" si="196"/>
        <v>2</v>
      </c>
      <c r="V813" s="75" t="s">
        <v>233</v>
      </c>
      <c r="W813" s="75">
        <f t="shared" si="197"/>
        <v>1</v>
      </c>
      <c r="X813" s="75" t="s">
        <v>231</v>
      </c>
      <c r="Y813" s="76">
        <f t="shared" si="206"/>
        <v>2</v>
      </c>
      <c r="Z813" s="77" t="str">
        <f t="shared" si="207"/>
        <v>Menor</v>
      </c>
      <c r="AA813" s="78">
        <f t="shared" si="198"/>
        <v>3</v>
      </c>
      <c r="AB813" s="75" t="s">
        <v>232</v>
      </c>
      <c r="AC813" s="75">
        <f t="shared" si="199"/>
        <v>3</v>
      </c>
      <c r="AD813" s="75" t="s">
        <v>232</v>
      </c>
      <c r="AE813" s="75">
        <f t="shared" si="200"/>
        <v>3</v>
      </c>
      <c r="AF813" s="75" t="s">
        <v>232</v>
      </c>
      <c r="AG813" s="76">
        <f t="shared" si="208"/>
        <v>3</v>
      </c>
      <c r="AH813" s="77" t="str">
        <f t="shared" si="201"/>
        <v>Moderado</v>
      </c>
      <c r="AI813" s="78">
        <f t="shared" si="202"/>
        <v>2</v>
      </c>
      <c r="AJ813" s="75" t="s">
        <v>233</v>
      </c>
      <c r="AK813" s="75">
        <f t="shared" si="203"/>
        <v>3</v>
      </c>
      <c r="AL813" s="75" t="s">
        <v>232</v>
      </c>
      <c r="AM813" s="75">
        <f t="shared" si="204"/>
        <v>3</v>
      </c>
      <c r="AN813" s="75" t="s">
        <v>232</v>
      </c>
      <c r="AO813" s="76">
        <f t="shared" si="209"/>
        <v>3</v>
      </c>
      <c r="AP813" s="77" t="str">
        <f t="shared" si="205"/>
        <v>Moderado</v>
      </c>
      <c r="AQ813" s="79" t="s">
        <v>8</v>
      </c>
      <c r="AR813" s="79"/>
      <c r="AS813" s="79"/>
    </row>
    <row r="814" spans="3:45" ht="76.5">
      <c r="C814" s="56" t="s">
        <v>4281</v>
      </c>
      <c r="D814" s="57">
        <v>40657</v>
      </c>
      <c r="E814" s="71" t="s">
        <v>2674</v>
      </c>
      <c r="F814" s="71" t="s">
        <v>4282</v>
      </c>
      <c r="G814" s="72" t="s">
        <v>4283</v>
      </c>
      <c r="H814" s="72" t="s">
        <v>222</v>
      </c>
      <c r="I814" s="59" t="s">
        <v>223</v>
      </c>
      <c r="J814" s="72" t="s">
        <v>4284</v>
      </c>
      <c r="K814" s="72" t="s">
        <v>624</v>
      </c>
      <c r="L814" s="72" t="s">
        <v>624</v>
      </c>
      <c r="M814" s="72" t="s">
        <v>4261</v>
      </c>
      <c r="N814" s="72" t="s">
        <v>4285</v>
      </c>
      <c r="O814" s="72" t="s">
        <v>4287</v>
      </c>
      <c r="P814" s="46" t="s">
        <v>180</v>
      </c>
      <c r="Q814" s="59" t="s">
        <v>2753</v>
      </c>
      <c r="R814" s="59" t="s">
        <v>230</v>
      </c>
      <c r="S814" s="75">
        <f t="shared" si="195"/>
        <v>1</v>
      </c>
      <c r="T814" s="75" t="s">
        <v>231</v>
      </c>
      <c r="U814" s="75">
        <f t="shared" si="196"/>
        <v>2</v>
      </c>
      <c r="V814" s="75" t="s">
        <v>233</v>
      </c>
      <c r="W814" s="75">
        <f t="shared" si="197"/>
        <v>1</v>
      </c>
      <c r="X814" s="75" t="s">
        <v>231</v>
      </c>
      <c r="Y814" s="76">
        <f t="shared" si="206"/>
        <v>2</v>
      </c>
      <c r="Z814" s="77" t="str">
        <f t="shared" si="207"/>
        <v>Menor</v>
      </c>
      <c r="AA814" s="78">
        <f t="shared" si="198"/>
        <v>3</v>
      </c>
      <c r="AB814" s="75" t="s">
        <v>232</v>
      </c>
      <c r="AC814" s="75">
        <f t="shared" si="199"/>
        <v>3</v>
      </c>
      <c r="AD814" s="75" t="s">
        <v>232</v>
      </c>
      <c r="AE814" s="75">
        <f t="shared" si="200"/>
        <v>3</v>
      </c>
      <c r="AF814" s="75" t="s">
        <v>232</v>
      </c>
      <c r="AG814" s="76">
        <f t="shared" si="208"/>
        <v>3</v>
      </c>
      <c r="AH814" s="77" t="str">
        <f t="shared" si="201"/>
        <v>Moderado</v>
      </c>
      <c r="AI814" s="78">
        <f t="shared" si="202"/>
        <v>2</v>
      </c>
      <c r="AJ814" s="75" t="s">
        <v>233</v>
      </c>
      <c r="AK814" s="75">
        <f t="shared" si="203"/>
        <v>3</v>
      </c>
      <c r="AL814" s="75" t="s">
        <v>232</v>
      </c>
      <c r="AM814" s="75">
        <f t="shared" si="204"/>
        <v>3</v>
      </c>
      <c r="AN814" s="75" t="s">
        <v>232</v>
      </c>
      <c r="AO814" s="76">
        <f t="shared" si="209"/>
        <v>3</v>
      </c>
      <c r="AP814" s="77" t="str">
        <f t="shared" si="205"/>
        <v>Moderado</v>
      </c>
      <c r="AQ814" s="79" t="s">
        <v>8</v>
      </c>
      <c r="AR814" s="79"/>
      <c r="AS814" s="79"/>
    </row>
    <row r="815" spans="3:45" ht="76.5">
      <c r="C815" s="56" t="s">
        <v>4281</v>
      </c>
      <c r="D815" s="57">
        <v>40657</v>
      </c>
      <c r="E815" s="71" t="s">
        <v>2674</v>
      </c>
      <c r="F815" s="71" t="s">
        <v>4282</v>
      </c>
      <c r="G815" s="72" t="s">
        <v>4283</v>
      </c>
      <c r="H815" s="72" t="s">
        <v>222</v>
      </c>
      <c r="I815" s="59" t="s">
        <v>223</v>
      </c>
      <c r="J815" s="72" t="s">
        <v>4284</v>
      </c>
      <c r="K815" s="72" t="s">
        <v>624</v>
      </c>
      <c r="L815" s="72" t="s">
        <v>624</v>
      </c>
      <c r="M815" s="72" t="s">
        <v>4261</v>
      </c>
      <c r="N815" s="72" t="s">
        <v>4285</v>
      </c>
      <c r="O815" s="72" t="s">
        <v>2992</v>
      </c>
      <c r="P815" s="46" t="s">
        <v>180</v>
      </c>
      <c r="Q815" s="59" t="s">
        <v>2753</v>
      </c>
      <c r="R815" s="59" t="s">
        <v>230</v>
      </c>
      <c r="S815" s="75">
        <f t="shared" si="195"/>
        <v>1</v>
      </c>
      <c r="T815" s="75" t="s">
        <v>231</v>
      </c>
      <c r="U815" s="75">
        <f t="shared" si="196"/>
        <v>2</v>
      </c>
      <c r="V815" s="75" t="s">
        <v>233</v>
      </c>
      <c r="W815" s="75">
        <f t="shared" si="197"/>
        <v>1</v>
      </c>
      <c r="X815" s="75" t="s">
        <v>231</v>
      </c>
      <c r="Y815" s="76">
        <f t="shared" ref="Y815:Y846" si="210">MAXA(S815,U815,W815)</f>
        <v>2</v>
      </c>
      <c r="Z815" s="77" t="str">
        <f t="shared" ref="Z815:Z846" si="211">IF(Y815=1,"Insignificante",IF(Y815=2,"Menor",IF(Y815=3,"Moderado",IF(Y815=4,"Mayor",IF(Y815=5,"Catastrófico","NA")))))</f>
        <v>Menor</v>
      </c>
      <c r="AA815" s="78">
        <f t="shared" si="198"/>
        <v>3</v>
      </c>
      <c r="AB815" s="75" t="s">
        <v>232</v>
      </c>
      <c r="AC815" s="75">
        <f t="shared" si="199"/>
        <v>3</v>
      </c>
      <c r="AD815" s="75" t="s">
        <v>232</v>
      </c>
      <c r="AE815" s="75">
        <f t="shared" si="200"/>
        <v>3</v>
      </c>
      <c r="AF815" s="75" t="s">
        <v>232</v>
      </c>
      <c r="AG815" s="76">
        <f t="shared" ref="AG815:AG846" si="212">MAXA(AA815,AC815,AE815)</f>
        <v>3</v>
      </c>
      <c r="AH815" s="77" t="str">
        <f t="shared" si="201"/>
        <v>Moderado</v>
      </c>
      <c r="AI815" s="78">
        <f t="shared" si="202"/>
        <v>2</v>
      </c>
      <c r="AJ815" s="75" t="s">
        <v>233</v>
      </c>
      <c r="AK815" s="75">
        <f t="shared" si="203"/>
        <v>3</v>
      </c>
      <c r="AL815" s="75" t="s">
        <v>232</v>
      </c>
      <c r="AM815" s="75">
        <f t="shared" si="204"/>
        <v>3</v>
      </c>
      <c r="AN815" s="75" t="s">
        <v>232</v>
      </c>
      <c r="AO815" s="76">
        <f t="shared" ref="AO815:AO846" si="213">MAXA(AI815,AK815,AM815)</f>
        <v>3</v>
      </c>
      <c r="AP815" s="77" t="str">
        <f t="shared" si="205"/>
        <v>Moderado</v>
      </c>
      <c r="AQ815" s="79" t="s">
        <v>8</v>
      </c>
      <c r="AR815" s="79"/>
      <c r="AS815" s="79"/>
    </row>
    <row r="816" spans="3:45" ht="76.5">
      <c r="C816" s="56" t="s">
        <v>4288</v>
      </c>
      <c r="D816" s="57">
        <v>30844</v>
      </c>
      <c r="E816" s="71" t="s">
        <v>2674</v>
      </c>
      <c r="F816" s="71" t="s">
        <v>4289</v>
      </c>
      <c r="G816" s="72" t="s">
        <v>4290</v>
      </c>
      <c r="H816" s="72" t="s">
        <v>222</v>
      </c>
      <c r="I816" s="59" t="s">
        <v>223</v>
      </c>
      <c r="J816" s="72" t="s">
        <v>4291</v>
      </c>
      <c r="K816" s="72" t="s">
        <v>624</v>
      </c>
      <c r="L816" s="72" t="s">
        <v>624</v>
      </c>
      <c r="M816" s="72" t="s">
        <v>4261</v>
      </c>
      <c r="N816" s="72" t="s">
        <v>4285</v>
      </c>
      <c r="O816" s="72" t="s">
        <v>4262</v>
      </c>
      <c r="P816" s="46" t="s">
        <v>180</v>
      </c>
      <c r="Q816" s="59" t="s">
        <v>2697</v>
      </c>
      <c r="R816" s="59" t="s">
        <v>230</v>
      </c>
      <c r="S816" s="75">
        <f t="shared" si="195"/>
        <v>1</v>
      </c>
      <c r="T816" s="75" t="s">
        <v>231</v>
      </c>
      <c r="U816" s="75">
        <f t="shared" si="196"/>
        <v>2</v>
      </c>
      <c r="V816" s="75" t="s">
        <v>233</v>
      </c>
      <c r="W816" s="75">
        <f t="shared" si="197"/>
        <v>1</v>
      </c>
      <c r="X816" s="75" t="s">
        <v>231</v>
      </c>
      <c r="Y816" s="76">
        <f t="shared" si="210"/>
        <v>2</v>
      </c>
      <c r="Z816" s="77" t="str">
        <f t="shared" si="211"/>
        <v>Menor</v>
      </c>
      <c r="AA816" s="78">
        <f t="shared" si="198"/>
        <v>3</v>
      </c>
      <c r="AB816" s="75" t="s">
        <v>232</v>
      </c>
      <c r="AC816" s="75">
        <f t="shared" si="199"/>
        <v>3</v>
      </c>
      <c r="AD816" s="75" t="s">
        <v>232</v>
      </c>
      <c r="AE816" s="75">
        <f t="shared" si="200"/>
        <v>3</v>
      </c>
      <c r="AF816" s="75" t="s">
        <v>232</v>
      </c>
      <c r="AG816" s="76">
        <f t="shared" si="212"/>
        <v>3</v>
      </c>
      <c r="AH816" s="77" t="str">
        <f t="shared" si="201"/>
        <v>Moderado</v>
      </c>
      <c r="AI816" s="78">
        <f t="shared" si="202"/>
        <v>2</v>
      </c>
      <c r="AJ816" s="75" t="s">
        <v>233</v>
      </c>
      <c r="AK816" s="75">
        <f t="shared" si="203"/>
        <v>3</v>
      </c>
      <c r="AL816" s="75" t="s">
        <v>232</v>
      </c>
      <c r="AM816" s="75">
        <f t="shared" si="204"/>
        <v>3</v>
      </c>
      <c r="AN816" s="75" t="s">
        <v>232</v>
      </c>
      <c r="AO816" s="76">
        <f t="shared" si="213"/>
        <v>3</v>
      </c>
      <c r="AP816" s="77" t="str">
        <f t="shared" si="205"/>
        <v>Moderado</v>
      </c>
      <c r="AQ816" s="79" t="s">
        <v>8</v>
      </c>
      <c r="AR816" s="79"/>
      <c r="AS816" s="79"/>
    </row>
    <row r="817" spans="3:45" ht="76.5">
      <c r="C817" s="56" t="s">
        <v>4288</v>
      </c>
      <c r="D817" s="57">
        <v>30844</v>
      </c>
      <c r="E817" s="71" t="s">
        <v>2674</v>
      </c>
      <c r="F817" s="71" t="s">
        <v>4289</v>
      </c>
      <c r="G817" s="72" t="s">
        <v>4290</v>
      </c>
      <c r="H817" s="72" t="s">
        <v>222</v>
      </c>
      <c r="I817" s="59" t="s">
        <v>223</v>
      </c>
      <c r="J817" s="72" t="s">
        <v>4291</v>
      </c>
      <c r="K817" s="72" t="s">
        <v>624</v>
      </c>
      <c r="L817" s="72" t="s">
        <v>624</v>
      </c>
      <c r="M817" s="72" t="s">
        <v>4261</v>
      </c>
      <c r="N817" s="72" t="s">
        <v>4285</v>
      </c>
      <c r="O817" s="72" t="s">
        <v>4263</v>
      </c>
      <c r="P817" s="46" t="s">
        <v>180</v>
      </c>
      <c r="Q817" s="59" t="s">
        <v>2697</v>
      </c>
      <c r="R817" s="59" t="s">
        <v>230</v>
      </c>
      <c r="S817" s="75">
        <f t="shared" si="195"/>
        <v>1</v>
      </c>
      <c r="T817" s="75" t="s">
        <v>231</v>
      </c>
      <c r="U817" s="75">
        <f t="shared" si="196"/>
        <v>2</v>
      </c>
      <c r="V817" s="75" t="s">
        <v>233</v>
      </c>
      <c r="W817" s="75">
        <f t="shared" si="197"/>
        <v>1</v>
      </c>
      <c r="X817" s="75" t="s">
        <v>231</v>
      </c>
      <c r="Y817" s="76">
        <f t="shared" si="210"/>
        <v>2</v>
      </c>
      <c r="Z817" s="77" t="str">
        <f t="shared" si="211"/>
        <v>Menor</v>
      </c>
      <c r="AA817" s="78">
        <f t="shared" si="198"/>
        <v>3</v>
      </c>
      <c r="AB817" s="75" t="s">
        <v>232</v>
      </c>
      <c r="AC817" s="75">
        <f t="shared" si="199"/>
        <v>3</v>
      </c>
      <c r="AD817" s="75" t="s">
        <v>232</v>
      </c>
      <c r="AE817" s="75">
        <f t="shared" si="200"/>
        <v>3</v>
      </c>
      <c r="AF817" s="75" t="s">
        <v>232</v>
      </c>
      <c r="AG817" s="76">
        <f t="shared" si="212"/>
        <v>3</v>
      </c>
      <c r="AH817" s="77" t="str">
        <f t="shared" si="201"/>
        <v>Moderado</v>
      </c>
      <c r="AI817" s="78">
        <f t="shared" si="202"/>
        <v>2</v>
      </c>
      <c r="AJ817" s="75" t="s">
        <v>233</v>
      </c>
      <c r="AK817" s="75">
        <f t="shared" si="203"/>
        <v>3</v>
      </c>
      <c r="AL817" s="75" t="s">
        <v>232</v>
      </c>
      <c r="AM817" s="75">
        <f t="shared" si="204"/>
        <v>3</v>
      </c>
      <c r="AN817" s="75" t="s">
        <v>232</v>
      </c>
      <c r="AO817" s="76">
        <f t="shared" si="213"/>
        <v>3</v>
      </c>
      <c r="AP817" s="77" t="str">
        <f t="shared" si="205"/>
        <v>Moderado</v>
      </c>
      <c r="AQ817" s="79" t="s">
        <v>8</v>
      </c>
      <c r="AR817" s="79"/>
      <c r="AS817" s="79"/>
    </row>
    <row r="818" spans="3:45" ht="76.5">
      <c r="C818" s="56" t="s">
        <v>4288</v>
      </c>
      <c r="D818" s="57">
        <v>30844</v>
      </c>
      <c r="E818" s="71" t="s">
        <v>2674</v>
      </c>
      <c r="F818" s="71" t="s">
        <v>4289</v>
      </c>
      <c r="G818" s="72" t="s">
        <v>4290</v>
      </c>
      <c r="H818" s="72" t="s">
        <v>222</v>
      </c>
      <c r="I818" s="59" t="s">
        <v>223</v>
      </c>
      <c r="J818" s="72" t="s">
        <v>4291</v>
      </c>
      <c r="K818" s="72" t="s">
        <v>624</v>
      </c>
      <c r="L818" s="72" t="s">
        <v>624</v>
      </c>
      <c r="M818" s="72" t="s">
        <v>4261</v>
      </c>
      <c r="N818" s="72" t="s">
        <v>4285</v>
      </c>
      <c r="O818" s="72" t="s">
        <v>2992</v>
      </c>
      <c r="P818" s="46" t="s">
        <v>180</v>
      </c>
      <c r="Q818" s="59" t="s">
        <v>2697</v>
      </c>
      <c r="R818" s="59" t="s">
        <v>230</v>
      </c>
      <c r="S818" s="75">
        <f t="shared" si="195"/>
        <v>1</v>
      </c>
      <c r="T818" s="75" t="s">
        <v>231</v>
      </c>
      <c r="U818" s="75">
        <f t="shared" si="196"/>
        <v>2</v>
      </c>
      <c r="V818" s="75" t="s">
        <v>233</v>
      </c>
      <c r="W818" s="75">
        <f t="shared" si="197"/>
        <v>1</v>
      </c>
      <c r="X818" s="75" t="s">
        <v>231</v>
      </c>
      <c r="Y818" s="76">
        <f t="shared" si="210"/>
        <v>2</v>
      </c>
      <c r="Z818" s="77" t="str">
        <f t="shared" si="211"/>
        <v>Menor</v>
      </c>
      <c r="AA818" s="78">
        <f t="shared" si="198"/>
        <v>3</v>
      </c>
      <c r="AB818" s="75" t="s">
        <v>232</v>
      </c>
      <c r="AC818" s="75">
        <f t="shared" si="199"/>
        <v>3</v>
      </c>
      <c r="AD818" s="75" t="s">
        <v>232</v>
      </c>
      <c r="AE818" s="75">
        <f t="shared" si="200"/>
        <v>3</v>
      </c>
      <c r="AF818" s="75" t="s">
        <v>232</v>
      </c>
      <c r="AG818" s="76">
        <f t="shared" si="212"/>
        <v>3</v>
      </c>
      <c r="AH818" s="77" t="str">
        <f t="shared" si="201"/>
        <v>Moderado</v>
      </c>
      <c r="AI818" s="78">
        <f t="shared" si="202"/>
        <v>2</v>
      </c>
      <c r="AJ818" s="75" t="s">
        <v>233</v>
      </c>
      <c r="AK818" s="75">
        <f t="shared" si="203"/>
        <v>3</v>
      </c>
      <c r="AL818" s="75" t="s">
        <v>232</v>
      </c>
      <c r="AM818" s="75">
        <f t="shared" si="204"/>
        <v>3</v>
      </c>
      <c r="AN818" s="75" t="s">
        <v>232</v>
      </c>
      <c r="AO818" s="76">
        <f t="shared" si="213"/>
        <v>3</v>
      </c>
      <c r="AP818" s="77" t="str">
        <f t="shared" si="205"/>
        <v>Moderado</v>
      </c>
      <c r="AQ818" s="79" t="s">
        <v>8</v>
      </c>
      <c r="AR818" s="79"/>
      <c r="AS818" s="79"/>
    </row>
    <row r="819" spans="3:45" ht="76.5">
      <c r="C819" s="56" t="s">
        <v>4288</v>
      </c>
      <c r="D819" s="57">
        <v>30844</v>
      </c>
      <c r="E819" s="71" t="s">
        <v>2674</v>
      </c>
      <c r="F819" s="71" t="s">
        <v>4289</v>
      </c>
      <c r="G819" s="72" t="s">
        <v>4290</v>
      </c>
      <c r="H819" s="72" t="s">
        <v>222</v>
      </c>
      <c r="I819" s="59" t="s">
        <v>223</v>
      </c>
      <c r="J819" s="72" t="s">
        <v>4291</v>
      </c>
      <c r="K819" s="72" t="s">
        <v>624</v>
      </c>
      <c r="L819" s="72" t="s">
        <v>624</v>
      </c>
      <c r="M819" s="72" t="s">
        <v>4261</v>
      </c>
      <c r="N819" s="72" t="s">
        <v>4285</v>
      </c>
      <c r="O819" s="72" t="s">
        <v>2775</v>
      </c>
      <c r="P819" s="46" t="s">
        <v>180</v>
      </c>
      <c r="Q819" s="59" t="s">
        <v>2697</v>
      </c>
      <c r="R819" s="59" t="s">
        <v>230</v>
      </c>
      <c r="S819" s="75">
        <f t="shared" si="195"/>
        <v>1</v>
      </c>
      <c r="T819" s="75" t="s">
        <v>231</v>
      </c>
      <c r="U819" s="75">
        <f t="shared" si="196"/>
        <v>2</v>
      </c>
      <c r="V819" s="75" t="s">
        <v>233</v>
      </c>
      <c r="W819" s="75">
        <f t="shared" si="197"/>
        <v>1</v>
      </c>
      <c r="X819" s="75" t="s">
        <v>231</v>
      </c>
      <c r="Y819" s="76">
        <f t="shared" si="210"/>
        <v>2</v>
      </c>
      <c r="Z819" s="77" t="str">
        <f t="shared" si="211"/>
        <v>Menor</v>
      </c>
      <c r="AA819" s="78">
        <f t="shared" si="198"/>
        <v>3</v>
      </c>
      <c r="AB819" s="75" t="s">
        <v>232</v>
      </c>
      <c r="AC819" s="75">
        <f t="shared" si="199"/>
        <v>3</v>
      </c>
      <c r="AD819" s="75" t="s">
        <v>232</v>
      </c>
      <c r="AE819" s="75">
        <f t="shared" si="200"/>
        <v>3</v>
      </c>
      <c r="AF819" s="75" t="s">
        <v>232</v>
      </c>
      <c r="AG819" s="76">
        <f t="shared" si="212"/>
        <v>3</v>
      </c>
      <c r="AH819" s="77" t="str">
        <f t="shared" si="201"/>
        <v>Moderado</v>
      </c>
      <c r="AI819" s="78">
        <f t="shared" si="202"/>
        <v>2</v>
      </c>
      <c r="AJ819" s="75" t="s">
        <v>233</v>
      </c>
      <c r="AK819" s="75">
        <f t="shared" si="203"/>
        <v>3</v>
      </c>
      <c r="AL819" s="75" t="s">
        <v>232</v>
      </c>
      <c r="AM819" s="75">
        <f t="shared" si="204"/>
        <v>3</v>
      </c>
      <c r="AN819" s="75" t="s">
        <v>232</v>
      </c>
      <c r="AO819" s="76">
        <f t="shared" si="213"/>
        <v>3</v>
      </c>
      <c r="AP819" s="77" t="str">
        <f t="shared" si="205"/>
        <v>Moderado</v>
      </c>
      <c r="AQ819" s="79" t="s">
        <v>8</v>
      </c>
      <c r="AR819" s="79"/>
      <c r="AS819" s="79"/>
    </row>
    <row r="820" spans="3:45" ht="76.5">
      <c r="C820" s="56" t="s">
        <v>4292</v>
      </c>
      <c r="D820" s="57">
        <v>38386</v>
      </c>
      <c r="E820" s="71" t="s">
        <v>4293</v>
      </c>
      <c r="F820" s="71" t="s">
        <v>4293</v>
      </c>
      <c r="G820" s="72" t="s">
        <v>4294</v>
      </c>
      <c r="H820" s="72" t="s">
        <v>222</v>
      </c>
      <c r="I820" s="59" t="s">
        <v>223</v>
      </c>
      <c r="J820" s="72" t="s">
        <v>2820</v>
      </c>
      <c r="K820" s="72" t="s">
        <v>624</v>
      </c>
      <c r="L820" s="72" t="s">
        <v>624</v>
      </c>
      <c r="M820" s="72" t="s">
        <v>4261</v>
      </c>
      <c r="N820" s="72" t="s">
        <v>727</v>
      </c>
      <c r="O820" s="72" t="s">
        <v>4262</v>
      </c>
      <c r="P820" s="46" t="s">
        <v>180</v>
      </c>
      <c r="Q820" s="59" t="s">
        <v>2697</v>
      </c>
      <c r="R820" s="59" t="s">
        <v>230</v>
      </c>
      <c r="S820" s="75">
        <f t="shared" si="195"/>
        <v>1</v>
      </c>
      <c r="T820" s="75" t="s">
        <v>231</v>
      </c>
      <c r="U820" s="75">
        <f t="shared" si="196"/>
        <v>2</v>
      </c>
      <c r="V820" s="75" t="s">
        <v>233</v>
      </c>
      <c r="W820" s="75">
        <f t="shared" si="197"/>
        <v>1</v>
      </c>
      <c r="X820" s="75" t="s">
        <v>231</v>
      </c>
      <c r="Y820" s="76">
        <f t="shared" si="210"/>
        <v>2</v>
      </c>
      <c r="Z820" s="77" t="str">
        <f t="shared" si="211"/>
        <v>Menor</v>
      </c>
      <c r="AA820" s="78">
        <f t="shared" si="198"/>
        <v>3</v>
      </c>
      <c r="AB820" s="75" t="s">
        <v>232</v>
      </c>
      <c r="AC820" s="75">
        <f t="shared" si="199"/>
        <v>3</v>
      </c>
      <c r="AD820" s="75" t="s">
        <v>232</v>
      </c>
      <c r="AE820" s="75">
        <f t="shared" si="200"/>
        <v>3</v>
      </c>
      <c r="AF820" s="75" t="s">
        <v>232</v>
      </c>
      <c r="AG820" s="76">
        <f t="shared" si="212"/>
        <v>3</v>
      </c>
      <c r="AH820" s="77" t="str">
        <f t="shared" si="201"/>
        <v>Moderado</v>
      </c>
      <c r="AI820" s="78">
        <f t="shared" si="202"/>
        <v>2</v>
      </c>
      <c r="AJ820" s="75" t="s">
        <v>233</v>
      </c>
      <c r="AK820" s="75">
        <f t="shared" si="203"/>
        <v>3</v>
      </c>
      <c r="AL820" s="75" t="s">
        <v>232</v>
      </c>
      <c r="AM820" s="75">
        <f t="shared" si="204"/>
        <v>3</v>
      </c>
      <c r="AN820" s="75" t="s">
        <v>232</v>
      </c>
      <c r="AO820" s="76">
        <f t="shared" si="213"/>
        <v>3</v>
      </c>
      <c r="AP820" s="77" t="str">
        <f t="shared" si="205"/>
        <v>Moderado</v>
      </c>
      <c r="AQ820" s="79" t="s">
        <v>8</v>
      </c>
      <c r="AR820" s="79"/>
      <c r="AS820" s="79"/>
    </row>
    <row r="821" spans="3:45" ht="102">
      <c r="C821" s="56" t="s">
        <v>4295</v>
      </c>
      <c r="D821" s="57">
        <v>39083</v>
      </c>
      <c r="E821" s="71" t="s">
        <v>4131</v>
      </c>
      <c r="F821" s="71" t="s">
        <v>4296</v>
      </c>
      <c r="G821" s="72" t="s">
        <v>4297</v>
      </c>
      <c r="H821" s="72" t="s">
        <v>222</v>
      </c>
      <c r="I821" s="59" t="s">
        <v>2655</v>
      </c>
      <c r="J821" s="72" t="s">
        <v>4298</v>
      </c>
      <c r="K821" s="72" t="s">
        <v>535</v>
      </c>
      <c r="L821" s="72" t="s">
        <v>4299</v>
      </c>
      <c r="M821" s="72" t="s">
        <v>4300</v>
      </c>
      <c r="N821" s="72" t="s">
        <v>4301</v>
      </c>
      <c r="O821" s="72" t="s">
        <v>4302</v>
      </c>
      <c r="P821" s="46" t="s">
        <v>179</v>
      </c>
      <c r="Q821" s="59" t="s">
        <v>2697</v>
      </c>
      <c r="R821" s="59" t="s">
        <v>2774</v>
      </c>
      <c r="S821" s="75">
        <f t="shared" si="195"/>
        <v>4</v>
      </c>
      <c r="T821" s="75" t="s">
        <v>242</v>
      </c>
      <c r="U821" s="75">
        <f t="shared" si="196"/>
        <v>5</v>
      </c>
      <c r="V821" s="75" t="s">
        <v>243</v>
      </c>
      <c r="W821" s="75">
        <f t="shared" si="197"/>
        <v>4</v>
      </c>
      <c r="X821" s="75" t="s">
        <v>242</v>
      </c>
      <c r="Y821" s="76">
        <f t="shared" si="210"/>
        <v>5</v>
      </c>
      <c r="Z821" s="77" t="str">
        <f t="shared" si="211"/>
        <v>Catastrófico</v>
      </c>
      <c r="AA821" s="78">
        <f t="shared" si="198"/>
        <v>2</v>
      </c>
      <c r="AB821" s="75" t="s">
        <v>233</v>
      </c>
      <c r="AC821" s="75">
        <f t="shared" si="199"/>
        <v>3</v>
      </c>
      <c r="AD821" s="75" t="s">
        <v>232</v>
      </c>
      <c r="AE821" s="75">
        <f t="shared" si="200"/>
        <v>3</v>
      </c>
      <c r="AF821" s="75" t="s">
        <v>232</v>
      </c>
      <c r="AG821" s="76">
        <f t="shared" si="212"/>
        <v>3</v>
      </c>
      <c r="AH821" s="77" t="str">
        <f t="shared" si="201"/>
        <v>Moderado</v>
      </c>
      <c r="AI821" s="78">
        <f t="shared" si="202"/>
        <v>4</v>
      </c>
      <c r="AJ821" s="75" t="s">
        <v>242</v>
      </c>
      <c r="AK821" s="75">
        <f t="shared" si="203"/>
        <v>3</v>
      </c>
      <c r="AL821" s="75" t="s">
        <v>232</v>
      </c>
      <c r="AM821" s="75">
        <f t="shared" si="204"/>
        <v>4</v>
      </c>
      <c r="AN821" s="75" t="s">
        <v>242</v>
      </c>
      <c r="AO821" s="76">
        <f t="shared" si="213"/>
        <v>4</v>
      </c>
      <c r="AP821" s="77" t="str">
        <f t="shared" si="205"/>
        <v>Mayor</v>
      </c>
      <c r="AQ821" s="79" t="s">
        <v>8</v>
      </c>
      <c r="AR821" s="79" t="s">
        <v>8</v>
      </c>
      <c r="AS821" s="79" t="s">
        <v>8</v>
      </c>
    </row>
    <row r="822" spans="3:45" ht="102">
      <c r="C822" s="56" t="s">
        <v>4295</v>
      </c>
      <c r="D822" s="57">
        <v>39083</v>
      </c>
      <c r="E822" s="71" t="s">
        <v>4131</v>
      </c>
      <c r="F822" s="71" t="s">
        <v>4296</v>
      </c>
      <c r="G822" s="72" t="s">
        <v>4297</v>
      </c>
      <c r="H822" s="72" t="s">
        <v>222</v>
      </c>
      <c r="I822" s="59" t="s">
        <v>2655</v>
      </c>
      <c r="J822" s="72" t="s">
        <v>4298</v>
      </c>
      <c r="K822" s="72" t="s">
        <v>535</v>
      </c>
      <c r="L822" s="72" t="s">
        <v>4299</v>
      </c>
      <c r="M822" s="72" t="s">
        <v>4300</v>
      </c>
      <c r="N822" s="72" t="s">
        <v>4301</v>
      </c>
      <c r="O822" s="72" t="s">
        <v>4303</v>
      </c>
      <c r="P822" s="46" t="s">
        <v>179</v>
      </c>
      <c r="Q822" s="59" t="s">
        <v>2697</v>
      </c>
      <c r="R822" s="59" t="s">
        <v>2774</v>
      </c>
      <c r="S822" s="75">
        <f t="shared" si="195"/>
        <v>4</v>
      </c>
      <c r="T822" s="75" t="s">
        <v>242</v>
      </c>
      <c r="U822" s="75">
        <f t="shared" si="196"/>
        <v>5</v>
      </c>
      <c r="V822" s="75" t="s">
        <v>243</v>
      </c>
      <c r="W822" s="75">
        <f t="shared" si="197"/>
        <v>4</v>
      </c>
      <c r="X822" s="75" t="s">
        <v>242</v>
      </c>
      <c r="Y822" s="76">
        <f t="shared" si="210"/>
        <v>5</v>
      </c>
      <c r="Z822" s="77" t="str">
        <f t="shared" si="211"/>
        <v>Catastrófico</v>
      </c>
      <c r="AA822" s="78">
        <f t="shared" si="198"/>
        <v>2</v>
      </c>
      <c r="AB822" s="75" t="s">
        <v>233</v>
      </c>
      <c r="AC822" s="75">
        <f t="shared" si="199"/>
        <v>3</v>
      </c>
      <c r="AD822" s="75" t="s">
        <v>232</v>
      </c>
      <c r="AE822" s="75">
        <f t="shared" si="200"/>
        <v>3</v>
      </c>
      <c r="AF822" s="75" t="s">
        <v>232</v>
      </c>
      <c r="AG822" s="76">
        <f t="shared" si="212"/>
        <v>3</v>
      </c>
      <c r="AH822" s="77" t="str">
        <f t="shared" si="201"/>
        <v>Moderado</v>
      </c>
      <c r="AI822" s="78">
        <f t="shared" si="202"/>
        <v>4</v>
      </c>
      <c r="AJ822" s="75" t="s">
        <v>242</v>
      </c>
      <c r="AK822" s="75">
        <f t="shared" si="203"/>
        <v>3</v>
      </c>
      <c r="AL822" s="75" t="s">
        <v>232</v>
      </c>
      <c r="AM822" s="75">
        <f t="shared" si="204"/>
        <v>4</v>
      </c>
      <c r="AN822" s="75" t="s">
        <v>242</v>
      </c>
      <c r="AO822" s="76">
        <f t="shared" si="213"/>
        <v>4</v>
      </c>
      <c r="AP822" s="77" t="str">
        <f t="shared" si="205"/>
        <v>Mayor</v>
      </c>
      <c r="AQ822" s="79" t="s">
        <v>8</v>
      </c>
      <c r="AR822" s="79" t="s">
        <v>8</v>
      </c>
      <c r="AS822" s="79" t="s">
        <v>8</v>
      </c>
    </row>
    <row r="823" spans="3:45" ht="102">
      <c r="C823" s="56" t="s">
        <v>4295</v>
      </c>
      <c r="D823" s="57">
        <v>39083</v>
      </c>
      <c r="E823" s="71" t="s">
        <v>4131</v>
      </c>
      <c r="F823" s="71" t="s">
        <v>4296</v>
      </c>
      <c r="G823" s="72" t="s">
        <v>4297</v>
      </c>
      <c r="H823" s="72" t="s">
        <v>222</v>
      </c>
      <c r="I823" s="59" t="s">
        <v>2655</v>
      </c>
      <c r="J823" s="72" t="s">
        <v>4298</v>
      </c>
      <c r="K823" s="72" t="s">
        <v>535</v>
      </c>
      <c r="L823" s="72" t="s">
        <v>4299</v>
      </c>
      <c r="M823" s="72" t="s">
        <v>4300</v>
      </c>
      <c r="N823" s="72" t="s">
        <v>4301</v>
      </c>
      <c r="O823" s="72" t="s">
        <v>4304</v>
      </c>
      <c r="P823" s="46" t="s">
        <v>179</v>
      </c>
      <c r="Q823" s="59" t="s">
        <v>2697</v>
      </c>
      <c r="R823" s="59" t="s">
        <v>2774</v>
      </c>
      <c r="S823" s="75">
        <f t="shared" si="195"/>
        <v>4</v>
      </c>
      <c r="T823" s="75" t="s">
        <v>242</v>
      </c>
      <c r="U823" s="75">
        <f t="shared" si="196"/>
        <v>5</v>
      </c>
      <c r="V823" s="75" t="s">
        <v>243</v>
      </c>
      <c r="W823" s="75">
        <f t="shared" si="197"/>
        <v>4</v>
      </c>
      <c r="X823" s="75" t="s">
        <v>242</v>
      </c>
      <c r="Y823" s="76">
        <f t="shared" si="210"/>
        <v>5</v>
      </c>
      <c r="Z823" s="77" t="str">
        <f t="shared" si="211"/>
        <v>Catastrófico</v>
      </c>
      <c r="AA823" s="78">
        <f t="shared" si="198"/>
        <v>2</v>
      </c>
      <c r="AB823" s="75" t="s">
        <v>233</v>
      </c>
      <c r="AC823" s="75">
        <f t="shared" si="199"/>
        <v>3</v>
      </c>
      <c r="AD823" s="75" t="s">
        <v>232</v>
      </c>
      <c r="AE823" s="75">
        <f t="shared" si="200"/>
        <v>3</v>
      </c>
      <c r="AF823" s="75" t="s">
        <v>232</v>
      </c>
      <c r="AG823" s="76">
        <f t="shared" si="212"/>
        <v>3</v>
      </c>
      <c r="AH823" s="77" t="str">
        <f t="shared" si="201"/>
        <v>Moderado</v>
      </c>
      <c r="AI823" s="78">
        <f t="shared" si="202"/>
        <v>4</v>
      </c>
      <c r="AJ823" s="75" t="s">
        <v>242</v>
      </c>
      <c r="AK823" s="75">
        <f t="shared" si="203"/>
        <v>3</v>
      </c>
      <c r="AL823" s="75" t="s">
        <v>232</v>
      </c>
      <c r="AM823" s="75">
        <f t="shared" si="204"/>
        <v>4</v>
      </c>
      <c r="AN823" s="75" t="s">
        <v>242</v>
      </c>
      <c r="AO823" s="76">
        <f t="shared" si="213"/>
        <v>4</v>
      </c>
      <c r="AP823" s="77" t="str">
        <f t="shared" si="205"/>
        <v>Mayor</v>
      </c>
      <c r="AQ823" s="79" t="s">
        <v>8</v>
      </c>
      <c r="AR823" s="79" t="s">
        <v>8</v>
      </c>
      <c r="AS823" s="79" t="s">
        <v>8</v>
      </c>
    </row>
    <row r="824" spans="3:45" ht="102">
      <c r="C824" s="56" t="s">
        <v>4295</v>
      </c>
      <c r="D824" s="57">
        <v>39083</v>
      </c>
      <c r="E824" s="71" t="s">
        <v>4131</v>
      </c>
      <c r="F824" s="71" t="s">
        <v>4296</v>
      </c>
      <c r="G824" s="72" t="s">
        <v>4297</v>
      </c>
      <c r="H824" s="72" t="s">
        <v>222</v>
      </c>
      <c r="I824" s="59" t="s">
        <v>2655</v>
      </c>
      <c r="J824" s="72" t="s">
        <v>4298</v>
      </c>
      <c r="K824" s="72" t="s">
        <v>535</v>
      </c>
      <c r="L824" s="72" t="s">
        <v>4299</v>
      </c>
      <c r="M824" s="72" t="s">
        <v>4300</v>
      </c>
      <c r="N824" s="72" t="s">
        <v>4301</v>
      </c>
      <c r="O824" s="72" t="s">
        <v>4305</v>
      </c>
      <c r="P824" s="46" t="s">
        <v>179</v>
      </c>
      <c r="Q824" s="59" t="s">
        <v>2697</v>
      </c>
      <c r="R824" s="59" t="s">
        <v>2774</v>
      </c>
      <c r="S824" s="75">
        <f t="shared" si="195"/>
        <v>4</v>
      </c>
      <c r="T824" s="75" t="s">
        <v>242</v>
      </c>
      <c r="U824" s="75">
        <f t="shared" si="196"/>
        <v>5</v>
      </c>
      <c r="V824" s="75" t="s">
        <v>243</v>
      </c>
      <c r="W824" s="75">
        <f t="shared" si="197"/>
        <v>4</v>
      </c>
      <c r="X824" s="75" t="s">
        <v>242</v>
      </c>
      <c r="Y824" s="76">
        <f t="shared" si="210"/>
        <v>5</v>
      </c>
      <c r="Z824" s="77" t="str">
        <f t="shared" si="211"/>
        <v>Catastrófico</v>
      </c>
      <c r="AA824" s="78">
        <f t="shared" si="198"/>
        <v>2</v>
      </c>
      <c r="AB824" s="75" t="s">
        <v>233</v>
      </c>
      <c r="AC824" s="75">
        <f t="shared" si="199"/>
        <v>3</v>
      </c>
      <c r="AD824" s="75" t="s">
        <v>232</v>
      </c>
      <c r="AE824" s="75">
        <f t="shared" si="200"/>
        <v>3</v>
      </c>
      <c r="AF824" s="75" t="s">
        <v>232</v>
      </c>
      <c r="AG824" s="76">
        <f t="shared" si="212"/>
        <v>3</v>
      </c>
      <c r="AH824" s="77" t="str">
        <f t="shared" si="201"/>
        <v>Moderado</v>
      </c>
      <c r="AI824" s="78">
        <f t="shared" si="202"/>
        <v>4</v>
      </c>
      <c r="AJ824" s="75" t="s">
        <v>242</v>
      </c>
      <c r="AK824" s="75">
        <f t="shared" si="203"/>
        <v>3</v>
      </c>
      <c r="AL824" s="75" t="s">
        <v>232</v>
      </c>
      <c r="AM824" s="75">
        <f t="shared" si="204"/>
        <v>4</v>
      </c>
      <c r="AN824" s="75" t="s">
        <v>242</v>
      </c>
      <c r="AO824" s="76">
        <f t="shared" si="213"/>
        <v>4</v>
      </c>
      <c r="AP824" s="77" t="str">
        <f t="shared" si="205"/>
        <v>Mayor</v>
      </c>
      <c r="AQ824" s="79" t="s">
        <v>8</v>
      </c>
      <c r="AR824" s="79" t="s">
        <v>8</v>
      </c>
      <c r="AS824" s="79" t="s">
        <v>8</v>
      </c>
    </row>
    <row r="825" spans="3:45" ht="76.5">
      <c r="C825" s="56" t="s">
        <v>4306</v>
      </c>
      <c r="D825" s="57">
        <v>41760</v>
      </c>
      <c r="E825" s="71" t="s">
        <v>4307</v>
      </c>
      <c r="F825" s="71" t="s">
        <v>2831</v>
      </c>
      <c r="G825" s="72" t="s">
        <v>4308</v>
      </c>
      <c r="H825" s="72" t="s">
        <v>4309</v>
      </c>
      <c r="I825" s="59" t="s">
        <v>223</v>
      </c>
      <c r="J825" s="72" t="s">
        <v>4310</v>
      </c>
      <c r="K825" s="72" t="s">
        <v>535</v>
      </c>
      <c r="L825" s="72" t="s">
        <v>4311</v>
      </c>
      <c r="M825" s="72" t="s">
        <v>2912</v>
      </c>
      <c r="N825" s="59" t="s">
        <v>2835</v>
      </c>
      <c r="O825" s="72" t="s">
        <v>4312</v>
      </c>
      <c r="P825" s="46" t="s">
        <v>179</v>
      </c>
      <c r="Q825" s="59" t="s">
        <v>2697</v>
      </c>
      <c r="R825" s="59" t="s">
        <v>230</v>
      </c>
      <c r="S825" s="75">
        <f t="shared" si="195"/>
        <v>5</v>
      </c>
      <c r="T825" s="75" t="s">
        <v>243</v>
      </c>
      <c r="U825" s="75">
        <f t="shared" si="196"/>
        <v>5</v>
      </c>
      <c r="V825" s="75" t="s">
        <v>243</v>
      </c>
      <c r="W825" s="75">
        <f t="shared" si="197"/>
        <v>4</v>
      </c>
      <c r="X825" s="75" t="s">
        <v>242</v>
      </c>
      <c r="Y825" s="76">
        <f t="shared" si="210"/>
        <v>5</v>
      </c>
      <c r="Z825" s="77" t="str">
        <f t="shared" si="211"/>
        <v>Catastrófico</v>
      </c>
      <c r="AA825" s="78">
        <f t="shared" si="198"/>
        <v>5</v>
      </c>
      <c r="AB825" s="75" t="s">
        <v>243</v>
      </c>
      <c r="AC825" s="75">
        <f t="shared" si="199"/>
        <v>5</v>
      </c>
      <c r="AD825" s="75" t="s">
        <v>243</v>
      </c>
      <c r="AE825" s="75">
        <f t="shared" si="200"/>
        <v>4</v>
      </c>
      <c r="AF825" s="75" t="s">
        <v>242</v>
      </c>
      <c r="AG825" s="76">
        <f t="shared" si="212"/>
        <v>5</v>
      </c>
      <c r="AH825" s="77" t="str">
        <f t="shared" si="201"/>
        <v>Catastrófico</v>
      </c>
      <c r="AI825" s="78">
        <f t="shared" si="202"/>
        <v>5</v>
      </c>
      <c r="AJ825" s="75" t="s">
        <v>243</v>
      </c>
      <c r="AK825" s="75">
        <f t="shared" si="203"/>
        <v>5</v>
      </c>
      <c r="AL825" s="75" t="s">
        <v>243</v>
      </c>
      <c r="AM825" s="75">
        <f t="shared" si="204"/>
        <v>4</v>
      </c>
      <c r="AN825" s="75" t="s">
        <v>242</v>
      </c>
      <c r="AO825" s="76">
        <f t="shared" si="213"/>
        <v>5</v>
      </c>
      <c r="AP825" s="77" t="str">
        <f t="shared" si="205"/>
        <v>Catastrófico</v>
      </c>
      <c r="AQ825" s="79"/>
      <c r="AR825" s="79"/>
      <c r="AS825" s="79"/>
    </row>
    <row r="826" spans="3:45" ht="76.5">
      <c r="C826" s="56" t="s">
        <v>4313</v>
      </c>
      <c r="D826" s="57">
        <v>41760</v>
      </c>
      <c r="E826" s="71" t="s">
        <v>4307</v>
      </c>
      <c r="F826" s="71" t="s">
        <v>4314</v>
      </c>
      <c r="G826" s="72" t="s">
        <v>4315</v>
      </c>
      <c r="H826" s="72" t="s">
        <v>222</v>
      </c>
      <c r="I826" s="59" t="s">
        <v>223</v>
      </c>
      <c r="J826" s="72" t="s">
        <v>4316</v>
      </c>
      <c r="K826" s="72" t="s">
        <v>535</v>
      </c>
      <c r="L826" s="72" t="s">
        <v>4311</v>
      </c>
      <c r="M826" s="72" t="s">
        <v>4317</v>
      </c>
      <c r="N826" s="72" t="s">
        <v>4318</v>
      </c>
      <c r="O826" s="72" t="s">
        <v>4312</v>
      </c>
      <c r="P826" s="46" t="s">
        <v>179</v>
      </c>
      <c r="Q826" s="59" t="s">
        <v>2753</v>
      </c>
      <c r="R826" s="59" t="s">
        <v>230</v>
      </c>
      <c r="S826" s="75">
        <f t="shared" si="195"/>
        <v>5</v>
      </c>
      <c r="T826" s="75" t="s">
        <v>243</v>
      </c>
      <c r="U826" s="75">
        <f t="shared" si="196"/>
        <v>5</v>
      </c>
      <c r="V826" s="75" t="s">
        <v>243</v>
      </c>
      <c r="W826" s="75">
        <f t="shared" si="197"/>
        <v>4</v>
      </c>
      <c r="X826" s="75" t="s">
        <v>242</v>
      </c>
      <c r="Y826" s="76">
        <f t="shared" si="210"/>
        <v>5</v>
      </c>
      <c r="Z826" s="77" t="str">
        <f t="shared" si="211"/>
        <v>Catastrófico</v>
      </c>
      <c r="AA826" s="78">
        <f t="shared" si="198"/>
        <v>5</v>
      </c>
      <c r="AB826" s="75" t="s">
        <v>243</v>
      </c>
      <c r="AC826" s="75">
        <f t="shared" si="199"/>
        <v>5</v>
      </c>
      <c r="AD826" s="75" t="s">
        <v>243</v>
      </c>
      <c r="AE826" s="75">
        <f t="shared" si="200"/>
        <v>4</v>
      </c>
      <c r="AF826" s="75" t="s">
        <v>242</v>
      </c>
      <c r="AG826" s="76">
        <f t="shared" si="212"/>
        <v>5</v>
      </c>
      <c r="AH826" s="77" t="str">
        <f t="shared" si="201"/>
        <v>Catastrófico</v>
      </c>
      <c r="AI826" s="78">
        <f t="shared" si="202"/>
        <v>5</v>
      </c>
      <c r="AJ826" s="75" t="s">
        <v>243</v>
      </c>
      <c r="AK826" s="75">
        <f t="shared" si="203"/>
        <v>5</v>
      </c>
      <c r="AL826" s="75" t="s">
        <v>243</v>
      </c>
      <c r="AM826" s="75">
        <f t="shared" si="204"/>
        <v>4</v>
      </c>
      <c r="AN826" s="75" t="s">
        <v>242</v>
      </c>
      <c r="AO826" s="76">
        <f t="shared" si="213"/>
        <v>5</v>
      </c>
      <c r="AP826" s="77" t="str">
        <f t="shared" si="205"/>
        <v>Catastrófico</v>
      </c>
      <c r="AQ826" s="79" t="s">
        <v>8</v>
      </c>
      <c r="AR826" s="79"/>
      <c r="AS826" s="79"/>
    </row>
    <row r="827" spans="3:45" ht="76.5">
      <c r="C827" s="56" t="s">
        <v>4313</v>
      </c>
      <c r="D827" s="57">
        <v>41760</v>
      </c>
      <c r="E827" s="71" t="s">
        <v>4307</v>
      </c>
      <c r="F827" s="71" t="s">
        <v>4314</v>
      </c>
      <c r="G827" s="72" t="s">
        <v>4315</v>
      </c>
      <c r="H827" s="72" t="s">
        <v>222</v>
      </c>
      <c r="I827" s="59" t="s">
        <v>223</v>
      </c>
      <c r="J827" s="72" t="s">
        <v>4316</v>
      </c>
      <c r="K827" s="72" t="s">
        <v>535</v>
      </c>
      <c r="L827" s="72" t="s">
        <v>4311</v>
      </c>
      <c r="M827" s="72" t="s">
        <v>4317</v>
      </c>
      <c r="N827" s="72" t="s">
        <v>4318</v>
      </c>
      <c r="O827" s="72" t="s">
        <v>4319</v>
      </c>
      <c r="P827" s="46" t="s">
        <v>179</v>
      </c>
      <c r="Q827" s="59" t="s">
        <v>2753</v>
      </c>
      <c r="R827" s="59" t="s">
        <v>230</v>
      </c>
      <c r="S827" s="75">
        <f t="shared" si="195"/>
        <v>5</v>
      </c>
      <c r="T827" s="75" t="s">
        <v>243</v>
      </c>
      <c r="U827" s="75">
        <f t="shared" si="196"/>
        <v>5</v>
      </c>
      <c r="V827" s="75" t="s">
        <v>243</v>
      </c>
      <c r="W827" s="75">
        <f t="shared" si="197"/>
        <v>4</v>
      </c>
      <c r="X827" s="75" t="s">
        <v>242</v>
      </c>
      <c r="Y827" s="76">
        <f t="shared" si="210"/>
        <v>5</v>
      </c>
      <c r="Z827" s="77" t="str">
        <f t="shared" si="211"/>
        <v>Catastrófico</v>
      </c>
      <c r="AA827" s="78">
        <f t="shared" si="198"/>
        <v>5</v>
      </c>
      <c r="AB827" s="75" t="s">
        <v>243</v>
      </c>
      <c r="AC827" s="75">
        <f t="shared" si="199"/>
        <v>5</v>
      </c>
      <c r="AD827" s="75" t="s">
        <v>243</v>
      </c>
      <c r="AE827" s="75">
        <f t="shared" si="200"/>
        <v>4</v>
      </c>
      <c r="AF827" s="75" t="s">
        <v>242</v>
      </c>
      <c r="AG827" s="76">
        <f t="shared" si="212"/>
        <v>5</v>
      </c>
      <c r="AH827" s="77" t="str">
        <f t="shared" si="201"/>
        <v>Catastrófico</v>
      </c>
      <c r="AI827" s="78">
        <f t="shared" si="202"/>
        <v>5</v>
      </c>
      <c r="AJ827" s="75" t="s">
        <v>243</v>
      </c>
      <c r="AK827" s="75">
        <f t="shared" si="203"/>
        <v>5</v>
      </c>
      <c r="AL827" s="75" t="s">
        <v>243</v>
      </c>
      <c r="AM827" s="75">
        <f t="shared" si="204"/>
        <v>4</v>
      </c>
      <c r="AN827" s="75" t="s">
        <v>242</v>
      </c>
      <c r="AO827" s="76">
        <f t="shared" si="213"/>
        <v>5</v>
      </c>
      <c r="AP827" s="77" t="str">
        <f t="shared" si="205"/>
        <v>Catastrófico</v>
      </c>
      <c r="AQ827" s="79" t="s">
        <v>8</v>
      </c>
      <c r="AR827" s="79"/>
      <c r="AS827" s="79"/>
    </row>
    <row r="828" spans="3:45" ht="76.5">
      <c r="C828" s="56" t="s">
        <v>4313</v>
      </c>
      <c r="D828" s="57">
        <v>41760</v>
      </c>
      <c r="E828" s="71" t="s">
        <v>4307</v>
      </c>
      <c r="F828" s="71" t="s">
        <v>4314</v>
      </c>
      <c r="G828" s="72" t="s">
        <v>4315</v>
      </c>
      <c r="H828" s="72" t="s">
        <v>222</v>
      </c>
      <c r="I828" s="59" t="s">
        <v>223</v>
      </c>
      <c r="J828" s="72" t="s">
        <v>4316</v>
      </c>
      <c r="K828" s="72" t="s">
        <v>535</v>
      </c>
      <c r="L828" s="72" t="s">
        <v>4311</v>
      </c>
      <c r="M828" s="72" t="s">
        <v>4317</v>
      </c>
      <c r="N828" s="72" t="s">
        <v>4318</v>
      </c>
      <c r="O828" s="72" t="s">
        <v>4320</v>
      </c>
      <c r="P828" s="46" t="s">
        <v>179</v>
      </c>
      <c r="Q828" s="59" t="s">
        <v>2753</v>
      </c>
      <c r="R828" s="59" t="s">
        <v>230</v>
      </c>
      <c r="S828" s="75">
        <f t="shared" si="195"/>
        <v>5</v>
      </c>
      <c r="T828" s="75" t="s">
        <v>243</v>
      </c>
      <c r="U828" s="75">
        <f t="shared" si="196"/>
        <v>5</v>
      </c>
      <c r="V828" s="75" t="s">
        <v>243</v>
      </c>
      <c r="W828" s="75">
        <f t="shared" si="197"/>
        <v>4</v>
      </c>
      <c r="X828" s="75" t="s">
        <v>242</v>
      </c>
      <c r="Y828" s="76">
        <f t="shared" si="210"/>
        <v>5</v>
      </c>
      <c r="Z828" s="77" t="str">
        <f t="shared" si="211"/>
        <v>Catastrófico</v>
      </c>
      <c r="AA828" s="78">
        <f t="shared" si="198"/>
        <v>5</v>
      </c>
      <c r="AB828" s="75" t="s">
        <v>243</v>
      </c>
      <c r="AC828" s="75">
        <f t="shared" si="199"/>
        <v>5</v>
      </c>
      <c r="AD828" s="75" t="s">
        <v>243</v>
      </c>
      <c r="AE828" s="75">
        <f t="shared" si="200"/>
        <v>4</v>
      </c>
      <c r="AF828" s="75" t="s">
        <v>242</v>
      </c>
      <c r="AG828" s="76">
        <f t="shared" si="212"/>
        <v>5</v>
      </c>
      <c r="AH828" s="77" t="str">
        <f t="shared" si="201"/>
        <v>Catastrófico</v>
      </c>
      <c r="AI828" s="78">
        <f t="shared" si="202"/>
        <v>5</v>
      </c>
      <c r="AJ828" s="75" t="s">
        <v>243</v>
      </c>
      <c r="AK828" s="75">
        <f t="shared" si="203"/>
        <v>5</v>
      </c>
      <c r="AL828" s="75" t="s">
        <v>243</v>
      </c>
      <c r="AM828" s="75">
        <f t="shared" si="204"/>
        <v>4</v>
      </c>
      <c r="AN828" s="75" t="s">
        <v>242</v>
      </c>
      <c r="AO828" s="76">
        <f t="shared" si="213"/>
        <v>5</v>
      </c>
      <c r="AP828" s="77" t="str">
        <f t="shared" si="205"/>
        <v>Catastrófico</v>
      </c>
      <c r="AQ828" s="79" t="s">
        <v>8</v>
      </c>
      <c r="AR828" s="79"/>
      <c r="AS828" s="79"/>
    </row>
    <row r="829" spans="3:45" ht="76.5">
      <c r="C829" s="56" t="s">
        <v>4313</v>
      </c>
      <c r="D829" s="57">
        <v>41760</v>
      </c>
      <c r="E829" s="71" t="s">
        <v>4307</v>
      </c>
      <c r="F829" s="71" t="s">
        <v>4314</v>
      </c>
      <c r="G829" s="72" t="s">
        <v>4315</v>
      </c>
      <c r="H829" s="72" t="s">
        <v>222</v>
      </c>
      <c r="I829" s="59" t="s">
        <v>223</v>
      </c>
      <c r="J829" s="72" t="s">
        <v>4316</v>
      </c>
      <c r="K829" s="72" t="s">
        <v>535</v>
      </c>
      <c r="L829" s="72" t="s">
        <v>4311</v>
      </c>
      <c r="M829" s="72" t="s">
        <v>4317</v>
      </c>
      <c r="N829" s="72" t="s">
        <v>4318</v>
      </c>
      <c r="O829" s="72" t="s">
        <v>4321</v>
      </c>
      <c r="P829" s="46" t="s">
        <v>179</v>
      </c>
      <c r="Q829" s="59" t="s">
        <v>2753</v>
      </c>
      <c r="R829" s="59" t="s">
        <v>230</v>
      </c>
      <c r="S829" s="75">
        <f t="shared" si="195"/>
        <v>5</v>
      </c>
      <c r="T829" s="75" t="s">
        <v>243</v>
      </c>
      <c r="U829" s="75">
        <f t="shared" si="196"/>
        <v>5</v>
      </c>
      <c r="V829" s="75" t="s">
        <v>243</v>
      </c>
      <c r="W829" s="75">
        <f t="shared" si="197"/>
        <v>4</v>
      </c>
      <c r="X829" s="75" t="s">
        <v>242</v>
      </c>
      <c r="Y829" s="76">
        <f t="shared" si="210"/>
        <v>5</v>
      </c>
      <c r="Z829" s="77" t="str">
        <f t="shared" si="211"/>
        <v>Catastrófico</v>
      </c>
      <c r="AA829" s="78">
        <f t="shared" si="198"/>
        <v>5</v>
      </c>
      <c r="AB829" s="75" t="s">
        <v>243</v>
      </c>
      <c r="AC829" s="75">
        <f t="shared" si="199"/>
        <v>5</v>
      </c>
      <c r="AD829" s="75" t="s">
        <v>243</v>
      </c>
      <c r="AE829" s="75">
        <f t="shared" si="200"/>
        <v>4</v>
      </c>
      <c r="AF829" s="75" t="s">
        <v>242</v>
      </c>
      <c r="AG829" s="76">
        <f t="shared" si="212"/>
        <v>5</v>
      </c>
      <c r="AH829" s="77" t="str">
        <f t="shared" si="201"/>
        <v>Catastrófico</v>
      </c>
      <c r="AI829" s="78">
        <f t="shared" si="202"/>
        <v>5</v>
      </c>
      <c r="AJ829" s="75" t="s">
        <v>243</v>
      </c>
      <c r="AK829" s="75">
        <f t="shared" si="203"/>
        <v>5</v>
      </c>
      <c r="AL829" s="75" t="s">
        <v>243</v>
      </c>
      <c r="AM829" s="75">
        <f t="shared" si="204"/>
        <v>4</v>
      </c>
      <c r="AN829" s="75" t="s">
        <v>242</v>
      </c>
      <c r="AO829" s="76">
        <f t="shared" si="213"/>
        <v>5</v>
      </c>
      <c r="AP829" s="77" t="str">
        <f t="shared" si="205"/>
        <v>Catastrófico</v>
      </c>
      <c r="AQ829" s="79" t="s">
        <v>8</v>
      </c>
      <c r="AR829" s="79"/>
      <c r="AS829" s="79"/>
    </row>
    <row r="830" spans="3:45" ht="76.5">
      <c r="C830" s="56" t="s">
        <v>4322</v>
      </c>
      <c r="D830" s="57">
        <v>41760</v>
      </c>
      <c r="E830" s="71" t="s">
        <v>4307</v>
      </c>
      <c r="F830" s="71" t="s">
        <v>4323</v>
      </c>
      <c r="G830" s="72" t="s">
        <v>4324</v>
      </c>
      <c r="H830" s="72" t="s">
        <v>222</v>
      </c>
      <c r="I830" s="59" t="s">
        <v>223</v>
      </c>
      <c r="J830" s="72" t="s">
        <v>2820</v>
      </c>
      <c r="K830" s="72" t="s">
        <v>535</v>
      </c>
      <c r="L830" s="72" t="s">
        <v>4311</v>
      </c>
      <c r="M830" s="72" t="s">
        <v>2912</v>
      </c>
      <c r="N830" s="59" t="s">
        <v>2835</v>
      </c>
      <c r="O830" s="72" t="s">
        <v>4312</v>
      </c>
      <c r="P830" s="46" t="s">
        <v>179</v>
      </c>
      <c r="Q830" s="59" t="s">
        <v>2697</v>
      </c>
      <c r="R830" s="59" t="s">
        <v>230</v>
      </c>
      <c r="S830" s="75">
        <f t="shared" si="195"/>
        <v>5</v>
      </c>
      <c r="T830" s="75" t="s">
        <v>243</v>
      </c>
      <c r="U830" s="75">
        <f t="shared" si="196"/>
        <v>5</v>
      </c>
      <c r="V830" s="75" t="s">
        <v>243</v>
      </c>
      <c r="W830" s="75">
        <f t="shared" si="197"/>
        <v>4</v>
      </c>
      <c r="X830" s="75" t="s">
        <v>242</v>
      </c>
      <c r="Y830" s="76">
        <f t="shared" si="210"/>
        <v>5</v>
      </c>
      <c r="Z830" s="77" t="str">
        <f t="shared" si="211"/>
        <v>Catastrófico</v>
      </c>
      <c r="AA830" s="78">
        <f t="shared" si="198"/>
        <v>5</v>
      </c>
      <c r="AB830" s="75" t="s">
        <v>243</v>
      </c>
      <c r="AC830" s="75">
        <f t="shared" si="199"/>
        <v>5</v>
      </c>
      <c r="AD830" s="75" t="s">
        <v>243</v>
      </c>
      <c r="AE830" s="75">
        <f t="shared" si="200"/>
        <v>4</v>
      </c>
      <c r="AF830" s="75" t="s">
        <v>242</v>
      </c>
      <c r="AG830" s="76">
        <f t="shared" si="212"/>
        <v>5</v>
      </c>
      <c r="AH830" s="77" t="str">
        <f t="shared" si="201"/>
        <v>Catastrófico</v>
      </c>
      <c r="AI830" s="78">
        <f t="shared" si="202"/>
        <v>5</v>
      </c>
      <c r="AJ830" s="75" t="s">
        <v>243</v>
      </c>
      <c r="AK830" s="75">
        <f t="shared" si="203"/>
        <v>5</v>
      </c>
      <c r="AL830" s="75" t="s">
        <v>243</v>
      </c>
      <c r="AM830" s="75">
        <f t="shared" si="204"/>
        <v>4</v>
      </c>
      <c r="AN830" s="75" t="s">
        <v>242</v>
      </c>
      <c r="AO830" s="76">
        <f t="shared" si="213"/>
        <v>5</v>
      </c>
      <c r="AP830" s="77" t="str">
        <f t="shared" si="205"/>
        <v>Catastrófico</v>
      </c>
      <c r="AQ830" s="79" t="s">
        <v>8</v>
      </c>
      <c r="AR830" s="79"/>
      <c r="AS830" s="79"/>
    </row>
    <row r="831" spans="3:45" ht="76.5">
      <c r="C831" s="56" t="s">
        <v>4325</v>
      </c>
      <c r="D831" s="57">
        <v>41760</v>
      </c>
      <c r="E831" s="71" t="s">
        <v>4307</v>
      </c>
      <c r="F831" s="71" t="s">
        <v>4326</v>
      </c>
      <c r="G831" s="72" t="s">
        <v>4327</v>
      </c>
      <c r="H831" s="72" t="s">
        <v>4309</v>
      </c>
      <c r="I831" s="59" t="s">
        <v>223</v>
      </c>
      <c r="J831" s="72" t="s">
        <v>2747</v>
      </c>
      <c r="K831" s="72" t="s">
        <v>535</v>
      </c>
      <c r="L831" s="72" t="s">
        <v>4311</v>
      </c>
      <c r="M831" s="72" t="s">
        <v>2912</v>
      </c>
      <c r="N831" s="72" t="s">
        <v>4328</v>
      </c>
      <c r="O831" s="72" t="s">
        <v>4312</v>
      </c>
      <c r="P831" s="46" t="s">
        <v>179</v>
      </c>
      <c r="Q831" s="59" t="s">
        <v>2697</v>
      </c>
      <c r="R831" s="59" t="s">
        <v>230</v>
      </c>
      <c r="S831" s="75">
        <f t="shared" si="195"/>
        <v>1</v>
      </c>
      <c r="T831" s="75" t="s">
        <v>231</v>
      </c>
      <c r="U831" s="75">
        <f t="shared" si="196"/>
        <v>2</v>
      </c>
      <c r="V831" s="75" t="s">
        <v>233</v>
      </c>
      <c r="W831" s="75">
        <f t="shared" si="197"/>
        <v>1</v>
      </c>
      <c r="X831" s="75" t="s">
        <v>231</v>
      </c>
      <c r="Y831" s="76">
        <f t="shared" si="210"/>
        <v>2</v>
      </c>
      <c r="Z831" s="77" t="str">
        <f t="shared" si="211"/>
        <v>Menor</v>
      </c>
      <c r="AA831" s="78">
        <f t="shared" si="198"/>
        <v>1</v>
      </c>
      <c r="AB831" s="75" t="s">
        <v>231</v>
      </c>
      <c r="AC831" s="75">
        <f t="shared" si="199"/>
        <v>2</v>
      </c>
      <c r="AD831" s="75" t="s">
        <v>233</v>
      </c>
      <c r="AE831" s="75">
        <f t="shared" si="200"/>
        <v>1</v>
      </c>
      <c r="AF831" s="75" t="s">
        <v>231</v>
      </c>
      <c r="AG831" s="76">
        <f t="shared" si="212"/>
        <v>2</v>
      </c>
      <c r="AH831" s="77" t="str">
        <f t="shared" si="201"/>
        <v>Menor</v>
      </c>
      <c r="AI831" s="78">
        <f t="shared" si="202"/>
        <v>5</v>
      </c>
      <c r="AJ831" s="75" t="s">
        <v>243</v>
      </c>
      <c r="AK831" s="75">
        <f t="shared" si="203"/>
        <v>5</v>
      </c>
      <c r="AL831" s="75" t="s">
        <v>243</v>
      </c>
      <c r="AM831" s="75">
        <f t="shared" si="204"/>
        <v>4</v>
      </c>
      <c r="AN831" s="75" t="s">
        <v>242</v>
      </c>
      <c r="AO831" s="76">
        <f t="shared" si="213"/>
        <v>5</v>
      </c>
      <c r="AP831" s="77" t="str">
        <f t="shared" si="205"/>
        <v>Catastrófico</v>
      </c>
      <c r="AQ831" s="79" t="s">
        <v>8</v>
      </c>
      <c r="AR831" s="79"/>
      <c r="AS831" s="79"/>
    </row>
    <row r="832" spans="3:45" ht="76.5">
      <c r="C832" s="56" t="s">
        <v>4329</v>
      </c>
      <c r="D832" s="57">
        <v>40179</v>
      </c>
      <c r="E832" s="71" t="s">
        <v>4330</v>
      </c>
      <c r="F832" s="71" t="s">
        <v>4331</v>
      </c>
      <c r="G832" s="72" t="s">
        <v>4332</v>
      </c>
      <c r="H832" s="72" t="s">
        <v>4309</v>
      </c>
      <c r="I832" s="59" t="s">
        <v>223</v>
      </c>
      <c r="J832" s="72" t="s">
        <v>2820</v>
      </c>
      <c r="K832" s="72" t="s">
        <v>535</v>
      </c>
      <c r="L832" s="72" t="s">
        <v>4311</v>
      </c>
      <c r="M832" s="72" t="s">
        <v>2912</v>
      </c>
      <c r="N832" s="72" t="s">
        <v>4328</v>
      </c>
      <c r="O832" s="72" t="s">
        <v>4312</v>
      </c>
      <c r="P832" s="46" t="s">
        <v>180</v>
      </c>
      <c r="Q832" s="59" t="s">
        <v>2697</v>
      </c>
      <c r="R832" s="59" t="s">
        <v>230</v>
      </c>
      <c r="S832" s="75">
        <f t="shared" si="195"/>
        <v>3</v>
      </c>
      <c r="T832" s="75" t="s">
        <v>232</v>
      </c>
      <c r="U832" s="75">
        <f t="shared" si="196"/>
        <v>3</v>
      </c>
      <c r="V832" s="75" t="s">
        <v>232</v>
      </c>
      <c r="W832" s="75">
        <f t="shared" si="197"/>
        <v>2</v>
      </c>
      <c r="X832" s="75" t="s">
        <v>233</v>
      </c>
      <c r="Y832" s="76">
        <f t="shared" si="210"/>
        <v>3</v>
      </c>
      <c r="Z832" s="77" t="str">
        <f t="shared" si="211"/>
        <v>Moderado</v>
      </c>
      <c r="AA832" s="78">
        <f t="shared" si="198"/>
        <v>3</v>
      </c>
      <c r="AB832" s="75" t="s">
        <v>232</v>
      </c>
      <c r="AC832" s="75">
        <f t="shared" si="199"/>
        <v>3</v>
      </c>
      <c r="AD832" s="75" t="s">
        <v>232</v>
      </c>
      <c r="AE832" s="75">
        <f t="shared" si="200"/>
        <v>2</v>
      </c>
      <c r="AF832" s="75" t="s">
        <v>233</v>
      </c>
      <c r="AG832" s="76">
        <f t="shared" si="212"/>
        <v>3</v>
      </c>
      <c r="AH832" s="77" t="str">
        <f t="shared" si="201"/>
        <v>Moderado</v>
      </c>
      <c r="AI832" s="78">
        <f t="shared" si="202"/>
        <v>3</v>
      </c>
      <c r="AJ832" s="75" t="s">
        <v>232</v>
      </c>
      <c r="AK832" s="75">
        <f t="shared" si="203"/>
        <v>3</v>
      </c>
      <c r="AL832" s="75" t="s">
        <v>232</v>
      </c>
      <c r="AM832" s="75">
        <f t="shared" si="204"/>
        <v>3</v>
      </c>
      <c r="AN832" s="75" t="s">
        <v>232</v>
      </c>
      <c r="AO832" s="76">
        <f t="shared" si="213"/>
        <v>3</v>
      </c>
      <c r="AP832" s="77" t="str">
        <f t="shared" si="205"/>
        <v>Moderado</v>
      </c>
      <c r="AQ832" s="79" t="s">
        <v>8</v>
      </c>
      <c r="AR832" s="79"/>
      <c r="AS832" s="79"/>
    </row>
    <row r="833" spans="3:45" ht="76.5">
      <c r="C833" s="56" t="s">
        <v>4329</v>
      </c>
      <c r="D833" s="57">
        <v>40179</v>
      </c>
      <c r="E833" s="71" t="s">
        <v>4330</v>
      </c>
      <c r="F833" s="71" t="s">
        <v>4331</v>
      </c>
      <c r="G833" s="72" t="s">
        <v>4332</v>
      </c>
      <c r="H833" s="72" t="s">
        <v>4309</v>
      </c>
      <c r="I833" s="59" t="s">
        <v>223</v>
      </c>
      <c r="J833" s="72" t="s">
        <v>2820</v>
      </c>
      <c r="K833" s="72" t="s">
        <v>535</v>
      </c>
      <c r="L833" s="72" t="s">
        <v>4311</v>
      </c>
      <c r="M833" s="72" t="s">
        <v>2912</v>
      </c>
      <c r="N833" s="72" t="s">
        <v>4328</v>
      </c>
      <c r="O833" s="72" t="s">
        <v>4263</v>
      </c>
      <c r="P833" s="46" t="s">
        <v>180</v>
      </c>
      <c r="Q833" s="59" t="s">
        <v>2697</v>
      </c>
      <c r="R833" s="59" t="s">
        <v>230</v>
      </c>
      <c r="S833" s="75">
        <f t="shared" si="195"/>
        <v>3</v>
      </c>
      <c r="T833" s="75" t="s">
        <v>232</v>
      </c>
      <c r="U833" s="75">
        <f t="shared" si="196"/>
        <v>3</v>
      </c>
      <c r="V833" s="75" t="s">
        <v>232</v>
      </c>
      <c r="W833" s="75">
        <f t="shared" si="197"/>
        <v>2</v>
      </c>
      <c r="X833" s="75" t="s">
        <v>233</v>
      </c>
      <c r="Y833" s="76">
        <f t="shared" si="210"/>
        <v>3</v>
      </c>
      <c r="Z833" s="77" t="str">
        <f t="shared" si="211"/>
        <v>Moderado</v>
      </c>
      <c r="AA833" s="78">
        <f t="shared" si="198"/>
        <v>3</v>
      </c>
      <c r="AB833" s="75" t="s">
        <v>232</v>
      </c>
      <c r="AC833" s="75">
        <f t="shared" si="199"/>
        <v>3</v>
      </c>
      <c r="AD833" s="75" t="s">
        <v>232</v>
      </c>
      <c r="AE833" s="75">
        <f t="shared" si="200"/>
        <v>2</v>
      </c>
      <c r="AF833" s="75" t="s">
        <v>233</v>
      </c>
      <c r="AG833" s="76">
        <f t="shared" si="212"/>
        <v>3</v>
      </c>
      <c r="AH833" s="77" t="str">
        <f t="shared" si="201"/>
        <v>Moderado</v>
      </c>
      <c r="AI833" s="78">
        <f t="shared" si="202"/>
        <v>3</v>
      </c>
      <c r="AJ833" s="75" t="s">
        <v>232</v>
      </c>
      <c r="AK833" s="75">
        <f t="shared" si="203"/>
        <v>3</v>
      </c>
      <c r="AL833" s="75" t="s">
        <v>232</v>
      </c>
      <c r="AM833" s="75">
        <f t="shared" si="204"/>
        <v>3</v>
      </c>
      <c r="AN833" s="75" t="s">
        <v>232</v>
      </c>
      <c r="AO833" s="76">
        <f t="shared" si="213"/>
        <v>3</v>
      </c>
      <c r="AP833" s="77" t="str">
        <f t="shared" si="205"/>
        <v>Moderado</v>
      </c>
      <c r="AQ833" s="79" t="s">
        <v>8</v>
      </c>
      <c r="AR833" s="79"/>
      <c r="AS833" s="79"/>
    </row>
    <row r="834" spans="3:45" ht="76.5">
      <c r="C834" s="56" t="s">
        <v>4329</v>
      </c>
      <c r="D834" s="57">
        <v>40179</v>
      </c>
      <c r="E834" s="71" t="s">
        <v>4330</v>
      </c>
      <c r="F834" s="71" t="s">
        <v>4331</v>
      </c>
      <c r="G834" s="72" t="s">
        <v>4332</v>
      </c>
      <c r="H834" s="72" t="s">
        <v>4309</v>
      </c>
      <c r="I834" s="59" t="s">
        <v>223</v>
      </c>
      <c r="J834" s="72" t="s">
        <v>2820</v>
      </c>
      <c r="K834" s="72" t="s">
        <v>535</v>
      </c>
      <c r="L834" s="72" t="s">
        <v>4311</v>
      </c>
      <c r="M834" s="72" t="s">
        <v>2912</v>
      </c>
      <c r="N834" s="72" t="s">
        <v>4328</v>
      </c>
      <c r="O834" s="72" t="s">
        <v>2992</v>
      </c>
      <c r="P834" s="46" t="s">
        <v>180</v>
      </c>
      <c r="Q834" s="59" t="s">
        <v>2697</v>
      </c>
      <c r="R834" s="59" t="s">
        <v>230</v>
      </c>
      <c r="S834" s="75">
        <f t="shared" si="195"/>
        <v>3</v>
      </c>
      <c r="T834" s="75" t="s">
        <v>232</v>
      </c>
      <c r="U834" s="75">
        <f t="shared" si="196"/>
        <v>3</v>
      </c>
      <c r="V834" s="75" t="s">
        <v>232</v>
      </c>
      <c r="W834" s="75">
        <f t="shared" si="197"/>
        <v>2</v>
      </c>
      <c r="X834" s="75" t="s">
        <v>233</v>
      </c>
      <c r="Y834" s="76">
        <f t="shared" si="210"/>
        <v>3</v>
      </c>
      <c r="Z834" s="77" t="str">
        <f t="shared" si="211"/>
        <v>Moderado</v>
      </c>
      <c r="AA834" s="78">
        <f t="shared" si="198"/>
        <v>3</v>
      </c>
      <c r="AB834" s="75" t="s">
        <v>232</v>
      </c>
      <c r="AC834" s="75">
        <f t="shared" si="199"/>
        <v>3</v>
      </c>
      <c r="AD834" s="75" t="s">
        <v>232</v>
      </c>
      <c r="AE834" s="75">
        <f t="shared" si="200"/>
        <v>2</v>
      </c>
      <c r="AF834" s="75" t="s">
        <v>233</v>
      </c>
      <c r="AG834" s="76">
        <f t="shared" si="212"/>
        <v>3</v>
      </c>
      <c r="AH834" s="77" t="str">
        <f t="shared" si="201"/>
        <v>Moderado</v>
      </c>
      <c r="AI834" s="78">
        <f t="shared" si="202"/>
        <v>3</v>
      </c>
      <c r="AJ834" s="75" t="s">
        <v>232</v>
      </c>
      <c r="AK834" s="75">
        <f t="shared" si="203"/>
        <v>3</v>
      </c>
      <c r="AL834" s="75" t="s">
        <v>232</v>
      </c>
      <c r="AM834" s="75">
        <f t="shared" si="204"/>
        <v>3</v>
      </c>
      <c r="AN834" s="75" t="s">
        <v>232</v>
      </c>
      <c r="AO834" s="76">
        <f t="shared" si="213"/>
        <v>3</v>
      </c>
      <c r="AP834" s="77" t="str">
        <f t="shared" si="205"/>
        <v>Moderado</v>
      </c>
      <c r="AQ834" s="79" t="s">
        <v>8</v>
      </c>
      <c r="AR834" s="79"/>
      <c r="AS834" s="79"/>
    </row>
    <row r="835" spans="3:45" ht="76.5">
      <c r="C835" s="56" t="s">
        <v>4329</v>
      </c>
      <c r="D835" s="57">
        <v>40179</v>
      </c>
      <c r="E835" s="71" t="s">
        <v>4330</v>
      </c>
      <c r="F835" s="71" t="s">
        <v>4331</v>
      </c>
      <c r="G835" s="72" t="s">
        <v>4332</v>
      </c>
      <c r="H835" s="72" t="s">
        <v>4309</v>
      </c>
      <c r="I835" s="59" t="s">
        <v>223</v>
      </c>
      <c r="J835" s="72" t="s">
        <v>2820</v>
      </c>
      <c r="K835" s="72" t="s">
        <v>535</v>
      </c>
      <c r="L835" s="72" t="s">
        <v>4311</v>
      </c>
      <c r="M835" s="72" t="s">
        <v>2912</v>
      </c>
      <c r="N835" s="72" t="s">
        <v>4328</v>
      </c>
      <c r="O835" s="72" t="s">
        <v>4333</v>
      </c>
      <c r="P835" s="46" t="s">
        <v>180</v>
      </c>
      <c r="Q835" s="59" t="s">
        <v>2697</v>
      </c>
      <c r="R835" s="59" t="s">
        <v>230</v>
      </c>
      <c r="S835" s="75">
        <f t="shared" si="195"/>
        <v>3</v>
      </c>
      <c r="T835" s="75" t="s">
        <v>232</v>
      </c>
      <c r="U835" s="75">
        <f t="shared" si="196"/>
        <v>3</v>
      </c>
      <c r="V835" s="75" t="s">
        <v>232</v>
      </c>
      <c r="W835" s="75">
        <f t="shared" si="197"/>
        <v>2</v>
      </c>
      <c r="X835" s="75" t="s">
        <v>233</v>
      </c>
      <c r="Y835" s="76">
        <f t="shared" si="210"/>
        <v>3</v>
      </c>
      <c r="Z835" s="77" t="str">
        <f t="shared" si="211"/>
        <v>Moderado</v>
      </c>
      <c r="AA835" s="78">
        <f t="shared" si="198"/>
        <v>3</v>
      </c>
      <c r="AB835" s="75" t="s">
        <v>232</v>
      </c>
      <c r="AC835" s="75">
        <f t="shared" si="199"/>
        <v>3</v>
      </c>
      <c r="AD835" s="75" t="s">
        <v>232</v>
      </c>
      <c r="AE835" s="75">
        <f t="shared" si="200"/>
        <v>2</v>
      </c>
      <c r="AF835" s="75" t="s">
        <v>233</v>
      </c>
      <c r="AG835" s="76">
        <f t="shared" si="212"/>
        <v>3</v>
      </c>
      <c r="AH835" s="77" t="str">
        <f t="shared" si="201"/>
        <v>Moderado</v>
      </c>
      <c r="AI835" s="78">
        <f t="shared" si="202"/>
        <v>3</v>
      </c>
      <c r="AJ835" s="75" t="s">
        <v>232</v>
      </c>
      <c r="AK835" s="75">
        <f t="shared" si="203"/>
        <v>3</v>
      </c>
      <c r="AL835" s="75" t="s">
        <v>232</v>
      </c>
      <c r="AM835" s="75">
        <f t="shared" si="204"/>
        <v>3</v>
      </c>
      <c r="AN835" s="75" t="s">
        <v>232</v>
      </c>
      <c r="AO835" s="76">
        <f t="shared" si="213"/>
        <v>3</v>
      </c>
      <c r="AP835" s="77" t="str">
        <f t="shared" si="205"/>
        <v>Moderado</v>
      </c>
      <c r="AQ835" s="79" t="s">
        <v>8</v>
      </c>
      <c r="AR835" s="79"/>
      <c r="AS835" s="79"/>
    </row>
    <row r="836" spans="3:45" ht="76.5">
      <c r="C836" s="56" t="s">
        <v>4329</v>
      </c>
      <c r="D836" s="57">
        <v>40179</v>
      </c>
      <c r="E836" s="71" t="s">
        <v>4330</v>
      </c>
      <c r="F836" s="71" t="s">
        <v>4331</v>
      </c>
      <c r="G836" s="72" t="s">
        <v>4332</v>
      </c>
      <c r="H836" s="72" t="s">
        <v>4309</v>
      </c>
      <c r="I836" s="59" t="s">
        <v>223</v>
      </c>
      <c r="J836" s="72" t="s">
        <v>2820</v>
      </c>
      <c r="K836" s="72" t="s">
        <v>535</v>
      </c>
      <c r="L836" s="72" t="s">
        <v>4311</v>
      </c>
      <c r="M836" s="72" t="s">
        <v>2912</v>
      </c>
      <c r="N836" s="72" t="s">
        <v>4328</v>
      </c>
      <c r="O836" s="72" t="s">
        <v>4334</v>
      </c>
      <c r="P836" s="46" t="s">
        <v>180</v>
      </c>
      <c r="Q836" s="59" t="s">
        <v>2697</v>
      </c>
      <c r="R836" s="59" t="s">
        <v>230</v>
      </c>
      <c r="S836" s="75">
        <f t="shared" si="195"/>
        <v>3</v>
      </c>
      <c r="T836" s="75" t="s">
        <v>232</v>
      </c>
      <c r="U836" s="75">
        <f t="shared" si="196"/>
        <v>3</v>
      </c>
      <c r="V836" s="75" t="s">
        <v>232</v>
      </c>
      <c r="W836" s="75">
        <f t="shared" si="197"/>
        <v>2</v>
      </c>
      <c r="X836" s="75" t="s">
        <v>233</v>
      </c>
      <c r="Y836" s="76">
        <f t="shared" si="210"/>
        <v>3</v>
      </c>
      <c r="Z836" s="77" t="str">
        <f t="shared" si="211"/>
        <v>Moderado</v>
      </c>
      <c r="AA836" s="78">
        <f t="shared" si="198"/>
        <v>3</v>
      </c>
      <c r="AB836" s="75" t="s">
        <v>232</v>
      </c>
      <c r="AC836" s="75">
        <f t="shared" si="199"/>
        <v>3</v>
      </c>
      <c r="AD836" s="75" t="s">
        <v>232</v>
      </c>
      <c r="AE836" s="75">
        <f t="shared" si="200"/>
        <v>2</v>
      </c>
      <c r="AF836" s="75" t="s">
        <v>233</v>
      </c>
      <c r="AG836" s="76">
        <f t="shared" si="212"/>
        <v>3</v>
      </c>
      <c r="AH836" s="77" t="str">
        <f t="shared" si="201"/>
        <v>Moderado</v>
      </c>
      <c r="AI836" s="78">
        <f t="shared" si="202"/>
        <v>3</v>
      </c>
      <c r="AJ836" s="75" t="s">
        <v>232</v>
      </c>
      <c r="AK836" s="75">
        <f t="shared" si="203"/>
        <v>3</v>
      </c>
      <c r="AL836" s="75" t="s">
        <v>232</v>
      </c>
      <c r="AM836" s="75">
        <f t="shared" si="204"/>
        <v>3</v>
      </c>
      <c r="AN836" s="75" t="s">
        <v>232</v>
      </c>
      <c r="AO836" s="76">
        <f t="shared" si="213"/>
        <v>3</v>
      </c>
      <c r="AP836" s="77" t="str">
        <f t="shared" si="205"/>
        <v>Moderado</v>
      </c>
      <c r="AQ836" s="79" t="s">
        <v>8</v>
      </c>
      <c r="AR836" s="79"/>
      <c r="AS836" s="79"/>
    </row>
    <row r="837" spans="3:45" ht="76.5">
      <c r="C837" s="56" t="s">
        <v>4329</v>
      </c>
      <c r="D837" s="57">
        <v>40179</v>
      </c>
      <c r="E837" s="71" t="s">
        <v>4330</v>
      </c>
      <c r="F837" s="71" t="s">
        <v>4331</v>
      </c>
      <c r="G837" s="72" t="s">
        <v>4332</v>
      </c>
      <c r="H837" s="72" t="s">
        <v>4309</v>
      </c>
      <c r="I837" s="59" t="s">
        <v>223</v>
      </c>
      <c r="J837" s="72" t="s">
        <v>2820</v>
      </c>
      <c r="K837" s="72" t="s">
        <v>535</v>
      </c>
      <c r="L837" s="72" t="s">
        <v>4311</v>
      </c>
      <c r="M837" s="72" t="s">
        <v>2912</v>
      </c>
      <c r="N837" s="72" t="s">
        <v>4328</v>
      </c>
      <c r="O837" s="72" t="s">
        <v>4335</v>
      </c>
      <c r="P837" s="46" t="s">
        <v>180</v>
      </c>
      <c r="Q837" s="59" t="s">
        <v>2697</v>
      </c>
      <c r="R837" s="59" t="s">
        <v>230</v>
      </c>
      <c r="S837" s="75">
        <f t="shared" si="195"/>
        <v>3</v>
      </c>
      <c r="T837" s="75" t="s">
        <v>232</v>
      </c>
      <c r="U837" s="75">
        <f t="shared" si="196"/>
        <v>3</v>
      </c>
      <c r="V837" s="75" t="s">
        <v>232</v>
      </c>
      <c r="W837" s="75">
        <f t="shared" si="197"/>
        <v>2</v>
      </c>
      <c r="X837" s="75" t="s">
        <v>233</v>
      </c>
      <c r="Y837" s="76">
        <f t="shared" si="210"/>
        <v>3</v>
      </c>
      <c r="Z837" s="77" t="str">
        <f t="shared" si="211"/>
        <v>Moderado</v>
      </c>
      <c r="AA837" s="78">
        <f t="shared" si="198"/>
        <v>3</v>
      </c>
      <c r="AB837" s="75" t="s">
        <v>232</v>
      </c>
      <c r="AC837" s="75">
        <f t="shared" si="199"/>
        <v>3</v>
      </c>
      <c r="AD837" s="75" t="s">
        <v>232</v>
      </c>
      <c r="AE837" s="75">
        <f t="shared" si="200"/>
        <v>2</v>
      </c>
      <c r="AF837" s="75" t="s">
        <v>233</v>
      </c>
      <c r="AG837" s="76">
        <f t="shared" si="212"/>
        <v>3</v>
      </c>
      <c r="AH837" s="77" t="str">
        <f t="shared" si="201"/>
        <v>Moderado</v>
      </c>
      <c r="AI837" s="78">
        <f t="shared" si="202"/>
        <v>3</v>
      </c>
      <c r="AJ837" s="75" t="s">
        <v>232</v>
      </c>
      <c r="AK837" s="75">
        <f t="shared" si="203"/>
        <v>3</v>
      </c>
      <c r="AL837" s="75" t="s">
        <v>232</v>
      </c>
      <c r="AM837" s="75">
        <f t="shared" si="204"/>
        <v>3</v>
      </c>
      <c r="AN837" s="75" t="s">
        <v>232</v>
      </c>
      <c r="AO837" s="76">
        <f t="shared" si="213"/>
        <v>3</v>
      </c>
      <c r="AP837" s="77" t="str">
        <f t="shared" si="205"/>
        <v>Moderado</v>
      </c>
      <c r="AQ837" s="79" t="s">
        <v>8</v>
      </c>
      <c r="AR837" s="79"/>
      <c r="AS837" s="79"/>
    </row>
    <row r="838" spans="3:45" ht="76.5">
      <c r="C838" s="56" t="s">
        <v>4336</v>
      </c>
      <c r="D838" s="57" t="s">
        <v>4337</v>
      </c>
      <c r="E838" s="71" t="s">
        <v>4218</v>
      </c>
      <c r="F838" s="71" t="s">
        <v>4338</v>
      </c>
      <c r="G838" s="72" t="s">
        <v>4339</v>
      </c>
      <c r="H838" s="72" t="s">
        <v>222</v>
      </c>
      <c r="I838" s="59" t="s">
        <v>2655</v>
      </c>
      <c r="J838" s="72" t="s">
        <v>2960</v>
      </c>
      <c r="K838" s="72" t="s">
        <v>411</v>
      </c>
      <c r="L838" s="72" t="s">
        <v>4340</v>
      </c>
      <c r="M838" s="72" t="s">
        <v>4341</v>
      </c>
      <c r="N838" s="72" t="s">
        <v>4342</v>
      </c>
      <c r="O838" s="72" t="s">
        <v>4343</v>
      </c>
      <c r="P838" s="46" t="s">
        <v>179</v>
      </c>
      <c r="Q838" s="59" t="s">
        <v>2753</v>
      </c>
      <c r="R838" s="59" t="s">
        <v>2774</v>
      </c>
      <c r="S838" s="75">
        <f t="shared" si="195"/>
        <v>5</v>
      </c>
      <c r="T838" s="75" t="s">
        <v>243</v>
      </c>
      <c r="U838" s="75">
        <f t="shared" si="196"/>
        <v>5</v>
      </c>
      <c r="V838" s="75" t="s">
        <v>243</v>
      </c>
      <c r="W838" s="75">
        <f t="shared" si="197"/>
        <v>5</v>
      </c>
      <c r="X838" s="75" t="s">
        <v>243</v>
      </c>
      <c r="Y838" s="76">
        <f t="shared" si="210"/>
        <v>5</v>
      </c>
      <c r="Z838" s="77" t="str">
        <f t="shared" si="211"/>
        <v>Catastrófico</v>
      </c>
      <c r="AA838" s="78">
        <f t="shared" si="198"/>
        <v>5</v>
      </c>
      <c r="AB838" s="75" t="s">
        <v>243</v>
      </c>
      <c r="AC838" s="75">
        <f t="shared" si="199"/>
        <v>5</v>
      </c>
      <c r="AD838" s="75" t="s">
        <v>243</v>
      </c>
      <c r="AE838" s="75">
        <f t="shared" si="200"/>
        <v>5</v>
      </c>
      <c r="AF838" s="75" t="s">
        <v>243</v>
      </c>
      <c r="AG838" s="76">
        <f t="shared" si="212"/>
        <v>5</v>
      </c>
      <c r="AH838" s="77" t="str">
        <f t="shared" si="201"/>
        <v>Catastrófico</v>
      </c>
      <c r="AI838" s="78">
        <f t="shared" si="202"/>
        <v>5</v>
      </c>
      <c r="AJ838" s="75" t="s">
        <v>243</v>
      </c>
      <c r="AK838" s="75">
        <f t="shared" si="203"/>
        <v>5</v>
      </c>
      <c r="AL838" s="75" t="s">
        <v>243</v>
      </c>
      <c r="AM838" s="75">
        <f t="shared" si="204"/>
        <v>5</v>
      </c>
      <c r="AN838" s="75" t="s">
        <v>243</v>
      </c>
      <c r="AO838" s="76">
        <f t="shared" si="213"/>
        <v>5</v>
      </c>
      <c r="AP838" s="77" t="str">
        <f t="shared" si="205"/>
        <v>Catastrófico</v>
      </c>
      <c r="AQ838" s="79" t="s">
        <v>4</v>
      </c>
      <c r="AR838" s="79" t="s">
        <v>4</v>
      </c>
      <c r="AS838" s="79" t="s">
        <v>8</v>
      </c>
    </row>
    <row r="839" spans="3:45" ht="76.5">
      <c r="C839" s="56" t="s">
        <v>4344</v>
      </c>
      <c r="D839" s="57" t="s">
        <v>4345</v>
      </c>
      <c r="E839" s="71" t="s">
        <v>4218</v>
      </c>
      <c r="F839" s="71" t="s">
        <v>4338</v>
      </c>
      <c r="G839" s="72" t="s">
        <v>4346</v>
      </c>
      <c r="H839" s="72" t="s">
        <v>222</v>
      </c>
      <c r="I839" s="59" t="s">
        <v>2655</v>
      </c>
      <c r="J839" s="72" t="s">
        <v>2960</v>
      </c>
      <c r="K839" s="72" t="s">
        <v>411</v>
      </c>
      <c r="L839" s="72" t="s">
        <v>4347</v>
      </c>
      <c r="M839" s="72" t="s">
        <v>4348</v>
      </c>
      <c r="N839" s="72" t="s">
        <v>4342</v>
      </c>
      <c r="O839" s="72" t="s">
        <v>4349</v>
      </c>
      <c r="P839" s="46" t="s">
        <v>179</v>
      </c>
      <c r="Q839" s="59" t="s">
        <v>2753</v>
      </c>
      <c r="R839" s="59" t="s">
        <v>2774</v>
      </c>
      <c r="S839" s="75">
        <f t="shared" si="195"/>
        <v>5</v>
      </c>
      <c r="T839" s="75" t="s">
        <v>243</v>
      </c>
      <c r="U839" s="75">
        <f t="shared" si="196"/>
        <v>5</v>
      </c>
      <c r="V839" s="75" t="s">
        <v>243</v>
      </c>
      <c r="W839" s="75">
        <f t="shared" si="197"/>
        <v>5</v>
      </c>
      <c r="X839" s="75" t="s">
        <v>243</v>
      </c>
      <c r="Y839" s="76">
        <f t="shared" si="210"/>
        <v>5</v>
      </c>
      <c r="Z839" s="77" t="str">
        <f t="shared" si="211"/>
        <v>Catastrófico</v>
      </c>
      <c r="AA839" s="78">
        <f t="shared" si="198"/>
        <v>5</v>
      </c>
      <c r="AB839" s="75" t="s">
        <v>243</v>
      </c>
      <c r="AC839" s="75">
        <f t="shared" si="199"/>
        <v>5</v>
      </c>
      <c r="AD839" s="75" t="s">
        <v>243</v>
      </c>
      <c r="AE839" s="75">
        <f t="shared" si="200"/>
        <v>5</v>
      </c>
      <c r="AF839" s="75" t="s">
        <v>243</v>
      </c>
      <c r="AG839" s="76">
        <f t="shared" si="212"/>
        <v>5</v>
      </c>
      <c r="AH839" s="77" t="str">
        <f t="shared" si="201"/>
        <v>Catastrófico</v>
      </c>
      <c r="AI839" s="78">
        <f t="shared" si="202"/>
        <v>5</v>
      </c>
      <c r="AJ839" s="75" t="s">
        <v>243</v>
      </c>
      <c r="AK839" s="75">
        <f t="shared" si="203"/>
        <v>5</v>
      </c>
      <c r="AL839" s="75" t="s">
        <v>243</v>
      </c>
      <c r="AM839" s="75">
        <f t="shared" si="204"/>
        <v>5</v>
      </c>
      <c r="AN839" s="75" t="s">
        <v>243</v>
      </c>
      <c r="AO839" s="76">
        <f t="shared" si="213"/>
        <v>5</v>
      </c>
      <c r="AP839" s="77" t="str">
        <f t="shared" si="205"/>
        <v>Catastrófico</v>
      </c>
      <c r="AQ839" s="79" t="s">
        <v>4</v>
      </c>
      <c r="AR839" s="79" t="s">
        <v>4</v>
      </c>
      <c r="AS839" s="79" t="s">
        <v>8</v>
      </c>
    </row>
    <row r="840" spans="3:45" ht="102">
      <c r="C840" s="56" t="s">
        <v>4350</v>
      </c>
      <c r="D840" s="57" t="s">
        <v>4351</v>
      </c>
      <c r="E840" s="71" t="s">
        <v>4218</v>
      </c>
      <c r="F840" s="71" t="s">
        <v>4338</v>
      </c>
      <c r="G840" s="72" t="s">
        <v>4352</v>
      </c>
      <c r="H840" s="72" t="s">
        <v>222</v>
      </c>
      <c r="I840" s="59" t="s">
        <v>2655</v>
      </c>
      <c r="J840" s="72" t="s">
        <v>2960</v>
      </c>
      <c r="K840" s="72" t="s">
        <v>411</v>
      </c>
      <c r="L840" s="72" t="s">
        <v>4353</v>
      </c>
      <c r="M840" s="72" t="s">
        <v>4354</v>
      </c>
      <c r="N840" s="72" t="s">
        <v>4342</v>
      </c>
      <c r="O840" s="72" t="s">
        <v>4355</v>
      </c>
      <c r="P840" s="46" t="s">
        <v>179</v>
      </c>
      <c r="Q840" s="59" t="s">
        <v>2753</v>
      </c>
      <c r="R840" s="59" t="s">
        <v>2774</v>
      </c>
      <c r="S840" s="75">
        <f t="shared" si="195"/>
        <v>5</v>
      </c>
      <c r="T840" s="75" t="s">
        <v>243</v>
      </c>
      <c r="U840" s="75">
        <f t="shared" si="196"/>
        <v>5</v>
      </c>
      <c r="V840" s="75" t="s">
        <v>243</v>
      </c>
      <c r="W840" s="75">
        <f t="shared" si="197"/>
        <v>5</v>
      </c>
      <c r="X840" s="75" t="s">
        <v>243</v>
      </c>
      <c r="Y840" s="76">
        <f t="shared" si="210"/>
        <v>5</v>
      </c>
      <c r="Z840" s="77" t="str">
        <f t="shared" si="211"/>
        <v>Catastrófico</v>
      </c>
      <c r="AA840" s="78">
        <f t="shared" si="198"/>
        <v>5</v>
      </c>
      <c r="AB840" s="75" t="s">
        <v>243</v>
      </c>
      <c r="AC840" s="75">
        <f t="shared" si="199"/>
        <v>5</v>
      </c>
      <c r="AD840" s="75" t="s">
        <v>243</v>
      </c>
      <c r="AE840" s="75">
        <f t="shared" si="200"/>
        <v>5</v>
      </c>
      <c r="AF840" s="75" t="s">
        <v>243</v>
      </c>
      <c r="AG840" s="76">
        <f t="shared" si="212"/>
        <v>5</v>
      </c>
      <c r="AH840" s="77" t="str">
        <f t="shared" si="201"/>
        <v>Catastrófico</v>
      </c>
      <c r="AI840" s="78">
        <f t="shared" si="202"/>
        <v>5</v>
      </c>
      <c r="AJ840" s="75" t="s">
        <v>243</v>
      </c>
      <c r="AK840" s="75">
        <f t="shared" si="203"/>
        <v>5</v>
      </c>
      <c r="AL840" s="75" t="s">
        <v>243</v>
      </c>
      <c r="AM840" s="75">
        <f t="shared" si="204"/>
        <v>5</v>
      </c>
      <c r="AN840" s="75" t="s">
        <v>243</v>
      </c>
      <c r="AO840" s="76">
        <f t="shared" si="213"/>
        <v>5</v>
      </c>
      <c r="AP840" s="77" t="str">
        <f t="shared" si="205"/>
        <v>Catastrófico</v>
      </c>
      <c r="AQ840" s="79" t="s">
        <v>4</v>
      </c>
      <c r="AR840" s="79" t="s">
        <v>4</v>
      </c>
      <c r="AS840" s="79" t="s">
        <v>8</v>
      </c>
    </row>
    <row r="841" spans="3:45" ht="51">
      <c r="C841" s="56" t="s">
        <v>4356</v>
      </c>
      <c r="D841" s="57">
        <v>42736</v>
      </c>
      <c r="E841" s="71" t="s">
        <v>3314</v>
      </c>
      <c r="F841" s="71" t="s">
        <v>1970</v>
      </c>
      <c r="G841" s="72" t="s">
        <v>4357</v>
      </c>
      <c r="H841" s="72" t="s">
        <v>222</v>
      </c>
      <c r="I841" s="59" t="s">
        <v>2655</v>
      </c>
      <c r="J841" s="72" t="s">
        <v>2960</v>
      </c>
      <c r="K841" s="72" t="s">
        <v>535</v>
      </c>
      <c r="L841" s="72" t="s">
        <v>4135</v>
      </c>
      <c r="M841" s="72" t="s">
        <v>3167</v>
      </c>
      <c r="N841" s="72" t="s">
        <v>4358</v>
      </c>
      <c r="O841" s="72" t="s">
        <v>4137</v>
      </c>
      <c r="P841" s="46" t="s">
        <v>180</v>
      </c>
      <c r="Q841" s="59" t="s">
        <v>2650</v>
      </c>
      <c r="R841" s="59" t="s">
        <v>230</v>
      </c>
      <c r="S841" s="75">
        <f t="shared" si="195"/>
        <v>1</v>
      </c>
      <c r="T841" s="75" t="s">
        <v>231</v>
      </c>
      <c r="U841" s="75">
        <f t="shared" si="196"/>
        <v>1</v>
      </c>
      <c r="V841" s="75" t="s">
        <v>231</v>
      </c>
      <c r="W841" s="75">
        <f t="shared" si="197"/>
        <v>1</v>
      </c>
      <c r="X841" s="75" t="s">
        <v>231</v>
      </c>
      <c r="Y841" s="76">
        <f t="shared" si="210"/>
        <v>1</v>
      </c>
      <c r="Z841" s="77" t="str">
        <f t="shared" si="211"/>
        <v>Insignificante</v>
      </c>
      <c r="AA841" s="78">
        <f t="shared" si="198"/>
        <v>4</v>
      </c>
      <c r="AB841" s="75" t="s">
        <v>242</v>
      </c>
      <c r="AC841" s="75">
        <f t="shared" si="199"/>
        <v>2</v>
      </c>
      <c r="AD841" s="75" t="s">
        <v>233</v>
      </c>
      <c r="AE841" s="75">
        <f t="shared" si="200"/>
        <v>4</v>
      </c>
      <c r="AF841" s="75" t="s">
        <v>242</v>
      </c>
      <c r="AG841" s="76">
        <f t="shared" si="212"/>
        <v>4</v>
      </c>
      <c r="AH841" s="77" t="str">
        <f t="shared" si="201"/>
        <v>Mayor</v>
      </c>
      <c r="AI841" s="78">
        <f t="shared" si="202"/>
        <v>2</v>
      </c>
      <c r="AJ841" s="75" t="s">
        <v>233</v>
      </c>
      <c r="AK841" s="75">
        <f t="shared" si="203"/>
        <v>1</v>
      </c>
      <c r="AL841" s="75" t="s">
        <v>231</v>
      </c>
      <c r="AM841" s="75">
        <f t="shared" si="204"/>
        <v>1</v>
      </c>
      <c r="AN841" s="75" t="s">
        <v>231</v>
      </c>
      <c r="AO841" s="76">
        <f t="shared" si="213"/>
        <v>2</v>
      </c>
      <c r="AP841" s="77" t="str">
        <f t="shared" si="205"/>
        <v>Menor</v>
      </c>
      <c r="AQ841" s="79" t="s">
        <v>180</v>
      </c>
      <c r="AR841" s="79" t="s">
        <v>8</v>
      </c>
      <c r="AS841" s="79"/>
    </row>
    <row r="842" spans="3:45" ht="63.75">
      <c r="C842" s="56" t="s">
        <v>4359</v>
      </c>
      <c r="D842" s="57">
        <v>41641</v>
      </c>
      <c r="E842" s="71" t="s">
        <v>3035</v>
      </c>
      <c r="F842" s="71" t="s">
        <v>4360</v>
      </c>
      <c r="G842" s="72" t="s">
        <v>4361</v>
      </c>
      <c r="H842" s="72" t="s">
        <v>222</v>
      </c>
      <c r="I842" s="59" t="s">
        <v>223</v>
      </c>
      <c r="J842" s="72" t="s">
        <v>4362</v>
      </c>
      <c r="K842" s="72" t="s">
        <v>4363</v>
      </c>
      <c r="L842" s="72" t="s">
        <v>4364</v>
      </c>
      <c r="M842" s="72" t="s">
        <v>4365</v>
      </c>
      <c r="N842" s="72" t="s">
        <v>4366</v>
      </c>
      <c r="O842" s="72" t="s">
        <v>4367</v>
      </c>
      <c r="P842" s="46" t="s">
        <v>180</v>
      </c>
      <c r="Q842" s="59" t="s">
        <v>2650</v>
      </c>
      <c r="R842" s="59" t="s">
        <v>230</v>
      </c>
      <c r="S842" s="75">
        <f t="shared" si="195"/>
        <v>1</v>
      </c>
      <c r="T842" s="75" t="s">
        <v>231</v>
      </c>
      <c r="U842" s="75">
        <f t="shared" si="196"/>
        <v>1</v>
      </c>
      <c r="V842" s="75" t="s">
        <v>231</v>
      </c>
      <c r="W842" s="75">
        <f t="shared" si="197"/>
        <v>1</v>
      </c>
      <c r="X842" s="75" t="s">
        <v>231</v>
      </c>
      <c r="Y842" s="76">
        <f t="shared" si="210"/>
        <v>1</v>
      </c>
      <c r="Z842" s="77" t="str">
        <f t="shared" si="211"/>
        <v>Insignificante</v>
      </c>
      <c r="AA842" s="78">
        <f t="shared" si="198"/>
        <v>1</v>
      </c>
      <c r="AB842" s="75" t="s">
        <v>231</v>
      </c>
      <c r="AC842" s="75">
        <f t="shared" si="199"/>
        <v>2</v>
      </c>
      <c r="AD842" s="75" t="s">
        <v>233</v>
      </c>
      <c r="AE842" s="75">
        <f t="shared" si="200"/>
        <v>2</v>
      </c>
      <c r="AF842" s="75" t="s">
        <v>233</v>
      </c>
      <c r="AG842" s="76">
        <f t="shared" si="212"/>
        <v>2</v>
      </c>
      <c r="AH842" s="77" t="str">
        <f t="shared" si="201"/>
        <v>Menor</v>
      </c>
      <c r="AI842" s="78">
        <f t="shared" si="202"/>
        <v>1</v>
      </c>
      <c r="AJ842" s="75" t="s">
        <v>231</v>
      </c>
      <c r="AK842" s="75">
        <f t="shared" si="203"/>
        <v>2</v>
      </c>
      <c r="AL842" s="75" t="s">
        <v>233</v>
      </c>
      <c r="AM842" s="75">
        <f t="shared" si="204"/>
        <v>2</v>
      </c>
      <c r="AN842" s="75" t="s">
        <v>233</v>
      </c>
      <c r="AO842" s="76">
        <f t="shared" si="213"/>
        <v>2</v>
      </c>
      <c r="AP842" s="77" t="str">
        <f t="shared" si="205"/>
        <v>Menor</v>
      </c>
      <c r="AQ842" s="79" t="s">
        <v>8</v>
      </c>
      <c r="AR842" s="79"/>
      <c r="AS842" s="79"/>
    </row>
    <row r="843" spans="3:45" ht="63.75">
      <c r="C843" s="56" t="s">
        <v>4359</v>
      </c>
      <c r="D843" s="57">
        <v>41641</v>
      </c>
      <c r="E843" s="71" t="s">
        <v>3035</v>
      </c>
      <c r="F843" s="71" t="s">
        <v>4360</v>
      </c>
      <c r="G843" s="72" t="s">
        <v>4361</v>
      </c>
      <c r="H843" s="72" t="s">
        <v>222</v>
      </c>
      <c r="I843" s="59" t="s">
        <v>223</v>
      </c>
      <c r="J843" s="72" t="s">
        <v>4362</v>
      </c>
      <c r="K843" s="72" t="s">
        <v>4363</v>
      </c>
      <c r="L843" s="72" t="s">
        <v>4364</v>
      </c>
      <c r="M843" s="72" t="s">
        <v>4365</v>
      </c>
      <c r="N843" s="72" t="s">
        <v>4366</v>
      </c>
      <c r="O843" s="72" t="s">
        <v>4368</v>
      </c>
      <c r="P843" s="46" t="s">
        <v>180</v>
      </c>
      <c r="Q843" s="59" t="s">
        <v>2650</v>
      </c>
      <c r="R843" s="59" t="s">
        <v>230</v>
      </c>
      <c r="S843" s="75">
        <f t="shared" si="195"/>
        <v>1</v>
      </c>
      <c r="T843" s="75" t="s">
        <v>231</v>
      </c>
      <c r="U843" s="75">
        <f t="shared" si="196"/>
        <v>1</v>
      </c>
      <c r="V843" s="75" t="s">
        <v>231</v>
      </c>
      <c r="W843" s="75">
        <f t="shared" si="197"/>
        <v>1</v>
      </c>
      <c r="X843" s="75" t="s">
        <v>231</v>
      </c>
      <c r="Y843" s="76">
        <f t="shared" si="210"/>
        <v>1</v>
      </c>
      <c r="Z843" s="77" t="str">
        <f t="shared" si="211"/>
        <v>Insignificante</v>
      </c>
      <c r="AA843" s="78">
        <f t="shared" si="198"/>
        <v>1</v>
      </c>
      <c r="AB843" s="75" t="s">
        <v>231</v>
      </c>
      <c r="AC843" s="75">
        <f t="shared" si="199"/>
        <v>2</v>
      </c>
      <c r="AD843" s="75" t="s">
        <v>233</v>
      </c>
      <c r="AE843" s="75">
        <f t="shared" si="200"/>
        <v>2</v>
      </c>
      <c r="AF843" s="75" t="s">
        <v>233</v>
      </c>
      <c r="AG843" s="76">
        <f t="shared" si="212"/>
        <v>2</v>
      </c>
      <c r="AH843" s="77" t="str">
        <f t="shared" si="201"/>
        <v>Menor</v>
      </c>
      <c r="AI843" s="78">
        <f t="shared" si="202"/>
        <v>1</v>
      </c>
      <c r="AJ843" s="75" t="s">
        <v>231</v>
      </c>
      <c r="AK843" s="75">
        <f t="shared" si="203"/>
        <v>2</v>
      </c>
      <c r="AL843" s="75" t="s">
        <v>233</v>
      </c>
      <c r="AM843" s="75">
        <f t="shared" si="204"/>
        <v>2</v>
      </c>
      <c r="AN843" s="75" t="s">
        <v>233</v>
      </c>
      <c r="AO843" s="76">
        <f t="shared" si="213"/>
        <v>2</v>
      </c>
      <c r="AP843" s="77" t="str">
        <f t="shared" si="205"/>
        <v>Menor</v>
      </c>
      <c r="AQ843" s="79" t="s">
        <v>8</v>
      </c>
      <c r="AR843" s="79"/>
      <c r="AS843" s="79"/>
    </row>
    <row r="844" spans="3:45" ht="63.75">
      <c r="C844" s="56" t="s">
        <v>4359</v>
      </c>
      <c r="D844" s="57">
        <v>41641</v>
      </c>
      <c r="E844" s="71" t="s">
        <v>3035</v>
      </c>
      <c r="F844" s="71" t="s">
        <v>4360</v>
      </c>
      <c r="G844" s="72" t="s">
        <v>4361</v>
      </c>
      <c r="H844" s="72" t="s">
        <v>222</v>
      </c>
      <c r="I844" s="59" t="s">
        <v>223</v>
      </c>
      <c r="J844" s="72" t="s">
        <v>4362</v>
      </c>
      <c r="K844" s="72" t="s">
        <v>4363</v>
      </c>
      <c r="L844" s="72" t="s">
        <v>4364</v>
      </c>
      <c r="M844" s="72" t="s">
        <v>4365</v>
      </c>
      <c r="N844" s="72" t="s">
        <v>4366</v>
      </c>
      <c r="O844" s="72" t="s">
        <v>4369</v>
      </c>
      <c r="P844" s="46" t="s">
        <v>180</v>
      </c>
      <c r="Q844" s="59" t="s">
        <v>2650</v>
      </c>
      <c r="R844" s="59" t="s">
        <v>230</v>
      </c>
      <c r="S844" s="75">
        <f t="shared" si="195"/>
        <v>1</v>
      </c>
      <c r="T844" s="75" t="s">
        <v>231</v>
      </c>
      <c r="U844" s="75">
        <f t="shared" si="196"/>
        <v>1</v>
      </c>
      <c r="V844" s="75" t="s">
        <v>231</v>
      </c>
      <c r="W844" s="75">
        <f t="shared" si="197"/>
        <v>1</v>
      </c>
      <c r="X844" s="75" t="s">
        <v>231</v>
      </c>
      <c r="Y844" s="76">
        <f t="shared" si="210"/>
        <v>1</v>
      </c>
      <c r="Z844" s="77" t="str">
        <f t="shared" si="211"/>
        <v>Insignificante</v>
      </c>
      <c r="AA844" s="78">
        <f t="shared" si="198"/>
        <v>1</v>
      </c>
      <c r="AB844" s="75" t="s">
        <v>231</v>
      </c>
      <c r="AC844" s="75">
        <f t="shared" si="199"/>
        <v>2</v>
      </c>
      <c r="AD844" s="75" t="s">
        <v>233</v>
      </c>
      <c r="AE844" s="75">
        <f t="shared" si="200"/>
        <v>2</v>
      </c>
      <c r="AF844" s="75" t="s">
        <v>233</v>
      </c>
      <c r="AG844" s="76">
        <f t="shared" si="212"/>
        <v>2</v>
      </c>
      <c r="AH844" s="77" t="str">
        <f t="shared" si="201"/>
        <v>Menor</v>
      </c>
      <c r="AI844" s="78">
        <f t="shared" si="202"/>
        <v>1</v>
      </c>
      <c r="AJ844" s="75" t="s">
        <v>231</v>
      </c>
      <c r="AK844" s="75">
        <f t="shared" si="203"/>
        <v>2</v>
      </c>
      <c r="AL844" s="75" t="s">
        <v>233</v>
      </c>
      <c r="AM844" s="75">
        <f t="shared" si="204"/>
        <v>2</v>
      </c>
      <c r="AN844" s="75" t="s">
        <v>233</v>
      </c>
      <c r="AO844" s="76">
        <f t="shared" si="213"/>
        <v>2</v>
      </c>
      <c r="AP844" s="77" t="str">
        <f t="shared" si="205"/>
        <v>Menor</v>
      </c>
      <c r="AQ844" s="79" t="s">
        <v>8</v>
      </c>
      <c r="AR844" s="79"/>
      <c r="AS844" s="79"/>
    </row>
    <row r="845" spans="3:45" ht="76.5">
      <c r="C845" s="56" t="s">
        <v>4370</v>
      </c>
      <c r="D845" s="57">
        <v>43383</v>
      </c>
      <c r="E845" s="71" t="s">
        <v>4371</v>
      </c>
      <c r="F845" s="71" t="s">
        <v>4372</v>
      </c>
      <c r="G845" s="72" t="s">
        <v>4373</v>
      </c>
      <c r="H845" s="72" t="s">
        <v>222</v>
      </c>
      <c r="I845" s="59" t="s">
        <v>2655</v>
      </c>
      <c r="J845" s="72" t="s">
        <v>4374</v>
      </c>
      <c r="K845" s="72" t="s">
        <v>4363</v>
      </c>
      <c r="L845" s="72" t="s">
        <v>4375</v>
      </c>
      <c r="M845" s="72" t="s">
        <v>4376</v>
      </c>
      <c r="N845" s="72" t="s">
        <v>4377</v>
      </c>
      <c r="O845" s="72" t="s">
        <v>4378</v>
      </c>
      <c r="P845" s="46" t="s">
        <v>180</v>
      </c>
      <c r="Q845" s="59" t="s">
        <v>2753</v>
      </c>
      <c r="R845" s="59" t="s">
        <v>2783</v>
      </c>
      <c r="S845" s="75">
        <f t="shared" ref="S845:S908" si="214">IF(T845="Insignificante",1,IF(T845="Menor",2,IF(T845="Moderado",3,IF(T845="Mayor",4,IF(T845="Catastrófico",5,"NA")))))</f>
        <v>1</v>
      </c>
      <c r="T845" s="75" t="s">
        <v>231</v>
      </c>
      <c r="U845" s="75">
        <f t="shared" ref="U845:U908" si="215">IF(V845="Insignificante",1,IF(V845="Menor",2,IF(V845="Moderado",3,IF(V845="Mayor",4,IF(V845="Catastrófico",5,"NA")))))</f>
        <v>1</v>
      </c>
      <c r="V845" s="75" t="s">
        <v>231</v>
      </c>
      <c r="W845" s="75">
        <f t="shared" ref="W845:W908" si="216">IF(X845="Insignificante",1,IF(X845="Menor",2,IF(X845="Moderado",3,IF(X845="Mayor",4,IF(X845="Catastrófico",5,"NA")))))</f>
        <v>1</v>
      </c>
      <c r="X845" s="75" t="s">
        <v>231</v>
      </c>
      <c r="Y845" s="76">
        <f t="shared" si="210"/>
        <v>1</v>
      </c>
      <c r="Z845" s="77" t="str">
        <f t="shared" si="211"/>
        <v>Insignificante</v>
      </c>
      <c r="AA845" s="78">
        <f t="shared" ref="AA845:AA908" si="217">IF(AB845="Insignificante",1,IF(AB845="Menor",2,IF(AB845="Moderado",3,IF(AB845="Mayor",4,IF(AB845="Catastrófico",5,"NA")))))</f>
        <v>1</v>
      </c>
      <c r="AB845" s="75" t="s">
        <v>231</v>
      </c>
      <c r="AC845" s="75">
        <f t="shared" ref="AC845:AC908" si="218">IF(AD845="Insignificante",1,IF(AD845="Menor",2,IF(AD845="Moderado",3,IF(AD845="Mayor",4,IF(AD845="Catastrófico",5,"NA")))))</f>
        <v>2</v>
      </c>
      <c r="AD845" s="75" t="s">
        <v>233</v>
      </c>
      <c r="AE845" s="75">
        <f t="shared" ref="AE845:AE908" si="219">IF(AF845="Insignificante",1,IF(AF845="Menor",2,IF(AF845="Moderado",3,IF(AF845="Mayor",4,IF(AF845="Catastrófico",5,"NA")))))</f>
        <v>2</v>
      </c>
      <c r="AF845" s="75" t="s">
        <v>233</v>
      </c>
      <c r="AG845" s="76">
        <f t="shared" si="212"/>
        <v>2</v>
      </c>
      <c r="AH845" s="77" t="str">
        <f t="shared" ref="AH845:AH908" si="220">IF(AG845=1,"Insignificante",IF(AG845=2,"Menor",IF(AG845=3,"Moderado",IF(AG845=4,"Mayor",IF(AG845=5,"Catastrófico","NA")))))</f>
        <v>Menor</v>
      </c>
      <c r="AI845" s="78">
        <f t="shared" ref="AI845:AI908" si="221">IF(AJ845="Insignificante",1,IF(AJ845="Menor",2,IF(AJ845="Moderado",3,IF(AJ845="Mayor",4,IF(AJ845="Catastrófico",5,"NA")))))</f>
        <v>1</v>
      </c>
      <c r="AJ845" s="75" t="s">
        <v>231</v>
      </c>
      <c r="AK845" s="75">
        <f t="shared" ref="AK845:AK908" si="222">IF(AL845="Insignificante",1,IF(AL845="Menor",2,IF(AL845="Moderado",3,IF(AL845="Mayor",4,IF(AL845="Catastrófico",5,"NA")))))</f>
        <v>1</v>
      </c>
      <c r="AL845" s="75" t="s">
        <v>231</v>
      </c>
      <c r="AM845" s="75">
        <f t="shared" ref="AM845:AM908" si="223">IF(AN845="Insignificante",1,IF(AN845="Menor",2,IF(AN845="Moderado",3,IF(AN845="Mayor",4,IF(AN845="Catastrófico",5,"NA")))))</f>
        <v>1</v>
      </c>
      <c r="AN845" s="75" t="s">
        <v>231</v>
      </c>
      <c r="AO845" s="76">
        <f t="shared" si="213"/>
        <v>1</v>
      </c>
      <c r="AP845" s="77" t="str">
        <f t="shared" ref="AP845:AP908" si="224">IF(AO845=1,"Insignificante",IF(AO845=2,"Menor",IF(AO845=3,"Moderado",IF(AO845=4,"Mayor",IF(AO845=5,"Catastrófico","NA")))))</f>
        <v>Insignificante</v>
      </c>
      <c r="AQ845" s="79" t="s">
        <v>8</v>
      </c>
      <c r="AR845" s="79"/>
      <c r="AS845" s="79"/>
    </row>
    <row r="846" spans="3:45" ht="51">
      <c r="C846" s="56" t="s">
        <v>4379</v>
      </c>
      <c r="D846" s="57">
        <v>41305</v>
      </c>
      <c r="E846" s="71" t="s">
        <v>4380</v>
      </c>
      <c r="F846" s="71" t="s">
        <v>4380</v>
      </c>
      <c r="G846" s="72" t="s">
        <v>4381</v>
      </c>
      <c r="H846" s="72" t="s">
        <v>222</v>
      </c>
      <c r="I846" s="59" t="s">
        <v>223</v>
      </c>
      <c r="J846" s="72" t="s">
        <v>4382</v>
      </c>
      <c r="K846" s="72" t="s">
        <v>4363</v>
      </c>
      <c r="L846" s="72" t="s">
        <v>4383</v>
      </c>
      <c r="M846" s="72" t="s">
        <v>4384</v>
      </c>
      <c r="N846" s="72" t="s">
        <v>4385</v>
      </c>
      <c r="O846" s="72" t="s">
        <v>3631</v>
      </c>
      <c r="P846" s="46" t="s">
        <v>180</v>
      </c>
      <c r="Q846" s="59" t="s">
        <v>2650</v>
      </c>
      <c r="R846" s="59" t="s">
        <v>2783</v>
      </c>
      <c r="S846" s="75">
        <f t="shared" si="214"/>
        <v>1</v>
      </c>
      <c r="T846" s="75" t="s">
        <v>231</v>
      </c>
      <c r="U846" s="75">
        <f t="shared" si="215"/>
        <v>1</v>
      </c>
      <c r="V846" s="75" t="s">
        <v>231</v>
      </c>
      <c r="W846" s="75">
        <f t="shared" si="216"/>
        <v>1</v>
      </c>
      <c r="X846" s="75" t="s">
        <v>231</v>
      </c>
      <c r="Y846" s="76">
        <f t="shared" si="210"/>
        <v>1</v>
      </c>
      <c r="Z846" s="77" t="str">
        <f t="shared" si="211"/>
        <v>Insignificante</v>
      </c>
      <c r="AA846" s="78">
        <f t="shared" si="217"/>
        <v>1</v>
      </c>
      <c r="AB846" s="75" t="s">
        <v>231</v>
      </c>
      <c r="AC846" s="75">
        <f t="shared" si="218"/>
        <v>2</v>
      </c>
      <c r="AD846" s="75" t="s">
        <v>233</v>
      </c>
      <c r="AE846" s="75">
        <f t="shared" si="219"/>
        <v>2</v>
      </c>
      <c r="AF846" s="75" t="s">
        <v>233</v>
      </c>
      <c r="AG846" s="76">
        <f t="shared" si="212"/>
        <v>2</v>
      </c>
      <c r="AH846" s="77" t="str">
        <f t="shared" si="220"/>
        <v>Menor</v>
      </c>
      <c r="AI846" s="78">
        <f t="shared" si="221"/>
        <v>1</v>
      </c>
      <c r="AJ846" s="75" t="s">
        <v>231</v>
      </c>
      <c r="AK846" s="75">
        <f t="shared" si="222"/>
        <v>1</v>
      </c>
      <c r="AL846" s="75" t="s">
        <v>231</v>
      </c>
      <c r="AM846" s="75">
        <f t="shared" si="223"/>
        <v>1</v>
      </c>
      <c r="AN846" s="75" t="s">
        <v>231</v>
      </c>
      <c r="AO846" s="76">
        <f t="shared" si="213"/>
        <v>1</v>
      </c>
      <c r="AP846" s="77" t="str">
        <f t="shared" si="224"/>
        <v>Insignificante</v>
      </c>
      <c r="AQ846" s="79" t="s">
        <v>8</v>
      </c>
      <c r="AR846" s="79"/>
      <c r="AS846" s="79"/>
    </row>
    <row r="847" spans="3:45" ht="51">
      <c r="C847" s="56" t="s">
        <v>4379</v>
      </c>
      <c r="D847" s="57">
        <v>41305</v>
      </c>
      <c r="E847" s="71" t="s">
        <v>4380</v>
      </c>
      <c r="F847" s="71" t="s">
        <v>4380</v>
      </c>
      <c r="G847" s="72" t="s">
        <v>4381</v>
      </c>
      <c r="H847" s="72" t="s">
        <v>222</v>
      </c>
      <c r="I847" s="59" t="s">
        <v>223</v>
      </c>
      <c r="J847" s="72" t="s">
        <v>4382</v>
      </c>
      <c r="K847" s="72" t="s">
        <v>4363</v>
      </c>
      <c r="L847" s="72" t="s">
        <v>4383</v>
      </c>
      <c r="M847" s="72" t="s">
        <v>4384</v>
      </c>
      <c r="N847" s="72" t="s">
        <v>4385</v>
      </c>
      <c r="O847" s="72" t="s">
        <v>4386</v>
      </c>
      <c r="P847" s="46" t="s">
        <v>180</v>
      </c>
      <c r="Q847" s="59" t="s">
        <v>2650</v>
      </c>
      <c r="R847" s="59" t="s">
        <v>2783</v>
      </c>
      <c r="S847" s="75">
        <f t="shared" si="214"/>
        <v>1</v>
      </c>
      <c r="T847" s="75" t="s">
        <v>231</v>
      </c>
      <c r="U847" s="75">
        <f t="shared" si="215"/>
        <v>1</v>
      </c>
      <c r="V847" s="75" t="s">
        <v>231</v>
      </c>
      <c r="W847" s="75">
        <f t="shared" si="216"/>
        <v>1</v>
      </c>
      <c r="X847" s="75" t="s">
        <v>231</v>
      </c>
      <c r="Y847" s="76">
        <f t="shared" ref="Y847:Y878" si="225">MAXA(S847,U847,W847)</f>
        <v>1</v>
      </c>
      <c r="Z847" s="77" t="str">
        <f t="shared" ref="Z847:Z878" si="226">IF(Y847=1,"Insignificante",IF(Y847=2,"Menor",IF(Y847=3,"Moderado",IF(Y847=4,"Mayor",IF(Y847=5,"Catastrófico","NA")))))</f>
        <v>Insignificante</v>
      </c>
      <c r="AA847" s="78">
        <f t="shared" si="217"/>
        <v>1</v>
      </c>
      <c r="AB847" s="75" t="s">
        <v>231</v>
      </c>
      <c r="AC847" s="75">
        <f t="shared" si="218"/>
        <v>2</v>
      </c>
      <c r="AD847" s="75" t="s">
        <v>233</v>
      </c>
      <c r="AE847" s="75">
        <f t="shared" si="219"/>
        <v>2</v>
      </c>
      <c r="AF847" s="75" t="s">
        <v>233</v>
      </c>
      <c r="AG847" s="76">
        <f t="shared" ref="AG847:AG878" si="227">MAXA(AA847,AC847,AE847)</f>
        <v>2</v>
      </c>
      <c r="AH847" s="77" t="str">
        <f t="shared" si="220"/>
        <v>Menor</v>
      </c>
      <c r="AI847" s="78">
        <f t="shared" si="221"/>
        <v>1</v>
      </c>
      <c r="AJ847" s="75" t="s">
        <v>231</v>
      </c>
      <c r="AK847" s="75">
        <f t="shared" si="222"/>
        <v>1</v>
      </c>
      <c r="AL847" s="75" t="s">
        <v>231</v>
      </c>
      <c r="AM847" s="75">
        <f t="shared" si="223"/>
        <v>1</v>
      </c>
      <c r="AN847" s="75" t="s">
        <v>231</v>
      </c>
      <c r="AO847" s="76">
        <f t="shared" ref="AO847:AO878" si="228">MAXA(AI847,AK847,AM847)</f>
        <v>1</v>
      </c>
      <c r="AP847" s="77" t="str">
        <f t="shared" si="224"/>
        <v>Insignificante</v>
      </c>
      <c r="AQ847" s="79" t="s">
        <v>8</v>
      </c>
      <c r="AR847" s="79"/>
      <c r="AS847" s="79"/>
    </row>
    <row r="848" spans="3:45" ht="51">
      <c r="C848" s="56" t="s">
        <v>4379</v>
      </c>
      <c r="D848" s="57">
        <v>41305</v>
      </c>
      <c r="E848" s="71" t="s">
        <v>4380</v>
      </c>
      <c r="F848" s="71" t="s">
        <v>4380</v>
      </c>
      <c r="G848" s="72" t="s">
        <v>4381</v>
      </c>
      <c r="H848" s="72" t="s">
        <v>222</v>
      </c>
      <c r="I848" s="59" t="s">
        <v>223</v>
      </c>
      <c r="J848" s="72" t="s">
        <v>4382</v>
      </c>
      <c r="K848" s="72" t="s">
        <v>4363</v>
      </c>
      <c r="L848" s="72" t="s">
        <v>4383</v>
      </c>
      <c r="M848" s="72" t="s">
        <v>4384</v>
      </c>
      <c r="N848" s="72" t="s">
        <v>4385</v>
      </c>
      <c r="O848" s="72" t="s">
        <v>4387</v>
      </c>
      <c r="P848" s="46" t="s">
        <v>180</v>
      </c>
      <c r="Q848" s="59" t="s">
        <v>2650</v>
      </c>
      <c r="R848" s="59" t="s">
        <v>2783</v>
      </c>
      <c r="S848" s="75">
        <f t="shared" si="214"/>
        <v>1</v>
      </c>
      <c r="T848" s="75" t="s">
        <v>231</v>
      </c>
      <c r="U848" s="75">
        <f t="shared" si="215"/>
        <v>1</v>
      </c>
      <c r="V848" s="75" t="s">
        <v>231</v>
      </c>
      <c r="W848" s="75">
        <f t="shared" si="216"/>
        <v>1</v>
      </c>
      <c r="X848" s="75" t="s">
        <v>231</v>
      </c>
      <c r="Y848" s="76">
        <f t="shared" si="225"/>
        <v>1</v>
      </c>
      <c r="Z848" s="77" t="str">
        <f t="shared" si="226"/>
        <v>Insignificante</v>
      </c>
      <c r="AA848" s="78">
        <f t="shared" si="217"/>
        <v>1</v>
      </c>
      <c r="AB848" s="75" t="s">
        <v>231</v>
      </c>
      <c r="AC848" s="75">
        <f t="shared" si="218"/>
        <v>2</v>
      </c>
      <c r="AD848" s="75" t="s">
        <v>233</v>
      </c>
      <c r="AE848" s="75">
        <f t="shared" si="219"/>
        <v>2</v>
      </c>
      <c r="AF848" s="75" t="s">
        <v>233</v>
      </c>
      <c r="AG848" s="76">
        <f t="shared" si="227"/>
        <v>2</v>
      </c>
      <c r="AH848" s="77" t="str">
        <f t="shared" si="220"/>
        <v>Menor</v>
      </c>
      <c r="AI848" s="78">
        <f t="shared" si="221"/>
        <v>1</v>
      </c>
      <c r="AJ848" s="75" t="s">
        <v>231</v>
      </c>
      <c r="AK848" s="75">
        <f t="shared" si="222"/>
        <v>1</v>
      </c>
      <c r="AL848" s="75" t="s">
        <v>231</v>
      </c>
      <c r="AM848" s="75">
        <f t="shared" si="223"/>
        <v>1</v>
      </c>
      <c r="AN848" s="75" t="s">
        <v>231</v>
      </c>
      <c r="AO848" s="76">
        <f t="shared" si="228"/>
        <v>1</v>
      </c>
      <c r="AP848" s="77" t="str">
        <f t="shared" si="224"/>
        <v>Insignificante</v>
      </c>
      <c r="AQ848" s="79" t="s">
        <v>8</v>
      </c>
      <c r="AR848" s="79"/>
      <c r="AS848" s="79"/>
    </row>
    <row r="849" spans="3:45" ht="76.5">
      <c r="C849" s="56" t="s">
        <v>4388</v>
      </c>
      <c r="D849" s="57">
        <v>43383</v>
      </c>
      <c r="E849" s="71" t="s">
        <v>4389</v>
      </c>
      <c r="F849" s="71" t="s">
        <v>4390</v>
      </c>
      <c r="G849" s="72" t="s">
        <v>4391</v>
      </c>
      <c r="H849" s="72" t="s">
        <v>222</v>
      </c>
      <c r="I849" s="72" t="s">
        <v>2766</v>
      </c>
      <c r="J849" s="72" t="s">
        <v>2723</v>
      </c>
      <c r="K849" s="72" t="s">
        <v>4363</v>
      </c>
      <c r="L849" s="72" t="s">
        <v>4392</v>
      </c>
      <c r="M849" s="72" t="s">
        <v>3167</v>
      </c>
      <c r="N849" s="72" t="s">
        <v>4393</v>
      </c>
      <c r="O849" s="72" t="s">
        <v>4394</v>
      </c>
      <c r="P849" s="46" t="s">
        <v>180</v>
      </c>
      <c r="Q849" s="59" t="s">
        <v>2753</v>
      </c>
      <c r="R849" s="59" t="s">
        <v>2783</v>
      </c>
      <c r="S849" s="75">
        <f t="shared" si="214"/>
        <v>1</v>
      </c>
      <c r="T849" s="75" t="s">
        <v>231</v>
      </c>
      <c r="U849" s="75">
        <f t="shared" si="215"/>
        <v>1</v>
      </c>
      <c r="V849" s="75" t="s">
        <v>231</v>
      </c>
      <c r="W849" s="75">
        <f t="shared" si="216"/>
        <v>1</v>
      </c>
      <c r="X849" s="75" t="s">
        <v>231</v>
      </c>
      <c r="Y849" s="76">
        <f t="shared" si="225"/>
        <v>1</v>
      </c>
      <c r="Z849" s="77" t="str">
        <f t="shared" si="226"/>
        <v>Insignificante</v>
      </c>
      <c r="AA849" s="78">
        <f t="shared" si="217"/>
        <v>1</v>
      </c>
      <c r="AB849" s="75" t="s">
        <v>231</v>
      </c>
      <c r="AC849" s="75">
        <f t="shared" si="218"/>
        <v>1</v>
      </c>
      <c r="AD849" s="75" t="s">
        <v>231</v>
      </c>
      <c r="AE849" s="75">
        <f t="shared" si="219"/>
        <v>1</v>
      </c>
      <c r="AF849" s="75" t="s">
        <v>231</v>
      </c>
      <c r="AG849" s="76">
        <f t="shared" si="227"/>
        <v>1</v>
      </c>
      <c r="AH849" s="77" t="str">
        <f t="shared" si="220"/>
        <v>Insignificante</v>
      </c>
      <c r="AI849" s="78">
        <f t="shared" si="221"/>
        <v>1</v>
      </c>
      <c r="AJ849" s="75" t="s">
        <v>231</v>
      </c>
      <c r="AK849" s="75">
        <f t="shared" si="222"/>
        <v>1</v>
      </c>
      <c r="AL849" s="75" t="s">
        <v>231</v>
      </c>
      <c r="AM849" s="75">
        <f t="shared" si="223"/>
        <v>1</v>
      </c>
      <c r="AN849" s="75" t="s">
        <v>231</v>
      </c>
      <c r="AO849" s="76">
        <f t="shared" si="228"/>
        <v>1</v>
      </c>
      <c r="AP849" s="77" t="str">
        <f t="shared" si="224"/>
        <v>Insignificante</v>
      </c>
      <c r="AQ849" s="79" t="s">
        <v>8</v>
      </c>
      <c r="AR849" s="79"/>
      <c r="AS849" s="79"/>
    </row>
    <row r="850" spans="3:45" ht="38.25">
      <c r="C850" s="56" t="s">
        <v>4395</v>
      </c>
      <c r="D850" s="57">
        <v>41404</v>
      </c>
      <c r="E850" s="71" t="s">
        <v>3431</v>
      </c>
      <c r="F850" s="71" t="s">
        <v>4396</v>
      </c>
      <c r="G850" s="72" t="s">
        <v>4397</v>
      </c>
      <c r="H850" s="72" t="s">
        <v>222</v>
      </c>
      <c r="I850" s="72" t="s">
        <v>2766</v>
      </c>
      <c r="J850" s="72" t="s">
        <v>2747</v>
      </c>
      <c r="K850" s="72" t="s">
        <v>4363</v>
      </c>
      <c r="L850" s="72" t="s">
        <v>4383</v>
      </c>
      <c r="M850" s="72" t="s">
        <v>4384</v>
      </c>
      <c r="N850" s="72" t="s">
        <v>4398</v>
      </c>
      <c r="O850" s="72" t="s">
        <v>4399</v>
      </c>
      <c r="P850" s="46" t="s">
        <v>180</v>
      </c>
      <c r="Q850" s="59" t="s">
        <v>2650</v>
      </c>
      <c r="R850" s="59" t="s">
        <v>230</v>
      </c>
      <c r="S850" s="75">
        <f t="shared" si="214"/>
        <v>1</v>
      </c>
      <c r="T850" s="75" t="s">
        <v>231</v>
      </c>
      <c r="U850" s="75">
        <f t="shared" si="215"/>
        <v>1</v>
      </c>
      <c r="V850" s="75" t="s">
        <v>231</v>
      </c>
      <c r="W850" s="75">
        <f t="shared" si="216"/>
        <v>1</v>
      </c>
      <c r="X850" s="75" t="s">
        <v>231</v>
      </c>
      <c r="Y850" s="76">
        <f t="shared" si="225"/>
        <v>1</v>
      </c>
      <c r="Z850" s="77" t="str">
        <f t="shared" si="226"/>
        <v>Insignificante</v>
      </c>
      <c r="AA850" s="78">
        <f t="shared" si="217"/>
        <v>2</v>
      </c>
      <c r="AB850" s="75" t="s">
        <v>233</v>
      </c>
      <c r="AC850" s="75">
        <f t="shared" si="218"/>
        <v>2</v>
      </c>
      <c r="AD850" s="75" t="s">
        <v>233</v>
      </c>
      <c r="AE850" s="75">
        <f t="shared" si="219"/>
        <v>2</v>
      </c>
      <c r="AF850" s="75" t="s">
        <v>233</v>
      </c>
      <c r="AG850" s="76">
        <f t="shared" si="227"/>
        <v>2</v>
      </c>
      <c r="AH850" s="77" t="str">
        <f t="shared" si="220"/>
        <v>Menor</v>
      </c>
      <c r="AI850" s="78">
        <f t="shared" si="221"/>
        <v>2</v>
      </c>
      <c r="AJ850" s="75" t="s">
        <v>233</v>
      </c>
      <c r="AK850" s="75">
        <f t="shared" si="222"/>
        <v>2</v>
      </c>
      <c r="AL850" s="75" t="s">
        <v>233</v>
      </c>
      <c r="AM850" s="75">
        <f t="shared" si="223"/>
        <v>2</v>
      </c>
      <c r="AN850" s="75" t="s">
        <v>233</v>
      </c>
      <c r="AO850" s="76">
        <f t="shared" si="228"/>
        <v>2</v>
      </c>
      <c r="AP850" s="77" t="str">
        <f t="shared" si="224"/>
        <v>Menor</v>
      </c>
      <c r="AQ850" s="79" t="s">
        <v>8</v>
      </c>
      <c r="AR850" s="79"/>
      <c r="AS850" s="79"/>
    </row>
    <row r="851" spans="3:45" ht="25.5">
      <c r="C851" s="56" t="s">
        <v>4400</v>
      </c>
      <c r="D851" s="57">
        <v>42705</v>
      </c>
      <c r="E851" s="71" t="s">
        <v>2744</v>
      </c>
      <c r="F851" s="71" t="s">
        <v>4401</v>
      </c>
      <c r="G851" s="72" t="s">
        <v>4402</v>
      </c>
      <c r="H851" s="72" t="s">
        <v>222</v>
      </c>
      <c r="I851" s="72" t="s">
        <v>2766</v>
      </c>
      <c r="J851" s="72" t="s">
        <v>2747</v>
      </c>
      <c r="K851" s="72" t="s">
        <v>4363</v>
      </c>
      <c r="L851" s="72" t="s">
        <v>4383</v>
      </c>
      <c r="M851" s="72" t="s">
        <v>4403</v>
      </c>
      <c r="N851" s="72" t="s">
        <v>4393</v>
      </c>
      <c r="O851" s="72" t="s">
        <v>4399</v>
      </c>
      <c r="P851" s="46" t="s">
        <v>180</v>
      </c>
      <c r="Q851" s="59" t="s">
        <v>2650</v>
      </c>
      <c r="R851" s="59" t="s">
        <v>230</v>
      </c>
      <c r="S851" s="75">
        <f t="shared" si="214"/>
        <v>1</v>
      </c>
      <c r="T851" s="75" t="s">
        <v>231</v>
      </c>
      <c r="U851" s="75">
        <f t="shared" si="215"/>
        <v>1</v>
      </c>
      <c r="V851" s="75" t="s">
        <v>231</v>
      </c>
      <c r="W851" s="75">
        <f t="shared" si="216"/>
        <v>1</v>
      </c>
      <c r="X851" s="75" t="s">
        <v>231</v>
      </c>
      <c r="Y851" s="76">
        <f t="shared" si="225"/>
        <v>1</v>
      </c>
      <c r="Z851" s="77" t="str">
        <f t="shared" si="226"/>
        <v>Insignificante</v>
      </c>
      <c r="AA851" s="78">
        <f t="shared" si="217"/>
        <v>2</v>
      </c>
      <c r="AB851" s="75" t="s">
        <v>233</v>
      </c>
      <c r="AC851" s="75">
        <f t="shared" si="218"/>
        <v>2</v>
      </c>
      <c r="AD851" s="75" t="s">
        <v>233</v>
      </c>
      <c r="AE851" s="75">
        <f t="shared" si="219"/>
        <v>2</v>
      </c>
      <c r="AF851" s="75" t="s">
        <v>233</v>
      </c>
      <c r="AG851" s="76">
        <f t="shared" si="227"/>
        <v>2</v>
      </c>
      <c r="AH851" s="77" t="str">
        <f t="shared" si="220"/>
        <v>Menor</v>
      </c>
      <c r="AI851" s="78">
        <f t="shared" si="221"/>
        <v>1</v>
      </c>
      <c r="AJ851" s="75" t="s">
        <v>231</v>
      </c>
      <c r="AK851" s="75">
        <f t="shared" si="222"/>
        <v>1</v>
      </c>
      <c r="AL851" s="75" t="s">
        <v>231</v>
      </c>
      <c r="AM851" s="75">
        <f t="shared" si="223"/>
        <v>2</v>
      </c>
      <c r="AN851" s="75" t="s">
        <v>233</v>
      </c>
      <c r="AO851" s="76">
        <f t="shared" si="228"/>
        <v>2</v>
      </c>
      <c r="AP851" s="77" t="str">
        <f t="shared" si="224"/>
        <v>Menor</v>
      </c>
      <c r="AQ851" s="79" t="s">
        <v>8</v>
      </c>
      <c r="AR851" s="79"/>
      <c r="AS851" s="79"/>
    </row>
    <row r="852" spans="3:45" ht="25.5">
      <c r="C852" s="56" t="s">
        <v>4404</v>
      </c>
      <c r="D852" s="57">
        <v>43413</v>
      </c>
      <c r="E852" s="71" t="s">
        <v>4405</v>
      </c>
      <c r="F852" s="71" t="s">
        <v>4405</v>
      </c>
      <c r="G852" s="72" t="s">
        <v>4406</v>
      </c>
      <c r="H852" s="72" t="s">
        <v>222</v>
      </c>
      <c r="I852" s="59" t="s">
        <v>223</v>
      </c>
      <c r="J852" s="72" t="s">
        <v>2820</v>
      </c>
      <c r="K852" s="72" t="s">
        <v>4363</v>
      </c>
      <c r="L852" s="72" t="s">
        <v>4364</v>
      </c>
      <c r="M852" s="72" t="s">
        <v>4407</v>
      </c>
      <c r="N852" s="72" t="s">
        <v>4393</v>
      </c>
      <c r="O852" s="72" t="s">
        <v>4367</v>
      </c>
      <c r="P852" s="46" t="s">
        <v>180</v>
      </c>
      <c r="Q852" s="59" t="s">
        <v>2650</v>
      </c>
      <c r="R852" s="59" t="s">
        <v>2783</v>
      </c>
      <c r="S852" s="75">
        <f t="shared" si="214"/>
        <v>1</v>
      </c>
      <c r="T852" s="75" t="s">
        <v>231</v>
      </c>
      <c r="U852" s="75">
        <f t="shared" si="215"/>
        <v>2</v>
      </c>
      <c r="V852" s="75" t="s">
        <v>233</v>
      </c>
      <c r="W852" s="75">
        <f t="shared" si="216"/>
        <v>2</v>
      </c>
      <c r="X852" s="75" t="s">
        <v>233</v>
      </c>
      <c r="Y852" s="76">
        <f t="shared" si="225"/>
        <v>2</v>
      </c>
      <c r="Z852" s="77" t="str">
        <f t="shared" si="226"/>
        <v>Menor</v>
      </c>
      <c r="AA852" s="78">
        <f t="shared" si="217"/>
        <v>1</v>
      </c>
      <c r="AB852" s="75" t="s">
        <v>231</v>
      </c>
      <c r="AC852" s="75">
        <f t="shared" si="218"/>
        <v>2</v>
      </c>
      <c r="AD852" s="75" t="s">
        <v>233</v>
      </c>
      <c r="AE852" s="75">
        <f t="shared" si="219"/>
        <v>2</v>
      </c>
      <c r="AF852" s="75" t="s">
        <v>233</v>
      </c>
      <c r="AG852" s="76">
        <f t="shared" si="227"/>
        <v>2</v>
      </c>
      <c r="AH852" s="77" t="str">
        <f t="shared" si="220"/>
        <v>Menor</v>
      </c>
      <c r="AI852" s="78">
        <f t="shared" si="221"/>
        <v>1</v>
      </c>
      <c r="AJ852" s="75" t="s">
        <v>231</v>
      </c>
      <c r="AK852" s="75">
        <f t="shared" si="222"/>
        <v>2</v>
      </c>
      <c r="AL852" s="75" t="s">
        <v>233</v>
      </c>
      <c r="AM852" s="75">
        <f t="shared" si="223"/>
        <v>2</v>
      </c>
      <c r="AN852" s="75" t="s">
        <v>233</v>
      </c>
      <c r="AO852" s="76">
        <f t="shared" si="228"/>
        <v>2</v>
      </c>
      <c r="AP852" s="77" t="str">
        <f t="shared" si="224"/>
        <v>Menor</v>
      </c>
      <c r="AQ852" s="79" t="s">
        <v>8</v>
      </c>
      <c r="AR852" s="79"/>
      <c r="AS852" s="79"/>
    </row>
    <row r="853" spans="3:45" ht="25.5">
      <c r="C853" s="56" t="s">
        <v>4404</v>
      </c>
      <c r="D853" s="57">
        <v>43413</v>
      </c>
      <c r="E853" s="71" t="s">
        <v>4405</v>
      </c>
      <c r="F853" s="71" t="s">
        <v>4405</v>
      </c>
      <c r="G853" s="72" t="s">
        <v>4406</v>
      </c>
      <c r="H853" s="72" t="s">
        <v>222</v>
      </c>
      <c r="I853" s="59" t="s">
        <v>223</v>
      </c>
      <c r="J853" s="72" t="s">
        <v>2820</v>
      </c>
      <c r="K853" s="72" t="s">
        <v>4363</v>
      </c>
      <c r="L853" s="72" t="s">
        <v>4364</v>
      </c>
      <c r="M853" s="72" t="s">
        <v>4407</v>
      </c>
      <c r="N853" s="72" t="s">
        <v>4393</v>
      </c>
      <c r="O853" s="72" t="s">
        <v>4368</v>
      </c>
      <c r="P853" s="46" t="s">
        <v>180</v>
      </c>
      <c r="Q853" s="59" t="s">
        <v>2650</v>
      </c>
      <c r="R853" s="59" t="s">
        <v>2783</v>
      </c>
      <c r="S853" s="75">
        <f t="shared" si="214"/>
        <v>1</v>
      </c>
      <c r="T853" s="75" t="s">
        <v>231</v>
      </c>
      <c r="U853" s="75">
        <f t="shared" si="215"/>
        <v>2</v>
      </c>
      <c r="V853" s="75" t="s">
        <v>233</v>
      </c>
      <c r="W853" s="75">
        <f t="shared" si="216"/>
        <v>2</v>
      </c>
      <c r="X853" s="75" t="s">
        <v>233</v>
      </c>
      <c r="Y853" s="76">
        <f t="shared" si="225"/>
        <v>2</v>
      </c>
      <c r="Z853" s="77" t="str">
        <f t="shared" si="226"/>
        <v>Menor</v>
      </c>
      <c r="AA853" s="78">
        <f t="shared" si="217"/>
        <v>1</v>
      </c>
      <c r="AB853" s="75" t="s">
        <v>231</v>
      </c>
      <c r="AC853" s="75">
        <f t="shared" si="218"/>
        <v>2</v>
      </c>
      <c r="AD853" s="75" t="s">
        <v>233</v>
      </c>
      <c r="AE853" s="75">
        <f t="shared" si="219"/>
        <v>2</v>
      </c>
      <c r="AF853" s="75" t="s">
        <v>233</v>
      </c>
      <c r="AG853" s="76">
        <f t="shared" si="227"/>
        <v>2</v>
      </c>
      <c r="AH853" s="77" t="str">
        <f t="shared" si="220"/>
        <v>Menor</v>
      </c>
      <c r="AI853" s="78">
        <f t="shared" si="221"/>
        <v>1</v>
      </c>
      <c r="AJ853" s="75" t="s">
        <v>231</v>
      </c>
      <c r="AK853" s="75">
        <f t="shared" si="222"/>
        <v>2</v>
      </c>
      <c r="AL853" s="75" t="s">
        <v>233</v>
      </c>
      <c r="AM853" s="75">
        <f t="shared" si="223"/>
        <v>2</v>
      </c>
      <c r="AN853" s="75" t="s">
        <v>233</v>
      </c>
      <c r="AO853" s="76">
        <f t="shared" si="228"/>
        <v>2</v>
      </c>
      <c r="AP853" s="77" t="str">
        <f t="shared" si="224"/>
        <v>Menor</v>
      </c>
      <c r="AQ853" s="79" t="s">
        <v>8</v>
      </c>
      <c r="AR853" s="79"/>
      <c r="AS853" s="79"/>
    </row>
    <row r="854" spans="3:45" ht="25.5">
      <c r="C854" s="56" t="s">
        <v>4404</v>
      </c>
      <c r="D854" s="57">
        <v>43413</v>
      </c>
      <c r="E854" s="71" t="s">
        <v>4405</v>
      </c>
      <c r="F854" s="71" t="s">
        <v>4405</v>
      </c>
      <c r="G854" s="72" t="s">
        <v>4406</v>
      </c>
      <c r="H854" s="72" t="s">
        <v>222</v>
      </c>
      <c r="I854" s="59" t="s">
        <v>223</v>
      </c>
      <c r="J854" s="72" t="s">
        <v>2820</v>
      </c>
      <c r="K854" s="72" t="s">
        <v>4363</v>
      </c>
      <c r="L854" s="72" t="s">
        <v>4364</v>
      </c>
      <c r="M854" s="72" t="s">
        <v>4407</v>
      </c>
      <c r="N854" s="72" t="s">
        <v>4393</v>
      </c>
      <c r="O854" s="72" t="s">
        <v>4369</v>
      </c>
      <c r="P854" s="46" t="s">
        <v>180</v>
      </c>
      <c r="Q854" s="59" t="s">
        <v>2650</v>
      </c>
      <c r="R854" s="59" t="s">
        <v>2783</v>
      </c>
      <c r="S854" s="75">
        <f t="shared" si="214"/>
        <v>1</v>
      </c>
      <c r="T854" s="75" t="s">
        <v>231</v>
      </c>
      <c r="U854" s="75">
        <f t="shared" si="215"/>
        <v>2</v>
      </c>
      <c r="V854" s="75" t="s">
        <v>233</v>
      </c>
      <c r="W854" s="75">
        <f t="shared" si="216"/>
        <v>2</v>
      </c>
      <c r="X854" s="75" t="s">
        <v>233</v>
      </c>
      <c r="Y854" s="76">
        <f t="shared" si="225"/>
        <v>2</v>
      </c>
      <c r="Z854" s="77" t="str">
        <f t="shared" si="226"/>
        <v>Menor</v>
      </c>
      <c r="AA854" s="78">
        <f t="shared" si="217"/>
        <v>1</v>
      </c>
      <c r="AB854" s="75" t="s">
        <v>231</v>
      </c>
      <c r="AC854" s="75">
        <f t="shared" si="218"/>
        <v>2</v>
      </c>
      <c r="AD854" s="75" t="s">
        <v>233</v>
      </c>
      <c r="AE854" s="75">
        <f t="shared" si="219"/>
        <v>2</v>
      </c>
      <c r="AF854" s="75" t="s">
        <v>233</v>
      </c>
      <c r="AG854" s="76">
        <f t="shared" si="227"/>
        <v>2</v>
      </c>
      <c r="AH854" s="77" t="str">
        <f t="shared" si="220"/>
        <v>Menor</v>
      </c>
      <c r="AI854" s="78">
        <f t="shared" si="221"/>
        <v>1</v>
      </c>
      <c r="AJ854" s="75" t="s">
        <v>231</v>
      </c>
      <c r="AK854" s="75">
        <f t="shared" si="222"/>
        <v>2</v>
      </c>
      <c r="AL854" s="75" t="s">
        <v>233</v>
      </c>
      <c r="AM854" s="75">
        <f t="shared" si="223"/>
        <v>2</v>
      </c>
      <c r="AN854" s="75" t="s">
        <v>233</v>
      </c>
      <c r="AO854" s="76">
        <f t="shared" si="228"/>
        <v>2</v>
      </c>
      <c r="AP854" s="77" t="str">
        <f t="shared" si="224"/>
        <v>Menor</v>
      </c>
      <c r="AQ854" s="79" t="s">
        <v>8</v>
      </c>
      <c r="AR854" s="79"/>
      <c r="AS854" s="79"/>
    </row>
    <row r="855" spans="3:45" ht="25.5">
      <c r="C855" s="56" t="s">
        <v>4408</v>
      </c>
      <c r="D855" s="57">
        <v>41641</v>
      </c>
      <c r="E855" s="71" t="s">
        <v>4409</v>
      </c>
      <c r="F855" s="71" t="s">
        <v>4409</v>
      </c>
      <c r="G855" s="72" t="s">
        <v>4410</v>
      </c>
      <c r="H855" s="72" t="s">
        <v>222</v>
      </c>
      <c r="I855" s="59" t="s">
        <v>223</v>
      </c>
      <c r="J855" s="72" t="s">
        <v>2820</v>
      </c>
      <c r="K855" s="72" t="s">
        <v>4363</v>
      </c>
      <c r="L855" s="72" t="s">
        <v>4383</v>
      </c>
      <c r="M855" s="72" t="s">
        <v>4384</v>
      </c>
      <c r="N855" s="72" t="s">
        <v>4393</v>
      </c>
      <c r="O855" s="72" t="s">
        <v>4399</v>
      </c>
      <c r="P855" s="46" t="s">
        <v>180</v>
      </c>
      <c r="Q855" s="59" t="s">
        <v>2650</v>
      </c>
      <c r="R855" s="59" t="s">
        <v>230</v>
      </c>
      <c r="S855" s="75">
        <f t="shared" si="214"/>
        <v>1</v>
      </c>
      <c r="T855" s="75" t="s">
        <v>231</v>
      </c>
      <c r="U855" s="75">
        <f t="shared" si="215"/>
        <v>1</v>
      </c>
      <c r="V855" s="75" t="s">
        <v>231</v>
      </c>
      <c r="W855" s="75">
        <f t="shared" si="216"/>
        <v>1</v>
      </c>
      <c r="X855" s="75" t="s">
        <v>231</v>
      </c>
      <c r="Y855" s="76">
        <f t="shared" si="225"/>
        <v>1</v>
      </c>
      <c r="Z855" s="77" t="str">
        <f t="shared" si="226"/>
        <v>Insignificante</v>
      </c>
      <c r="AA855" s="78">
        <f t="shared" si="217"/>
        <v>1</v>
      </c>
      <c r="AB855" s="75" t="s">
        <v>231</v>
      </c>
      <c r="AC855" s="75">
        <f t="shared" si="218"/>
        <v>1</v>
      </c>
      <c r="AD855" s="75" t="s">
        <v>231</v>
      </c>
      <c r="AE855" s="75">
        <f t="shared" si="219"/>
        <v>1</v>
      </c>
      <c r="AF855" s="75" t="s">
        <v>231</v>
      </c>
      <c r="AG855" s="76">
        <f t="shared" si="227"/>
        <v>1</v>
      </c>
      <c r="AH855" s="77" t="str">
        <f t="shared" si="220"/>
        <v>Insignificante</v>
      </c>
      <c r="AI855" s="78">
        <f t="shared" si="221"/>
        <v>1</v>
      </c>
      <c r="AJ855" s="75" t="s">
        <v>231</v>
      </c>
      <c r="AK855" s="75">
        <f t="shared" si="222"/>
        <v>1</v>
      </c>
      <c r="AL855" s="75" t="s">
        <v>231</v>
      </c>
      <c r="AM855" s="75">
        <f t="shared" si="223"/>
        <v>1</v>
      </c>
      <c r="AN855" s="75" t="s">
        <v>231</v>
      </c>
      <c r="AO855" s="76">
        <f t="shared" si="228"/>
        <v>1</v>
      </c>
      <c r="AP855" s="77" t="str">
        <f t="shared" si="224"/>
        <v>Insignificante</v>
      </c>
      <c r="AQ855" s="79" t="s">
        <v>8</v>
      </c>
      <c r="AR855" s="79"/>
      <c r="AS855" s="79"/>
    </row>
    <row r="856" spans="3:45" ht="25.5">
      <c r="C856" s="56" t="s">
        <v>4408</v>
      </c>
      <c r="D856" s="57">
        <v>41641</v>
      </c>
      <c r="E856" s="71" t="s">
        <v>4409</v>
      </c>
      <c r="F856" s="71" t="s">
        <v>4409</v>
      </c>
      <c r="G856" s="72" t="s">
        <v>4410</v>
      </c>
      <c r="H856" s="72" t="s">
        <v>222</v>
      </c>
      <c r="I856" s="59" t="s">
        <v>223</v>
      </c>
      <c r="J856" s="72" t="s">
        <v>2820</v>
      </c>
      <c r="K856" s="72" t="s">
        <v>4363</v>
      </c>
      <c r="L856" s="72" t="s">
        <v>4383</v>
      </c>
      <c r="M856" s="72" t="s">
        <v>4384</v>
      </c>
      <c r="N856" s="72" t="s">
        <v>4393</v>
      </c>
      <c r="O856" s="72" t="s">
        <v>4411</v>
      </c>
      <c r="P856" s="46" t="s">
        <v>180</v>
      </c>
      <c r="Q856" s="59" t="s">
        <v>2650</v>
      </c>
      <c r="R856" s="59" t="s">
        <v>230</v>
      </c>
      <c r="S856" s="75">
        <f t="shared" si="214"/>
        <v>1</v>
      </c>
      <c r="T856" s="75" t="s">
        <v>231</v>
      </c>
      <c r="U856" s="75">
        <f t="shared" si="215"/>
        <v>1</v>
      </c>
      <c r="V856" s="75" t="s">
        <v>231</v>
      </c>
      <c r="W856" s="75">
        <f t="shared" si="216"/>
        <v>1</v>
      </c>
      <c r="X856" s="75" t="s">
        <v>231</v>
      </c>
      <c r="Y856" s="76">
        <f t="shared" si="225"/>
        <v>1</v>
      </c>
      <c r="Z856" s="77" t="str">
        <f t="shared" si="226"/>
        <v>Insignificante</v>
      </c>
      <c r="AA856" s="78">
        <f t="shared" si="217"/>
        <v>1</v>
      </c>
      <c r="AB856" s="75" t="s">
        <v>231</v>
      </c>
      <c r="AC856" s="75">
        <f t="shared" si="218"/>
        <v>1</v>
      </c>
      <c r="AD856" s="75" t="s">
        <v>231</v>
      </c>
      <c r="AE856" s="75">
        <f t="shared" si="219"/>
        <v>1</v>
      </c>
      <c r="AF856" s="75" t="s">
        <v>231</v>
      </c>
      <c r="AG856" s="76">
        <f t="shared" si="227"/>
        <v>1</v>
      </c>
      <c r="AH856" s="77" t="str">
        <f t="shared" si="220"/>
        <v>Insignificante</v>
      </c>
      <c r="AI856" s="78">
        <f t="shared" si="221"/>
        <v>1</v>
      </c>
      <c r="AJ856" s="75" t="s">
        <v>231</v>
      </c>
      <c r="AK856" s="75">
        <f t="shared" si="222"/>
        <v>1</v>
      </c>
      <c r="AL856" s="75" t="s">
        <v>231</v>
      </c>
      <c r="AM856" s="75">
        <f t="shared" si="223"/>
        <v>1</v>
      </c>
      <c r="AN856" s="75" t="s">
        <v>231</v>
      </c>
      <c r="AO856" s="76">
        <f t="shared" si="228"/>
        <v>1</v>
      </c>
      <c r="AP856" s="77" t="str">
        <f t="shared" si="224"/>
        <v>Insignificante</v>
      </c>
      <c r="AQ856" s="79" t="s">
        <v>8</v>
      </c>
      <c r="AR856" s="79"/>
      <c r="AS856" s="79"/>
    </row>
    <row r="857" spans="3:45" ht="25.5">
      <c r="C857" s="56" t="s">
        <v>4408</v>
      </c>
      <c r="D857" s="57">
        <v>41641</v>
      </c>
      <c r="E857" s="71" t="s">
        <v>4409</v>
      </c>
      <c r="F857" s="71" t="s">
        <v>4409</v>
      </c>
      <c r="G857" s="72" t="s">
        <v>4410</v>
      </c>
      <c r="H857" s="72" t="s">
        <v>222</v>
      </c>
      <c r="I857" s="59" t="s">
        <v>223</v>
      </c>
      <c r="J857" s="72" t="s">
        <v>2820</v>
      </c>
      <c r="K857" s="72" t="s">
        <v>4363</v>
      </c>
      <c r="L857" s="72" t="s">
        <v>4383</v>
      </c>
      <c r="M857" s="72" t="s">
        <v>4384</v>
      </c>
      <c r="N857" s="72" t="s">
        <v>4393</v>
      </c>
      <c r="O857" s="72" t="s">
        <v>4412</v>
      </c>
      <c r="P857" s="46" t="s">
        <v>180</v>
      </c>
      <c r="Q857" s="59" t="s">
        <v>2650</v>
      </c>
      <c r="R857" s="59" t="s">
        <v>230</v>
      </c>
      <c r="S857" s="75">
        <f t="shared" si="214"/>
        <v>1</v>
      </c>
      <c r="T857" s="75" t="s">
        <v>231</v>
      </c>
      <c r="U857" s="75">
        <f t="shared" si="215"/>
        <v>1</v>
      </c>
      <c r="V857" s="75" t="s">
        <v>231</v>
      </c>
      <c r="W857" s="75">
        <f t="shared" si="216"/>
        <v>1</v>
      </c>
      <c r="X857" s="75" t="s">
        <v>231</v>
      </c>
      <c r="Y857" s="76">
        <f t="shared" si="225"/>
        <v>1</v>
      </c>
      <c r="Z857" s="77" t="str">
        <f t="shared" si="226"/>
        <v>Insignificante</v>
      </c>
      <c r="AA857" s="78">
        <f t="shared" si="217"/>
        <v>1</v>
      </c>
      <c r="AB857" s="75" t="s">
        <v>231</v>
      </c>
      <c r="AC857" s="75">
        <f t="shared" si="218"/>
        <v>1</v>
      </c>
      <c r="AD857" s="75" t="s">
        <v>231</v>
      </c>
      <c r="AE857" s="75">
        <f t="shared" si="219"/>
        <v>1</v>
      </c>
      <c r="AF857" s="75" t="s">
        <v>231</v>
      </c>
      <c r="AG857" s="76">
        <f t="shared" si="227"/>
        <v>1</v>
      </c>
      <c r="AH857" s="77" t="str">
        <f t="shared" si="220"/>
        <v>Insignificante</v>
      </c>
      <c r="AI857" s="78">
        <f t="shared" si="221"/>
        <v>1</v>
      </c>
      <c r="AJ857" s="75" t="s">
        <v>231</v>
      </c>
      <c r="AK857" s="75">
        <f t="shared" si="222"/>
        <v>1</v>
      </c>
      <c r="AL857" s="75" t="s">
        <v>231</v>
      </c>
      <c r="AM857" s="75">
        <f t="shared" si="223"/>
        <v>1</v>
      </c>
      <c r="AN857" s="75" t="s">
        <v>231</v>
      </c>
      <c r="AO857" s="76">
        <f t="shared" si="228"/>
        <v>1</v>
      </c>
      <c r="AP857" s="77" t="str">
        <f t="shared" si="224"/>
        <v>Insignificante</v>
      </c>
      <c r="AQ857" s="79" t="s">
        <v>8</v>
      </c>
      <c r="AR857" s="79"/>
      <c r="AS857" s="79"/>
    </row>
    <row r="858" spans="3:45" ht="25.5">
      <c r="C858" s="56" t="s">
        <v>4413</v>
      </c>
      <c r="D858" s="57">
        <v>41641</v>
      </c>
      <c r="E858" s="71" t="s">
        <v>4414</v>
      </c>
      <c r="F858" s="71" t="s">
        <v>4415</v>
      </c>
      <c r="G858" s="72" t="s">
        <v>4416</v>
      </c>
      <c r="H858" s="72" t="s">
        <v>222</v>
      </c>
      <c r="I858" s="59" t="s">
        <v>223</v>
      </c>
      <c r="J858" s="72" t="s">
        <v>2820</v>
      </c>
      <c r="K858" s="72" t="s">
        <v>4363</v>
      </c>
      <c r="L858" s="72" t="s">
        <v>4383</v>
      </c>
      <c r="M858" s="72" t="s">
        <v>4384</v>
      </c>
      <c r="N858" s="72" t="s">
        <v>4393</v>
      </c>
      <c r="O858" s="72" t="s">
        <v>4399</v>
      </c>
      <c r="P858" s="46" t="s">
        <v>180</v>
      </c>
      <c r="Q858" s="59" t="s">
        <v>2650</v>
      </c>
      <c r="R858" s="59" t="s">
        <v>230</v>
      </c>
      <c r="S858" s="75">
        <f t="shared" si="214"/>
        <v>1</v>
      </c>
      <c r="T858" s="75" t="s">
        <v>231</v>
      </c>
      <c r="U858" s="75">
        <f t="shared" si="215"/>
        <v>1</v>
      </c>
      <c r="V858" s="75" t="s">
        <v>231</v>
      </c>
      <c r="W858" s="75">
        <f t="shared" si="216"/>
        <v>1</v>
      </c>
      <c r="X858" s="75" t="s">
        <v>231</v>
      </c>
      <c r="Y858" s="76">
        <f t="shared" si="225"/>
        <v>1</v>
      </c>
      <c r="Z858" s="77" t="str">
        <f t="shared" si="226"/>
        <v>Insignificante</v>
      </c>
      <c r="AA858" s="78">
        <f t="shared" si="217"/>
        <v>1</v>
      </c>
      <c r="AB858" s="75" t="s">
        <v>231</v>
      </c>
      <c r="AC858" s="75">
        <f t="shared" si="218"/>
        <v>1</v>
      </c>
      <c r="AD858" s="75" t="s">
        <v>231</v>
      </c>
      <c r="AE858" s="75">
        <f t="shared" si="219"/>
        <v>1</v>
      </c>
      <c r="AF858" s="75" t="s">
        <v>231</v>
      </c>
      <c r="AG858" s="76">
        <f t="shared" si="227"/>
        <v>1</v>
      </c>
      <c r="AH858" s="77" t="str">
        <f t="shared" si="220"/>
        <v>Insignificante</v>
      </c>
      <c r="AI858" s="78">
        <f t="shared" si="221"/>
        <v>1</v>
      </c>
      <c r="AJ858" s="75" t="s">
        <v>231</v>
      </c>
      <c r="AK858" s="75">
        <f t="shared" si="222"/>
        <v>1</v>
      </c>
      <c r="AL858" s="75" t="s">
        <v>231</v>
      </c>
      <c r="AM858" s="75">
        <f t="shared" si="223"/>
        <v>1</v>
      </c>
      <c r="AN858" s="75" t="s">
        <v>231</v>
      </c>
      <c r="AO858" s="76">
        <f t="shared" si="228"/>
        <v>1</v>
      </c>
      <c r="AP858" s="77" t="str">
        <f t="shared" si="224"/>
        <v>Insignificante</v>
      </c>
      <c r="AQ858" s="79" t="s">
        <v>8</v>
      </c>
      <c r="AR858" s="79"/>
      <c r="AS858" s="79"/>
    </row>
    <row r="859" spans="3:45" ht="25.5">
      <c r="C859" s="56" t="s">
        <v>4413</v>
      </c>
      <c r="D859" s="57">
        <v>41641</v>
      </c>
      <c r="E859" s="71" t="s">
        <v>4414</v>
      </c>
      <c r="F859" s="71" t="s">
        <v>4415</v>
      </c>
      <c r="G859" s="72" t="s">
        <v>4416</v>
      </c>
      <c r="H859" s="72" t="s">
        <v>222</v>
      </c>
      <c r="I859" s="59" t="s">
        <v>223</v>
      </c>
      <c r="J859" s="72" t="s">
        <v>2820</v>
      </c>
      <c r="K859" s="72" t="s">
        <v>4363</v>
      </c>
      <c r="L859" s="72" t="s">
        <v>4383</v>
      </c>
      <c r="M859" s="72" t="s">
        <v>4384</v>
      </c>
      <c r="N859" s="72" t="s">
        <v>4393</v>
      </c>
      <c r="O859" s="72" t="s">
        <v>4411</v>
      </c>
      <c r="P859" s="46" t="s">
        <v>180</v>
      </c>
      <c r="Q859" s="59" t="s">
        <v>2650</v>
      </c>
      <c r="R859" s="59" t="s">
        <v>230</v>
      </c>
      <c r="S859" s="75">
        <f t="shared" si="214"/>
        <v>1</v>
      </c>
      <c r="T859" s="75" t="s">
        <v>231</v>
      </c>
      <c r="U859" s="75">
        <f t="shared" si="215"/>
        <v>1</v>
      </c>
      <c r="V859" s="75" t="s">
        <v>231</v>
      </c>
      <c r="W859" s="75">
        <f t="shared" si="216"/>
        <v>1</v>
      </c>
      <c r="X859" s="75" t="s">
        <v>231</v>
      </c>
      <c r="Y859" s="76">
        <f t="shared" si="225"/>
        <v>1</v>
      </c>
      <c r="Z859" s="77" t="str">
        <f t="shared" si="226"/>
        <v>Insignificante</v>
      </c>
      <c r="AA859" s="78">
        <f t="shared" si="217"/>
        <v>1</v>
      </c>
      <c r="AB859" s="75" t="s">
        <v>231</v>
      </c>
      <c r="AC859" s="75">
        <f t="shared" si="218"/>
        <v>1</v>
      </c>
      <c r="AD859" s="75" t="s">
        <v>231</v>
      </c>
      <c r="AE859" s="75">
        <f t="shared" si="219"/>
        <v>1</v>
      </c>
      <c r="AF859" s="75" t="s">
        <v>231</v>
      </c>
      <c r="AG859" s="76">
        <f t="shared" si="227"/>
        <v>1</v>
      </c>
      <c r="AH859" s="77" t="str">
        <f t="shared" si="220"/>
        <v>Insignificante</v>
      </c>
      <c r="AI859" s="78">
        <f t="shared" si="221"/>
        <v>1</v>
      </c>
      <c r="AJ859" s="75" t="s">
        <v>231</v>
      </c>
      <c r="AK859" s="75">
        <f t="shared" si="222"/>
        <v>1</v>
      </c>
      <c r="AL859" s="75" t="s">
        <v>231</v>
      </c>
      <c r="AM859" s="75">
        <f t="shared" si="223"/>
        <v>1</v>
      </c>
      <c r="AN859" s="75" t="s">
        <v>231</v>
      </c>
      <c r="AO859" s="76">
        <f t="shared" si="228"/>
        <v>1</v>
      </c>
      <c r="AP859" s="77" t="str">
        <f t="shared" si="224"/>
        <v>Insignificante</v>
      </c>
      <c r="AQ859" s="79" t="s">
        <v>8</v>
      </c>
      <c r="AR859" s="79"/>
      <c r="AS859" s="79"/>
    </row>
    <row r="860" spans="3:45" ht="25.5">
      <c r="C860" s="56" t="s">
        <v>4413</v>
      </c>
      <c r="D860" s="57">
        <v>41641</v>
      </c>
      <c r="E860" s="71" t="s">
        <v>4414</v>
      </c>
      <c r="F860" s="71" t="s">
        <v>4415</v>
      </c>
      <c r="G860" s="72" t="s">
        <v>4416</v>
      </c>
      <c r="H860" s="72" t="s">
        <v>222</v>
      </c>
      <c r="I860" s="59" t="s">
        <v>223</v>
      </c>
      <c r="J860" s="72" t="s">
        <v>2820</v>
      </c>
      <c r="K860" s="72" t="s">
        <v>4363</v>
      </c>
      <c r="L860" s="72" t="s">
        <v>4383</v>
      </c>
      <c r="M860" s="72" t="s">
        <v>4384</v>
      </c>
      <c r="N860" s="72" t="s">
        <v>4393</v>
      </c>
      <c r="O860" s="72" t="s">
        <v>4412</v>
      </c>
      <c r="P860" s="46" t="s">
        <v>180</v>
      </c>
      <c r="Q860" s="59" t="s">
        <v>2650</v>
      </c>
      <c r="R860" s="59" t="s">
        <v>230</v>
      </c>
      <c r="S860" s="75">
        <f t="shared" si="214"/>
        <v>1</v>
      </c>
      <c r="T860" s="75" t="s">
        <v>231</v>
      </c>
      <c r="U860" s="75">
        <f t="shared" si="215"/>
        <v>1</v>
      </c>
      <c r="V860" s="75" t="s">
        <v>231</v>
      </c>
      <c r="W860" s="75">
        <f t="shared" si="216"/>
        <v>1</v>
      </c>
      <c r="X860" s="75" t="s">
        <v>231</v>
      </c>
      <c r="Y860" s="76">
        <f t="shared" si="225"/>
        <v>1</v>
      </c>
      <c r="Z860" s="77" t="str">
        <f t="shared" si="226"/>
        <v>Insignificante</v>
      </c>
      <c r="AA860" s="78">
        <f t="shared" si="217"/>
        <v>1</v>
      </c>
      <c r="AB860" s="75" t="s">
        <v>231</v>
      </c>
      <c r="AC860" s="75">
        <f t="shared" si="218"/>
        <v>1</v>
      </c>
      <c r="AD860" s="75" t="s">
        <v>231</v>
      </c>
      <c r="AE860" s="75">
        <f t="shared" si="219"/>
        <v>1</v>
      </c>
      <c r="AF860" s="75" t="s">
        <v>231</v>
      </c>
      <c r="AG860" s="76">
        <f t="shared" si="227"/>
        <v>1</v>
      </c>
      <c r="AH860" s="77" t="str">
        <f t="shared" si="220"/>
        <v>Insignificante</v>
      </c>
      <c r="AI860" s="78">
        <f t="shared" si="221"/>
        <v>1</v>
      </c>
      <c r="AJ860" s="75" t="s">
        <v>231</v>
      </c>
      <c r="AK860" s="75">
        <f t="shared" si="222"/>
        <v>1</v>
      </c>
      <c r="AL860" s="75" t="s">
        <v>231</v>
      </c>
      <c r="AM860" s="75">
        <f t="shared" si="223"/>
        <v>1</v>
      </c>
      <c r="AN860" s="75" t="s">
        <v>231</v>
      </c>
      <c r="AO860" s="76">
        <f t="shared" si="228"/>
        <v>1</v>
      </c>
      <c r="AP860" s="77" t="str">
        <f t="shared" si="224"/>
        <v>Insignificante</v>
      </c>
      <c r="AQ860" s="79" t="s">
        <v>8</v>
      </c>
      <c r="AR860" s="79"/>
      <c r="AS860" s="79"/>
    </row>
    <row r="861" spans="3:45" ht="25.5">
      <c r="C861" s="56" t="s">
        <v>4413</v>
      </c>
      <c r="D861" s="57">
        <v>41641</v>
      </c>
      <c r="E861" s="71" t="s">
        <v>4414</v>
      </c>
      <c r="F861" s="71" t="s">
        <v>4415</v>
      </c>
      <c r="G861" s="72" t="s">
        <v>4416</v>
      </c>
      <c r="H861" s="72" t="s">
        <v>222</v>
      </c>
      <c r="I861" s="59" t="s">
        <v>223</v>
      </c>
      <c r="J861" s="72" t="s">
        <v>2820</v>
      </c>
      <c r="K861" s="72" t="s">
        <v>4363</v>
      </c>
      <c r="L861" s="72" t="s">
        <v>4383</v>
      </c>
      <c r="M861" s="72" t="s">
        <v>4384</v>
      </c>
      <c r="N861" s="72" t="s">
        <v>4393</v>
      </c>
      <c r="O861" s="72" t="s">
        <v>4417</v>
      </c>
      <c r="P861" s="46" t="s">
        <v>180</v>
      </c>
      <c r="Q861" s="59" t="s">
        <v>2650</v>
      </c>
      <c r="R861" s="59" t="s">
        <v>230</v>
      </c>
      <c r="S861" s="75">
        <f t="shared" si="214"/>
        <v>1</v>
      </c>
      <c r="T861" s="75" t="s">
        <v>231</v>
      </c>
      <c r="U861" s="75">
        <f t="shared" si="215"/>
        <v>1</v>
      </c>
      <c r="V861" s="75" t="s">
        <v>231</v>
      </c>
      <c r="W861" s="75">
        <f t="shared" si="216"/>
        <v>1</v>
      </c>
      <c r="X861" s="75" t="s">
        <v>231</v>
      </c>
      <c r="Y861" s="76">
        <f t="shared" si="225"/>
        <v>1</v>
      </c>
      <c r="Z861" s="77" t="str">
        <f t="shared" si="226"/>
        <v>Insignificante</v>
      </c>
      <c r="AA861" s="78">
        <f t="shared" si="217"/>
        <v>1</v>
      </c>
      <c r="AB861" s="75" t="s">
        <v>231</v>
      </c>
      <c r="AC861" s="75">
        <f t="shared" si="218"/>
        <v>1</v>
      </c>
      <c r="AD861" s="75" t="s">
        <v>231</v>
      </c>
      <c r="AE861" s="75">
        <f t="shared" si="219"/>
        <v>1</v>
      </c>
      <c r="AF861" s="75" t="s">
        <v>231</v>
      </c>
      <c r="AG861" s="76">
        <f t="shared" si="227"/>
        <v>1</v>
      </c>
      <c r="AH861" s="77" t="str">
        <f t="shared" si="220"/>
        <v>Insignificante</v>
      </c>
      <c r="AI861" s="78">
        <f t="shared" si="221"/>
        <v>1</v>
      </c>
      <c r="AJ861" s="75" t="s">
        <v>231</v>
      </c>
      <c r="AK861" s="75">
        <f t="shared" si="222"/>
        <v>1</v>
      </c>
      <c r="AL861" s="75" t="s">
        <v>231</v>
      </c>
      <c r="AM861" s="75">
        <f t="shared" si="223"/>
        <v>1</v>
      </c>
      <c r="AN861" s="75" t="s">
        <v>231</v>
      </c>
      <c r="AO861" s="76">
        <f t="shared" si="228"/>
        <v>1</v>
      </c>
      <c r="AP861" s="77" t="str">
        <f t="shared" si="224"/>
        <v>Insignificante</v>
      </c>
      <c r="AQ861" s="79" t="s">
        <v>8</v>
      </c>
      <c r="AR861" s="79"/>
      <c r="AS861" s="79"/>
    </row>
    <row r="862" spans="3:45" ht="25.5">
      <c r="C862" s="56" t="s">
        <v>4418</v>
      </c>
      <c r="D862" s="57">
        <v>41381</v>
      </c>
      <c r="E862" s="71" t="s">
        <v>4419</v>
      </c>
      <c r="F862" s="71" t="s">
        <v>4419</v>
      </c>
      <c r="G862" s="72" t="s">
        <v>4420</v>
      </c>
      <c r="H862" s="72" t="s">
        <v>222</v>
      </c>
      <c r="I862" s="59" t="s">
        <v>2655</v>
      </c>
      <c r="J862" s="72" t="s">
        <v>4421</v>
      </c>
      <c r="K862" s="72" t="s">
        <v>4363</v>
      </c>
      <c r="L862" s="72" t="s">
        <v>4383</v>
      </c>
      <c r="M862" s="72" t="s">
        <v>4384</v>
      </c>
      <c r="N862" s="72" t="s">
        <v>4393</v>
      </c>
      <c r="O862" s="72" t="s">
        <v>4422</v>
      </c>
      <c r="P862" s="46" t="s">
        <v>180</v>
      </c>
      <c r="Q862" s="59" t="s">
        <v>2650</v>
      </c>
      <c r="R862" s="59" t="s">
        <v>230</v>
      </c>
      <c r="S862" s="75">
        <f t="shared" si="214"/>
        <v>1</v>
      </c>
      <c r="T862" s="75" t="s">
        <v>231</v>
      </c>
      <c r="U862" s="75">
        <f t="shared" si="215"/>
        <v>1</v>
      </c>
      <c r="V862" s="75" t="s">
        <v>231</v>
      </c>
      <c r="W862" s="75">
        <f t="shared" si="216"/>
        <v>1</v>
      </c>
      <c r="X862" s="75" t="s">
        <v>231</v>
      </c>
      <c r="Y862" s="76">
        <f t="shared" si="225"/>
        <v>1</v>
      </c>
      <c r="Z862" s="77" t="str">
        <f t="shared" si="226"/>
        <v>Insignificante</v>
      </c>
      <c r="AA862" s="78">
        <f t="shared" si="217"/>
        <v>1</v>
      </c>
      <c r="AB862" s="75" t="s">
        <v>231</v>
      </c>
      <c r="AC862" s="75">
        <f t="shared" si="218"/>
        <v>1</v>
      </c>
      <c r="AD862" s="75" t="s">
        <v>231</v>
      </c>
      <c r="AE862" s="75">
        <f t="shared" si="219"/>
        <v>1</v>
      </c>
      <c r="AF862" s="75" t="s">
        <v>231</v>
      </c>
      <c r="AG862" s="76">
        <f t="shared" si="227"/>
        <v>1</v>
      </c>
      <c r="AH862" s="77" t="str">
        <f t="shared" si="220"/>
        <v>Insignificante</v>
      </c>
      <c r="AI862" s="78">
        <f t="shared" si="221"/>
        <v>2</v>
      </c>
      <c r="AJ862" s="75" t="s">
        <v>233</v>
      </c>
      <c r="AK862" s="75">
        <f t="shared" si="222"/>
        <v>2</v>
      </c>
      <c r="AL862" s="75" t="s">
        <v>233</v>
      </c>
      <c r="AM862" s="75">
        <f t="shared" si="223"/>
        <v>2</v>
      </c>
      <c r="AN862" s="75" t="s">
        <v>233</v>
      </c>
      <c r="AO862" s="76">
        <f t="shared" si="228"/>
        <v>2</v>
      </c>
      <c r="AP862" s="77" t="str">
        <f t="shared" si="224"/>
        <v>Menor</v>
      </c>
      <c r="AQ862" s="79" t="s">
        <v>8</v>
      </c>
      <c r="AR862" s="79"/>
      <c r="AS862" s="79"/>
    </row>
    <row r="863" spans="3:45" ht="38.25">
      <c r="C863" s="56" t="s">
        <v>4423</v>
      </c>
      <c r="D863" s="57">
        <v>41276</v>
      </c>
      <c r="E863" s="71" t="s">
        <v>219</v>
      </c>
      <c r="F863" s="71" t="s">
        <v>3183</v>
      </c>
      <c r="G863" s="72" t="s">
        <v>4424</v>
      </c>
      <c r="H863" s="72" t="s">
        <v>222</v>
      </c>
      <c r="I863" s="59" t="s">
        <v>223</v>
      </c>
      <c r="J863" s="72" t="s">
        <v>2820</v>
      </c>
      <c r="K863" s="72" t="s">
        <v>4363</v>
      </c>
      <c r="L863" s="72" t="s">
        <v>4383</v>
      </c>
      <c r="M863" s="72" t="s">
        <v>4384</v>
      </c>
      <c r="N863" s="72" t="s">
        <v>4393</v>
      </c>
      <c r="O863" s="72" t="s">
        <v>4399</v>
      </c>
      <c r="P863" s="46" t="s">
        <v>180</v>
      </c>
      <c r="Q863" s="59" t="s">
        <v>2650</v>
      </c>
      <c r="R863" s="59" t="s">
        <v>230</v>
      </c>
      <c r="S863" s="75">
        <f t="shared" si="214"/>
        <v>1</v>
      </c>
      <c r="T863" s="75" t="s">
        <v>231</v>
      </c>
      <c r="U863" s="75">
        <f t="shared" si="215"/>
        <v>1</v>
      </c>
      <c r="V863" s="75" t="s">
        <v>231</v>
      </c>
      <c r="W863" s="75">
        <f t="shared" si="216"/>
        <v>1</v>
      </c>
      <c r="X863" s="75" t="s">
        <v>231</v>
      </c>
      <c r="Y863" s="76">
        <f t="shared" si="225"/>
        <v>1</v>
      </c>
      <c r="Z863" s="77" t="str">
        <f t="shared" si="226"/>
        <v>Insignificante</v>
      </c>
      <c r="AA863" s="78">
        <f t="shared" si="217"/>
        <v>1</v>
      </c>
      <c r="AB863" s="75" t="s">
        <v>231</v>
      </c>
      <c r="AC863" s="75">
        <f t="shared" si="218"/>
        <v>1</v>
      </c>
      <c r="AD863" s="75" t="s">
        <v>231</v>
      </c>
      <c r="AE863" s="75">
        <f t="shared" si="219"/>
        <v>1</v>
      </c>
      <c r="AF863" s="75" t="s">
        <v>231</v>
      </c>
      <c r="AG863" s="76">
        <f t="shared" si="227"/>
        <v>1</v>
      </c>
      <c r="AH863" s="77" t="str">
        <f t="shared" si="220"/>
        <v>Insignificante</v>
      </c>
      <c r="AI863" s="78">
        <f t="shared" si="221"/>
        <v>1</v>
      </c>
      <c r="AJ863" s="75" t="s">
        <v>231</v>
      </c>
      <c r="AK863" s="75">
        <f t="shared" si="222"/>
        <v>1</v>
      </c>
      <c r="AL863" s="75" t="s">
        <v>231</v>
      </c>
      <c r="AM863" s="75">
        <f t="shared" si="223"/>
        <v>1</v>
      </c>
      <c r="AN863" s="75" t="s">
        <v>231</v>
      </c>
      <c r="AO863" s="76">
        <f t="shared" si="228"/>
        <v>1</v>
      </c>
      <c r="AP863" s="77" t="str">
        <f t="shared" si="224"/>
        <v>Insignificante</v>
      </c>
      <c r="AQ863" s="79" t="s">
        <v>8</v>
      </c>
      <c r="AR863" s="79"/>
      <c r="AS863" s="79"/>
    </row>
    <row r="864" spans="3:45" ht="38.25">
      <c r="C864" s="56" t="s">
        <v>4423</v>
      </c>
      <c r="D864" s="57">
        <v>41276</v>
      </c>
      <c r="E864" s="71" t="s">
        <v>219</v>
      </c>
      <c r="F864" s="71" t="s">
        <v>3183</v>
      </c>
      <c r="G864" s="72" t="s">
        <v>4424</v>
      </c>
      <c r="H864" s="72" t="s">
        <v>222</v>
      </c>
      <c r="I864" s="59" t="s">
        <v>223</v>
      </c>
      <c r="J864" s="72" t="s">
        <v>2820</v>
      </c>
      <c r="K864" s="72" t="s">
        <v>4363</v>
      </c>
      <c r="L864" s="72" t="s">
        <v>4383</v>
      </c>
      <c r="M864" s="72" t="s">
        <v>4384</v>
      </c>
      <c r="N864" s="72" t="s">
        <v>4393</v>
      </c>
      <c r="O864" s="72" t="s">
        <v>4411</v>
      </c>
      <c r="P864" s="46" t="s">
        <v>180</v>
      </c>
      <c r="Q864" s="59" t="s">
        <v>2650</v>
      </c>
      <c r="R864" s="59" t="s">
        <v>230</v>
      </c>
      <c r="S864" s="75">
        <f t="shared" si="214"/>
        <v>1</v>
      </c>
      <c r="T864" s="75" t="s">
        <v>231</v>
      </c>
      <c r="U864" s="75">
        <f t="shared" si="215"/>
        <v>1</v>
      </c>
      <c r="V864" s="75" t="s">
        <v>231</v>
      </c>
      <c r="W864" s="75">
        <f t="shared" si="216"/>
        <v>1</v>
      </c>
      <c r="X864" s="75" t="s">
        <v>231</v>
      </c>
      <c r="Y864" s="76">
        <f t="shared" si="225"/>
        <v>1</v>
      </c>
      <c r="Z864" s="77" t="str">
        <f t="shared" si="226"/>
        <v>Insignificante</v>
      </c>
      <c r="AA864" s="78">
        <f t="shared" si="217"/>
        <v>1</v>
      </c>
      <c r="AB864" s="75" t="s">
        <v>231</v>
      </c>
      <c r="AC864" s="75">
        <f t="shared" si="218"/>
        <v>1</v>
      </c>
      <c r="AD864" s="75" t="s">
        <v>231</v>
      </c>
      <c r="AE864" s="75">
        <f t="shared" si="219"/>
        <v>1</v>
      </c>
      <c r="AF864" s="75" t="s">
        <v>231</v>
      </c>
      <c r="AG864" s="76">
        <f t="shared" si="227"/>
        <v>1</v>
      </c>
      <c r="AH864" s="77" t="str">
        <f t="shared" si="220"/>
        <v>Insignificante</v>
      </c>
      <c r="AI864" s="78">
        <f t="shared" si="221"/>
        <v>1</v>
      </c>
      <c r="AJ864" s="75" t="s">
        <v>231</v>
      </c>
      <c r="AK864" s="75">
        <f t="shared" si="222"/>
        <v>1</v>
      </c>
      <c r="AL864" s="75" t="s">
        <v>231</v>
      </c>
      <c r="AM864" s="75">
        <f t="shared" si="223"/>
        <v>1</v>
      </c>
      <c r="AN864" s="75" t="s">
        <v>231</v>
      </c>
      <c r="AO864" s="76">
        <f t="shared" si="228"/>
        <v>1</v>
      </c>
      <c r="AP864" s="77" t="str">
        <f t="shared" si="224"/>
        <v>Insignificante</v>
      </c>
      <c r="AQ864" s="79" t="s">
        <v>8</v>
      </c>
      <c r="AR864" s="79"/>
      <c r="AS864" s="79"/>
    </row>
    <row r="865" spans="3:45" ht="38.25">
      <c r="C865" s="56" t="s">
        <v>4423</v>
      </c>
      <c r="D865" s="57">
        <v>41276</v>
      </c>
      <c r="E865" s="71" t="s">
        <v>219</v>
      </c>
      <c r="F865" s="71" t="s">
        <v>3183</v>
      </c>
      <c r="G865" s="72" t="s">
        <v>4424</v>
      </c>
      <c r="H865" s="72" t="s">
        <v>222</v>
      </c>
      <c r="I865" s="59" t="s">
        <v>223</v>
      </c>
      <c r="J865" s="72" t="s">
        <v>2820</v>
      </c>
      <c r="K865" s="72" t="s">
        <v>4363</v>
      </c>
      <c r="L865" s="72" t="s">
        <v>4383</v>
      </c>
      <c r="M865" s="72" t="s">
        <v>4384</v>
      </c>
      <c r="N865" s="72" t="s">
        <v>4393</v>
      </c>
      <c r="O865" s="72" t="s">
        <v>4425</v>
      </c>
      <c r="P865" s="46" t="s">
        <v>180</v>
      </c>
      <c r="Q865" s="59" t="s">
        <v>2650</v>
      </c>
      <c r="R865" s="59" t="s">
        <v>230</v>
      </c>
      <c r="S865" s="75">
        <f t="shared" si="214"/>
        <v>1</v>
      </c>
      <c r="T865" s="75" t="s">
        <v>231</v>
      </c>
      <c r="U865" s="75">
        <f t="shared" si="215"/>
        <v>1</v>
      </c>
      <c r="V865" s="75" t="s">
        <v>231</v>
      </c>
      <c r="W865" s="75">
        <f t="shared" si="216"/>
        <v>1</v>
      </c>
      <c r="X865" s="75" t="s">
        <v>231</v>
      </c>
      <c r="Y865" s="76">
        <f t="shared" si="225"/>
        <v>1</v>
      </c>
      <c r="Z865" s="77" t="str">
        <f t="shared" si="226"/>
        <v>Insignificante</v>
      </c>
      <c r="AA865" s="78">
        <f t="shared" si="217"/>
        <v>1</v>
      </c>
      <c r="AB865" s="75" t="s">
        <v>231</v>
      </c>
      <c r="AC865" s="75">
        <f t="shared" si="218"/>
        <v>1</v>
      </c>
      <c r="AD865" s="75" t="s">
        <v>231</v>
      </c>
      <c r="AE865" s="75">
        <f t="shared" si="219"/>
        <v>1</v>
      </c>
      <c r="AF865" s="75" t="s">
        <v>231</v>
      </c>
      <c r="AG865" s="76">
        <f t="shared" si="227"/>
        <v>1</v>
      </c>
      <c r="AH865" s="77" t="str">
        <f t="shared" si="220"/>
        <v>Insignificante</v>
      </c>
      <c r="AI865" s="78">
        <f t="shared" si="221"/>
        <v>1</v>
      </c>
      <c r="AJ865" s="75" t="s">
        <v>231</v>
      </c>
      <c r="AK865" s="75">
        <f t="shared" si="222"/>
        <v>1</v>
      </c>
      <c r="AL865" s="75" t="s">
        <v>231</v>
      </c>
      <c r="AM865" s="75">
        <f t="shared" si="223"/>
        <v>1</v>
      </c>
      <c r="AN865" s="75" t="s">
        <v>231</v>
      </c>
      <c r="AO865" s="76">
        <f t="shared" si="228"/>
        <v>1</v>
      </c>
      <c r="AP865" s="77" t="str">
        <f t="shared" si="224"/>
        <v>Insignificante</v>
      </c>
      <c r="AQ865" s="79" t="s">
        <v>8</v>
      </c>
      <c r="AR865" s="79"/>
      <c r="AS865" s="79"/>
    </row>
    <row r="866" spans="3:45" ht="38.25">
      <c r="C866" s="56" t="s">
        <v>4426</v>
      </c>
      <c r="D866" s="57">
        <v>41276</v>
      </c>
      <c r="E866" s="71" t="s">
        <v>4427</v>
      </c>
      <c r="F866" s="71" t="s">
        <v>4428</v>
      </c>
      <c r="G866" s="72" t="s">
        <v>4429</v>
      </c>
      <c r="H866" s="72" t="s">
        <v>222</v>
      </c>
      <c r="I866" s="59" t="s">
        <v>223</v>
      </c>
      <c r="J866" s="72" t="s">
        <v>4430</v>
      </c>
      <c r="K866" s="72" t="s">
        <v>4363</v>
      </c>
      <c r="L866" s="72" t="s">
        <v>4431</v>
      </c>
      <c r="M866" s="72" t="s">
        <v>2912</v>
      </c>
      <c r="N866" s="72" t="s">
        <v>4432</v>
      </c>
      <c r="O866" s="72" t="s">
        <v>4433</v>
      </c>
      <c r="P866" s="46" t="s">
        <v>180</v>
      </c>
      <c r="Q866" s="59" t="s">
        <v>2650</v>
      </c>
      <c r="R866" s="59" t="s">
        <v>2783</v>
      </c>
      <c r="S866" s="75">
        <f t="shared" si="214"/>
        <v>1</v>
      </c>
      <c r="T866" s="75" t="s">
        <v>231</v>
      </c>
      <c r="U866" s="75">
        <f t="shared" si="215"/>
        <v>1</v>
      </c>
      <c r="V866" s="75" t="s">
        <v>231</v>
      </c>
      <c r="W866" s="75">
        <f t="shared" si="216"/>
        <v>1</v>
      </c>
      <c r="X866" s="75" t="s">
        <v>231</v>
      </c>
      <c r="Y866" s="76">
        <f t="shared" si="225"/>
        <v>1</v>
      </c>
      <c r="Z866" s="77" t="str">
        <f t="shared" si="226"/>
        <v>Insignificante</v>
      </c>
      <c r="AA866" s="78">
        <f t="shared" si="217"/>
        <v>1</v>
      </c>
      <c r="AB866" s="75" t="s">
        <v>231</v>
      </c>
      <c r="AC866" s="75">
        <f t="shared" si="218"/>
        <v>1</v>
      </c>
      <c r="AD866" s="75" t="s">
        <v>231</v>
      </c>
      <c r="AE866" s="75">
        <f t="shared" si="219"/>
        <v>1</v>
      </c>
      <c r="AF866" s="75" t="s">
        <v>231</v>
      </c>
      <c r="AG866" s="76">
        <f t="shared" si="227"/>
        <v>1</v>
      </c>
      <c r="AH866" s="77" t="str">
        <f t="shared" si="220"/>
        <v>Insignificante</v>
      </c>
      <c r="AI866" s="78">
        <f t="shared" si="221"/>
        <v>1</v>
      </c>
      <c r="AJ866" s="75" t="s">
        <v>231</v>
      </c>
      <c r="AK866" s="75">
        <f t="shared" si="222"/>
        <v>1</v>
      </c>
      <c r="AL866" s="75" t="s">
        <v>231</v>
      </c>
      <c r="AM866" s="75">
        <f t="shared" si="223"/>
        <v>1</v>
      </c>
      <c r="AN866" s="75" t="s">
        <v>231</v>
      </c>
      <c r="AO866" s="76">
        <f t="shared" si="228"/>
        <v>1</v>
      </c>
      <c r="AP866" s="77" t="str">
        <f t="shared" si="224"/>
        <v>Insignificante</v>
      </c>
      <c r="AQ866" s="79" t="s">
        <v>8</v>
      </c>
      <c r="AR866" s="79"/>
      <c r="AS866" s="79"/>
    </row>
    <row r="867" spans="3:45" ht="38.25">
      <c r="C867" s="56" t="s">
        <v>4426</v>
      </c>
      <c r="D867" s="57">
        <v>41276</v>
      </c>
      <c r="E867" s="71" t="s">
        <v>4427</v>
      </c>
      <c r="F867" s="71" t="s">
        <v>4428</v>
      </c>
      <c r="G867" s="72" t="s">
        <v>4429</v>
      </c>
      <c r="H867" s="72" t="s">
        <v>222</v>
      </c>
      <c r="I867" s="59" t="s">
        <v>223</v>
      </c>
      <c r="J867" s="72" t="s">
        <v>4430</v>
      </c>
      <c r="K867" s="72" t="s">
        <v>4363</v>
      </c>
      <c r="L867" s="72" t="s">
        <v>4431</v>
      </c>
      <c r="M867" s="72" t="s">
        <v>2912</v>
      </c>
      <c r="N867" s="72" t="s">
        <v>4432</v>
      </c>
      <c r="O867" s="72" t="s">
        <v>4434</v>
      </c>
      <c r="P867" s="46" t="s">
        <v>180</v>
      </c>
      <c r="Q867" s="59" t="s">
        <v>2650</v>
      </c>
      <c r="R867" s="59" t="s">
        <v>2783</v>
      </c>
      <c r="S867" s="75">
        <f t="shared" si="214"/>
        <v>1</v>
      </c>
      <c r="T867" s="75" t="s">
        <v>231</v>
      </c>
      <c r="U867" s="75">
        <f t="shared" si="215"/>
        <v>1</v>
      </c>
      <c r="V867" s="75" t="s">
        <v>231</v>
      </c>
      <c r="W867" s="75">
        <f t="shared" si="216"/>
        <v>1</v>
      </c>
      <c r="X867" s="75" t="s">
        <v>231</v>
      </c>
      <c r="Y867" s="76">
        <f t="shared" si="225"/>
        <v>1</v>
      </c>
      <c r="Z867" s="77" t="str">
        <f t="shared" si="226"/>
        <v>Insignificante</v>
      </c>
      <c r="AA867" s="78">
        <f t="shared" si="217"/>
        <v>1</v>
      </c>
      <c r="AB867" s="75" t="s">
        <v>231</v>
      </c>
      <c r="AC867" s="75">
        <f t="shared" si="218"/>
        <v>1</v>
      </c>
      <c r="AD867" s="75" t="s">
        <v>231</v>
      </c>
      <c r="AE867" s="75">
        <f t="shared" si="219"/>
        <v>1</v>
      </c>
      <c r="AF867" s="75" t="s">
        <v>231</v>
      </c>
      <c r="AG867" s="76">
        <f t="shared" si="227"/>
        <v>1</v>
      </c>
      <c r="AH867" s="77" t="str">
        <f t="shared" si="220"/>
        <v>Insignificante</v>
      </c>
      <c r="AI867" s="78">
        <f t="shared" si="221"/>
        <v>1</v>
      </c>
      <c r="AJ867" s="75" t="s">
        <v>231</v>
      </c>
      <c r="AK867" s="75">
        <f t="shared" si="222"/>
        <v>1</v>
      </c>
      <c r="AL867" s="75" t="s">
        <v>231</v>
      </c>
      <c r="AM867" s="75">
        <f t="shared" si="223"/>
        <v>1</v>
      </c>
      <c r="AN867" s="75" t="s">
        <v>231</v>
      </c>
      <c r="AO867" s="76">
        <f t="shared" si="228"/>
        <v>1</v>
      </c>
      <c r="AP867" s="77" t="str">
        <f t="shared" si="224"/>
        <v>Insignificante</v>
      </c>
      <c r="AQ867" s="79" t="s">
        <v>8</v>
      </c>
      <c r="AR867" s="79"/>
      <c r="AS867" s="79"/>
    </row>
    <row r="868" spans="3:45" ht="38.25">
      <c r="C868" s="56" t="s">
        <v>4426</v>
      </c>
      <c r="D868" s="57">
        <v>41276</v>
      </c>
      <c r="E868" s="71" t="s">
        <v>4427</v>
      </c>
      <c r="F868" s="71" t="s">
        <v>4428</v>
      </c>
      <c r="G868" s="72" t="s">
        <v>4429</v>
      </c>
      <c r="H868" s="72" t="s">
        <v>222</v>
      </c>
      <c r="I868" s="59" t="s">
        <v>223</v>
      </c>
      <c r="J868" s="72" t="s">
        <v>4430</v>
      </c>
      <c r="K868" s="72" t="s">
        <v>4363</v>
      </c>
      <c r="L868" s="72" t="s">
        <v>4431</v>
      </c>
      <c r="M868" s="72" t="s">
        <v>2912</v>
      </c>
      <c r="N868" s="72" t="s">
        <v>4432</v>
      </c>
      <c r="O868" s="72" t="s">
        <v>4435</v>
      </c>
      <c r="P868" s="46" t="s">
        <v>180</v>
      </c>
      <c r="Q868" s="59" t="s">
        <v>2650</v>
      </c>
      <c r="R868" s="59" t="s">
        <v>2783</v>
      </c>
      <c r="S868" s="75">
        <f t="shared" si="214"/>
        <v>1</v>
      </c>
      <c r="T868" s="75" t="s">
        <v>231</v>
      </c>
      <c r="U868" s="75">
        <f t="shared" si="215"/>
        <v>1</v>
      </c>
      <c r="V868" s="75" t="s">
        <v>231</v>
      </c>
      <c r="W868" s="75">
        <f t="shared" si="216"/>
        <v>1</v>
      </c>
      <c r="X868" s="75" t="s">
        <v>231</v>
      </c>
      <c r="Y868" s="76">
        <f t="shared" si="225"/>
        <v>1</v>
      </c>
      <c r="Z868" s="77" t="str">
        <f t="shared" si="226"/>
        <v>Insignificante</v>
      </c>
      <c r="AA868" s="78">
        <f t="shared" si="217"/>
        <v>1</v>
      </c>
      <c r="AB868" s="75" t="s">
        <v>231</v>
      </c>
      <c r="AC868" s="75">
        <f t="shared" si="218"/>
        <v>1</v>
      </c>
      <c r="AD868" s="75" t="s">
        <v>231</v>
      </c>
      <c r="AE868" s="75">
        <f t="shared" si="219"/>
        <v>1</v>
      </c>
      <c r="AF868" s="75" t="s">
        <v>231</v>
      </c>
      <c r="AG868" s="76">
        <f t="shared" si="227"/>
        <v>1</v>
      </c>
      <c r="AH868" s="77" t="str">
        <f t="shared" si="220"/>
        <v>Insignificante</v>
      </c>
      <c r="AI868" s="78">
        <f t="shared" si="221"/>
        <v>1</v>
      </c>
      <c r="AJ868" s="75" t="s">
        <v>231</v>
      </c>
      <c r="AK868" s="75">
        <f t="shared" si="222"/>
        <v>1</v>
      </c>
      <c r="AL868" s="75" t="s">
        <v>231</v>
      </c>
      <c r="AM868" s="75">
        <f t="shared" si="223"/>
        <v>1</v>
      </c>
      <c r="AN868" s="75" t="s">
        <v>231</v>
      </c>
      <c r="AO868" s="76">
        <f t="shared" si="228"/>
        <v>1</v>
      </c>
      <c r="AP868" s="77" t="str">
        <f t="shared" si="224"/>
        <v>Insignificante</v>
      </c>
      <c r="AQ868" s="79" t="s">
        <v>8</v>
      </c>
      <c r="AR868" s="79"/>
      <c r="AS868" s="79"/>
    </row>
    <row r="869" spans="3:45" ht="38.25">
      <c r="C869" s="56" t="s">
        <v>4436</v>
      </c>
      <c r="D869" s="57">
        <v>41276</v>
      </c>
      <c r="E869" s="71" t="s">
        <v>4437</v>
      </c>
      <c r="F869" s="71" t="s">
        <v>4438</v>
      </c>
      <c r="G869" s="72" t="s">
        <v>4439</v>
      </c>
      <c r="H869" s="72" t="s">
        <v>222</v>
      </c>
      <c r="I869" s="59" t="s">
        <v>223</v>
      </c>
      <c r="J869" s="72" t="s">
        <v>4430</v>
      </c>
      <c r="K869" s="72" t="s">
        <v>4363</v>
      </c>
      <c r="L869" s="72" t="s">
        <v>4431</v>
      </c>
      <c r="M869" s="72" t="s">
        <v>2912</v>
      </c>
      <c r="N869" s="72" t="s">
        <v>4432</v>
      </c>
      <c r="O869" s="72" t="s">
        <v>4433</v>
      </c>
      <c r="P869" s="46" t="s">
        <v>180</v>
      </c>
      <c r="Q869" s="59" t="s">
        <v>2650</v>
      </c>
      <c r="R869" s="59" t="s">
        <v>230</v>
      </c>
      <c r="S869" s="75">
        <f t="shared" si="214"/>
        <v>1</v>
      </c>
      <c r="T869" s="75" t="s">
        <v>231</v>
      </c>
      <c r="U869" s="75">
        <f t="shared" si="215"/>
        <v>1</v>
      </c>
      <c r="V869" s="75" t="s">
        <v>231</v>
      </c>
      <c r="W869" s="75">
        <f t="shared" si="216"/>
        <v>1</v>
      </c>
      <c r="X869" s="75" t="s">
        <v>231</v>
      </c>
      <c r="Y869" s="76">
        <f t="shared" si="225"/>
        <v>1</v>
      </c>
      <c r="Z869" s="77" t="str">
        <f t="shared" si="226"/>
        <v>Insignificante</v>
      </c>
      <c r="AA869" s="78">
        <f t="shared" si="217"/>
        <v>1</v>
      </c>
      <c r="AB869" s="75" t="s">
        <v>231</v>
      </c>
      <c r="AC869" s="75">
        <f t="shared" si="218"/>
        <v>1</v>
      </c>
      <c r="AD869" s="75" t="s">
        <v>231</v>
      </c>
      <c r="AE869" s="75">
        <f t="shared" si="219"/>
        <v>1</v>
      </c>
      <c r="AF869" s="75" t="s">
        <v>231</v>
      </c>
      <c r="AG869" s="76">
        <f t="shared" si="227"/>
        <v>1</v>
      </c>
      <c r="AH869" s="77" t="str">
        <f t="shared" si="220"/>
        <v>Insignificante</v>
      </c>
      <c r="AI869" s="78">
        <f t="shared" si="221"/>
        <v>1</v>
      </c>
      <c r="AJ869" s="75" t="s">
        <v>231</v>
      </c>
      <c r="AK869" s="75">
        <f t="shared" si="222"/>
        <v>1</v>
      </c>
      <c r="AL869" s="75" t="s">
        <v>231</v>
      </c>
      <c r="AM869" s="75">
        <f t="shared" si="223"/>
        <v>1</v>
      </c>
      <c r="AN869" s="75" t="s">
        <v>231</v>
      </c>
      <c r="AO869" s="76">
        <f t="shared" si="228"/>
        <v>1</v>
      </c>
      <c r="AP869" s="77" t="str">
        <f t="shared" si="224"/>
        <v>Insignificante</v>
      </c>
      <c r="AQ869" s="79" t="s">
        <v>8</v>
      </c>
      <c r="AR869" s="79"/>
      <c r="AS869" s="79"/>
    </row>
    <row r="870" spans="3:45" ht="38.25">
      <c r="C870" s="56" t="s">
        <v>4440</v>
      </c>
      <c r="D870" s="57">
        <v>41275</v>
      </c>
      <c r="E870" s="71" t="s">
        <v>4441</v>
      </c>
      <c r="F870" s="71" t="s">
        <v>4442</v>
      </c>
      <c r="G870" s="72" t="s">
        <v>4443</v>
      </c>
      <c r="H870" s="72" t="s">
        <v>222</v>
      </c>
      <c r="I870" s="59" t="s">
        <v>223</v>
      </c>
      <c r="J870" s="72" t="s">
        <v>4378</v>
      </c>
      <c r="K870" s="72" t="s">
        <v>4363</v>
      </c>
      <c r="L870" s="72" t="s">
        <v>4444</v>
      </c>
      <c r="M870" s="72" t="s">
        <v>4445</v>
      </c>
      <c r="N870" s="72" t="s">
        <v>4393</v>
      </c>
      <c r="O870" s="72" t="s">
        <v>4446</v>
      </c>
      <c r="P870" s="46" t="s">
        <v>180</v>
      </c>
      <c r="Q870" s="59" t="s">
        <v>2650</v>
      </c>
      <c r="R870" s="59" t="s">
        <v>230</v>
      </c>
      <c r="S870" s="75">
        <f t="shared" si="214"/>
        <v>1</v>
      </c>
      <c r="T870" s="75" t="s">
        <v>231</v>
      </c>
      <c r="U870" s="75">
        <f t="shared" si="215"/>
        <v>1</v>
      </c>
      <c r="V870" s="75" t="s">
        <v>231</v>
      </c>
      <c r="W870" s="75">
        <f t="shared" si="216"/>
        <v>1</v>
      </c>
      <c r="X870" s="75" t="s">
        <v>231</v>
      </c>
      <c r="Y870" s="76">
        <f t="shared" si="225"/>
        <v>1</v>
      </c>
      <c r="Z870" s="77" t="str">
        <f t="shared" si="226"/>
        <v>Insignificante</v>
      </c>
      <c r="AA870" s="78">
        <f t="shared" si="217"/>
        <v>1</v>
      </c>
      <c r="AB870" s="75" t="s">
        <v>231</v>
      </c>
      <c r="AC870" s="75">
        <f t="shared" si="218"/>
        <v>1</v>
      </c>
      <c r="AD870" s="75" t="s">
        <v>231</v>
      </c>
      <c r="AE870" s="75">
        <f t="shared" si="219"/>
        <v>1</v>
      </c>
      <c r="AF870" s="75" t="s">
        <v>231</v>
      </c>
      <c r="AG870" s="76">
        <f t="shared" si="227"/>
        <v>1</v>
      </c>
      <c r="AH870" s="77" t="str">
        <f t="shared" si="220"/>
        <v>Insignificante</v>
      </c>
      <c r="AI870" s="78">
        <f t="shared" si="221"/>
        <v>1</v>
      </c>
      <c r="AJ870" s="75" t="s">
        <v>231</v>
      </c>
      <c r="AK870" s="75">
        <f t="shared" si="222"/>
        <v>1</v>
      </c>
      <c r="AL870" s="75" t="s">
        <v>231</v>
      </c>
      <c r="AM870" s="75">
        <f t="shared" si="223"/>
        <v>1</v>
      </c>
      <c r="AN870" s="75" t="s">
        <v>231</v>
      </c>
      <c r="AO870" s="76">
        <f t="shared" si="228"/>
        <v>1</v>
      </c>
      <c r="AP870" s="77" t="str">
        <f t="shared" si="224"/>
        <v>Insignificante</v>
      </c>
      <c r="AQ870" s="79" t="s">
        <v>8</v>
      </c>
      <c r="AR870" s="79"/>
      <c r="AS870" s="79"/>
    </row>
    <row r="871" spans="3:45" ht="38.25">
      <c r="C871" s="56" t="s">
        <v>4447</v>
      </c>
      <c r="D871" s="57">
        <v>41275</v>
      </c>
      <c r="E871" s="71" t="s">
        <v>4441</v>
      </c>
      <c r="F871" s="71" t="s">
        <v>4448</v>
      </c>
      <c r="G871" s="72" t="s">
        <v>4449</v>
      </c>
      <c r="H871" s="72" t="s">
        <v>222</v>
      </c>
      <c r="I871" s="59" t="s">
        <v>223</v>
      </c>
      <c r="J871" s="72" t="s">
        <v>4378</v>
      </c>
      <c r="K871" s="72" t="s">
        <v>4363</v>
      </c>
      <c r="L871" s="72" t="s">
        <v>4450</v>
      </c>
      <c r="M871" s="72" t="s">
        <v>2912</v>
      </c>
      <c r="N871" s="72" t="s">
        <v>4393</v>
      </c>
      <c r="O871" s="72" t="s">
        <v>4446</v>
      </c>
      <c r="P871" s="46" t="s">
        <v>180</v>
      </c>
      <c r="Q871" s="59" t="s">
        <v>2650</v>
      </c>
      <c r="R871" s="59" t="s">
        <v>230</v>
      </c>
      <c r="S871" s="75">
        <f t="shared" si="214"/>
        <v>1</v>
      </c>
      <c r="T871" s="75" t="s">
        <v>231</v>
      </c>
      <c r="U871" s="75">
        <f t="shared" si="215"/>
        <v>1</v>
      </c>
      <c r="V871" s="75" t="s">
        <v>231</v>
      </c>
      <c r="W871" s="75">
        <f t="shared" si="216"/>
        <v>1</v>
      </c>
      <c r="X871" s="75" t="s">
        <v>231</v>
      </c>
      <c r="Y871" s="76">
        <f t="shared" si="225"/>
        <v>1</v>
      </c>
      <c r="Z871" s="77" t="str">
        <f t="shared" si="226"/>
        <v>Insignificante</v>
      </c>
      <c r="AA871" s="78">
        <f t="shared" si="217"/>
        <v>1</v>
      </c>
      <c r="AB871" s="75" t="s">
        <v>231</v>
      </c>
      <c r="AC871" s="75">
        <f t="shared" si="218"/>
        <v>1</v>
      </c>
      <c r="AD871" s="75" t="s">
        <v>231</v>
      </c>
      <c r="AE871" s="75">
        <f t="shared" si="219"/>
        <v>1</v>
      </c>
      <c r="AF871" s="75" t="s">
        <v>231</v>
      </c>
      <c r="AG871" s="76">
        <f t="shared" si="227"/>
        <v>1</v>
      </c>
      <c r="AH871" s="77" t="str">
        <f t="shared" si="220"/>
        <v>Insignificante</v>
      </c>
      <c r="AI871" s="78">
        <f t="shared" si="221"/>
        <v>1</v>
      </c>
      <c r="AJ871" s="75" t="s">
        <v>231</v>
      </c>
      <c r="AK871" s="75">
        <f t="shared" si="222"/>
        <v>1</v>
      </c>
      <c r="AL871" s="75" t="s">
        <v>231</v>
      </c>
      <c r="AM871" s="75">
        <f t="shared" si="223"/>
        <v>1</v>
      </c>
      <c r="AN871" s="75" t="s">
        <v>231</v>
      </c>
      <c r="AO871" s="76">
        <f t="shared" si="228"/>
        <v>1</v>
      </c>
      <c r="AP871" s="77" t="str">
        <f t="shared" si="224"/>
        <v>Insignificante</v>
      </c>
      <c r="AQ871" s="79" t="s">
        <v>8</v>
      </c>
      <c r="AR871" s="79"/>
      <c r="AS871" s="79"/>
    </row>
    <row r="872" spans="3:45" ht="25.5">
      <c r="C872" s="56" t="s">
        <v>4451</v>
      </c>
      <c r="D872" s="57">
        <v>41305</v>
      </c>
      <c r="E872" s="71" t="s">
        <v>4452</v>
      </c>
      <c r="F872" s="71" t="s">
        <v>4453</v>
      </c>
      <c r="G872" s="72" t="s">
        <v>4454</v>
      </c>
      <c r="H872" s="72" t="s">
        <v>222</v>
      </c>
      <c r="I872" s="72" t="s">
        <v>2766</v>
      </c>
      <c r="J872" s="72" t="s">
        <v>4455</v>
      </c>
      <c r="K872" s="72" t="s">
        <v>4363</v>
      </c>
      <c r="L872" s="72" t="s">
        <v>4383</v>
      </c>
      <c r="M872" s="72" t="s">
        <v>4384</v>
      </c>
      <c r="N872" s="72" t="s">
        <v>4393</v>
      </c>
      <c r="O872" s="72" t="s">
        <v>4399</v>
      </c>
      <c r="P872" s="46" t="s">
        <v>180</v>
      </c>
      <c r="Q872" s="59" t="s">
        <v>2650</v>
      </c>
      <c r="R872" s="59" t="s">
        <v>230</v>
      </c>
      <c r="S872" s="75">
        <f t="shared" si="214"/>
        <v>1</v>
      </c>
      <c r="T872" s="75" t="s">
        <v>231</v>
      </c>
      <c r="U872" s="75">
        <f t="shared" si="215"/>
        <v>1</v>
      </c>
      <c r="V872" s="75" t="s">
        <v>231</v>
      </c>
      <c r="W872" s="75">
        <f t="shared" si="216"/>
        <v>1</v>
      </c>
      <c r="X872" s="75" t="s">
        <v>231</v>
      </c>
      <c r="Y872" s="76">
        <f t="shared" si="225"/>
        <v>1</v>
      </c>
      <c r="Z872" s="77" t="str">
        <f t="shared" si="226"/>
        <v>Insignificante</v>
      </c>
      <c r="AA872" s="78">
        <f t="shared" si="217"/>
        <v>1</v>
      </c>
      <c r="AB872" s="75" t="s">
        <v>231</v>
      </c>
      <c r="AC872" s="75">
        <f t="shared" si="218"/>
        <v>1</v>
      </c>
      <c r="AD872" s="75" t="s">
        <v>231</v>
      </c>
      <c r="AE872" s="75">
        <f t="shared" si="219"/>
        <v>1</v>
      </c>
      <c r="AF872" s="75" t="s">
        <v>231</v>
      </c>
      <c r="AG872" s="76">
        <f t="shared" si="227"/>
        <v>1</v>
      </c>
      <c r="AH872" s="77" t="str">
        <f t="shared" si="220"/>
        <v>Insignificante</v>
      </c>
      <c r="AI872" s="78">
        <f t="shared" si="221"/>
        <v>2</v>
      </c>
      <c r="AJ872" s="75" t="s">
        <v>233</v>
      </c>
      <c r="AK872" s="75">
        <f t="shared" si="222"/>
        <v>2</v>
      </c>
      <c r="AL872" s="75" t="s">
        <v>233</v>
      </c>
      <c r="AM872" s="75">
        <f t="shared" si="223"/>
        <v>2</v>
      </c>
      <c r="AN872" s="75" t="s">
        <v>233</v>
      </c>
      <c r="AO872" s="76">
        <f t="shared" si="228"/>
        <v>2</v>
      </c>
      <c r="AP872" s="77" t="str">
        <f t="shared" si="224"/>
        <v>Menor</v>
      </c>
      <c r="AQ872" s="79" t="s">
        <v>8</v>
      </c>
      <c r="AR872" s="79"/>
      <c r="AS872" s="79"/>
    </row>
    <row r="873" spans="3:45" ht="25.5">
      <c r="C873" s="56" t="s">
        <v>4451</v>
      </c>
      <c r="D873" s="57">
        <v>41305</v>
      </c>
      <c r="E873" s="71" t="s">
        <v>4452</v>
      </c>
      <c r="F873" s="71" t="s">
        <v>4453</v>
      </c>
      <c r="G873" s="72" t="s">
        <v>4454</v>
      </c>
      <c r="H873" s="72" t="s">
        <v>222</v>
      </c>
      <c r="I873" s="72" t="s">
        <v>2766</v>
      </c>
      <c r="J873" s="72" t="s">
        <v>4455</v>
      </c>
      <c r="K873" s="72" t="s">
        <v>4363</v>
      </c>
      <c r="L873" s="72" t="s">
        <v>4383</v>
      </c>
      <c r="M873" s="72" t="s">
        <v>4384</v>
      </c>
      <c r="N873" s="72" t="s">
        <v>4393</v>
      </c>
      <c r="O873" s="72" t="s">
        <v>4411</v>
      </c>
      <c r="P873" s="46" t="s">
        <v>180</v>
      </c>
      <c r="Q873" s="59" t="s">
        <v>2650</v>
      </c>
      <c r="R873" s="59" t="s">
        <v>230</v>
      </c>
      <c r="S873" s="75">
        <f t="shared" si="214"/>
        <v>1</v>
      </c>
      <c r="T873" s="75" t="s">
        <v>231</v>
      </c>
      <c r="U873" s="75">
        <f t="shared" si="215"/>
        <v>1</v>
      </c>
      <c r="V873" s="75" t="s">
        <v>231</v>
      </c>
      <c r="W873" s="75">
        <f t="shared" si="216"/>
        <v>1</v>
      </c>
      <c r="X873" s="75" t="s">
        <v>231</v>
      </c>
      <c r="Y873" s="76">
        <f t="shared" si="225"/>
        <v>1</v>
      </c>
      <c r="Z873" s="77" t="str">
        <f t="shared" si="226"/>
        <v>Insignificante</v>
      </c>
      <c r="AA873" s="78">
        <f t="shared" si="217"/>
        <v>1</v>
      </c>
      <c r="AB873" s="75" t="s">
        <v>231</v>
      </c>
      <c r="AC873" s="75">
        <f t="shared" si="218"/>
        <v>1</v>
      </c>
      <c r="AD873" s="75" t="s">
        <v>231</v>
      </c>
      <c r="AE873" s="75">
        <f t="shared" si="219"/>
        <v>1</v>
      </c>
      <c r="AF873" s="75" t="s">
        <v>231</v>
      </c>
      <c r="AG873" s="76">
        <f t="shared" si="227"/>
        <v>1</v>
      </c>
      <c r="AH873" s="77" t="str">
        <f t="shared" si="220"/>
        <v>Insignificante</v>
      </c>
      <c r="AI873" s="78">
        <f t="shared" si="221"/>
        <v>2</v>
      </c>
      <c r="AJ873" s="75" t="s">
        <v>233</v>
      </c>
      <c r="AK873" s="75">
        <f t="shared" si="222"/>
        <v>2</v>
      </c>
      <c r="AL873" s="75" t="s">
        <v>233</v>
      </c>
      <c r="AM873" s="75">
        <f t="shared" si="223"/>
        <v>2</v>
      </c>
      <c r="AN873" s="75" t="s">
        <v>233</v>
      </c>
      <c r="AO873" s="76">
        <f t="shared" si="228"/>
        <v>2</v>
      </c>
      <c r="AP873" s="77" t="str">
        <f t="shared" si="224"/>
        <v>Menor</v>
      </c>
      <c r="AQ873" s="79" t="s">
        <v>8</v>
      </c>
      <c r="AR873" s="79"/>
      <c r="AS873" s="79"/>
    </row>
    <row r="874" spans="3:45" ht="25.5">
      <c r="C874" s="56" t="s">
        <v>4456</v>
      </c>
      <c r="D874" s="57">
        <v>41275</v>
      </c>
      <c r="E874" s="71" t="s">
        <v>4457</v>
      </c>
      <c r="F874" s="71" t="s">
        <v>4458</v>
      </c>
      <c r="G874" s="72" t="s">
        <v>4459</v>
      </c>
      <c r="H874" s="72" t="s">
        <v>222</v>
      </c>
      <c r="I874" s="59" t="s">
        <v>223</v>
      </c>
      <c r="J874" s="72" t="s">
        <v>4378</v>
      </c>
      <c r="K874" s="72" t="s">
        <v>4363</v>
      </c>
      <c r="L874" s="72" t="s">
        <v>4450</v>
      </c>
      <c r="M874" s="72" t="s">
        <v>2912</v>
      </c>
      <c r="N874" s="72" t="s">
        <v>4393</v>
      </c>
      <c r="O874" s="72" t="s">
        <v>4446</v>
      </c>
      <c r="P874" s="46" t="s">
        <v>180</v>
      </c>
      <c r="Q874" s="59" t="s">
        <v>2650</v>
      </c>
      <c r="R874" s="59" t="s">
        <v>230</v>
      </c>
      <c r="S874" s="75">
        <f t="shared" si="214"/>
        <v>1</v>
      </c>
      <c r="T874" s="75" t="s">
        <v>231</v>
      </c>
      <c r="U874" s="75">
        <f t="shared" si="215"/>
        <v>1</v>
      </c>
      <c r="V874" s="75" t="s">
        <v>231</v>
      </c>
      <c r="W874" s="75">
        <f t="shared" si="216"/>
        <v>1</v>
      </c>
      <c r="X874" s="75" t="s">
        <v>231</v>
      </c>
      <c r="Y874" s="76">
        <f t="shared" si="225"/>
        <v>1</v>
      </c>
      <c r="Z874" s="77" t="str">
        <f t="shared" si="226"/>
        <v>Insignificante</v>
      </c>
      <c r="AA874" s="78">
        <f t="shared" si="217"/>
        <v>1</v>
      </c>
      <c r="AB874" s="75" t="s">
        <v>231</v>
      </c>
      <c r="AC874" s="75">
        <f t="shared" si="218"/>
        <v>1</v>
      </c>
      <c r="AD874" s="75" t="s">
        <v>231</v>
      </c>
      <c r="AE874" s="75">
        <f t="shared" si="219"/>
        <v>1</v>
      </c>
      <c r="AF874" s="75" t="s">
        <v>231</v>
      </c>
      <c r="AG874" s="76">
        <f t="shared" si="227"/>
        <v>1</v>
      </c>
      <c r="AH874" s="77" t="str">
        <f t="shared" si="220"/>
        <v>Insignificante</v>
      </c>
      <c r="AI874" s="78">
        <f t="shared" si="221"/>
        <v>1</v>
      </c>
      <c r="AJ874" s="75" t="s">
        <v>231</v>
      </c>
      <c r="AK874" s="75">
        <f t="shared" si="222"/>
        <v>1</v>
      </c>
      <c r="AL874" s="75" t="s">
        <v>231</v>
      </c>
      <c r="AM874" s="75">
        <f t="shared" si="223"/>
        <v>1</v>
      </c>
      <c r="AN874" s="75" t="s">
        <v>231</v>
      </c>
      <c r="AO874" s="76">
        <f t="shared" si="228"/>
        <v>1</v>
      </c>
      <c r="AP874" s="77" t="str">
        <f t="shared" si="224"/>
        <v>Insignificante</v>
      </c>
      <c r="AQ874" s="79" t="s">
        <v>8</v>
      </c>
      <c r="AR874" s="79"/>
      <c r="AS874" s="79"/>
    </row>
    <row r="875" spans="3:45" ht="25.5">
      <c r="C875" s="56" t="s">
        <v>4460</v>
      </c>
      <c r="D875" s="57">
        <v>41275</v>
      </c>
      <c r="E875" s="71" t="s">
        <v>4461</v>
      </c>
      <c r="F875" s="71" t="s">
        <v>4462</v>
      </c>
      <c r="G875" s="72" t="s">
        <v>4463</v>
      </c>
      <c r="H875" s="72" t="s">
        <v>222</v>
      </c>
      <c r="I875" s="59" t="s">
        <v>223</v>
      </c>
      <c r="J875" s="72" t="s">
        <v>4378</v>
      </c>
      <c r="K875" s="72" t="s">
        <v>4363</v>
      </c>
      <c r="L875" s="72" t="s">
        <v>4450</v>
      </c>
      <c r="M875" s="72" t="s">
        <v>2912</v>
      </c>
      <c r="N875" s="72" t="s">
        <v>4393</v>
      </c>
      <c r="O875" s="72" t="s">
        <v>4446</v>
      </c>
      <c r="P875" s="46" t="s">
        <v>180</v>
      </c>
      <c r="Q875" s="59" t="s">
        <v>2650</v>
      </c>
      <c r="R875" s="59" t="s">
        <v>230</v>
      </c>
      <c r="S875" s="75">
        <f t="shared" si="214"/>
        <v>1</v>
      </c>
      <c r="T875" s="75" t="s">
        <v>231</v>
      </c>
      <c r="U875" s="75">
        <f t="shared" si="215"/>
        <v>1</v>
      </c>
      <c r="V875" s="75" t="s">
        <v>231</v>
      </c>
      <c r="W875" s="75">
        <f t="shared" si="216"/>
        <v>1</v>
      </c>
      <c r="X875" s="75" t="s">
        <v>231</v>
      </c>
      <c r="Y875" s="76">
        <f t="shared" si="225"/>
        <v>1</v>
      </c>
      <c r="Z875" s="77" t="str">
        <f t="shared" si="226"/>
        <v>Insignificante</v>
      </c>
      <c r="AA875" s="78">
        <f t="shared" si="217"/>
        <v>1</v>
      </c>
      <c r="AB875" s="75" t="s">
        <v>231</v>
      </c>
      <c r="AC875" s="75">
        <f t="shared" si="218"/>
        <v>1</v>
      </c>
      <c r="AD875" s="75" t="s">
        <v>231</v>
      </c>
      <c r="AE875" s="75">
        <f t="shared" si="219"/>
        <v>1</v>
      </c>
      <c r="AF875" s="75" t="s">
        <v>231</v>
      </c>
      <c r="AG875" s="76">
        <f t="shared" si="227"/>
        <v>1</v>
      </c>
      <c r="AH875" s="77" t="str">
        <f t="shared" si="220"/>
        <v>Insignificante</v>
      </c>
      <c r="AI875" s="78">
        <f t="shared" si="221"/>
        <v>1</v>
      </c>
      <c r="AJ875" s="75" t="s">
        <v>231</v>
      </c>
      <c r="AK875" s="75">
        <f t="shared" si="222"/>
        <v>1</v>
      </c>
      <c r="AL875" s="75" t="s">
        <v>231</v>
      </c>
      <c r="AM875" s="75">
        <f t="shared" si="223"/>
        <v>1</v>
      </c>
      <c r="AN875" s="75" t="s">
        <v>231</v>
      </c>
      <c r="AO875" s="76">
        <f t="shared" si="228"/>
        <v>1</v>
      </c>
      <c r="AP875" s="77" t="str">
        <f t="shared" si="224"/>
        <v>Insignificante</v>
      </c>
      <c r="AQ875" s="79" t="s">
        <v>8</v>
      </c>
      <c r="AR875" s="79"/>
      <c r="AS875" s="79"/>
    </row>
    <row r="876" spans="3:45" ht="25.5">
      <c r="C876" s="56" t="s">
        <v>4464</v>
      </c>
      <c r="D876" s="57">
        <v>41805</v>
      </c>
      <c r="E876" s="71" t="s">
        <v>3534</v>
      </c>
      <c r="F876" s="71" t="s">
        <v>4465</v>
      </c>
      <c r="G876" s="72" t="s">
        <v>4466</v>
      </c>
      <c r="H876" s="72" t="s">
        <v>222</v>
      </c>
      <c r="I876" s="59" t="s">
        <v>223</v>
      </c>
      <c r="J876" s="72" t="s">
        <v>2960</v>
      </c>
      <c r="K876" s="72" t="s">
        <v>4363</v>
      </c>
      <c r="L876" s="72" t="s">
        <v>4467</v>
      </c>
      <c r="M876" s="72" t="s">
        <v>4445</v>
      </c>
      <c r="N876" s="72" t="s">
        <v>4393</v>
      </c>
      <c r="O876" s="72" t="s">
        <v>4468</v>
      </c>
      <c r="P876" s="46" t="s">
        <v>180</v>
      </c>
      <c r="Q876" s="59" t="s">
        <v>2650</v>
      </c>
      <c r="R876" s="59" t="s">
        <v>230</v>
      </c>
      <c r="S876" s="75">
        <f t="shared" si="214"/>
        <v>1</v>
      </c>
      <c r="T876" s="75" t="s">
        <v>231</v>
      </c>
      <c r="U876" s="75">
        <f t="shared" si="215"/>
        <v>1</v>
      </c>
      <c r="V876" s="75" t="s">
        <v>231</v>
      </c>
      <c r="W876" s="75">
        <f t="shared" si="216"/>
        <v>1</v>
      </c>
      <c r="X876" s="75" t="s">
        <v>231</v>
      </c>
      <c r="Y876" s="76">
        <f t="shared" si="225"/>
        <v>1</v>
      </c>
      <c r="Z876" s="77" t="str">
        <f t="shared" si="226"/>
        <v>Insignificante</v>
      </c>
      <c r="AA876" s="78">
        <f t="shared" si="217"/>
        <v>1</v>
      </c>
      <c r="AB876" s="75" t="s">
        <v>231</v>
      </c>
      <c r="AC876" s="75">
        <f t="shared" si="218"/>
        <v>1</v>
      </c>
      <c r="AD876" s="75" t="s">
        <v>231</v>
      </c>
      <c r="AE876" s="75">
        <f t="shared" si="219"/>
        <v>1</v>
      </c>
      <c r="AF876" s="75" t="s">
        <v>231</v>
      </c>
      <c r="AG876" s="76">
        <f t="shared" si="227"/>
        <v>1</v>
      </c>
      <c r="AH876" s="77" t="str">
        <f t="shared" si="220"/>
        <v>Insignificante</v>
      </c>
      <c r="AI876" s="78">
        <f t="shared" si="221"/>
        <v>1</v>
      </c>
      <c r="AJ876" s="75" t="s">
        <v>231</v>
      </c>
      <c r="AK876" s="75">
        <f t="shared" si="222"/>
        <v>1</v>
      </c>
      <c r="AL876" s="75" t="s">
        <v>231</v>
      </c>
      <c r="AM876" s="75">
        <f t="shared" si="223"/>
        <v>1</v>
      </c>
      <c r="AN876" s="75" t="s">
        <v>231</v>
      </c>
      <c r="AO876" s="76">
        <f t="shared" si="228"/>
        <v>1</v>
      </c>
      <c r="AP876" s="77" t="str">
        <f t="shared" si="224"/>
        <v>Insignificante</v>
      </c>
      <c r="AQ876" s="79" t="s">
        <v>8</v>
      </c>
      <c r="AR876" s="79"/>
      <c r="AS876" s="79"/>
    </row>
    <row r="877" spans="3:45" ht="63.75">
      <c r="C877" s="56" t="s">
        <v>4469</v>
      </c>
      <c r="D877" s="57">
        <v>41455</v>
      </c>
      <c r="E877" s="71" t="s">
        <v>219</v>
      </c>
      <c r="F877" s="71" t="s">
        <v>4470</v>
      </c>
      <c r="G877" s="72" t="s">
        <v>4471</v>
      </c>
      <c r="H877" s="72" t="s">
        <v>222</v>
      </c>
      <c r="I877" s="59" t="s">
        <v>223</v>
      </c>
      <c r="J877" s="72" t="s">
        <v>2960</v>
      </c>
      <c r="K877" s="72" t="s">
        <v>4363</v>
      </c>
      <c r="L877" s="72" t="s">
        <v>4467</v>
      </c>
      <c r="M877" s="72" t="s">
        <v>4445</v>
      </c>
      <c r="N877" s="72" t="s">
        <v>4393</v>
      </c>
      <c r="O877" s="72" t="s">
        <v>4468</v>
      </c>
      <c r="P877" s="46" t="s">
        <v>180</v>
      </c>
      <c r="Q877" s="59" t="s">
        <v>2650</v>
      </c>
      <c r="R877" s="59" t="s">
        <v>230</v>
      </c>
      <c r="S877" s="75">
        <f t="shared" si="214"/>
        <v>1</v>
      </c>
      <c r="T877" s="75" t="s">
        <v>231</v>
      </c>
      <c r="U877" s="75">
        <f t="shared" si="215"/>
        <v>1</v>
      </c>
      <c r="V877" s="75" t="s">
        <v>231</v>
      </c>
      <c r="W877" s="75">
        <f t="shared" si="216"/>
        <v>1</v>
      </c>
      <c r="X877" s="75" t="s">
        <v>231</v>
      </c>
      <c r="Y877" s="76">
        <f t="shared" si="225"/>
        <v>1</v>
      </c>
      <c r="Z877" s="77" t="str">
        <f t="shared" si="226"/>
        <v>Insignificante</v>
      </c>
      <c r="AA877" s="78">
        <f t="shared" si="217"/>
        <v>1</v>
      </c>
      <c r="AB877" s="75" t="s">
        <v>231</v>
      </c>
      <c r="AC877" s="75">
        <f t="shared" si="218"/>
        <v>1</v>
      </c>
      <c r="AD877" s="75" t="s">
        <v>231</v>
      </c>
      <c r="AE877" s="75">
        <f t="shared" si="219"/>
        <v>1</v>
      </c>
      <c r="AF877" s="75" t="s">
        <v>231</v>
      </c>
      <c r="AG877" s="76">
        <f t="shared" si="227"/>
        <v>1</v>
      </c>
      <c r="AH877" s="77" t="str">
        <f t="shared" si="220"/>
        <v>Insignificante</v>
      </c>
      <c r="AI877" s="78">
        <f t="shared" si="221"/>
        <v>1</v>
      </c>
      <c r="AJ877" s="75" t="s">
        <v>231</v>
      </c>
      <c r="AK877" s="75">
        <f t="shared" si="222"/>
        <v>1</v>
      </c>
      <c r="AL877" s="75" t="s">
        <v>231</v>
      </c>
      <c r="AM877" s="75">
        <f t="shared" si="223"/>
        <v>1</v>
      </c>
      <c r="AN877" s="75" t="s">
        <v>231</v>
      </c>
      <c r="AO877" s="76">
        <f t="shared" si="228"/>
        <v>1</v>
      </c>
      <c r="AP877" s="77" t="str">
        <f t="shared" si="224"/>
        <v>Insignificante</v>
      </c>
      <c r="AQ877" s="79" t="s">
        <v>8</v>
      </c>
      <c r="AR877" s="79"/>
      <c r="AS877" s="79"/>
    </row>
    <row r="878" spans="3:45" ht="25.5">
      <c r="C878" s="56" t="s">
        <v>4472</v>
      </c>
      <c r="D878" s="57">
        <v>42005</v>
      </c>
      <c r="E878" s="71" t="s">
        <v>3111</v>
      </c>
      <c r="F878" s="71" t="s">
        <v>2864</v>
      </c>
      <c r="G878" s="72" t="s">
        <v>4473</v>
      </c>
      <c r="H878" s="72" t="s">
        <v>222</v>
      </c>
      <c r="I878" s="59" t="s">
        <v>223</v>
      </c>
      <c r="J878" s="72" t="s">
        <v>2747</v>
      </c>
      <c r="K878" s="72" t="s">
        <v>4363</v>
      </c>
      <c r="L878" s="72" t="s">
        <v>4474</v>
      </c>
      <c r="M878" s="72" t="s">
        <v>4475</v>
      </c>
      <c r="N878" s="72" t="s">
        <v>4393</v>
      </c>
      <c r="O878" s="72" t="s">
        <v>4476</v>
      </c>
      <c r="P878" s="46" t="s">
        <v>180</v>
      </c>
      <c r="Q878" s="59" t="s">
        <v>2650</v>
      </c>
      <c r="R878" s="59" t="s">
        <v>230</v>
      </c>
      <c r="S878" s="75">
        <f t="shared" si="214"/>
        <v>1</v>
      </c>
      <c r="T878" s="75" t="s">
        <v>231</v>
      </c>
      <c r="U878" s="75">
        <f t="shared" si="215"/>
        <v>1</v>
      </c>
      <c r="V878" s="75" t="s">
        <v>231</v>
      </c>
      <c r="W878" s="75">
        <f t="shared" si="216"/>
        <v>1</v>
      </c>
      <c r="X878" s="75" t="s">
        <v>231</v>
      </c>
      <c r="Y878" s="76">
        <f t="shared" si="225"/>
        <v>1</v>
      </c>
      <c r="Z878" s="77" t="str">
        <f t="shared" si="226"/>
        <v>Insignificante</v>
      </c>
      <c r="AA878" s="78">
        <f t="shared" si="217"/>
        <v>1</v>
      </c>
      <c r="AB878" s="75" t="s">
        <v>231</v>
      </c>
      <c r="AC878" s="75">
        <f t="shared" si="218"/>
        <v>1</v>
      </c>
      <c r="AD878" s="75" t="s">
        <v>231</v>
      </c>
      <c r="AE878" s="75">
        <f t="shared" si="219"/>
        <v>1</v>
      </c>
      <c r="AF878" s="75" t="s">
        <v>231</v>
      </c>
      <c r="AG878" s="76">
        <f t="shared" si="227"/>
        <v>1</v>
      </c>
      <c r="AH878" s="77" t="str">
        <f t="shared" si="220"/>
        <v>Insignificante</v>
      </c>
      <c r="AI878" s="78">
        <f t="shared" si="221"/>
        <v>1</v>
      </c>
      <c r="AJ878" s="75" t="s">
        <v>231</v>
      </c>
      <c r="AK878" s="75">
        <f t="shared" si="222"/>
        <v>1</v>
      </c>
      <c r="AL878" s="75" t="s">
        <v>231</v>
      </c>
      <c r="AM878" s="75">
        <f t="shared" si="223"/>
        <v>1</v>
      </c>
      <c r="AN878" s="75" t="s">
        <v>231</v>
      </c>
      <c r="AO878" s="76">
        <f t="shared" si="228"/>
        <v>1</v>
      </c>
      <c r="AP878" s="77" t="str">
        <f t="shared" si="224"/>
        <v>Insignificante</v>
      </c>
      <c r="AQ878" s="79" t="s">
        <v>8</v>
      </c>
      <c r="AR878" s="79"/>
      <c r="AS878" s="79"/>
    </row>
    <row r="879" spans="3:45" ht="25.5">
      <c r="C879" s="56" t="s">
        <v>4477</v>
      </c>
      <c r="D879" s="57">
        <v>42005</v>
      </c>
      <c r="E879" s="71" t="s">
        <v>3111</v>
      </c>
      <c r="F879" s="71" t="s">
        <v>3608</v>
      </c>
      <c r="G879" s="72" t="s">
        <v>4478</v>
      </c>
      <c r="H879" s="72" t="s">
        <v>222</v>
      </c>
      <c r="I879" s="59" t="s">
        <v>223</v>
      </c>
      <c r="J879" s="72" t="s">
        <v>2747</v>
      </c>
      <c r="K879" s="72" t="s">
        <v>4363</v>
      </c>
      <c r="L879" s="72" t="s">
        <v>4474</v>
      </c>
      <c r="M879" s="72" t="s">
        <v>4475</v>
      </c>
      <c r="N879" s="72" t="s">
        <v>4393</v>
      </c>
      <c r="O879" s="72" t="s">
        <v>4476</v>
      </c>
      <c r="P879" s="46" t="s">
        <v>180</v>
      </c>
      <c r="Q879" s="59" t="s">
        <v>2650</v>
      </c>
      <c r="R879" s="59" t="s">
        <v>230</v>
      </c>
      <c r="S879" s="75">
        <f t="shared" si="214"/>
        <v>1</v>
      </c>
      <c r="T879" s="75" t="s">
        <v>231</v>
      </c>
      <c r="U879" s="75">
        <f t="shared" si="215"/>
        <v>1</v>
      </c>
      <c r="V879" s="75" t="s">
        <v>231</v>
      </c>
      <c r="W879" s="75">
        <f t="shared" si="216"/>
        <v>1</v>
      </c>
      <c r="X879" s="75" t="s">
        <v>231</v>
      </c>
      <c r="Y879" s="76">
        <f t="shared" ref="Y879:Y910" si="229">MAXA(S879,U879,W879)</f>
        <v>1</v>
      </c>
      <c r="Z879" s="77" t="str">
        <f t="shared" ref="Z879:Z910" si="230">IF(Y879=1,"Insignificante",IF(Y879=2,"Menor",IF(Y879=3,"Moderado",IF(Y879=4,"Mayor",IF(Y879=5,"Catastrófico","NA")))))</f>
        <v>Insignificante</v>
      </c>
      <c r="AA879" s="78">
        <f t="shared" si="217"/>
        <v>1</v>
      </c>
      <c r="AB879" s="75" t="s">
        <v>231</v>
      </c>
      <c r="AC879" s="75">
        <f t="shared" si="218"/>
        <v>1</v>
      </c>
      <c r="AD879" s="75" t="s">
        <v>231</v>
      </c>
      <c r="AE879" s="75">
        <f t="shared" si="219"/>
        <v>1</v>
      </c>
      <c r="AF879" s="75" t="s">
        <v>231</v>
      </c>
      <c r="AG879" s="76">
        <f t="shared" ref="AG879:AG910" si="231">MAXA(AA879,AC879,AE879)</f>
        <v>1</v>
      </c>
      <c r="AH879" s="77" t="str">
        <f t="shared" si="220"/>
        <v>Insignificante</v>
      </c>
      <c r="AI879" s="78">
        <f t="shared" si="221"/>
        <v>1</v>
      </c>
      <c r="AJ879" s="75" t="s">
        <v>231</v>
      </c>
      <c r="AK879" s="75">
        <f t="shared" si="222"/>
        <v>1</v>
      </c>
      <c r="AL879" s="75" t="s">
        <v>231</v>
      </c>
      <c r="AM879" s="75">
        <f t="shared" si="223"/>
        <v>1</v>
      </c>
      <c r="AN879" s="75" t="s">
        <v>231</v>
      </c>
      <c r="AO879" s="76">
        <f t="shared" ref="AO879:AO910" si="232">MAXA(AI879,AK879,AM879)</f>
        <v>1</v>
      </c>
      <c r="AP879" s="77" t="str">
        <f t="shared" si="224"/>
        <v>Insignificante</v>
      </c>
      <c r="AQ879" s="79" t="s">
        <v>8</v>
      </c>
      <c r="AR879" s="79"/>
      <c r="AS879" s="79"/>
    </row>
    <row r="880" spans="3:45" ht="25.5">
      <c r="C880" s="56" t="s">
        <v>4479</v>
      </c>
      <c r="D880" s="57">
        <v>43413</v>
      </c>
      <c r="E880" s="71" t="s">
        <v>4480</v>
      </c>
      <c r="F880" s="71" t="s">
        <v>4480</v>
      </c>
      <c r="G880" s="72" t="s">
        <v>4481</v>
      </c>
      <c r="H880" s="72" t="s">
        <v>222</v>
      </c>
      <c r="I880" s="59" t="s">
        <v>223</v>
      </c>
      <c r="J880" s="72" t="s">
        <v>2960</v>
      </c>
      <c r="K880" s="72" t="s">
        <v>4363</v>
      </c>
      <c r="L880" s="72" t="s">
        <v>4431</v>
      </c>
      <c r="M880" s="72" t="s">
        <v>2912</v>
      </c>
      <c r="N880" s="72" t="s">
        <v>4393</v>
      </c>
      <c r="O880" s="72" t="s">
        <v>4433</v>
      </c>
      <c r="P880" s="46" t="s">
        <v>180</v>
      </c>
      <c r="Q880" s="59" t="s">
        <v>2650</v>
      </c>
      <c r="R880" s="59" t="s">
        <v>230</v>
      </c>
      <c r="S880" s="75">
        <f t="shared" si="214"/>
        <v>1</v>
      </c>
      <c r="T880" s="75" t="s">
        <v>231</v>
      </c>
      <c r="U880" s="75">
        <f t="shared" si="215"/>
        <v>1</v>
      </c>
      <c r="V880" s="75" t="s">
        <v>231</v>
      </c>
      <c r="W880" s="75">
        <f t="shared" si="216"/>
        <v>1</v>
      </c>
      <c r="X880" s="75" t="s">
        <v>231</v>
      </c>
      <c r="Y880" s="76">
        <f t="shared" si="229"/>
        <v>1</v>
      </c>
      <c r="Z880" s="77" t="str">
        <f t="shared" si="230"/>
        <v>Insignificante</v>
      </c>
      <c r="AA880" s="78">
        <f t="shared" si="217"/>
        <v>1</v>
      </c>
      <c r="AB880" s="75" t="s">
        <v>231</v>
      </c>
      <c r="AC880" s="75">
        <f t="shared" si="218"/>
        <v>1</v>
      </c>
      <c r="AD880" s="75" t="s">
        <v>231</v>
      </c>
      <c r="AE880" s="75">
        <f t="shared" si="219"/>
        <v>1</v>
      </c>
      <c r="AF880" s="75" t="s">
        <v>231</v>
      </c>
      <c r="AG880" s="76">
        <f t="shared" si="231"/>
        <v>1</v>
      </c>
      <c r="AH880" s="77" t="str">
        <f t="shared" si="220"/>
        <v>Insignificante</v>
      </c>
      <c r="AI880" s="78">
        <f t="shared" si="221"/>
        <v>1</v>
      </c>
      <c r="AJ880" s="75" t="s">
        <v>231</v>
      </c>
      <c r="AK880" s="75">
        <f t="shared" si="222"/>
        <v>1</v>
      </c>
      <c r="AL880" s="75" t="s">
        <v>231</v>
      </c>
      <c r="AM880" s="75">
        <f t="shared" si="223"/>
        <v>1</v>
      </c>
      <c r="AN880" s="75" t="s">
        <v>231</v>
      </c>
      <c r="AO880" s="76">
        <f t="shared" si="232"/>
        <v>1</v>
      </c>
      <c r="AP880" s="77" t="str">
        <f t="shared" si="224"/>
        <v>Insignificante</v>
      </c>
      <c r="AQ880" s="79" t="s">
        <v>8</v>
      </c>
      <c r="AR880" s="79"/>
      <c r="AS880" s="79"/>
    </row>
    <row r="881" spans="3:45" ht="76.5">
      <c r="C881" s="56" t="s">
        <v>4482</v>
      </c>
      <c r="D881" s="57">
        <v>41471</v>
      </c>
      <c r="E881" s="71" t="s">
        <v>2744</v>
      </c>
      <c r="F881" s="71" t="s">
        <v>4483</v>
      </c>
      <c r="G881" s="72" t="s">
        <v>4484</v>
      </c>
      <c r="H881" s="72" t="s">
        <v>222</v>
      </c>
      <c r="I881" s="59" t="s">
        <v>223</v>
      </c>
      <c r="J881" s="72" t="s">
        <v>4485</v>
      </c>
      <c r="K881" s="72" t="s">
        <v>609</v>
      </c>
      <c r="L881" s="72" t="s">
        <v>610</v>
      </c>
      <c r="M881" s="72" t="s">
        <v>4486</v>
      </c>
      <c r="N881" s="72" t="s">
        <v>4487</v>
      </c>
      <c r="O881" s="72" t="s">
        <v>4488</v>
      </c>
      <c r="P881" s="46" t="s">
        <v>180</v>
      </c>
      <c r="Q881" s="59" t="s">
        <v>2697</v>
      </c>
      <c r="R881" s="59" t="s">
        <v>230</v>
      </c>
      <c r="S881" s="75">
        <f t="shared" si="214"/>
        <v>1</v>
      </c>
      <c r="T881" s="75" t="s">
        <v>231</v>
      </c>
      <c r="U881" s="75">
        <f t="shared" si="215"/>
        <v>1</v>
      </c>
      <c r="V881" s="75" t="s">
        <v>231</v>
      </c>
      <c r="W881" s="75">
        <f t="shared" si="216"/>
        <v>2</v>
      </c>
      <c r="X881" s="75" t="s">
        <v>233</v>
      </c>
      <c r="Y881" s="76">
        <f t="shared" si="229"/>
        <v>2</v>
      </c>
      <c r="Z881" s="77" t="str">
        <f t="shared" si="230"/>
        <v>Menor</v>
      </c>
      <c r="AA881" s="78">
        <f t="shared" si="217"/>
        <v>1</v>
      </c>
      <c r="AB881" s="75" t="s">
        <v>231</v>
      </c>
      <c r="AC881" s="75">
        <f t="shared" si="218"/>
        <v>2</v>
      </c>
      <c r="AD881" s="75" t="s">
        <v>233</v>
      </c>
      <c r="AE881" s="75">
        <f t="shared" si="219"/>
        <v>2</v>
      </c>
      <c r="AF881" s="75" t="s">
        <v>233</v>
      </c>
      <c r="AG881" s="76">
        <f t="shared" si="231"/>
        <v>2</v>
      </c>
      <c r="AH881" s="77" t="str">
        <f t="shared" si="220"/>
        <v>Menor</v>
      </c>
      <c r="AI881" s="78">
        <f t="shared" si="221"/>
        <v>1</v>
      </c>
      <c r="AJ881" s="75" t="s">
        <v>231</v>
      </c>
      <c r="AK881" s="75">
        <f t="shared" si="222"/>
        <v>2</v>
      </c>
      <c r="AL881" s="75" t="s">
        <v>233</v>
      </c>
      <c r="AM881" s="75">
        <f t="shared" si="223"/>
        <v>2</v>
      </c>
      <c r="AN881" s="75" t="s">
        <v>233</v>
      </c>
      <c r="AO881" s="76">
        <f t="shared" si="232"/>
        <v>2</v>
      </c>
      <c r="AP881" s="77" t="str">
        <f t="shared" si="224"/>
        <v>Menor</v>
      </c>
      <c r="AQ881" s="79"/>
      <c r="AR881" s="79"/>
      <c r="AS881" s="79"/>
    </row>
    <row r="882" spans="3:45" ht="76.5">
      <c r="C882" s="56" t="s">
        <v>4482</v>
      </c>
      <c r="D882" s="57">
        <v>41471</v>
      </c>
      <c r="E882" s="71" t="s">
        <v>2744</v>
      </c>
      <c r="F882" s="71" t="s">
        <v>4483</v>
      </c>
      <c r="G882" s="72" t="s">
        <v>4484</v>
      </c>
      <c r="H882" s="72" t="s">
        <v>222</v>
      </c>
      <c r="I882" s="59" t="s">
        <v>223</v>
      </c>
      <c r="J882" s="72" t="s">
        <v>4485</v>
      </c>
      <c r="K882" s="72" t="s">
        <v>609</v>
      </c>
      <c r="L882" s="72" t="s">
        <v>610</v>
      </c>
      <c r="M882" s="72" t="s">
        <v>4486</v>
      </c>
      <c r="N882" s="72" t="s">
        <v>4487</v>
      </c>
      <c r="O882" s="72" t="s">
        <v>4489</v>
      </c>
      <c r="P882" s="46" t="s">
        <v>180</v>
      </c>
      <c r="Q882" s="59" t="s">
        <v>2697</v>
      </c>
      <c r="R882" s="59" t="s">
        <v>230</v>
      </c>
      <c r="S882" s="75">
        <f t="shared" si="214"/>
        <v>1</v>
      </c>
      <c r="T882" s="75" t="s">
        <v>231</v>
      </c>
      <c r="U882" s="75">
        <f t="shared" si="215"/>
        <v>1</v>
      </c>
      <c r="V882" s="75" t="s">
        <v>231</v>
      </c>
      <c r="W882" s="75">
        <f t="shared" si="216"/>
        <v>2</v>
      </c>
      <c r="X882" s="75" t="s">
        <v>233</v>
      </c>
      <c r="Y882" s="76">
        <f t="shared" si="229"/>
        <v>2</v>
      </c>
      <c r="Z882" s="77" t="str">
        <f t="shared" si="230"/>
        <v>Menor</v>
      </c>
      <c r="AA882" s="78">
        <f t="shared" si="217"/>
        <v>1</v>
      </c>
      <c r="AB882" s="75" t="s">
        <v>231</v>
      </c>
      <c r="AC882" s="75">
        <f t="shared" si="218"/>
        <v>2</v>
      </c>
      <c r="AD882" s="75" t="s">
        <v>233</v>
      </c>
      <c r="AE882" s="75">
        <f t="shared" si="219"/>
        <v>2</v>
      </c>
      <c r="AF882" s="75" t="s">
        <v>233</v>
      </c>
      <c r="AG882" s="76">
        <f t="shared" si="231"/>
        <v>2</v>
      </c>
      <c r="AH882" s="77" t="str">
        <f t="shared" si="220"/>
        <v>Menor</v>
      </c>
      <c r="AI882" s="78">
        <f t="shared" si="221"/>
        <v>1</v>
      </c>
      <c r="AJ882" s="75" t="s">
        <v>231</v>
      </c>
      <c r="AK882" s="75">
        <f t="shared" si="222"/>
        <v>2</v>
      </c>
      <c r="AL882" s="75" t="s">
        <v>233</v>
      </c>
      <c r="AM882" s="75">
        <f t="shared" si="223"/>
        <v>2</v>
      </c>
      <c r="AN882" s="75" t="s">
        <v>233</v>
      </c>
      <c r="AO882" s="76">
        <f t="shared" si="232"/>
        <v>2</v>
      </c>
      <c r="AP882" s="77" t="str">
        <f t="shared" si="224"/>
        <v>Menor</v>
      </c>
      <c r="AQ882" s="79"/>
      <c r="AR882" s="79"/>
      <c r="AS882" s="79"/>
    </row>
    <row r="883" spans="3:45" ht="76.5">
      <c r="C883" s="56" t="s">
        <v>4482</v>
      </c>
      <c r="D883" s="57">
        <v>41471</v>
      </c>
      <c r="E883" s="71" t="s">
        <v>2744</v>
      </c>
      <c r="F883" s="71" t="s">
        <v>4483</v>
      </c>
      <c r="G883" s="72" t="s">
        <v>4484</v>
      </c>
      <c r="H883" s="72" t="s">
        <v>222</v>
      </c>
      <c r="I883" s="59" t="s">
        <v>223</v>
      </c>
      <c r="J883" s="72" t="s">
        <v>4485</v>
      </c>
      <c r="K883" s="72" t="s">
        <v>609</v>
      </c>
      <c r="L883" s="72" t="s">
        <v>610</v>
      </c>
      <c r="M883" s="72" t="s">
        <v>4486</v>
      </c>
      <c r="N883" s="72" t="s">
        <v>4487</v>
      </c>
      <c r="O883" s="72" t="s">
        <v>4490</v>
      </c>
      <c r="P883" s="46" t="s">
        <v>180</v>
      </c>
      <c r="Q883" s="59" t="s">
        <v>2697</v>
      </c>
      <c r="R883" s="59" t="s">
        <v>230</v>
      </c>
      <c r="S883" s="75">
        <f t="shared" si="214"/>
        <v>1</v>
      </c>
      <c r="T883" s="75" t="s">
        <v>231</v>
      </c>
      <c r="U883" s="75">
        <f t="shared" si="215"/>
        <v>1</v>
      </c>
      <c r="V883" s="75" t="s">
        <v>231</v>
      </c>
      <c r="W883" s="75">
        <f t="shared" si="216"/>
        <v>2</v>
      </c>
      <c r="X883" s="75" t="s">
        <v>233</v>
      </c>
      <c r="Y883" s="76">
        <f t="shared" si="229"/>
        <v>2</v>
      </c>
      <c r="Z883" s="77" t="str">
        <f t="shared" si="230"/>
        <v>Menor</v>
      </c>
      <c r="AA883" s="78">
        <f t="shared" si="217"/>
        <v>1</v>
      </c>
      <c r="AB883" s="75" t="s">
        <v>231</v>
      </c>
      <c r="AC883" s="75">
        <f t="shared" si="218"/>
        <v>2</v>
      </c>
      <c r="AD883" s="75" t="s">
        <v>233</v>
      </c>
      <c r="AE883" s="75">
        <f t="shared" si="219"/>
        <v>2</v>
      </c>
      <c r="AF883" s="75" t="s">
        <v>233</v>
      </c>
      <c r="AG883" s="76">
        <f t="shared" si="231"/>
        <v>2</v>
      </c>
      <c r="AH883" s="77" t="str">
        <f t="shared" si="220"/>
        <v>Menor</v>
      </c>
      <c r="AI883" s="78">
        <f t="shared" si="221"/>
        <v>1</v>
      </c>
      <c r="AJ883" s="75" t="s">
        <v>231</v>
      </c>
      <c r="AK883" s="75">
        <f t="shared" si="222"/>
        <v>2</v>
      </c>
      <c r="AL883" s="75" t="s">
        <v>233</v>
      </c>
      <c r="AM883" s="75">
        <f t="shared" si="223"/>
        <v>2</v>
      </c>
      <c r="AN883" s="75" t="s">
        <v>233</v>
      </c>
      <c r="AO883" s="76">
        <f t="shared" si="232"/>
        <v>2</v>
      </c>
      <c r="AP883" s="77" t="str">
        <f t="shared" si="224"/>
        <v>Menor</v>
      </c>
      <c r="AQ883" s="79"/>
      <c r="AR883" s="79"/>
      <c r="AS883" s="79"/>
    </row>
    <row r="884" spans="3:45" ht="76.5">
      <c r="C884" s="56" t="s">
        <v>4491</v>
      </c>
      <c r="D884" s="57">
        <v>41471</v>
      </c>
      <c r="E884" s="71" t="s">
        <v>2744</v>
      </c>
      <c r="F884" s="71" t="s">
        <v>4492</v>
      </c>
      <c r="G884" s="72" t="s">
        <v>4493</v>
      </c>
      <c r="H884" s="72" t="s">
        <v>222</v>
      </c>
      <c r="I884" s="72" t="s">
        <v>2766</v>
      </c>
      <c r="J884" s="72" t="s">
        <v>2747</v>
      </c>
      <c r="K884" s="72" t="s">
        <v>609</v>
      </c>
      <c r="L884" s="72" t="s">
        <v>610</v>
      </c>
      <c r="M884" s="72" t="s">
        <v>4486</v>
      </c>
      <c r="N884" s="72" t="s">
        <v>4494</v>
      </c>
      <c r="O884" s="72" t="s">
        <v>4488</v>
      </c>
      <c r="P884" s="46" t="s">
        <v>180</v>
      </c>
      <c r="Q884" s="59" t="s">
        <v>2697</v>
      </c>
      <c r="R884" s="59" t="s">
        <v>230</v>
      </c>
      <c r="S884" s="75">
        <f t="shared" si="214"/>
        <v>1</v>
      </c>
      <c r="T884" s="75" t="s">
        <v>231</v>
      </c>
      <c r="U884" s="75">
        <f t="shared" si="215"/>
        <v>1</v>
      </c>
      <c r="V884" s="75" t="s">
        <v>231</v>
      </c>
      <c r="W884" s="75">
        <f t="shared" si="216"/>
        <v>1</v>
      </c>
      <c r="X884" s="75" t="s">
        <v>231</v>
      </c>
      <c r="Y884" s="76">
        <f t="shared" si="229"/>
        <v>1</v>
      </c>
      <c r="Z884" s="77" t="str">
        <f t="shared" si="230"/>
        <v>Insignificante</v>
      </c>
      <c r="AA884" s="78">
        <f t="shared" si="217"/>
        <v>1</v>
      </c>
      <c r="AB884" s="75" t="s">
        <v>231</v>
      </c>
      <c r="AC884" s="75">
        <f t="shared" si="218"/>
        <v>2</v>
      </c>
      <c r="AD884" s="75" t="s">
        <v>233</v>
      </c>
      <c r="AE884" s="75">
        <f t="shared" si="219"/>
        <v>2</v>
      </c>
      <c r="AF884" s="75" t="s">
        <v>233</v>
      </c>
      <c r="AG884" s="76">
        <f t="shared" si="231"/>
        <v>2</v>
      </c>
      <c r="AH884" s="77" t="str">
        <f t="shared" si="220"/>
        <v>Menor</v>
      </c>
      <c r="AI884" s="78">
        <f t="shared" si="221"/>
        <v>1</v>
      </c>
      <c r="AJ884" s="75" t="s">
        <v>231</v>
      </c>
      <c r="AK884" s="75">
        <f t="shared" si="222"/>
        <v>2</v>
      </c>
      <c r="AL884" s="75" t="s">
        <v>233</v>
      </c>
      <c r="AM884" s="75">
        <f t="shared" si="223"/>
        <v>2</v>
      </c>
      <c r="AN884" s="75" t="s">
        <v>233</v>
      </c>
      <c r="AO884" s="76">
        <f t="shared" si="232"/>
        <v>2</v>
      </c>
      <c r="AP884" s="77" t="str">
        <f t="shared" si="224"/>
        <v>Menor</v>
      </c>
      <c r="AQ884" s="79"/>
      <c r="AR884" s="79"/>
      <c r="AS884" s="79"/>
    </row>
    <row r="885" spans="3:45" ht="76.5">
      <c r="C885" s="56" t="s">
        <v>4495</v>
      </c>
      <c r="D885" s="57">
        <v>41836</v>
      </c>
      <c r="E885" s="71" t="s">
        <v>4496</v>
      </c>
      <c r="F885" s="71" t="s">
        <v>4497</v>
      </c>
      <c r="G885" s="72" t="s">
        <v>4498</v>
      </c>
      <c r="H885" s="72" t="s">
        <v>222</v>
      </c>
      <c r="I885" s="59" t="s">
        <v>223</v>
      </c>
      <c r="J885" s="72" t="s">
        <v>4499</v>
      </c>
      <c r="K885" s="72" t="s">
        <v>609</v>
      </c>
      <c r="L885" s="72" t="s">
        <v>610</v>
      </c>
      <c r="M885" s="72" t="s">
        <v>4486</v>
      </c>
      <c r="N885" s="72" t="s">
        <v>4500</v>
      </c>
      <c r="O885" s="72" t="s">
        <v>4488</v>
      </c>
      <c r="P885" s="46" t="s">
        <v>180</v>
      </c>
      <c r="Q885" s="59" t="s">
        <v>2697</v>
      </c>
      <c r="R885" s="59" t="s">
        <v>230</v>
      </c>
      <c r="S885" s="75">
        <f t="shared" si="214"/>
        <v>1</v>
      </c>
      <c r="T885" s="75" t="s">
        <v>231</v>
      </c>
      <c r="U885" s="75">
        <f t="shared" si="215"/>
        <v>1</v>
      </c>
      <c r="V885" s="75" t="s">
        <v>231</v>
      </c>
      <c r="W885" s="75">
        <f t="shared" si="216"/>
        <v>1</v>
      </c>
      <c r="X885" s="75" t="s">
        <v>231</v>
      </c>
      <c r="Y885" s="76">
        <f t="shared" si="229"/>
        <v>1</v>
      </c>
      <c r="Z885" s="77" t="str">
        <f t="shared" si="230"/>
        <v>Insignificante</v>
      </c>
      <c r="AA885" s="78">
        <f t="shared" si="217"/>
        <v>3</v>
      </c>
      <c r="AB885" s="75" t="s">
        <v>232</v>
      </c>
      <c r="AC885" s="75">
        <f t="shared" si="218"/>
        <v>4</v>
      </c>
      <c r="AD885" s="75" t="s">
        <v>242</v>
      </c>
      <c r="AE885" s="75">
        <f t="shared" si="219"/>
        <v>4</v>
      </c>
      <c r="AF885" s="75" t="s">
        <v>242</v>
      </c>
      <c r="AG885" s="76">
        <f t="shared" si="231"/>
        <v>4</v>
      </c>
      <c r="AH885" s="77" t="str">
        <f t="shared" si="220"/>
        <v>Mayor</v>
      </c>
      <c r="AI885" s="78">
        <f t="shared" si="221"/>
        <v>1</v>
      </c>
      <c r="AJ885" s="75" t="s">
        <v>231</v>
      </c>
      <c r="AK885" s="75">
        <f t="shared" si="222"/>
        <v>3</v>
      </c>
      <c r="AL885" s="75" t="s">
        <v>232</v>
      </c>
      <c r="AM885" s="75">
        <f t="shared" si="223"/>
        <v>4</v>
      </c>
      <c r="AN885" s="75" t="s">
        <v>242</v>
      </c>
      <c r="AO885" s="76">
        <f t="shared" si="232"/>
        <v>4</v>
      </c>
      <c r="AP885" s="77" t="str">
        <f t="shared" si="224"/>
        <v>Mayor</v>
      </c>
      <c r="AQ885" s="79"/>
      <c r="AR885" s="79"/>
      <c r="AS885" s="79"/>
    </row>
    <row r="886" spans="3:45" ht="76.5">
      <c r="C886" s="56" t="s">
        <v>4501</v>
      </c>
      <c r="D886" s="57">
        <v>41836</v>
      </c>
      <c r="E886" s="71" t="s">
        <v>4496</v>
      </c>
      <c r="F886" s="71" t="s">
        <v>4502</v>
      </c>
      <c r="G886" s="72" t="s">
        <v>4503</v>
      </c>
      <c r="H886" s="72" t="s">
        <v>222</v>
      </c>
      <c r="I886" s="59" t="s">
        <v>2655</v>
      </c>
      <c r="J886" s="72" t="s">
        <v>4499</v>
      </c>
      <c r="K886" s="72" t="s">
        <v>609</v>
      </c>
      <c r="L886" s="72" t="s">
        <v>610</v>
      </c>
      <c r="M886" s="72" t="s">
        <v>4486</v>
      </c>
      <c r="N886" s="72" t="s">
        <v>4500</v>
      </c>
      <c r="O886" s="72" t="s">
        <v>4488</v>
      </c>
      <c r="P886" s="46" t="s">
        <v>180</v>
      </c>
      <c r="Q886" s="59" t="s">
        <v>2697</v>
      </c>
      <c r="R886" s="59" t="s">
        <v>230</v>
      </c>
      <c r="S886" s="75">
        <f t="shared" si="214"/>
        <v>1</v>
      </c>
      <c r="T886" s="75" t="s">
        <v>231</v>
      </c>
      <c r="U886" s="75">
        <f t="shared" si="215"/>
        <v>1</v>
      </c>
      <c r="V886" s="75" t="s">
        <v>231</v>
      </c>
      <c r="W886" s="75">
        <f t="shared" si="216"/>
        <v>1</v>
      </c>
      <c r="X886" s="75" t="s">
        <v>231</v>
      </c>
      <c r="Y886" s="76">
        <f t="shared" si="229"/>
        <v>1</v>
      </c>
      <c r="Z886" s="77" t="str">
        <f t="shared" si="230"/>
        <v>Insignificante</v>
      </c>
      <c r="AA886" s="78">
        <f t="shared" si="217"/>
        <v>1</v>
      </c>
      <c r="AB886" s="75" t="s">
        <v>231</v>
      </c>
      <c r="AC886" s="75">
        <f t="shared" si="218"/>
        <v>1</v>
      </c>
      <c r="AD886" s="75" t="s">
        <v>231</v>
      </c>
      <c r="AE886" s="75">
        <f t="shared" si="219"/>
        <v>1</v>
      </c>
      <c r="AF886" s="75" t="s">
        <v>231</v>
      </c>
      <c r="AG886" s="76">
        <f t="shared" si="231"/>
        <v>1</v>
      </c>
      <c r="AH886" s="77" t="str">
        <f t="shared" si="220"/>
        <v>Insignificante</v>
      </c>
      <c r="AI886" s="78">
        <f t="shared" si="221"/>
        <v>1</v>
      </c>
      <c r="AJ886" s="75" t="s">
        <v>231</v>
      </c>
      <c r="AK886" s="75">
        <f t="shared" si="222"/>
        <v>1</v>
      </c>
      <c r="AL886" s="75" t="s">
        <v>231</v>
      </c>
      <c r="AM886" s="75">
        <f t="shared" si="223"/>
        <v>1</v>
      </c>
      <c r="AN886" s="75" t="s">
        <v>231</v>
      </c>
      <c r="AO886" s="76">
        <f t="shared" si="232"/>
        <v>1</v>
      </c>
      <c r="AP886" s="77" t="str">
        <f t="shared" si="224"/>
        <v>Insignificante</v>
      </c>
      <c r="AQ886" s="79"/>
      <c r="AR886" s="79"/>
      <c r="AS886" s="79"/>
    </row>
    <row r="887" spans="3:45" ht="76.5">
      <c r="C887" s="56" t="s">
        <v>4501</v>
      </c>
      <c r="D887" s="57">
        <v>41836</v>
      </c>
      <c r="E887" s="71" t="s">
        <v>4496</v>
      </c>
      <c r="F887" s="71" t="s">
        <v>4502</v>
      </c>
      <c r="G887" s="72" t="s">
        <v>4503</v>
      </c>
      <c r="H887" s="72" t="s">
        <v>222</v>
      </c>
      <c r="I887" s="59" t="s">
        <v>2655</v>
      </c>
      <c r="J887" s="72" t="s">
        <v>4499</v>
      </c>
      <c r="K887" s="72" t="s">
        <v>609</v>
      </c>
      <c r="L887" s="72" t="s">
        <v>610</v>
      </c>
      <c r="M887" s="72" t="s">
        <v>4486</v>
      </c>
      <c r="N887" s="72" t="s">
        <v>4500</v>
      </c>
      <c r="O887" s="72" t="s">
        <v>4489</v>
      </c>
      <c r="P887" s="46" t="s">
        <v>180</v>
      </c>
      <c r="Q887" s="59" t="s">
        <v>2697</v>
      </c>
      <c r="R887" s="59" t="s">
        <v>230</v>
      </c>
      <c r="S887" s="75">
        <f t="shared" si="214"/>
        <v>1</v>
      </c>
      <c r="T887" s="75" t="s">
        <v>231</v>
      </c>
      <c r="U887" s="75">
        <f t="shared" si="215"/>
        <v>1</v>
      </c>
      <c r="V887" s="75" t="s">
        <v>231</v>
      </c>
      <c r="W887" s="75">
        <f t="shared" si="216"/>
        <v>1</v>
      </c>
      <c r="X887" s="75" t="s">
        <v>231</v>
      </c>
      <c r="Y887" s="76">
        <f t="shared" si="229"/>
        <v>1</v>
      </c>
      <c r="Z887" s="77" t="str">
        <f t="shared" si="230"/>
        <v>Insignificante</v>
      </c>
      <c r="AA887" s="78">
        <f t="shared" si="217"/>
        <v>1</v>
      </c>
      <c r="AB887" s="75" t="s">
        <v>231</v>
      </c>
      <c r="AC887" s="75">
        <f t="shared" si="218"/>
        <v>1</v>
      </c>
      <c r="AD887" s="75" t="s">
        <v>231</v>
      </c>
      <c r="AE887" s="75">
        <f t="shared" si="219"/>
        <v>1</v>
      </c>
      <c r="AF887" s="75" t="s">
        <v>231</v>
      </c>
      <c r="AG887" s="76">
        <f t="shared" si="231"/>
        <v>1</v>
      </c>
      <c r="AH887" s="77" t="str">
        <f t="shared" si="220"/>
        <v>Insignificante</v>
      </c>
      <c r="AI887" s="78">
        <f t="shared" si="221"/>
        <v>1</v>
      </c>
      <c r="AJ887" s="75" t="s">
        <v>231</v>
      </c>
      <c r="AK887" s="75">
        <f t="shared" si="222"/>
        <v>1</v>
      </c>
      <c r="AL887" s="75" t="s">
        <v>231</v>
      </c>
      <c r="AM887" s="75">
        <f t="shared" si="223"/>
        <v>1</v>
      </c>
      <c r="AN887" s="75" t="s">
        <v>231</v>
      </c>
      <c r="AO887" s="76">
        <f t="shared" si="232"/>
        <v>1</v>
      </c>
      <c r="AP887" s="77" t="str">
        <f t="shared" si="224"/>
        <v>Insignificante</v>
      </c>
      <c r="AQ887" s="79"/>
      <c r="AR887" s="79"/>
      <c r="AS887" s="79"/>
    </row>
    <row r="888" spans="3:45" ht="76.5">
      <c r="C888" s="56" t="s">
        <v>4501</v>
      </c>
      <c r="D888" s="57">
        <v>41836</v>
      </c>
      <c r="E888" s="71" t="s">
        <v>4496</v>
      </c>
      <c r="F888" s="71" t="s">
        <v>4502</v>
      </c>
      <c r="G888" s="72" t="s">
        <v>4503</v>
      </c>
      <c r="H888" s="72" t="s">
        <v>222</v>
      </c>
      <c r="I888" s="59" t="s">
        <v>2655</v>
      </c>
      <c r="J888" s="72" t="s">
        <v>4499</v>
      </c>
      <c r="K888" s="72" t="s">
        <v>609</v>
      </c>
      <c r="L888" s="72" t="s">
        <v>610</v>
      </c>
      <c r="M888" s="72" t="s">
        <v>4486</v>
      </c>
      <c r="N888" s="72" t="s">
        <v>4500</v>
      </c>
      <c r="O888" s="72" t="s">
        <v>4490</v>
      </c>
      <c r="P888" s="46" t="s">
        <v>180</v>
      </c>
      <c r="Q888" s="59" t="s">
        <v>2697</v>
      </c>
      <c r="R888" s="59" t="s">
        <v>230</v>
      </c>
      <c r="S888" s="75">
        <f t="shared" si="214"/>
        <v>1</v>
      </c>
      <c r="T888" s="75" t="s">
        <v>231</v>
      </c>
      <c r="U888" s="75">
        <f t="shared" si="215"/>
        <v>1</v>
      </c>
      <c r="V888" s="75" t="s">
        <v>231</v>
      </c>
      <c r="W888" s="75">
        <f t="shared" si="216"/>
        <v>1</v>
      </c>
      <c r="X888" s="75" t="s">
        <v>231</v>
      </c>
      <c r="Y888" s="76">
        <f t="shared" si="229"/>
        <v>1</v>
      </c>
      <c r="Z888" s="77" t="str">
        <f t="shared" si="230"/>
        <v>Insignificante</v>
      </c>
      <c r="AA888" s="78">
        <f t="shared" si="217"/>
        <v>1</v>
      </c>
      <c r="AB888" s="75" t="s">
        <v>231</v>
      </c>
      <c r="AC888" s="75">
        <f t="shared" si="218"/>
        <v>1</v>
      </c>
      <c r="AD888" s="75" t="s">
        <v>231</v>
      </c>
      <c r="AE888" s="75">
        <f t="shared" si="219"/>
        <v>1</v>
      </c>
      <c r="AF888" s="75" t="s">
        <v>231</v>
      </c>
      <c r="AG888" s="76">
        <f t="shared" si="231"/>
        <v>1</v>
      </c>
      <c r="AH888" s="77" t="str">
        <f t="shared" si="220"/>
        <v>Insignificante</v>
      </c>
      <c r="AI888" s="78">
        <f t="shared" si="221"/>
        <v>1</v>
      </c>
      <c r="AJ888" s="75" t="s">
        <v>231</v>
      </c>
      <c r="AK888" s="75">
        <f t="shared" si="222"/>
        <v>1</v>
      </c>
      <c r="AL888" s="75" t="s">
        <v>231</v>
      </c>
      <c r="AM888" s="75">
        <f t="shared" si="223"/>
        <v>1</v>
      </c>
      <c r="AN888" s="75" t="s">
        <v>231</v>
      </c>
      <c r="AO888" s="76">
        <f t="shared" si="232"/>
        <v>1</v>
      </c>
      <c r="AP888" s="77" t="str">
        <f t="shared" si="224"/>
        <v>Insignificante</v>
      </c>
      <c r="AQ888" s="79"/>
      <c r="AR888" s="79"/>
      <c r="AS888" s="79"/>
    </row>
    <row r="889" spans="3:45" ht="76.5">
      <c r="C889" s="56" t="s">
        <v>4504</v>
      </c>
      <c r="D889" s="57">
        <v>41836</v>
      </c>
      <c r="E889" s="71" t="s">
        <v>4172</v>
      </c>
      <c r="F889" s="71" t="s">
        <v>4505</v>
      </c>
      <c r="G889" s="72" t="s">
        <v>4506</v>
      </c>
      <c r="H889" s="72" t="s">
        <v>222</v>
      </c>
      <c r="I889" s="59" t="s">
        <v>223</v>
      </c>
      <c r="J889" s="72" t="s">
        <v>4485</v>
      </c>
      <c r="K889" s="72" t="s">
        <v>609</v>
      </c>
      <c r="L889" s="72" t="s">
        <v>610</v>
      </c>
      <c r="M889" s="72" t="s">
        <v>4486</v>
      </c>
      <c r="N889" s="72" t="s">
        <v>4500</v>
      </c>
      <c r="O889" s="72" t="s">
        <v>4488</v>
      </c>
      <c r="P889" s="46" t="s">
        <v>180</v>
      </c>
      <c r="Q889" s="59" t="s">
        <v>2697</v>
      </c>
      <c r="R889" s="59" t="s">
        <v>230</v>
      </c>
      <c r="S889" s="75">
        <f t="shared" si="214"/>
        <v>1</v>
      </c>
      <c r="T889" s="75" t="s">
        <v>231</v>
      </c>
      <c r="U889" s="75">
        <f t="shared" si="215"/>
        <v>1</v>
      </c>
      <c r="V889" s="75" t="s">
        <v>231</v>
      </c>
      <c r="W889" s="75">
        <f t="shared" si="216"/>
        <v>1</v>
      </c>
      <c r="X889" s="75" t="s">
        <v>231</v>
      </c>
      <c r="Y889" s="76">
        <f t="shared" si="229"/>
        <v>1</v>
      </c>
      <c r="Z889" s="77" t="str">
        <f t="shared" si="230"/>
        <v>Insignificante</v>
      </c>
      <c r="AA889" s="78">
        <f t="shared" si="217"/>
        <v>1</v>
      </c>
      <c r="AB889" s="75" t="s">
        <v>231</v>
      </c>
      <c r="AC889" s="75">
        <f t="shared" si="218"/>
        <v>1</v>
      </c>
      <c r="AD889" s="75" t="s">
        <v>231</v>
      </c>
      <c r="AE889" s="75">
        <f t="shared" si="219"/>
        <v>1</v>
      </c>
      <c r="AF889" s="75" t="s">
        <v>231</v>
      </c>
      <c r="AG889" s="76">
        <f t="shared" si="231"/>
        <v>1</v>
      </c>
      <c r="AH889" s="77" t="str">
        <f t="shared" si="220"/>
        <v>Insignificante</v>
      </c>
      <c r="AI889" s="78">
        <f t="shared" si="221"/>
        <v>1</v>
      </c>
      <c r="AJ889" s="75" t="s">
        <v>231</v>
      </c>
      <c r="AK889" s="75">
        <f t="shared" si="222"/>
        <v>1</v>
      </c>
      <c r="AL889" s="75" t="s">
        <v>231</v>
      </c>
      <c r="AM889" s="75">
        <f t="shared" si="223"/>
        <v>3</v>
      </c>
      <c r="AN889" s="75" t="s">
        <v>232</v>
      </c>
      <c r="AO889" s="76">
        <f t="shared" si="232"/>
        <v>3</v>
      </c>
      <c r="AP889" s="77" t="str">
        <f t="shared" si="224"/>
        <v>Moderado</v>
      </c>
      <c r="AQ889" s="79"/>
      <c r="AR889" s="79"/>
      <c r="AS889" s="79"/>
    </row>
    <row r="890" spans="3:45" ht="76.5">
      <c r="C890" s="56" t="s">
        <v>4504</v>
      </c>
      <c r="D890" s="57">
        <v>41836</v>
      </c>
      <c r="E890" s="71" t="s">
        <v>4172</v>
      </c>
      <c r="F890" s="71" t="s">
        <v>4505</v>
      </c>
      <c r="G890" s="72" t="s">
        <v>4506</v>
      </c>
      <c r="H890" s="72" t="s">
        <v>222</v>
      </c>
      <c r="I890" s="59" t="s">
        <v>223</v>
      </c>
      <c r="J890" s="72" t="s">
        <v>4485</v>
      </c>
      <c r="K890" s="72" t="s">
        <v>609</v>
      </c>
      <c r="L890" s="72" t="s">
        <v>610</v>
      </c>
      <c r="M890" s="72" t="s">
        <v>4486</v>
      </c>
      <c r="N890" s="72" t="s">
        <v>4500</v>
      </c>
      <c r="O890" s="72" t="s">
        <v>4489</v>
      </c>
      <c r="P890" s="46" t="s">
        <v>180</v>
      </c>
      <c r="Q890" s="59" t="s">
        <v>2697</v>
      </c>
      <c r="R890" s="59" t="s">
        <v>230</v>
      </c>
      <c r="S890" s="75">
        <f t="shared" si="214"/>
        <v>1</v>
      </c>
      <c r="T890" s="75" t="s">
        <v>231</v>
      </c>
      <c r="U890" s="75">
        <f t="shared" si="215"/>
        <v>1</v>
      </c>
      <c r="V890" s="75" t="s">
        <v>231</v>
      </c>
      <c r="W890" s="75">
        <f t="shared" si="216"/>
        <v>1</v>
      </c>
      <c r="X890" s="75" t="s">
        <v>231</v>
      </c>
      <c r="Y890" s="76">
        <f t="shared" si="229"/>
        <v>1</v>
      </c>
      <c r="Z890" s="77" t="str">
        <f t="shared" si="230"/>
        <v>Insignificante</v>
      </c>
      <c r="AA890" s="78">
        <f t="shared" si="217"/>
        <v>1</v>
      </c>
      <c r="AB890" s="75" t="s">
        <v>231</v>
      </c>
      <c r="AC890" s="75">
        <f t="shared" si="218"/>
        <v>1</v>
      </c>
      <c r="AD890" s="75" t="s">
        <v>231</v>
      </c>
      <c r="AE890" s="75">
        <f t="shared" si="219"/>
        <v>1</v>
      </c>
      <c r="AF890" s="75" t="s">
        <v>231</v>
      </c>
      <c r="AG890" s="76">
        <f t="shared" si="231"/>
        <v>1</v>
      </c>
      <c r="AH890" s="77" t="str">
        <f t="shared" si="220"/>
        <v>Insignificante</v>
      </c>
      <c r="AI890" s="78">
        <f t="shared" si="221"/>
        <v>1</v>
      </c>
      <c r="AJ890" s="75" t="s">
        <v>231</v>
      </c>
      <c r="AK890" s="75">
        <f t="shared" si="222"/>
        <v>1</v>
      </c>
      <c r="AL890" s="75" t="s">
        <v>231</v>
      </c>
      <c r="AM890" s="75">
        <f t="shared" si="223"/>
        <v>3</v>
      </c>
      <c r="AN890" s="75" t="s">
        <v>232</v>
      </c>
      <c r="AO890" s="76">
        <f t="shared" si="232"/>
        <v>3</v>
      </c>
      <c r="AP890" s="77" t="str">
        <f t="shared" si="224"/>
        <v>Moderado</v>
      </c>
      <c r="AQ890" s="79"/>
      <c r="AR890" s="79"/>
      <c r="AS890" s="79"/>
    </row>
    <row r="891" spans="3:45" ht="76.5">
      <c r="C891" s="56" t="s">
        <v>4504</v>
      </c>
      <c r="D891" s="57">
        <v>41836</v>
      </c>
      <c r="E891" s="71" t="s">
        <v>4172</v>
      </c>
      <c r="F891" s="71" t="s">
        <v>4505</v>
      </c>
      <c r="G891" s="72" t="s">
        <v>4506</v>
      </c>
      <c r="H891" s="72" t="s">
        <v>222</v>
      </c>
      <c r="I891" s="59" t="s">
        <v>223</v>
      </c>
      <c r="J891" s="72" t="s">
        <v>4485</v>
      </c>
      <c r="K891" s="72" t="s">
        <v>609</v>
      </c>
      <c r="L891" s="72" t="s">
        <v>610</v>
      </c>
      <c r="M891" s="72" t="s">
        <v>4486</v>
      </c>
      <c r="N891" s="72" t="s">
        <v>4500</v>
      </c>
      <c r="O891" s="72" t="s">
        <v>4490</v>
      </c>
      <c r="P891" s="46" t="s">
        <v>180</v>
      </c>
      <c r="Q891" s="59" t="s">
        <v>2697</v>
      </c>
      <c r="R891" s="59" t="s">
        <v>230</v>
      </c>
      <c r="S891" s="75">
        <f t="shared" si="214"/>
        <v>1</v>
      </c>
      <c r="T891" s="75" t="s">
        <v>231</v>
      </c>
      <c r="U891" s="75">
        <f t="shared" si="215"/>
        <v>1</v>
      </c>
      <c r="V891" s="75" t="s">
        <v>231</v>
      </c>
      <c r="W891" s="75">
        <f t="shared" si="216"/>
        <v>1</v>
      </c>
      <c r="X891" s="75" t="s">
        <v>231</v>
      </c>
      <c r="Y891" s="76">
        <f t="shared" si="229"/>
        <v>1</v>
      </c>
      <c r="Z891" s="77" t="str">
        <f t="shared" si="230"/>
        <v>Insignificante</v>
      </c>
      <c r="AA891" s="78">
        <f t="shared" si="217"/>
        <v>1</v>
      </c>
      <c r="AB891" s="75" t="s">
        <v>231</v>
      </c>
      <c r="AC891" s="75">
        <f t="shared" si="218"/>
        <v>1</v>
      </c>
      <c r="AD891" s="75" t="s">
        <v>231</v>
      </c>
      <c r="AE891" s="75">
        <f t="shared" si="219"/>
        <v>1</v>
      </c>
      <c r="AF891" s="75" t="s">
        <v>231</v>
      </c>
      <c r="AG891" s="76">
        <f t="shared" si="231"/>
        <v>1</v>
      </c>
      <c r="AH891" s="77" t="str">
        <f t="shared" si="220"/>
        <v>Insignificante</v>
      </c>
      <c r="AI891" s="78">
        <f t="shared" si="221"/>
        <v>1</v>
      </c>
      <c r="AJ891" s="75" t="s">
        <v>231</v>
      </c>
      <c r="AK891" s="75">
        <f t="shared" si="222"/>
        <v>1</v>
      </c>
      <c r="AL891" s="75" t="s">
        <v>231</v>
      </c>
      <c r="AM891" s="75">
        <f t="shared" si="223"/>
        <v>3</v>
      </c>
      <c r="AN891" s="75" t="s">
        <v>232</v>
      </c>
      <c r="AO891" s="76">
        <f t="shared" si="232"/>
        <v>3</v>
      </c>
      <c r="AP891" s="77" t="str">
        <f t="shared" si="224"/>
        <v>Moderado</v>
      </c>
      <c r="AQ891" s="79"/>
      <c r="AR891" s="79"/>
      <c r="AS891" s="79"/>
    </row>
    <row r="892" spans="3:45" ht="38.25">
      <c r="C892" s="56" t="s">
        <v>4507</v>
      </c>
      <c r="D892" s="57">
        <v>41471</v>
      </c>
      <c r="E892" s="71" t="s">
        <v>219</v>
      </c>
      <c r="F892" s="71" t="s">
        <v>4508</v>
      </c>
      <c r="G892" s="72" t="s">
        <v>4509</v>
      </c>
      <c r="H892" s="72" t="s">
        <v>222</v>
      </c>
      <c r="I892" s="59" t="s">
        <v>2655</v>
      </c>
      <c r="J892" s="72" t="s">
        <v>4510</v>
      </c>
      <c r="K892" s="72" t="s">
        <v>609</v>
      </c>
      <c r="L892" s="72" t="s">
        <v>656</v>
      </c>
      <c r="M892" s="72" t="s">
        <v>4511</v>
      </c>
      <c r="N892" s="72" t="s">
        <v>4512</v>
      </c>
      <c r="O892" s="72" t="s">
        <v>4513</v>
      </c>
      <c r="P892" s="46" t="s">
        <v>180</v>
      </c>
      <c r="Q892" s="59" t="s">
        <v>2650</v>
      </c>
      <c r="R892" s="59" t="s">
        <v>230</v>
      </c>
      <c r="S892" s="75">
        <f t="shared" si="214"/>
        <v>1</v>
      </c>
      <c r="T892" s="75" t="s">
        <v>231</v>
      </c>
      <c r="U892" s="75">
        <f t="shared" si="215"/>
        <v>1</v>
      </c>
      <c r="V892" s="75" t="s">
        <v>231</v>
      </c>
      <c r="W892" s="75">
        <f t="shared" si="216"/>
        <v>1</v>
      </c>
      <c r="X892" s="75" t="s">
        <v>231</v>
      </c>
      <c r="Y892" s="76">
        <f t="shared" si="229"/>
        <v>1</v>
      </c>
      <c r="Z892" s="77" t="str">
        <f t="shared" si="230"/>
        <v>Insignificante</v>
      </c>
      <c r="AA892" s="78">
        <f t="shared" si="217"/>
        <v>1</v>
      </c>
      <c r="AB892" s="75" t="s">
        <v>231</v>
      </c>
      <c r="AC892" s="75">
        <f t="shared" si="218"/>
        <v>3</v>
      </c>
      <c r="AD892" s="75" t="s">
        <v>232</v>
      </c>
      <c r="AE892" s="75">
        <f t="shared" si="219"/>
        <v>3</v>
      </c>
      <c r="AF892" s="75" t="s">
        <v>232</v>
      </c>
      <c r="AG892" s="76">
        <f t="shared" si="231"/>
        <v>3</v>
      </c>
      <c r="AH892" s="77" t="str">
        <f t="shared" si="220"/>
        <v>Moderado</v>
      </c>
      <c r="AI892" s="78">
        <f t="shared" si="221"/>
        <v>1</v>
      </c>
      <c r="AJ892" s="75" t="s">
        <v>231</v>
      </c>
      <c r="AK892" s="75">
        <f t="shared" si="222"/>
        <v>3</v>
      </c>
      <c r="AL892" s="75" t="s">
        <v>232</v>
      </c>
      <c r="AM892" s="75">
        <f t="shared" si="223"/>
        <v>4</v>
      </c>
      <c r="AN892" s="75" t="s">
        <v>242</v>
      </c>
      <c r="AO892" s="76">
        <f t="shared" si="232"/>
        <v>4</v>
      </c>
      <c r="AP892" s="77" t="str">
        <f t="shared" si="224"/>
        <v>Mayor</v>
      </c>
      <c r="AQ892" s="79"/>
      <c r="AR892" s="79"/>
      <c r="AS892" s="79"/>
    </row>
    <row r="893" spans="3:45" ht="38.25">
      <c r="C893" s="56" t="s">
        <v>4507</v>
      </c>
      <c r="D893" s="57">
        <v>41471</v>
      </c>
      <c r="E893" s="71" t="s">
        <v>219</v>
      </c>
      <c r="F893" s="71" t="s">
        <v>4508</v>
      </c>
      <c r="G893" s="72" t="s">
        <v>4509</v>
      </c>
      <c r="H893" s="72" t="s">
        <v>222</v>
      </c>
      <c r="I893" s="59" t="s">
        <v>2655</v>
      </c>
      <c r="J893" s="72" t="s">
        <v>4510</v>
      </c>
      <c r="K893" s="72" t="s">
        <v>609</v>
      </c>
      <c r="L893" s="72" t="s">
        <v>656</v>
      </c>
      <c r="M893" s="72" t="s">
        <v>4511</v>
      </c>
      <c r="N893" s="72" t="s">
        <v>4512</v>
      </c>
      <c r="O893" s="72" t="s">
        <v>4514</v>
      </c>
      <c r="P893" s="46" t="s">
        <v>180</v>
      </c>
      <c r="Q893" s="59" t="s">
        <v>2650</v>
      </c>
      <c r="R893" s="59" t="s">
        <v>230</v>
      </c>
      <c r="S893" s="75">
        <f t="shared" si="214"/>
        <v>1</v>
      </c>
      <c r="T893" s="75" t="s">
        <v>231</v>
      </c>
      <c r="U893" s="75">
        <f t="shared" si="215"/>
        <v>1</v>
      </c>
      <c r="V893" s="75" t="s">
        <v>231</v>
      </c>
      <c r="W893" s="75">
        <f t="shared" si="216"/>
        <v>1</v>
      </c>
      <c r="X893" s="75" t="s">
        <v>231</v>
      </c>
      <c r="Y893" s="76">
        <f t="shared" si="229"/>
        <v>1</v>
      </c>
      <c r="Z893" s="77" t="str">
        <f t="shared" si="230"/>
        <v>Insignificante</v>
      </c>
      <c r="AA893" s="78">
        <f t="shared" si="217"/>
        <v>1</v>
      </c>
      <c r="AB893" s="75" t="s">
        <v>231</v>
      </c>
      <c r="AC893" s="75">
        <f t="shared" si="218"/>
        <v>3</v>
      </c>
      <c r="AD893" s="75" t="s">
        <v>232</v>
      </c>
      <c r="AE893" s="75">
        <f t="shared" si="219"/>
        <v>3</v>
      </c>
      <c r="AF893" s="75" t="s">
        <v>232</v>
      </c>
      <c r="AG893" s="76">
        <f t="shared" si="231"/>
        <v>3</v>
      </c>
      <c r="AH893" s="77" t="str">
        <f t="shared" si="220"/>
        <v>Moderado</v>
      </c>
      <c r="AI893" s="78">
        <f t="shared" si="221"/>
        <v>1</v>
      </c>
      <c r="AJ893" s="75" t="s">
        <v>231</v>
      </c>
      <c r="AK893" s="75">
        <f t="shared" si="222"/>
        <v>3</v>
      </c>
      <c r="AL893" s="75" t="s">
        <v>232</v>
      </c>
      <c r="AM893" s="75">
        <f t="shared" si="223"/>
        <v>4</v>
      </c>
      <c r="AN893" s="75" t="s">
        <v>242</v>
      </c>
      <c r="AO893" s="76">
        <f t="shared" si="232"/>
        <v>4</v>
      </c>
      <c r="AP893" s="77" t="str">
        <f t="shared" si="224"/>
        <v>Mayor</v>
      </c>
      <c r="AQ893" s="79"/>
      <c r="AR893" s="79"/>
      <c r="AS893" s="79"/>
    </row>
    <row r="894" spans="3:45" ht="38.25">
      <c r="C894" s="56" t="s">
        <v>4507</v>
      </c>
      <c r="D894" s="57">
        <v>41471</v>
      </c>
      <c r="E894" s="71" t="s">
        <v>219</v>
      </c>
      <c r="F894" s="71" t="s">
        <v>4508</v>
      </c>
      <c r="G894" s="72" t="s">
        <v>4509</v>
      </c>
      <c r="H894" s="72" t="s">
        <v>222</v>
      </c>
      <c r="I894" s="59" t="s">
        <v>2655</v>
      </c>
      <c r="J894" s="72" t="s">
        <v>4510</v>
      </c>
      <c r="K894" s="72" t="s">
        <v>609</v>
      </c>
      <c r="L894" s="72" t="s">
        <v>656</v>
      </c>
      <c r="M894" s="72" t="s">
        <v>4511</v>
      </c>
      <c r="N894" s="72" t="s">
        <v>4512</v>
      </c>
      <c r="O894" s="72" t="s">
        <v>4515</v>
      </c>
      <c r="P894" s="46" t="s">
        <v>180</v>
      </c>
      <c r="Q894" s="59" t="s">
        <v>2650</v>
      </c>
      <c r="R894" s="59" t="s">
        <v>230</v>
      </c>
      <c r="S894" s="75">
        <f t="shared" si="214"/>
        <v>1</v>
      </c>
      <c r="T894" s="75" t="s">
        <v>231</v>
      </c>
      <c r="U894" s="75">
        <f t="shared" si="215"/>
        <v>1</v>
      </c>
      <c r="V894" s="75" t="s">
        <v>231</v>
      </c>
      <c r="W894" s="75">
        <f t="shared" si="216"/>
        <v>1</v>
      </c>
      <c r="X894" s="75" t="s">
        <v>231</v>
      </c>
      <c r="Y894" s="76">
        <f t="shared" si="229"/>
        <v>1</v>
      </c>
      <c r="Z894" s="77" t="str">
        <f t="shared" si="230"/>
        <v>Insignificante</v>
      </c>
      <c r="AA894" s="78">
        <f t="shared" si="217"/>
        <v>1</v>
      </c>
      <c r="AB894" s="75" t="s">
        <v>231</v>
      </c>
      <c r="AC894" s="75">
        <f t="shared" si="218"/>
        <v>3</v>
      </c>
      <c r="AD894" s="75" t="s">
        <v>232</v>
      </c>
      <c r="AE894" s="75">
        <f t="shared" si="219"/>
        <v>3</v>
      </c>
      <c r="AF894" s="75" t="s">
        <v>232</v>
      </c>
      <c r="AG894" s="76">
        <f t="shared" si="231"/>
        <v>3</v>
      </c>
      <c r="AH894" s="77" t="str">
        <f t="shared" si="220"/>
        <v>Moderado</v>
      </c>
      <c r="AI894" s="78">
        <f t="shared" si="221"/>
        <v>1</v>
      </c>
      <c r="AJ894" s="75" t="s">
        <v>231</v>
      </c>
      <c r="AK894" s="75">
        <f t="shared" si="222"/>
        <v>3</v>
      </c>
      <c r="AL894" s="75" t="s">
        <v>232</v>
      </c>
      <c r="AM894" s="75">
        <f t="shared" si="223"/>
        <v>4</v>
      </c>
      <c r="AN894" s="75" t="s">
        <v>242</v>
      </c>
      <c r="AO894" s="76">
        <f t="shared" si="232"/>
        <v>4</v>
      </c>
      <c r="AP894" s="77" t="str">
        <f t="shared" si="224"/>
        <v>Mayor</v>
      </c>
      <c r="AQ894" s="79"/>
      <c r="AR894" s="79"/>
      <c r="AS894" s="79"/>
    </row>
    <row r="895" spans="3:45" ht="25.5">
      <c r="C895" s="56" t="s">
        <v>4516</v>
      </c>
      <c r="D895" s="57">
        <v>41471</v>
      </c>
      <c r="E895" s="71" t="s">
        <v>2674</v>
      </c>
      <c r="F895" s="71" t="s">
        <v>4517</v>
      </c>
      <c r="G895" s="72" t="s">
        <v>4518</v>
      </c>
      <c r="H895" s="72" t="s">
        <v>222</v>
      </c>
      <c r="I895" s="59" t="s">
        <v>2655</v>
      </c>
      <c r="J895" s="72" t="s">
        <v>2960</v>
      </c>
      <c r="K895" s="72" t="s">
        <v>609</v>
      </c>
      <c r="L895" s="72" t="s">
        <v>656</v>
      </c>
      <c r="M895" s="72" t="s">
        <v>4511</v>
      </c>
      <c r="N895" s="72" t="s">
        <v>4519</v>
      </c>
      <c r="O895" s="72" t="s">
        <v>4513</v>
      </c>
      <c r="P895" s="46" t="s">
        <v>180</v>
      </c>
      <c r="Q895" s="59" t="s">
        <v>2650</v>
      </c>
      <c r="R895" s="59" t="s">
        <v>230</v>
      </c>
      <c r="S895" s="75">
        <f t="shared" si="214"/>
        <v>1</v>
      </c>
      <c r="T895" s="75" t="s">
        <v>231</v>
      </c>
      <c r="U895" s="75">
        <f t="shared" si="215"/>
        <v>1</v>
      </c>
      <c r="V895" s="75" t="s">
        <v>231</v>
      </c>
      <c r="W895" s="75">
        <f t="shared" si="216"/>
        <v>1</v>
      </c>
      <c r="X895" s="75" t="s">
        <v>231</v>
      </c>
      <c r="Y895" s="76">
        <f t="shared" si="229"/>
        <v>1</v>
      </c>
      <c r="Z895" s="77" t="str">
        <f t="shared" si="230"/>
        <v>Insignificante</v>
      </c>
      <c r="AA895" s="78">
        <f t="shared" si="217"/>
        <v>1</v>
      </c>
      <c r="AB895" s="75" t="s">
        <v>231</v>
      </c>
      <c r="AC895" s="75">
        <f t="shared" si="218"/>
        <v>5</v>
      </c>
      <c r="AD895" s="75" t="s">
        <v>243</v>
      </c>
      <c r="AE895" s="75">
        <f t="shared" si="219"/>
        <v>3</v>
      </c>
      <c r="AF895" s="75" t="s">
        <v>232</v>
      </c>
      <c r="AG895" s="76">
        <f t="shared" si="231"/>
        <v>5</v>
      </c>
      <c r="AH895" s="77" t="str">
        <f t="shared" si="220"/>
        <v>Catastrófico</v>
      </c>
      <c r="AI895" s="78">
        <f t="shared" si="221"/>
        <v>1</v>
      </c>
      <c r="AJ895" s="75" t="s">
        <v>231</v>
      </c>
      <c r="AK895" s="75">
        <f t="shared" si="222"/>
        <v>2</v>
      </c>
      <c r="AL895" s="75" t="s">
        <v>233</v>
      </c>
      <c r="AM895" s="75">
        <f t="shared" si="223"/>
        <v>4</v>
      </c>
      <c r="AN895" s="75" t="s">
        <v>242</v>
      </c>
      <c r="AO895" s="76">
        <f t="shared" si="232"/>
        <v>4</v>
      </c>
      <c r="AP895" s="77" t="str">
        <f t="shared" si="224"/>
        <v>Mayor</v>
      </c>
      <c r="AQ895" s="79"/>
      <c r="AR895" s="79"/>
      <c r="AS895" s="79"/>
    </row>
    <row r="896" spans="3:45" ht="25.5">
      <c r="C896" s="56" t="s">
        <v>4516</v>
      </c>
      <c r="D896" s="57">
        <v>41471</v>
      </c>
      <c r="E896" s="71" t="s">
        <v>2674</v>
      </c>
      <c r="F896" s="71" t="s">
        <v>4517</v>
      </c>
      <c r="G896" s="72" t="s">
        <v>4518</v>
      </c>
      <c r="H896" s="72" t="s">
        <v>222</v>
      </c>
      <c r="I896" s="59" t="s">
        <v>2655</v>
      </c>
      <c r="J896" s="72" t="s">
        <v>2960</v>
      </c>
      <c r="K896" s="72" t="s">
        <v>609</v>
      </c>
      <c r="L896" s="72" t="s">
        <v>656</v>
      </c>
      <c r="M896" s="72" t="s">
        <v>4511</v>
      </c>
      <c r="N896" s="72" t="s">
        <v>4519</v>
      </c>
      <c r="O896" s="72" t="s">
        <v>4514</v>
      </c>
      <c r="P896" s="46" t="s">
        <v>180</v>
      </c>
      <c r="Q896" s="59" t="s">
        <v>2650</v>
      </c>
      <c r="R896" s="59" t="s">
        <v>230</v>
      </c>
      <c r="S896" s="75">
        <f t="shared" si="214"/>
        <v>1</v>
      </c>
      <c r="T896" s="75" t="s">
        <v>231</v>
      </c>
      <c r="U896" s="75">
        <f t="shared" si="215"/>
        <v>1</v>
      </c>
      <c r="V896" s="75" t="s">
        <v>231</v>
      </c>
      <c r="W896" s="75">
        <f t="shared" si="216"/>
        <v>1</v>
      </c>
      <c r="X896" s="75" t="s">
        <v>231</v>
      </c>
      <c r="Y896" s="76">
        <f t="shared" si="229"/>
        <v>1</v>
      </c>
      <c r="Z896" s="77" t="str">
        <f t="shared" si="230"/>
        <v>Insignificante</v>
      </c>
      <c r="AA896" s="78">
        <f t="shared" si="217"/>
        <v>1</v>
      </c>
      <c r="AB896" s="75" t="s">
        <v>231</v>
      </c>
      <c r="AC896" s="75">
        <f t="shared" si="218"/>
        <v>5</v>
      </c>
      <c r="AD896" s="75" t="s">
        <v>243</v>
      </c>
      <c r="AE896" s="75">
        <f t="shared" si="219"/>
        <v>3</v>
      </c>
      <c r="AF896" s="75" t="s">
        <v>232</v>
      </c>
      <c r="AG896" s="76">
        <f t="shared" si="231"/>
        <v>5</v>
      </c>
      <c r="AH896" s="77" t="str">
        <f t="shared" si="220"/>
        <v>Catastrófico</v>
      </c>
      <c r="AI896" s="78">
        <f t="shared" si="221"/>
        <v>1</v>
      </c>
      <c r="AJ896" s="75" t="s">
        <v>231</v>
      </c>
      <c r="AK896" s="75">
        <f t="shared" si="222"/>
        <v>2</v>
      </c>
      <c r="AL896" s="75" t="s">
        <v>233</v>
      </c>
      <c r="AM896" s="75">
        <f t="shared" si="223"/>
        <v>4</v>
      </c>
      <c r="AN896" s="75" t="s">
        <v>242</v>
      </c>
      <c r="AO896" s="76">
        <f t="shared" si="232"/>
        <v>4</v>
      </c>
      <c r="AP896" s="77" t="str">
        <f t="shared" si="224"/>
        <v>Mayor</v>
      </c>
      <c r="AQ896" s="79"/>
      <c r="AR896" s="79"/>
      <c r="AS896" s="79"/>
    </row>
    <row r="897" spans="3:45" ht="25.5">
      <c r="C897" s="56" t="s">
        <v>4516</v>
      </c>
      <c r="D897" s="57">
        <v>41471</v>
      </c>
      <c r="E897" s="71" t="s">
        <v>2674</v>
      </c>
      <c r="F897" s="71" t="s">
        <v>4517</v>
      </c>
      <c r="G897" s="72" t="s">
        <v>4518</v>
      </c>
      <c r="H897" s="72" t="s">
        <v>222</v>
      </c>
      <c r="I897" s="59" t="s">
        <v>2655</v>
      </c>
      <c r="J897" s="72" t="s">
        <v>2960</v>
      </c>
      <c r="K897" s="72" t="s">
        <v>609</v>
      </c>
      <c r="L897" s="72" t="s">
        <v>656</v>
      </c>
      <c r="M897" s="72" t="s">
        <v>4511</v>
      </c>
      <c r="N897" s="72" t="s">
        <v>4519</v>
      </c>
      <c r="O897" s="72" t="s">
        <v>4520</v>
      </c>
      <c r="P897" s="46" t="s">
        <v>180</v>
      </c>
      <c r="Q897" s="59" t="s">
        <v>2650</v>
      </c>
      <c r="R897" s="59" t="s">
        <v>230</v>
      </c>
      <c r="S897" s="75">
        <f t="shared" si="214"/>
        <v>1</v>
      </c>
      <c r="T897" s="75" t="s">
        <v>231</v>
      </c>
      <c r="U897" s="75">
        <f t="shared" si="215"/>
        <v>1</v>
      </c>
      <c r="V897" s="75" t="s">
        <v>231</v>
      </c>
      <c r="W897" s="75">
        <f t="shared" si="216"/>
        <v>1</v>
      </c>
      <c r="X897" s="75" t="s">
        <v>231</v>
      </c>
      <c r="Y897" s="76">
        <f t="shared" si="229"/>
        <v>1</v>
      </c>
      <c r="Z897" s="77" t="str">
        <f t="shared" si="230"/>
        <v>Insignificante</v>
      </c>
      <c r="AA897" s="78">
        <f t="shared" si="217"/>
        <v>1</v>
      </c>
      <c r="AB897" s="75" t="s">
        <v>231</v>
      </c>
      <c r="AC897" s="75">
        <f t="shared" si="218"/>
        <v>5</v>
      </c>
      <c r="AD897" s="75" t="s">
        <v>243</v>
      </c>
      <c r="AE897" s="75">
        <f t="shared" si="219"/>
        <v>3</v>
      </c>
      <c r="AF897" s="75" t="s">
        <v>232</v>
      </c>
      <c r="AG897" s="76">
        <f t="shared" si="231"/>
        <v>5</v>
      </c>
      <c r="AH897" s="77" t="str">
        <f t="shared" si="220"/>
        <v>Catastrófico</v>
      </c>
      <c r="AI897" s="78">
        <f t="shared" si="221"/>
        <v>1</v>
      </c>
      <c r="AJ897" s="75" t="s">
        <v>231</v>
      </c>
      <c r="AK897" s="75">
        <f t="shared" si="222"/>
        <v>2</v>
      </c>
      <c r="AL897" s="75" t="s">
        <v>233</v>
      </c>
      <c r="AM897" s="75">
        <f t="shared" si="223"/>
        <v>4</v>
      </c>
      <c r="AN897" s="75" t="s">
        <v>242</v>
      </c>
      <c r="AO897" s="76">
        <f t="shared" si="232"/>
        <v>4</v>
      </c>
      <c r="AP897" s="77" t="str">
        <f t="shared" si="224"/>
        <v>Mayor</v>
      </c>
      <c r="AQ897" s="79"/>
      <c r="AR897" s="79"/>
      <c r="AS897" s="79"/>
    </row>
    <row r="898" spans="3:45" ht="25.5">
      <c r="C898" s="56" t="s">
        <v>4516</v>
      </c>
      <c r="D898" s="57">
        <v>41471</v>
      </c>
      <c r="E898" s="71" t="s">
        <v>2674</v>
      </c>
      <c r="F898" s="71" t="s">
        <v>4517</v>
      </c>
      <c r="G898" s="72" t="s">
        <v>4518</v>
      </c>
      <c r="H898" s="72" t="s">
        <v>222</v>
      </c>
      <c r="I898" s="59" t="s">
        <v>2655</v>
      </c>
      <c r="J898" s="72" t="s">
        <v>2960</v>
      </c>
      <c r="K898" s="72" t="s">
        <v>609</v>
      </c>
      <c r="L898" s="72" t="s">
        <v>656</v>
      </c>
      <c r="M898" s="72" t="s">
        <v>4511</v>
      </c>
      <c r="N898" s="72" t="s">
        <v>4519</v>
      </c>
      <c r="O898" s="72" t="s">
        <v>4521</v>
      </c>
      <c r="P898" s="46" t="s">
        <v>180</v>
      </c>
      <c r="Q898" s="59" t="s">
        <v>2650</v>
      </c>
      <c r="R898" s="59" t="s">
        <v>230</v>
      </c>
      <c r="S898" s="75">
        <f t="shared" si="214"/>
        <v>1</v>
      </c>
      <c r="T898" s="75" t="s">
        <v>231</v>
      </c>
      <c r="U898" s="75">
        <f t="shared" si="215"/>
        <v>1</v>
      </c>
      <c r="V898" s="75" t="s">
        <v>231</v>
      </c>
      <c r="W898" s="75">
        <f t="shared" si="216"/>
        <v>1</v>
      </c>
      <c r="X898" s="75" t="s">
        <v>231</v>
      </c>
      <c r="Y898" s="76">
        <f t="shared" si="229"/>
        <v>1</v>
      </c>
      <c r="Z898" s="77" t="str">
        <f t="shared" si="230"/>
        <v>Insignificante</v>
      </c>
      <c r="AA898" s="78">
        <f t="shared" si="217"/>
        <v>1</v>
      </c>
      <c r="AB898" s="75" t="s">
        <v>231</v>
      </c>
      <c r="AC898" s="75">
        <f t="shared" si="218"/>
        <v>5</v>
      </c>
      <c r="AD898" s="75" t="s">
        <v>243</v>
      </c>
      <c r="AE898" s="75">
        <f t="shared" si="219"/>
        <v>3</v>
      </c>
      <c r="AF898" s="75" t="s">
        <v>232</v>
      </c>
      <c r="AG898" s="76">
        <f t="shared" si="231"/>
        <v>5</v>
      </c>
      <c r="AH898" s="77" t="str">
        <f t="shared" si="220"/>
        <v>Catastrófico</v>
      </c>
      <c r="AI898" s="78">
        <f t="shared" si="221"/>
        <v>1</v>
      </c>
      <c r="AJ898" s="75" t="s">
        <v>231</v>
      </c>
      <c r="AK898" s="75">
        <f t="shared" si="222"/>
        <v>2</v>
      </c>
      <c r="AL898" s="75" t="s">
        <v>233</v>
      </c>
      <c r="AM898" s="75">
        <f t="shared" si="223"/>
        <v>4</v>
      </c>
      <c r="AN898" s="75" t="s">
        <v>242</v>
      </c>
      <c r="AO898" s="76">
        <f t="shared" si="232"/>
        <v>4</v>
      </c>
      <c r="AP898" s="77" t="str">
        <f t="shared" si="224"/>
        <v>Mayor</v>
      </c>
      <c r="AQ898" s="79"/>
      <c r="AR898" s="79"/>
      <c r="AS898" s="79"/>
    </row>
    <row r="899" spans="3:45" ht="38.25">
      <c r="C899" s="56" t="s">
        <v>4522</v>
      </c>
      <c r="D899" s="57">
        <v>41471</v>
      </c>
      <c r="E899" s="71" t="s">
        <v>2674</v>
      </c>
      <c r="F899" s="71" t="s">
        <v>4523</v>
      </c>
      <c r="G899" s="72" t="s">
        <v>4524</v>
      </c>
      <c r="H899" s="72" t="s">
        <v>222</v>
      </c>
      <c r="I899" s="59" t="s">
        <v>2655</v>
      </c>
      <c r="J899" s="72" t="s">
        <v>2960</v>
      </c>
      <c r="K899" s="72" t="s">
        <v>609</v>
      </c>
      <c r="L899" s="72" t="s">
        <v>656</v>
      </c>
      <c r="M899" s="72" t="s">
        <v>4511</v>
      </c>
      <c r="N899" s="72" t="s">
        <v>4519</v>
      </c>
      <c r="O899" s="72" t="s">
        <v>3631</v>
      </c>
      <c r="P899" s="46" t="s">
        <v>180</v>
      </c>
      <c r="Q899" s="59" t="s">
        <v>2650</v>
      </c>
      <c r="R899" s="59" t="s">
        <v>230</v>
      </c>
      <c r="S899" s="75">
        <f t="shared" si="214"/>
        <v>1</v>
      </c>
      <c r="T899" s="75" t="s">
        <v>231</v>
      </c>
      <c r="U899" s="75">
        <f t="shared" si="215"/>
        <v>1</v>
      </c>
      <c r="V899" s="75" t="s">
        <v>231</v>
      </c>
      <c r="W899" s="75">
        <f t="shared" si="216"/>
        <v>1</v>
      </c>
      <c r="X899" s="75" t="s">
        <v>231</v>
      </c>
      <c r="Y899" s="76">
        <f t="shared" si="229"/>
        <v>1</v>
      </c>
      <c r="Z899" s="77" t="str">
        <f t="shared" si="230"/>
        <v>Insignificante</v>
      </c>
      <c r="AA899" s="78">
        <f t="shared" si="217"/>
        <v>1</v>
      </c>
      <c r="AB899" s="75" t="s">
        <v>231</v>
      </c>
      <c r="AC899" s="75">
        <f t="shared" si="218"/>
        <v>3</v>
      </c>
      <c r="AD899" s="75" t="s">
        <v>232</v>
      </c>
      <c r="AE899" s="75">
        <f t="shared" si="219"/>
        <v>3</v>
      </c>
      <c r="AF899" s="75" t="s">
        <v>232</v>
      </c>
      <c r="AG899" s="76">
        <f t="shared" si="231"/>
        <v>3</v>
      </c>
      <c r="AH899" s="77" t="str">
        <f t="shared" si="220"/>
        <v>Moderado</v>
      </c>
      <c r="AI899" s="78">
        <f t="shared" si="221"/>
        <v>1</v>
      </c>
      <c r="AJ899" s="75" t="s">
        <v>231</v>
      </c>
      <c r="AK899" s="75">
        <f t="shared" si="222"/>
        <v>2</v>
      </c>
      <c r="AL899" s="75" t="s">
        <v>233</v>
      </c>
      <c r="AM899" s="75">
        <f t="shared" si="223"/>
        <v>4</v>
      </c>
      <c r="AN899" s="75" t="s">
        <v>242</v>
      </c>
      <c r="AO899" s="76">
        <f t="shared" si="232"/>
        <v>4</v>
      </c>
      <c r="AP899" s="77" t="str">
        <f t="shared" si="224"/>
        <v>Mayor</v>
      </c>
      <c r="AQ899" s="79"/>
      <c r="AR899" s="79"/>
      <c r="AS899" s="79"/>
    </row>
    <row r="900" spans="3:45" ht="38.25">
      <c r="C900" s="56" t="s">
        <v>4522</v>
      </c>
      <c r="D900" s="57">
        <v>41471</v>
      </c>
      <c r="E900" s="71" t="s">
        <v>2674</v>
      </c>
      <c r="F900" s="71" t="s">
        <v>4523</v>
      </c>
      <c r="G900" s="72" t="s">
        <v>4524</v>
      </c>
      <c r="H900" s="72" t="s">
        <v>222</v>
      </c>
      <c r="I900" s="59" t="s">
        <v>2655</v>
      </c>
      <c r="J900" s="72" t="s">
        <v>2960</v>
      </c>
      <c r="K900" s="72" t="s">
        <v>609</v>
      </c>
      <c r="L900" s="72" t="s">
        <v>656</v>
      </c>
      <c r="M900" s="72" t="s">
        <v>4511</v>
      </c>
      <c r="N900" s="72" t="s">
        <v>4519</v>
      </c>
      <c r="O900" s="72" t="s">
        <v>4525</v>
      </c>
      <c r="P900" s="46" t="s">
        <v>180</v>
      </c>
      <c r="Q900" s="59" t="s">
        <v>2650</v>
      </c>
      <c r="R900" s="59" t="s">
        <v>230</v>
      </c>
      <c r="S900" s="75">
        <f t="shared" si="214"/>
        <v>1</v>
      </c>
      <c r="T900" s="75" t="s">
        <v>231</v>
      </c>
      <c r="U900" s="75">
        <f t="shared" si="215"/>
        <v>1</v>
      </c>
      <c r="V900" s="75" t="s">
        <v>231</v>
      </c>
      <c r="W900" s="75">
        <f t="shared" si="216"/>
        <v>1</v>
      </c>
      <c r="X900" s="75" t="s">
        <v>231</v>
      </c>
      <c r="Y900" s="76">
        <f t="shared" si="229"/>
        <v>1</v>
      </c>
      <c r="Z900" s="77" t="str">
        <f t="shared" si="230"/>
        <v>Insignificante</v>
      </c>
      <c r="AA900" s="78">
        <f t="shared" si="217"/>
        <v>1</v>
      </c>
      <c r="AB900" s="75" t="s">
        <v>231</v>
      </c>
      <c r="AC900" s="75">
        <f t="shared" si="218"/>
        <v>3</v>
      </c>
      <c r="AD900" s="75" t="s">
        <v>232</v>
      </c>
      <c r="AE900" s="75">
        <f t="shared" si="219"/>
        <v>3</v>
      </c>
      <c r="AF900" s="75" t="s">
        <v>232</v>
      </c>
      <c r="AG900" s="76">
        <f t="shared" si="231"/>
        <v>3</v>
      </c>
      <c r="AH900" s="77" t="str">
        <f t="shared" si="220"/>
        <v>Moderado</v>
      </c>
      <c r="AI900" s="78">
        <f t="shared" si="221"/>
        <v>1</v>
      </c>
      <c r="AJ900" s="75" t="s">
        <v>231</v>
      </c>
      <c r="AK900" s="75">
        <f t="shared" si="222"/>
        <v>2</v>
      </c>
      <c r="AL900" s="75" t="s">
        <v>233</v>
      </c>
      <c r="AM900" s="75">
        <f t="shared" si="223"/>
        <v>4</v>
      </c>
      <c r="AN900" s="75" t="s">
        <v>242</v>
      </c>
      <c r="AO900" s="76">
        <f t="shared" si="232"/>
        <v>4</v>
      </c>
      <c r="AP900" s="77" t="str">
        <f t="shared" si="224"/>
        <v>Mayor</v>
      </c>
      <c r="AQ900" s="79"/>
      <c r="AR900" s="79"/>
      <c r="AS900" s="79"/>
    </row>
    <row r="901" spans="3:45" ht="25.5">
      <c r="C901" s="56" t="s">
        <v>4526</v>
      </c>
      <c r="D901" s="57">
        <v>41470</v>
      </c>
      <c r="E901" s="71" t="s">
        <v>2674</v>
      </c>
      <c r="F901" s="71" t="s">
        <v>4527</v>
      </c>
      <c r="G901" s="72" t="s">
        <v>4528</v>
      </c>
      <c r="H901" s="72" t="s">
        <v>222</v>
      </c>
      <c r="I901" s="59" t="s">
        <v>2655</v>
      </c>
      <c r="J901" s="72" t="s">
        <v>2960</v>
      </c>
      <c r="K901" s="72" t="s">
        <v>609</v>
      </c>
      <c r="L901" s="72" t="s">
        <v>656</v>
      </c>
      <c r="M901" s="72" t="s">
        <v>4511</v>
      </c>
      <c r="N901" s="72" t="s">
        <v>4519</v>
      </c>
      <c r="O901" s="72" t="s">
        <v>4513</v>
      </c>
      <c r="P901" s="46" t="s">
        <v>180</v>
      </c>
      <c r="Q901" s="59" t="s">
        <v>2650</v>
      </c>
      <c r="R901" s="59" t="s">
        <v>230</v>
      </c>
      <c r="S901" s="75">
        <f t="shared" si="214"/>
        <v>1</v>
      </c>
      <c r="T901" s="75" t="s">
        <v>231</v>
      </c>
      <c r="U901" s="75">
        <f t="shared" si="215"/>
        <v>1</v>
      </c>
      <c r="V901" s="75" t="s">
        <v>231</v>
      </c>
      <c r="W901" s="75">
        <f t="shared" si="216"/>
        <v>1</v>
      </c>
      <c r="X901" s="75" t="s">
        <v>231</v>
      </c>
      <c r="Y901" s="76">
        <f t="shared" si="229"/>
        <v>1</v>
      </c>
      <c r="Z901" s="77" t="str">
        <f t="shared" si="230"/>
        <v>Insignificante</v>
      </c>
      <c r="AA901" s="78">
        <f t="shared" si="217"/>
        <v>1</v>
      </c>
      <c r="AB901" s="75" t="s">
        <v>231</v>
      </c>
      <c r="AC901" s="75">
        <f t="shared" si="218"/>
        <v>2</v>
      </c>
      <c r="AD901" s="75" t="s">
        <v>233</v>
      </c>
      <c r="AE901" s="75">
        <f t="shared" si="219"/>
        <v>3</v>
      </c>
      <c r="AF901" s="75" t="s">
        <v>232</v>
      </c>
      <c r="AG901" s="76">
        <f t="shared" si="231"/>
        <v>3</v>
      </c>
      <c r="AH901" s="77" t="str">
        <f t="shared" si="220"/>
        <v>Moderado</v>
      </c>
      <c r="AI901" s="78">
        <f t="shared" si="221"/>
        <v>1</v>
      </c>
      <c r="AJ901" s="75" t="s">
        <v>231</v>
      </c>
      <c r="AK901" s="75">
        <f t="shared" si="222"/>
        <v>3</v>
      </c>
      <c r="AL901" s="75" t="s">
        <v>232</v>
      </c>
      <c r="AM901" s="75">
        <f t="shared" si="223"/>
        <v>4</v>
      </c>
      <c r="AN901" s="75" t="s">
        <v>242</v>
      </c>
      <c r="AO901" s="76">
        <f t="shared" si="232"/>
        <v>4</v>
      </c>
      <c r="AP901" s="77" t="str">
        <f t="shared" si="224"/>
        <v>Mayor</v>
      </c>
      <c r="AQ901" s="79"/>
      <c r="AR901" s="79"/>
      <c r="AS901" s="79"/>
    </row>
    <row r="902" spans="3:45" ht="25.5">
      <c r="C902" s="56" t="s">
        <v>4526</v>
      </c>
      <c r="D902" s="57">
        <v>41470</v>
      </c>
      <c r="E902" s="71" t="s">
        <v>2674</v>
      </c>
      <c r="F902" s="71" t="s">
        <v>4527</v>
      </c>
      <c r="G902" s="72" t="s">
        <v>4528</v>
      </c>
      <c r="H902" s="72" t="s">
        <v>222</v>
      </c>
      <c r="I902" s="59" t="s">
        <v>2655</v>
      </c>
      <c r="J902" s="72" t="s">
        <v>2960</v>
      </c>
      <c r="K902" s="72" t="s">
        <v>609</v>
      </c>
      <c r="L902" s="72" t="s">
        <v>656</v>
      </c>
      <c r="M902" s="72" t="s">
        <v>4511</v>
      </c>
      <c r="N902" s="72" t="s">
        <v>4519</v>
      </c>
      <c r="O902" s="72" t="s">
        <v>4514</v>
      </c>
      <c r="P902" s="46" t="s">
        <v>180</v>
      </c>
      <c r="Q902" s="59" t="s">
        <v>2650</v>
      </c>
      <c r="R902" s="59" t="s">
        <v>230</v>
      </c>
      <c r="S902" s="75">
        <f t="shared" si="214"/>
        <v>1</v>
      </c>
      <c r="T902" s="75" t="s">
        <v>231</v>
      </c>
      <c r="U902" s="75">
        <f t="shared" si="215"/>
        <v>1</v>
      </c>
      <c r="V902" s="75" t="s">
        <v>231</v>
      </c>
      <c r="W902" s="75">
        <f t="shared" si="216"/>
        <v>1</v>
      </c>
      <c r="X902" s="75" t="s">
        <v>231</v>
      </c>
      <c r="Y902" s="76">
        <f t="shared" si="229"/>
        <v>1</v>
      </c>
      <c r="Z902" s="77" t="str">
        <f t="shared" si="230"/>
        <v>Insignificante</v>
      </c>
      <c r="AA902" s="78">
        <f t="shared" si="217"/>
        <v>1</v>
      </c>
      <c r="AB902" s="75" t="s">
        <v>231</v>
      </c>
      <c r="AC902" s="75">
        <f t="shared" si="218"/>
        <v>2</v>
      </c>
      <c r="AD902" s="75" t="s">
        <v>233</v>
      </c>
      <c r="AE902" s="75">
        <f t="shared" si="219"/>
        <v>3</v>
      </c>
      <c r="AF902" s="75" t="s">
        <v>232</v>
      </c>
      <c r="AG902" s="76">
        <f t="shared" si="231"/>
        <v>3</v>
      </c>
      <c r="AH902" s="77" t="str">
        <f t="shared" si="220"/>
        <v>Moderado</v>
      </c>
      <c r="AI902" s="78">
        <f t="shared" si="221"/>
        <v>1</v>
      </c>
      <c r="AJ902" s="75" t="s">
        <v>231</v>
      </c>
      <c r="AK902" s="75">
        <f t="shared" si="222"/>
        <v>3</v>
      </c>
      <c r="AL902" s="75" t="s">
        <v>232</v>
      </c>
      <c r="AM902" s="75">
        <f t="shared" si="223"/>
        <v>4</v>
      </c>
      <c r="AN902" s="75" t="s">
        <v>242</v>
      </c>
      <c r="AO902" s="76">
        <f t="shared" si="232"/>
        <v>4</v>
      </c>
      <c r="AP902" s="77" t="str">
        <f t="shared" si="224"/>
        <v>Mayor</v>
      </c>
      <c r="AQ902" s="79"/>
      <c r="AR902" s="79"/>
      <c r="AS902" s="79"/>
    </row>
    <row r="903" spans="3:45" ht="25.5">
      <c r="C903" s="56" t="s">
        <v>4526</v>
      </c>
      <c r="D903" s="57">
        <v>41470</v>
      </c>
      <c r="E903" s="71" t="s">
        <v>2674</v>
      </c>
      <c r="F903" s="71" t="s">
        <v>4527</v>
      </c>
      <c r="G903" s="72" t="s">
        <v>4528</v>
      </c>
      <c r="H903" s="72" t="s">
        <v>222</v>
      </c>
      <c r="I903" s="59" t="s">
        <v>2655</v>
      </c>
      <c r="J903" s="72" t="s">
        <v>2960</v>
      </c>
      <c r="K903" s="72" t="s">
        <v>609</v>
      </c>
      <c r="L903" s="72" t="s">
        <v>656</v>
      </c>
      <c r="M903" s="72" t="s">
        <v>4511</v>
      </c>
      <c r="N903" s="72" t="s">
        <v>4519</v>
      </c>
      <c r="O903" s="72" t="s">
        <v>4520</v>
      </c>
      <c r="P903" s="46" t="s">
        <v>180</v>
      </c>
      <c r="Q903" s="59" t="s">
        <v>2650</v>
      </c>
      <c r="R903" s="59" t="s">
        <v>230</v>
      </c>
      <c r="S903" s="75">
        <f t="shared" si="214"/>
        <v>1</v>
      </c>
      <c r="T903" s="75" t="s">
        <v>231</v>
      </c>
      <c r="U903" s="75">
        <f t="shared" si="215"/>
        <v>1</v>
      </c>
      <c r="V903" s="75" t="s">
        <v>231</v>
      </c>
      <c r="W903" s="75">
        <f t="shared" si="216"/>
        <v>1</v>
      </c>
      <c r="X903" s="75" t="s">
        <v>231</v>
      </c>
      <c r="Y903" s="76">
        <f t="shared" si="229"/>
        <v>1</v>
      </c>
      <c r="Z903" s="77" t="str">
        <f t="shared" si="230"/>
        <v>Insignificante</v>
      </c>
      <c r="AA903" s="78">
        <f t="shared" si="217"/>
        <v>1</v>
      </c>
      <c r="AB903" s="75" t="s">
        <v>231</v>
      </c>
      <c r="AC903" s="75">
        <f t="shared" si="218"/>
        <v>2</v>
      </c>
      <c r="AD903" s="75" t="s">
        <v>233</v>
      </c>
      <c r="AE903" s="75">
        <f t="shared" si="219"/>
        <v>3</v>
      </c>
      <c r="AF903" s="75" t="s">
        <v>232</v>
      </c>
      <c r="AG903" s="76">
        <f t="shared" si="231"/>
        <v>3</v>
      </c>
      <c r="AH903" s="77" t="str">
        <f t="shared" si="220"/>
        <v>Moderado</v>
      </c>
      <c r="AI903" s="78">
        <f t="shared" si="221"/>
        <v>1</v>
      </c>
      <c r="AJ903" s="75" t="s">
        <v>231</v>
      </c>
      <c r="AK903" s="75">
        <f t="shared" si="222"/>
        <v>3</v>
      </c>
      <c r="AL903" s="75" t="s">
        <v>232</v>
      </c>
      <c r="AM903" s="75">
        <f t="shared" si="223"/>
        <v>4</v>
      </c>
      <c r="AN903" s="75" t="s">
        <v>242</v>
      </c>
      <c r="AO903" s="76">
        <f t="shared" si="232"/>
        <v>4</v>
      </c>
      <c r="AP903" s="77" t="str">
        <f t="shared" si="224"/>
        <v>Mayor</v>
      </c>
      <c r="AQ903" s="79"/>
      <c r="AR903" s="79"/>
      <c r="AS903" s="79"/>
    </row>
    <row r="904" spans="3:45" ht="25.5">
      <c r="C904" s="56" t="s">
        <v>4526</v>
      </c>
      <c r="D904" s="57">
        <v>41470</v>
      </c>
      <c r="E904" s="71" t="s">
        <v>2674</v>
      </c>
      <c r="F904" s="71" t="s">
        <v>4527</v>
      </c>
      <c r="G904" s="72" t="s">
        <v>4528</v>
      </c>
      <c r="H904" s="72" t="s">
        <v>222</v>
      </c>
      <c r="I904" s="59" t="s">
        <v>2655</v>
      </c>
      <c r="J904" s="72" t="s">
        <v>2960</v>
      </c>
      <c r="K904" s="72" t="s">
        <v>609</v>
      </c>
      <c r="L904" s="72" t="s">
        <v>656</v>
      </c>
      <c r="M904" s="72" t="s">
        <v>4511</v>
      </c>
      <c r="N904" s="72" t="s">
        <v>4519</v>
      </c>
      <c r="O904" s="72" t="s">
        <v>4521</v>
      </c>
      <c r="P904" s="46" t="s">
        <v>180</v>
      </c>
      <c r="Q904" s="59" t="s">
        <v>2650</v>
      </c>
      <c r="R904" s="59" t="s">
        <v>230</v>
      </c>
      <c r="S904" s="75">
        <f t="shared" si="214"/>
        <v>1</v>
      </c>
      <c r="T904" s="75" t="s">
        <v>231</v>
      </c>
      <c r="U904" s="75">
        <f t="shared" si="215"/>
        <v>1</v>
      </c>
      <c r="V904" s="75" t="s">
        <v>231</v>
      </c>
      <c r="W904" s="75">
        <f t="shared" si="216"/>
        <v>1</v>
      </c>
      <c r="X904" s="75" t="s">
        <v>231</v>
      </c>
      <c r="Y904" s="76">
        <f t="shared" si="229"/>
        <v>1</v>
      </c>
      <c r="Z904" s="77" t="str">
        <f t="shared" si="230"/>
        <v>Insignificante</v>
      </c>
      <c r="AA904" s="78">
        <f t="shared" si="217"/>
        <v>1</v>
      </c>
      <c r="AB904" s="75" t="s">
        <v>231</v>
      </c>
      <c r="AC904" s="75">
        <f t="shared" si="218"/>
        <v>2</v>
      </c>
      <c r="AD904" s="75" t="s">
        <v>233</v>
      </c>
      <c r="AE904" s="75">
        <f t="shared" si="219"/>
        <v>3</v>
      </c>
      <c r="AF904" s="75" t="s">
        <v>232</v>
      </c>
      <c r="AG904" s="76">
        <f t="shared" si="231"/>
        <v>3</v>
      </c>
      <c r="AH904" s="77" t="str">
        <f t="shared" si="220"/>
        <v>Moderado</v>
      </c>
      <c r="AI904" s="78">
        <f t="shared" si="221"/>
        <v>1</v>
      </c>
      <c r="AJ904" s="75" t="s">
        <v>231</v>
      </c>
      <c r="AK904" s="75">
        <f t="shared" si="222"/>
        <v>3</v>
      </c>
      <c r="AL904" s="75" t="s">
        <v>232</v>
      </c>
      <c r="AM904" s="75">
        <f t="shared" si="223"/>
        <v>4</v>
      </c>
      <c r="AN904" s="75" t="s">
        <v>242</v>
      </c>
      <c r="AO904" s="76">
        <f t="shared" si="232"/>
        <v>4</v>
      </c>
      <c r="AP904" s="77" t="str">
        <f t="shared" si="224"/>
        <v>Mayor</v>
      </c>
      <c r="AQ904" s="79"/>
      <c r="AR904" s="79"/>
      <c r="AS904" s="79"/>
    </row>
    <row r="905" spans="3:45" ht="25.5">
      <c r="C905" s="56" t="s">
        <v>4529</v>
      </c>
      <c r="D905" s="57">
        <v>41471</v>
      </c>
      <c r="E905" s="71" t="s">
        <v>3307</v>
      </c>
      <c r="F905" s="71" t="s">
        <v>4530</v>
      </c>
      <c r="G905" s="72" t="s">
        <v>4531</v>
      </c>
      <c r="H905" s="72" t="s">
        <v>222</v>
      </c>
      <c r="I905" s="59" t="s">
        <v>2655</v>
      </c>
      <c r="J905" s="72" t="s">
        <v>4532</v>
      </c>
      <c r="K905" s="72" t="s">
        <v>609</v>
      </c>
      <c r="L905" s="72" t="s">
        <v>656</v>
      </c>
      <c r="M905" s="72" t="s">
        <v>4511</v>
      </c>
      <c r="N905" s="72" t="s">
        <v>4519</v>
      </c>
      <c r="O905" s="72" t="s">
        <v>4533</v>
      </c>
      <c r="P905" s="46" t="s">
        <v>180</v>
      </c>
      <c r="Q905" s="59" t="s">
        <v>2650</v>
      </c>
      <c r="R905" s="59" t="s">
        <v>230</v>
      </c>
      <c r="S905" s="75">
        <f t="shared" si="214"/>
        <v>1</v>
      </c>
      <c r="T905" s="75" t="s">
        <v>231</v>
      </c>
      <c r="U905" s="75">
        <f t="shared" si="215"/>
        <v>1</v>
      </c>
      <c r="V905" s="75" t="s">
        <v>231</v>
      </c>
      <c r="W905" s="75">
        <f t="shared" si="216"/>
        <v>1</v>
      </c>
      <c r="X905" s="75" t="s">
        <v>231</v>
      </c>
      <c r="Y905" s="76">
        <f t="shared" si="229"/>
        <v>1</v>
      </c>
      <c r="Z905" s="77" t="str">
        <f t="shared" si="230"/>
        <v>Insignificante</v>
      </c>
      <c r="AA905" s="78">
        <f t="shared" si="217"/>
        <v>1</v>
      </c>
      <c r="AB905" s="75" t="s">
        <v>231</v>
      </c>
      <c r="AC905" s="75">
        <f t="shared" si="218"/>
        <v>5</v>
      </c>
      <c r="AD905" s="75" t="s">
        <v>243</v>
      </c>
      <c r="AE905" s="75">
        <f t="shared" si="219"/>
        <v>4</v>
      </c>
      <c r="AF905" s="75" t="s">
        <v>242</v>
      </c>
      <c r="AG905" s="76">
        <f t="shared" si="231"/>
        <v>5</v>
      </c>
      <c r="AH905" s="77" t="str">
        <f t="shared" si="220"/>
        <v>Catastrófico</v>
      </c>
      <c r="AI905" s="78">
        <f t="shared" si="221"/>
        <v>4</v>
      </c>
      <c r="AJ905" s="75" t="s">
        <v>242</v>
      </c>
      <c r="AK905" s="75">
        <f t="shared" si="222"/>
        <v>4</v>
      </c>
      <c r="AL905" s="75" t="s">
        <v>242</v>
      </c>
      <c r="AM905" s="75">
        <f t="shared" si="223"/>
        <v>4</v>
      </c>
      <c r="AN905" s="75" t="s">
        <v>242</v>
      </c>
      <c r="AO905" s="76">
        <f t="shared" si="232"/>
        <v>4</v>
      </c>
      <c r="AP905" s="77" t="str">
        <f t="shared" si="224"/>
        <v>Mayor</v>
      </c>
      <c r="AQ905" s="79"/>
      <c r="AR905" s="79"/>
      <c r="AS905" s="79"/>
    </row>
    <row r="906" spans="3:45" ht="25.5">
      <c r="C906" s="56" t="s">
        <v>4529</v>
      </c>
      <c r="D906" s="57">
        <v>41471</v>
      </c>
      <c r="E906" s="71" t="s">
        <v>3307</v>
      </c>
      <c r="F906" s="71" t="s">
        <v>4530</v>
      </c>
      <c r="G906" s="72" t="s">
        <v>4531</v>
      </c>
      <c r="H906" s="72" t="s">
        <v>222</v>
      </c>
      <c r="I906" s="59" t="s">
        <v>2655</v>
      </c>
      <c r="J906" s="72" t="s">
        <v>4532</v>
      </c>
      <c r="K906" s="72" t="s">
        <v>609</v>
      </c>
      <c r="L906" s="72" t="s">
        <v>656</v>
      </c>
      <c r="M906" s="72" t="s">
        <v>4511</v>
      </c>
      <c r="N906" s="72" t="s">
        <v>4519</v>
      </c>
      <c r="O906" s="72" t="s">
        <v>2992</v>
      </c>
      <c r="P906" s="46" t="s">
        <v>180</v>
      </c>
      <c r="Q906" s="59" t="s">
        <v>2650</v>
      </c>
      <c r="R906" s="59" t="s">
        <v>230</v>
      </c>
      <c r="S906" s="75">
        <f t="shared" si="214"/>
        <v>1</v>
      </c>
      <c r="T906" s="75" t="s">
        <v>231</v>
      </c>
      <c r="U906" s="75">
        <f t="shared" si="215"/>
        <v>1</v>
      </c>
      <c r="V906" s="75" t="s">
        <v>231</v>
      </c>
      <c r="W906" s="75">
        <f t="shared" si="216"/>
        <v>1</v>
      </c>
      <c r="X906" s="75" t="s">
        <v>231</v>
      </c>
      <c r="Y906" s="76">
        <f t="shared" si="229"/>
        <v>1</v>
      </c>
      <c r="Z906" s="77" t="str">
        <f t="shared" si="230"/>
        <v>Insignificante</v>
      </c>
      <c r="AA906" s="78">
        <f t="shared" si="217"/>
        <v>1</v>
      </c>
      <c r="AB906" s="75" t="s">
        <v>231</v>
      </c>
      <c r="AC906" s="75">
        <f t="shared" si="218"/>
        <v>5</v>
      </c>
      <c r="AD906" s="75" t="s">
        <v>243</v>
      </c>
      <c r="AE906" s="75">
        <f t="shared" si="219"/>
        <v>4</v>
      </c>
      <c r="AF906" s="75" t="s">
        <v>242</v>
      </c>
      <c r="AG906" s="76">
        <f t="shared" si="231"/>
        <v>5</v>
      </c>
      <c r="AH906" s="77" t="str">
        <f t="shared" si="220"/>
        <v>Catastrófico</v>
      </c>
      <c r="AI906" s="78">
        <f t="shared" si="221"/>
        <v>4</v>
      </c>
      <c r="AJ906" s="75" t="s">
        <v>242</v>
      </c>
      <c r="AK906" s="75">
        <f t="shared" si="222"/>
        <v>4</v>
      </c>
      <c r="AL906" s="75" t="s">
        <v>242</v>
      </c>
      <c r="AM906" s="75">
        <f t="shared" si="223"/>
        <v>4</v>
      </c>
      <c r="AN906" s="75" t="s">
        <v>242</v>
      </c>
      <c r="AO906" s="76">
        <f t="shared" si="232"/>
        <v>4</v>
      </c>
      <c r="AP906" s="77" t="str">
        <f t="shared" si="224"/>
        <v>Mayor</v>
      </c>
      <c r="AQ906" s="79"/>
      <c r="AR906" s="79"/>
      <c r="AS906" s="79"/>
    </row>
    <row r="907" spans="3:45" ht="25.5">
      <c r="C907" s="56" t="s">
        <v>4529</v>
      </c>
      <c r="D907" s="57">
        <v>41471</v>
      </c>
      <c r="E907" s="71" t="s">
        <v>3307</v>
      </c>
      <c r="F907" s="71" t="s">
        <v>4530</v>
      </c>
      <c r="G907" s="72" t="s">
        <v>4531</v>
      </c>
      <c r="H907" s="72" t="s">
        <v>222</v>
      </c>
      <c r="I907" s="59" t="s">
        <v>2655</v>
      </c>
      <c r="J907" s="72" t="s">
        <v>4532</v>
      </c>
      <c r="K907" s="72" t="s">
        <v>609</v>
      </c>
      <c r="L907" s="72" t="s">
        <v>656</v>
      </c>
      <c r="M907" s="72" t="s">
        <v>4511</v>
      </c>
      <c r="N907" s="72" t="s">
        <v>4519</v>
      </c>
      <c r="O907" s="72" t="s">
        <v>4514</v>
      </c>
      <c r="P907" s="46" t="s">
        <v>180</v>
      </c>
      <c r="Q907" s="59" t="s">
        <v>2650</v>
      </c>
      <c r="R907" s="59" t="s">
        <v>230</v>
      </c>
      <c r="S907" s="75">
        <f t="shared" si="214"/>
        <v>1</v>
      </c>
      <c r="T907" s="75" t="s">
        <v>231</v>
      </c>
      <c r="U907" s="75">
        <f t="shared" si="215"/>
        <v>1</v>
      </c>
      <c r="V907" s="75" t="s">
        <v>231</v>
      </c>
      <c r="W907" s="75">
        <f t="shared" si="216"/>
        <v>1</v>
      </c>
      <c r="X907" s="75" t="s">
        <v>231</v>
      </c>
      <c r="Y907" s="76">
        <f t="shared" si="229"/>
        <v>1</v>
      </c>
      <c r="Z907" s="77" t="str">
        <f t="shared" si="230"/>
        <v>Insignificante</v>
      </c>
      <c r="AA907" s="78">
        <f t="shared" si="217"/>
        <v>1</v>
      </c>
      <c r="AB907" s="75" t="s">
        <v>231</v>
      </c>
      <c r="AC907" s="75">
        <f t="shared" si="218"/>
        <v>5</v>
      </c>
      <c r="AD907" s="75" t="s">
        <v>243</v>
      </c>
      <c r="AE907" s="75">
        <f t="shared" si="219"/>
        <v>4</v>
      </c>
      <c r="AF907" s="75" t="s">
        <v>242</v>
      </c>
      <c r="AG907" s="76">
        <f t="shared" si="231"/>
        <v>5</v>
      </c>
      <c r="AH907" s="77" t="str">
        <f t="shared" si="220"/>
        <v>Catastrófico</v>
      </c>
      <c r="AI907" s="78">
        <f t="shared" si="221"/>
        <v>4</v>
      </c>
      <c r="AJ907" s="75" t="s">
        <v>242</v>
      </c>
      <c r="AK907" s="75">
        <f t="shared" si="222"/>
        <v>4</v>
      </c>
      <c r="AL907" s="75" t="s">
        <v>242</v>
      </c>
      <c r="AM907" s="75">
        <f t="shared" si="223"/>
        <v>4</v>
      </c>
      <c r="AN907" s="75" t="s">
        <v>242</v>
      </c>
      <c r="AO907" s="76">
        <f t="shared" si="232"/>
        <v>4</v>
      </c>
      <c r="AP907" s="77" t="str">
        <f t="shared" si="224"/>
        <v>Mayor</v>
      </c>
      <c r="AQ907" s="79"/>
      <c r="AR907" s="79"/>
      <c r="AS907" s="79"/>
    </row>
    <row r="908" spans="3:45" ht="25.5">
      <c r="C908" s="56" t="s">
        <v>4529</v>
      </c>
      <c r="D908" s="57">
        <v>41471</v>
      </c>
      <c r="E908" s="71" t="s">
        <v>3307</v>
      </c>
      <c r="F908" s="71" t="s">
        <v>4530</v>
      </c>
      <c r="G908" s="72" t="s">
        <v>4531</v>
      </c>
      <c r="H908" s="72" t="s">
        <v>222</v>
      </c>
      <c r="I908" s="59" t="s">
        <v>2655</v>
      </c>
      <c r="J908" s="72" t="s">
        <v>4532</v>
      </c>
      <c r="K908" s="72" t="s">
        <v>609</v>
      </c>
      <c r="L908" s="72" t="s">
        <v>656</v>
      </c>
      <c r="M908" s="72" t="s">
        <v>4511</v>
      </c>
      <c r="N908" s="72" t="s">
        <v>4519</v>
      </c>
      <c r="O908" s="72" t="s">
        <v>4520</v>
      </c>
      <c r="P908" s="46" t="s">
        <v>180</v>
      </c>
      <c r="Q908" s="59" t="s">
        <v>2650</v>
      </c>
      <c r="R908" s="59" t="s">
        <v>230</v>
      </c>
      <c r="S908" s="75">
        <f t="shared" si="214"/>
        <v>1</v>
      </c>
      <c r="T908" s="75" t="s">
        <v>231</v>
      </c>
      <c r="U908" s="75">
        <f t="shared" si="215"/>
        <v>1</v>
      </c>
      <c r="V908" s="75" t="s">
        <v>231</v>
      </c>
      <c r="W908" s="75">
        <f t="shared" si="216"/>
        <v>1</v>
      </c>
      <c r="X908" s="75" t="s">
        <v>231</v>
      </c>
      <c r="Y908" s="76">
        <f t="shared" si="229"/>
        <v>1</v>
      </c>
      <c r="Z908" s="77" t="str">
        <f t="shared" si="230"/>
        <v>Insignificante</v>
      </c>
      <c r="AA908" s="78">
        <f t="shared" si="217"/>
        <v>1</v>
      </c>
      <c r="AB908" s="75" t="s">
        <v>231</v>
      </c>
      <c r="AC908" s="75">
        <f t="shared" si="218"/>
        <v>5</v>
      </c>
      <c r="AD908" s="75" t="s">
        <v>243</v>
      </c>
      <c r="AE908" s="75">
        <f t="shared" si="219"/>
        <v>4</v>
      </c>
      <c r="AF908" s="75" t="s">
        <v>242</v>
      </c>
      <c r="AG908" s="76">
        <f t="shared" si="231"/>
        <v>5</v>
      </c>
      <c r="AH908" s="77" t="str">
        <f t="shared" si="220"/>
        <v>Catastrófico</v>
      </c>
      <c r="AI908" s="78">
        <f t="shared" si="221"/>
        <v>4</v>
      </c>
      <c r="AJ908" s="75" t="s">
        <v>242</v>
      </c>
      <c r="AK908" s="75">
        <f t="shared" si="222"/>
        <v>4</v>
      </c>
      <c r="AL908" s="75" t="s">
        <v>242</v>
      </c>
      <c r="AM908" s="75">
        <f t="shared" si="223"/>
        <v>4</v>
      </c>
      <c r="AN908" s="75" t="s">
        <v>242</v>
      </c>
      <c r="AO908" s="76">
        <f t="shared" si="232"/>
        <v>4</v>
      </c>
      <c r="AP908" s="77" t="str">
        <f t="shared" si="224"/>
        <v>Mayor</v>
      </c>
      <c r="AQ908" s="79"/>
      <c r="AR908" s="79"/>
      <c r="AS908" s="79"/>
    </row>
    <row r="909" spans="3:45" ht="25.5">
      <c r="C909" s="56" t="s">
        <v>4529</v>
      </c>
      <c r="D909" s="57">
        <v>41471</v>
      </c>
      <c r="E909" s="71" t="s">
        <v>3307</v>
      </c>
      <c r="F909" s="71" t="s">
        <v>4530</v>
      </c>
      <c r="G909" s="72" t="s">
        <v>4531</v>
      </c>
      <c r="H909" s="72" t="s">
        <v>222</v>
      </c>
      <c r="I909" s="59" t="s">
        <v>2655</v>
      </c>
      <c r="J909" s="72" t="s">
        <v>4532</v>
      </c>
      <c r="K909" s="72" t="s">
        <v>609</v>
      </c>
      <c r="L909" s="72" t="s">
        <v>656</v>
      </c>
      <c r="M909" s="72" t="s">
        <v>4511</v>
      </c>
      <c r="N909" s="72" t="s">
        <v>4519</v>
      </c>
      <c r="O909" s="72" t="s">
        <v>4534</v>
      </c>
      <c r="P909" s="46" t="s">
        <v>180</v>
      </c>
      <c r="Q909" s="59" t="s">
        <v>2650</v>
      </c>
      <c r="R909" s="59" t="s">
        <v>230</v>
      </c>
      <c r="S909" s="75">
        <f t="shared" ref="S909:S972" si="233">IF(T909="Insignificante",1,IF(T909="Menor",2,IF(T909="Moderado",3,IF(T909="Mayor",4,IF(T909="Catastrófico",5,"NA")))))</f>
        <v>1</v>
      </c>
      <c r="T909" s="75" t="s">
        <v>231</v>
      </c>
      <c r="U909" s="75">
        <f t="shared" ref="U909:U972" si="234">IF(V909="Insignificante",1,IF(V909="Menor",2,IF(V909="Moderado",3,IF(V909="Mayor",4,IF(V909="Catastrófico",5,"NA")))))</f>
        <v>1</v>
      </c>
      <c r="V909" s="75" t="s">
        <v>231</v>
      </c>
      <c r="W909" s="75">
        <f t="shared" ref="W909:W972" si="235">IF(X909="Insignificante",1,IF(X909="Menor",2,IF(X909="Moderado",3,IF(X909="Mayor",4,IF(X909="Catastrófico",5,"NA")))))</f>
        <v>1</v>
      </c>
      <c r="X909" s="75" t="s">
        <v>231</v>
      </c>
      <c r="Y909" s="76">
        <f t="shared" si="229"/>
        <v>1</v>
      </c>
      <c r="Z909" s="77" t="str">
        <f t="shared" si="230"/>
        <v>Insignificante</v>
      </c>
      <c r="AA909" s="78">
        <f t="shared" ref="AA909:AA972" si="236">IF(AB909="Insignificante",1,IF(AB909="Menor",2,IF(AB909="Moderado",3,IF(AB909="Mayor",4,IF(AB909="Catastrófico",5,"NA")))))</f>
        <v>1</v>
      </c>
      <c r="AB909" s="75" t="s">
        <v>231</v>
      </c>
      <c r="AC909" s="75">
        <f t="shared" ref="AC909:AC972" si="237">IF(AD909="Insignificante",1,IF(AD909="Menor",2,IF(AD909="Moderado",3,IF(AD909="Mayor",4,IF(AD909="Catastrófico",5,"NA")))))</f>
        <v>5</v>
      </c>
      <c r="AD909" s="75" t="s">
        <v>243</v>
      </c>
      <c r="AE909" s="75">
        <f t="shared" ref="AE909:AE972" si="238">IF(AF909="Insignificante",1,IF(AF909="Menor",2,IF(AF909="Moderado",3,IF(AF909="Mayor",4,IF(AF909="Catastrófico",5,"NA")))))</f>
        <v>4</v>
      </c>
      <c r="AF909" s="75" t="s">
        <v>242</v>
      </c>
      <c r="AG909" s="76">
        <f t="shared" si="231"/>
        <v>5</v>
      </c>
      <c r="AH909" s="77" t="str">
        <f t="shared" ref="AH909:AH972" si="239">IF(AG909=1,"Insignificante",IF(AG909=2,"Menor",IF(AG909=3,"Moderado",IF(AG909=4,"Mayor",IF(AG909=5,"Catastrófico","NA")))))</f>
        <v>Catastrófico</v>
      </c>
      <c r="AI909" s="78">
        <f t="shared" ref="AI909:AI972" si="240">IF(AJ909="Insignificante",1,IF(AJ909="Menor",2,IF(AJ909="Moderado",3,IF(AJ909="Mayor",4,IF(AJ909="Catastrófico",5,"NA")))))</f>
        <v>4</v>
      </c>
      <c r="AJ909" s="75" t="s">
        <v>242</v>
      </c>
      <c r="AK909" s="75">
        <f t="shared" ref="AK909:AK972" si="241">IF(AL909="Insignificante",1,IF(AL909="Menor",2,IF(AL909="Moderado",3,IF(AL909="Mayor",4,IF(AL909="Catastrófico",5,"NA")))))</f>
        <v>4</v>
      </c>
      <c r="AL909" s="75" t="s">
        <v>242</v>
      </c>
      <c r="AM909" s="75">
        <f t="shared" ref="AM909:AM972" si="242">IF(AN909="Insignificante",1,IF(AN909="Menor",2,IF(AN909="Moderado",3,IF(AN909="Mayor",4,IF(AN909="Catastrófico",5,"NA")))))</f>
        <v>4</v>
      </c>
      <c r="AN909" s="75" t="s">
        <v>242</v>
      </c>
      <c r="AO909" s="76">
        <f t="shared" si="232"/>
        <v>4</v>
      </c>
      <c r="AP909" s="77" t="str">
        <f t="shared" ref="AP909:AP972" si="243">IF(AO909=1,"Insignificante",IF(AO909=2,"Menor",IF(AO909=3,"Moderado",IF(AO909=4,"Mayor",IF(AO909=5,"Catastrófico","NA")))))</f>
        <v>Mayor</v>
      </c>
      <c r="AQ909" s="79"/>
      <c r="AR909" s="79"/>
      <c r="AS909" s="79"/>
    </row>
    <row r="910" spans="3:45" ht="25.5">
      <c r="C910" s="56" t="s">
        <v>4535</v>
      </c>
      <c r="D910" s="57">
        <v>41106</v>
      </c>
      <c r="E910" s="71" t="s">
        <v>4536</v>
      </c>
      <c r="F910" s="71" t="s">
        <v>4536</v>
      </c>
      <c r="G910" s="72" t="s">
        <v>4537</v>
      </c>
      <c r="H910" s="72" t="s">
        <v>222</v>
      </c>
      <c r="I910" s="59" t="s">
        <v>2655</v>
      </c>
      <c r="J910" s="72" t="s">
        <v>2747</v>
      </c>
      <c r="K910" s="72" t="s">
        <v>609</v>
      </c>
      <c r="L910" s="72" t="s">
        <v>656</v>
      </c>
      <c r="M910" s="72" t="s">
        <v>4511</v>
      </c>
      <c r="N910" s="72" t="s">
        <v>4519</v>
      </c>
      <c r="O910" s="72" t="s">
        <v>3631</v>
      </c>
      <c r="P910" s="46" t="s">
        <v>180</v>
      </c>
      <c r="Q910" s="59" t="s">
        <v>2650</v>
      </c>
      <c r="R910" s="59" t="s">
        <v>230</v>
      </c>
      <c r="S910" s="75">
        <f t="shared" si="233"/>
        <v>1</v>
      </c>
      <c r="T910" s="75" t="s">
        <v>231</v>
      </c>
      <c r="U910" s="75">
        <f t="shared" si="234"/>
        <v>1</v>
      </c>
      <c r="V910" s="75" t="s">
        <v>231</v>
      </c>
      <c r="W910" s="75">
        <f t="shared" si="235"/>
        <v>1</v>
      </c>
      <c r="X910" s="75" t="s">
        <v>231</v>
      </c>
      <c r="Y910" s="76">
        <f t="shared" si="229"/>
        <v>1</v>
      </c>
      <c r="Z910" s="77" t="str">
        <f t="shared" si="230"/>
        <v>Insignificante</v>
      </c>
      <c r="AA910" s="78">
        <f t="shared" si="236"/>
        <v>1</v>
      </c>
      <c r="AB910" s="75" t="s">
        <v>231</v>
      </c>
      <c r="AC910" s="75">
        <f t="shared" si="237"/>
        <v>3</v>
      </c>
      <c r="AD910" s="75" t="s">
        <v>232</v>
      </c>
      <c r="AE910" s="75">
        <f t="shared" si="238"/>
        <v>3</v>
      </c>
      <c r="AF910" s="75" t="s">
        <v>232</v>
      </c>
      <c r="AG910" s="76">
        <f t="shared" si="231"/>
        <v>3</v>
      </c>
      <c r="AH910" s="77" t="str">
        <f t="shared" si="239"/>
        <v>Moderado</v>
      </c>
      <c r="AI910" s="78">
        <f t="shared" si="240"/>
        <v>1</v>
      </c>
      <c r="AJ910" s="75" t="s">
        <v>231</v>
      </c>
      <c r="AK910" s="75">
        <f t="shared" si="241"/>
        <v>2</v>
      </c>
      <c r="AL910" s="75" t="s">
        <v>233</v>
      </c>
      <c r="AM910" s="75">
        <f t="shared" si="242"/>
        <v>3</v>
      </c>
      <c r="AN910" s="75" t="s">
        <v>232</v>
      </c>
      <c r="AO910" s="76">
        <f t="shared" si="232"/>
        <v>3</v>
      </c>
      <c r="AP910" s="77" t="str">
        <f t="shared" si="243"/>
        <v>Moderado</v>
      </c>
      <c r="AQ910" s="79"/>
      <c r="AR910" s="79"/>
      <c r="AS910" s="79"/>
    </row>
    <row r="911" spans="3:45" ht="38.25">
      <c r="C911" s="56" t="s">
        <v>4535</v>
      </c>
      <c r="D911" s="57">
        <v>41106</v>
      </c>
      <c r="E911" s="71" t="s">
        <v>4536</v>
      </c>
      <c r="F911" s="71" t="s">
        <v>4536</v>
      </c>
      <c r="G911" s="72" t="s">
        <v>4537</v>
      </c>
      <c r="H911" s="72" t="s">
        <v>222</v>
      </c>
      <c r="I911" s="59" t="s">
        <v>2655</v>
      </c>
      <c r="J911" s="72" t="s">
        <v>2747</v>
      </c>
      <c r="K911" s="72" t="s">
        <v>609</v>
      </c>
      <c r="L911" s="72" t="s">
        <v>656</v>
      </c>
      <c r="M911" s="72" t="s">
        <v>4511</v>
      </c>
      <c r="N911" s="72" t="s">
        <v>4519</v>
      </c>
      <c r="O911" s="72" t="s">
        <v>4525</v>
      </c>
      <c r="P911" s="46" t="s">
        <v>180</v>
      </c>
      <c r="Q911" s="59" t="s">
        <v>2650</v>
      </c>
      <c r="R911" s="59" t="s">
        <v>230</v>
      </c>
      <c r="S911" s="75">
        <f t="shared" si="233"/>
        <v>1</v>
      </c>
      <c r="T911" s="75" t="s">
        <v>231</v>
      </c>
      <c r="U911" s="75">
        <f t="shared" si="234"/>
        <v>1</v>
      </c>
      <c r="V911" s="75" t="s">
        <v>231</v>
      </c>
      <c r="W911" s="75">
        <f t="shared" si="235"/>
        <v>1</v>
      </c>
      <c r="X911" s="75" t="s">
        <v>231</v>
      </c>
      <c r="Y911" s="76">
        <f t="shared" ref="Y911:Y931" si="244">MAXA(S911,U911,W911)</f>
        <v>1</v>
      </c>
      <c r="Z911" s="77" t="str">
        <f t="shared" ref="Z911:Z931" si="245">IF(Y911=1,"Insignificante",IF(Y911=2,"Menor",IF(Y911=3,"Moderado",IF(Y911=4,"Mayor",IF(Y911=5,"Catastrófico","NA")))))</f>
        <v>Insignificante</v>
      </c>
      <c r="AA911" s="78">
        <f t="shared" si="236"/>
        <v>1</v>
      </c>
      <c r="AB911" s="75" t="s">
        <v>231</v>
      </c>
      <c r="AC911" s="75">
        <f t="shared" si="237"/>
        <v>3</v>
      </c>
      <c r="AD911" s="75" t="s">
        <v>232</v>
      </c>
      <c r="AE911" s="75">
        <f t="shared" si="238"/>
        <v>3</v>
      </c>
      <c r="AF911" s="75" t="s">
        <v>232</v>
      </c>
      <c r="AG911" s="76">
        <f t="shared" ref="AG911:AG931" si="246">MAXA(AA911,AC911,AE911)</f>
        <v>3</v>
      </c>
      <c r="AH911" s="77" t="str">
        <f t="shared" si="239"/>
        <v>Moderado</v>
      </c>
      <c r="AI911" s="78">
        <f t="shared" si="240"/>
        <v>1</v>
      </c>
      <c r="AJ911" s="75" t="s">
        <v>231</v>
      </c>
      <c r="AK911" s="75">
        <f t="shared" si="241"/>
        <v>2</v>
      </c>
      <c r="AL911" s="75" t="s">
        <v>233</v>
      </c>
      <c r="AM911" s="75">
        <f t="shared" si="242"/>
        <v>3</v>
      </c>
      <c r="AN911" s="75" t="s">
        <v>232</v>
      </c>
      <c r="AO911" s="76">
        <f t="shared" ref="AO911:AO931" si="247">MAXA(AI911,AK911,AM911)</f>
        <v>3</v>
      </c>
      <c r="AP911" s="77" t="str">
        <f t="shared" si="243"/>
        <v>Moderado</v>
      </c>
      <c r="AQ911" s="79"/>
      <c r="AR911" s="79"/>
      <c r="AS911" s="79"/>
    </row>
    <row r="912" spans="3:45" ht="76.5">
      <c r="C912" s="56" t="s">
        <v>4538</v>
      </c>
      <c r="D912" s="57">
        <v>41275</v>
      </c>
      <c r="E912" s="71" t="s">
        <v>220</v>
      </c>
      <c r="F912" s="71" t="s">
        <v>220</v>
      </c>
      <c r="G912" s="72" t="s">
        <v>4539</v>
      </c>
      <c r="H912" s="72" t="s">
        <v>222</v>
      </c>
      <c r="I912" s="59" t="s">
        <v>2655</v>
      </c>
      <c r="J912" s="72" t="s">
        <v>2820</v>
      </c>
      <c r="K912" s="72" t="s">
        <v>566</v>
      </c>
      <c r="L912" s="72" t="s">
        <v>3731</v>
      </c>
      <c r="M912" s="72" t="s">
        <v>4540</v>
      </c>
      <c r="N912" s="72" t="s">
        <v>4541</v>
      </c>
      <c r="O912" s="72" t="s">
        <v>3736</v>
      </c>
      <c r="P912" s="46" t="s">
        <v>180</v>
      </c>
      <c r="Q912" s="59" t="s">
        <v>2753</v>
      </c>
      <c r="R912" s="59" t="s">
        <v>230</v>
      </c>
      <c r="S912" s="75">
        <f t="shared" si="233"/>
        <v>1</v>
      </c>
      <c r="T912" s="75" t="s">
        <v>231</v>
      </c>
      <c r="U912" s="75">
        <f t="shared" si="234"/>
        <v>1</v>
      </c>
      <c r="V912" s="75" t="s">
        <v>231</v>
      </c>
      <c r="W912" s="75">
        <f t="shared" si="235"/>
        <v>2</v>
      </c>
      <c r="X912" s="75" t="s">
        <v>233</v>
      </c>
      <c r="Y912" s="76">
        <f t="shared" si="244"/>
        <v>2</v>
      </c>
      <c r="Z912" s="77" t="str">
        <f t="shared" si="245"/>
        <v>Menor</v>
      </c>
      <c r="AA912" s="78">
        <f t="shared" si="236"/>
        <v>1</v>
      </c>
      <c r="AB912" s="75" t="s">
        <v>231</v>
      </c>
      <c r="AC912" s="75">
        <f t="shared" si="237"/>
        <v>2</v>
      </c>
      <c r="AD912" s="75" t="s">
        <v>233</v>
      </c>
      <c r="AE912" s="75">
        <f t="shared" si="238"/>
        <v>2</v>
      </c>
      <c r="AF912" s="75" t="s">
        <v>233</v>
      </c>
      <c r="AG912" s="76">
        <f t="shared" si="246"/>
        <v>2</v>
      </c>
      <c r="AH912" s="77" t="str">
        <f t="shared" si="239"/>
        <v>Menor</v>
      </c>
      <c r="AI912" s="78">
        <f t="shared" si="240"/>
        <v>1</v>
      </c>
      <c r="AJ912" s="75" t="s">
        <v>231</v>
      </c>
      <c r="AK912" s="75">
        <f t="shared" si="241"/>
        <v>1</v>
      </c>
      <c r="AL912" s="75" t="s">
        <v>231</v>
      </c>
      <c r="AM912" s="75">
        <f t="shared" si="242"/>
        <v>2</v>
      </c>
      <c r="AN912" s="75" t="s">
        <v>233</v>
      </c>
      <c r="AO912" s="76">
        <f t="shared" si="247"/>
        <v>2</v>
      </c>
      <c r="AP912" s="77" t="str">
        <f t="shared" si="243"/>
        <v>Menor</v>
      </c>
      <c r="AQ912" s="79" t="s">
        <v>8</v>
      </c>
      <c r="AR912" s="79" t="s">
        <v>8</v>
      </c>
      <c r="AS912" s="79" t="s">
        <v>8</v>
      </c>
    </row>
    <row r="913" spans="3:45" ht="76.5">
      <c r="C913" s="56" t="s">
        <v>4538</v>
      </c>
      <c r="D913" s="57">
        <v>41275</v>
      </c>
      <c r="E913" s="71" t="s">
        <v>220</v>
      </c>
      <c r="F913" s="71" t="s">
        <v>220</v>
      </c>
      <c r="G913" s="72" t="s">
        <v>4539</v>
      </c>
      <c r="H913" s="72" t="s">
        <v>222</v>
      </c>
      <c r="I913" s="59" t="s">
        <v>2655</v>
      </c>
      <c r="J913" s="72" t="s">
        <v>2820</v>
      </c>
      <c r="K913" s="72" t="s">
        <v>566</v>
      </c>
      <c r="L913" s="72" t="s">
        <v>3731</v>
      </c>
      <c r="M913" s="72" t="s">
        <v>4540</v>
      </c>
      <c r="N913" s="72" t="s">
        <v>4541</v>
      </c>
      <c r="O913" s="72" t="s">
        <v>4542</v>
      </c>
      <c r="P913" s="46" t="s">
        <v>180</v>
      </c>
      <c r="Q913" s="59" t="s">
        <v>2753</v>
      </c>
      <c r="R913" s="59" t="s">
        <v>230</v>
      </c>
      <c r="S913" s="75">
        <f t="shared" si="233"/>
        <v>1</v>
      </c>
      <c r="T913" s="75" t="s">
        <v>231</v>
      </c>
      <c r="U913" s="75">
        <f t="shared" si="234"/>
        <v>1</v>
      </c>
      <c r="V913" s="75" t="s">
        <v>231</v>
      </c>
      <c r="W913" s="75">
        <f t="shared" si="235"/>
        <v>2</v>
      </c>
      <c r="X913" s="75" t="s">
        <v>233</v>
      </c>
      <c r="Y913" s="76">
        <f t="shared" si="244"/>
        <v>2</v>
      </c>
      <c r="Z913" s="77" t="str">
        <f t="shared" si="245"/>
        <v>Menor</v>
      </c>
      <c r="AA913" s="78">
        <f t="shared" si="236"/>
        <v>1</v>
      </c>
      <c r="AB913" s="75" t="s">
        <v>231</v>
      </c>
      <c r="AC913" s="75">
        <f t="shared" si="237"/>
        <v>2</v>
      </c>
      <c r="AD913" s="75" t="s">
        <v>233</v>
      </c>
      <c r="AE913" s="75">
        <f t="shared" si="238"/>
        <v>2</v>
      </c>
      <c r="AF913" s="75" t="s">
        <v>233</v>
      </c>
      <c r="AG913" s="76">
        <f t="shared" si="246"/>
        <v>2</v>
      </c>
      <c r="AH913" s="77" t="str">
        <f t="shared" si="239"/>
        <v>Menor</v>
      </c>
      <c r="AI913" s="78">
        <f t="shared" si="240"/>
        <v>1</v>
      </c>
      <c r="AJ913" s="75" t="s">
        <v>231</v>
      </c>
      <c r="AK913" s="75">
        <f t="shared" si="241"/>
        <v>1</v>
      </c>
      <c r="AL913" s="75" t="s">
        <v>231</v>
      </c>
      <c r="AM913" s="75">
        <f t="shared" si="242"/>
        <v>2</v>
      </c>
      <c r="AN913" s="75" t="s">
        <v>233</v>
      </c>
      <c r="AO913" s="76">
        <f t="shared" si="247"/>
        <v>2</v>
      </c>
      <c r="AP913" s="77" t="str">
        <f t="shared" si="243"/>
        <v>Menor</v>
      </c>
      <c r="AQ913" s="79" t="s">
        <v>8</v>
      </c>
      <c r="AR913" s="79" t="s">
        <v>8</v>
      </c>
      <c r="AS913" s="79" t="s">
        <v>8</v>
      </c>
    </row>
    <row r="914" spans="3:45" ht="76.5">
      <c r="C914" s="56" t="s">
        <v>4538</v>
      </c>
      <c r="D914" s="57">
        <v>41275</v>
      </c>
      <c r="E914" s="71" t="s">
        <v>220</v>
      </c>
      <c r="F914" s="71" t="s">
        <v>220</v>
      </c>
      <c r="G914" s="72" t="s">
        <v>4539</v>
      </c>
      <c r="H914" s="72" t="s">
        <v>222</v>
      </c>
      <c r="I914" s="59" t="s">
        <v>2655</v>
      </c>
      <c r="J914" s="72" t="s">
        <v>2820</v>
      </c>
      <c r="K914" s="72" t="s">
        <v>566</v>
      </c>
      <c r="L914" s="72" t="s">
        <v>3731</v>
      </c>
      <c r="M914" s="72" t="s">
        <v>4540</v>
      </c>
      <c r="N914" s="72" t="s">
        <v>4541</v>
      </c>
      <c r="O914" s="72" t="s">
        <v>4543</v>
      </c>
      <c r="P914" s="46" t="s">
        <v>180</v>
      </c>
      <c r="Q914" s="59" t="s">
        <v>2753</v>
      </c>
      <c r="R914" s="59" t="s">
        <v>230</v>
      </c>
      <c r="S914" s="75">
        <f t="shared" si="233"/>
        <v>1</v>
      </c>
      <c r="T914" s="75" t="s">
        <v>231</v>
      </c>
      <c r="U914" s="75">
        <f t="shared" si="234"/>
        <v>1</v>
      </c>
      <c r="V914" s="75" t="s">
        <v>231</v>
      </c>
      <c r="W914" s="75">
        <f t="shared" si="235"/>
        <v>2</v>
      </c>
      <c r="X914" s="75" t="s">
        <v>233</v>
      </c>
      <c r="Y914" s="76">
        <f t="shared" si="244"/>
        <v>2</v>
      </c>
      <c r="Z914" s="77" t="str">
        <f t="shared" si="245"/>
        <v>Menor</v>
      </c>
      <c r="AA914" s="78">
        <f t="shared" si="236"/>
        <v>1</v>
      </c>
      <c r="AB914" s="75" t="s">
        <v>231</v>
      </c>
      <c r="AC914" s="75">
        <f t="shared" si="237"/>
        <v>2</v>
      </c>
      <c r="AD914" s="75" t="s">
        <v>233</v>
      </c>
      <c r="AE914" s="75">
        <f t="shared" si="238"/>
        <v>2</v>
      </c>
      <c r="AF914" s="75" t="s">
        <v>233</v>
      </c>
      <c r="AG914" s="76">
        <f t="shared" si="246"/>
        <v>2</v>
      </c>
      <c r="AH914" s="77" t="str">
        <f t="shared" si="239"/>
        <v>Menor</v>
      </c>
      <c r="AI914" s="78">
        <f t="shared" si="240"/>
        <v>1</v>
      </c>
      <c r="AJ914" s="75" t="s">
        <v>231</v>
      </c>
      <c r="AK914" s="75">
        <f t="shared" si="241"/>
        <v>1</v>
      </c>
      <c r="AL914" s="75" t="s">
        <v>231</v>
      </c>
      <c r="AM914" s="75">
        <f t="shared" si="242"/>
        <v>2</v>
      </c>
      <c r="AN914" s="75" t="s">
        <v>233</v>
      </c>
      <c r="AO914" s="76">
        <f t="shared" si="247"/>
        <v>2</v>
      </c>
      <c r="AP914" s="77" t="str">
        <f t="shared" si="243"/>
        <v>Menor</v>
      </c>
      <c r="AQ914" s="79" t="s">
        <v>8</v>
      </c>
      <c r="AR914" s="79" t="s">
        <v>8</v>
      </c>
      <c r="AS914" s="79" t="s">
        <v>8</v>
      </c>
    </row>
    <row r="915" spans="3:45" ht="76.5">
      <c r="C915" s="56" t="s">
        <v>4544</v>
      </c>
      <c r="D915" s="57">
        <v>37987</v>
      </c>
      <c r="E915" s="71" t="s">
        <v>3307</v>
      </c>
      <c r="F915" s="71" t="s">
        <v>3377</v>
      </c>
      <c r="G915" s="72" t="s">
        <v>4545</v>
      </c>
      <c r="H915" s="72" t="s">
        <v>222</v>
      </c>
      <c r="I915" s="59" t="s">
        <v>2655</v>
      </c>
      <c r="J915" s="72" t="s">
        <v>4546</v>
      </c>
      <c r="K915" s="72" t="s">
        <v>566</v>
      </c>
      <c r="L915" s="72" t="s">
        <v>3731</v>
      </c>
      <c r="M915" s="72" t="s">
        <v>4540</v>
      </c>
      <c r="N915" s="72" t="s">
        <v>4547</v>
      </c>
      <c r="O915" s="72" t="s">
        <v>4548</v>
      </c>
      <c r="P915" s="46" t="s">
        <v>179</v>
      </c>
      <c r="Q915" s="59" t="s">
        <v>2697</v>
      </c>
      <c r="R915" s="60" t="s">
        <v>2999</v>
      </c>
      <c r="S915" s="75">
        <f t="shared" si="233"/>
        <v>3</v>
      </c>
      <c r="T915" s="75" t="s">
        <v>232</v>
      </c>
      <c r="U915" s="75">
        <f t="shared" si="234"/>
        <v>5</v>
      </c>
      <c r="V915" s="75" t="s">
        <v>243</v>
      </c>
      <c r="W915" s="75">
        <f t="shared" si="235"/>
        <v>4</v>
      </c>
      <c r="X915" s="75" t="s">
        <v>242</v>
      </c>
      <c r="Y915" s="76">
        <f t="shared" si="244"/>
        <v>5</v>
      </c>
      <c r="Z915" s="77" t="str">
        <f t="shared" si="245"/>
        <v>Catastrófico</v>
      </c>
      <c r="AA915" s="78">
        <f t="shared" si="236"/>
        <v>3</v>
      </c>
      <c r="AB915" s="75" t="s">
        <v>232</v>
      </c>
      <c r="AC915" s="75">
        <f t="shared" si="237"/>
        <v>4</v>
      </c>
      <c r="AD915" s="75" t="s">
        <v>242</v>
      </c>
      <c r="AE915" s="75">
        <f t="shared" si="238"/>
        <v>4</v>
      </c>
      <c r="AF915" s="75" t="s">
        <v>242</v>
      </c>
      <c r="AG915" s="76">
        <f t="shared" si="246"/>
        <v>4</v>
      </c>
      <c r="AH915" s="77" t="str">
        <f t="shared" si="239"/>
        <v>Mayor</v>
      </c>
      <c r="AI915" s="78">
        <f t="shared" si="240"/>
        <v>3</v>
      </c>
      <c r="AJ915" s="75" t="s">
        <v>232</v>
      </c>
      <c r="AK915" s="75">
        <f t="shared" si="241"/>
        <v>5</v>
      </c>
      <c r="AL915" s="75" t="s">
        <v>243</v>
      </c>
      <c r="AM915" s="75">
        <f t="shared" si="242"/>
        <v>4</v>
      </c>
      <c r="AN915" s="75" t="s">
        <v>242</v>
      </c>
      <c r="AO915" s="76">
        <f t="shared" si="247"/>
        <v>5</v>
      </c>
      <c r="AP915" s="77" t="str">
        <f t="shared" si="243"/>
        <v>Catastrófico</v>
      </c>
      <c r="AQ915" s="79" t="s">
        <v>4</v>
      </c>
      <c r="AR915" s="79" t="s">
        <v>8</v>
      </c>
      <c r="AS915" s="79" t="s">
        <v>8</v>
      </c>
    </row>
    <row r="916" spans="3:45" ht="76.5">
      <c r="C916" s="56" t="s">
        <v>4544</v>
      </c>
      <c r="D916" s="57">
        <v>37987</v>
      </c>
      <c r="E916" s="71" t="s">
        <v>3307</v>
      </c>
      <c r="F916" s="71" t="s">
        <v>3377</v>
      </c>
      <c r="G916" s="72" t="s">
        <v>4545</v>
      </c>
      <c r="H916" s="72" t="s">
        <v>222</v>
      </c>
      <c r="I916" s="59" t="s">
        <v>2655</v>
      </c>
      <c r="J916" s="72" t="s">
        <v>4546</v>
      </c>
      <c r="K916" s="72" t="s">
        <v>566</v>
      </c>
      <c r="L916" s="72" t="s">
        <v>3731</v>
      </c>
      <c r="M916" s="72" t="s">
        <v>4540</v>
      </c>
      <c r="N916" s="72" t="s">
        <v>4547</v>
      </c>
      <c r="O916" s="72" t="s">
        <v>4520</v>
      </c>
      <c r="P916" s="46" t="s">
        <v>179</v>
      </c>
      <c r="Q916" s="59" t="s">
        <v>2697</v>
      </c>
      <c r="R916" s="60" t="s">
        <v>2999</v>
      </c>
      <c r="S916" s="75">
        <f t="shared" si="233"/>
        <v>3</v>
      </c>
      <c r="T916" s="75" t="s">
        <v>232</v>
      </c>
      <c r="U916" s="75">
        <f t="shared" si="234"/>
        <v>5</v>
      </c>
      <c r="V916" s="75" t="s">
        <v>243</v>
      </c>
      <c r="W916" s="75">
        <f t="shared" si="235"/>
        <v>4</v>
      </c>
      <c r="X916" s="75" t="s">
        <v>242</v>
      </c>
      <c r="Y916" s="76">
        <f t="shared" si="244"/>
        <v>5</v>
      </c>
      <c r="Z916" s="77" t="str">
        <f t="shared" si="245"/>
        <v>Catastrófico</v>
      </c>
      <c r="AA916" s="78">
        <f t="shared" si="236"/>
        <v>3</v>
      </c>
      <c r="AB916" s="75" t="s">
        <v>232</v>
      </c>
      <c r="AC916" s="75">
        <f t="shared" si="237"/>
        <v>4</v>
      </c>
      <c r="AD916" s="75" t="s">
        <v>242</v>
      </c>
      <c r="AE916" s="75">
        <f t="shared" si="238"/>
        <v>4</v>
      </c>
      <c r="AF916" s="75" t="s">
        <v>242</v>
      </c>
      <c r="AG916" s="76">
        <f t="shared" si="246"/>
        <v>4</v>
      </c>
      <c r="AH916" s="77" t="str">
        <f t="shared" si="239"/>
        <v>Mayor</v>
      </c>
      <c r="AI916" s="78">
        <f t="shared" si="240"/>
        <v>3</v>
      </c>
      <c r="AJ916" s="75" t="s">
        <v>232</v>
      </c>
      <c r="AK916" s="75">
        <f t="shared" si="241"/>
        <v>5</v>
      </c>
      <c r="AL916" s="75" t="s">
        <v>243</v>
      </c>
      <c r="AM916" s="75">
        <f t="shared" si="242"/>
        <v>4</v>
      </c>
      <c r="AN916" s="75" t="s">
        <v>242</v>
      </c>
      <c r="AO916" s="76">
        <f t="shared" si="247"/>
        <v>5</v>
      </c>
      <c r="AP916" s="77" t="str">
        <f t="shared" si="243"/>
        <v>Catastrófico</v>
      </c>
      <c r="AQ916" s="79" t="s">
        <v>4</v>
      </c>
      <c r="AR916" s="79" t="s">
        <v>8</v>
      </c>
      <c r="AS916" s="79" t="s">
        <v>8</v>
      </c>
    </row>
    <row r="917" spans="3:45" ht="76.5">
      <c r="C917" s="56" t="s">
        <v>4544</v>
      </c>
      <c r="D917" s="57">
        <v>37987</v>
      </c>
      <c r="E917" s="71" t="s">
        <v>3307</v>
      </c>
      <c r="F917" s="71" t="s">
        <v>3377</v>
      </c>
      <c r="G917" s="72" t="s">
        <v>4545</v>
      </c>
      <c r="H917" s="72" t="s">
        <v>222</v>
      </c>
      <c r="I917" s="59" t="s">
        <v>2655</v>
      </c>
      <c r="J917" s="72" t="s">
        <v>4546</v>
      </c>
      <c r="K917" s="72" t="s">
        <v>566</v>
      </c>
      <c r="L917" s="72" t="s">
        <v>3731</v>
      </c>
      <c r="M917" s="72" t="s">
        <v>4540</v>
      </c>
      <c r="N917" s="72" t="s">
        <v>4547</v>
      </c>
      <c r="O917" s="72" t="s">
        <v>4549</v>
      </c>
      <c r="P917" s="46" t="s">
        <v>179</v>
      </c>
      <c r="Q917" s="59" t="s">
        <v>2697</v>
      </c>
      <c r="R917" s="60" t="s">
        <v>2999</v>
      </c>
      <c r="S917" s="75">
        <f t="shared" si="233"/>
        <v>3</v>
      </c>
      <c r="T917" s="75" t="s">
        <v>232</v>
      </c>
      <c r="U917" s="75">
        <f t="shared" si="234"/>
        <v>5</v>
      </c>
      <c r="V917" s="75" t="s">
        <v>243</v>
      </c>
      <c r="W917" s="75">
        <f t="shared" si="235"/>
        <v>4</v>
      </c>
      <c r="X917" s="75" t="s">
        <v>242</v>
      </c>
      <c r="Y917" s="76">
        <f t="shared" si="244"/>
        <v>5</v>
      </c>
      <c r="Z917" s="77" t="str">
        <f t="shared" si="245"/>
        <v>Catastrófico</v>
      </c>
      <c r="AA917" s="78">
        <f t="shared" si="236"/>
        <v>3</v>
      </c>
      <c r="AB917" s="75" t="s">
        <v>232</v>
      </c>
      <c r="AC917" s="75">
        <f t="shared" si="237"/>
        <v>4</v>
      </c>
      <c r="AD917" s="75" t="s">
        <v>242</v>
      </c>
      <c r="AE917" s="75">
        <f t="shared" si="238"/>
        <v>4</v>
      </c>
      <c r="AF917" s="75" t="s">
        <v>242</v>
      </c>
      <c r="AG917" s="76">
        <f t="shared" si="246"/>
        <v>4</v>
      </c>
      <c r="AH917" s="77" t="str">
        <f t="shared" si="239"/>
        <v>Mayor</v>
      </c>
      <c r="AI917" s="78">
        <f t="shared" si="240"/>
        <v>3</v>
      </c>
      <c r="AJ917" s="75" t="s">
        <v>232</v>
      </c>
      <c r="AK917" s="75">
        <f t="shared" si="241"/>
        <v>5</v>
      </c>
      <c r="AL917" s="75" t="s">
        <v>243</v>
      </c>
      <c r="AM917" s="75">
        <f t="shared" si="242"/>
        <v>4</v>
      </c>
      <c r="AN917" s="75" t="s">
        <v>242</v>
      </c>
      <c r="AO917" s="76">
        <f t="shared" si="247"/>
        <v>5</v>
      </c>
      <c r="AP917" s="77" t="str">
        <f t="shared" si="243"/>
        <v>Catastrófico</v>
      </c>
      <c r="AQ917" s="79" t="s">
        <v>4</v>
      </c>
      <c r="AR917" s="79" t="s">
        <v>8</v>
      </c>
      <c r="AS917" s="79" t="s">
        <v>8</v>
      </c>
    </row>
    <row r="918" spans="3:45" ht="76.5">
      <c r="C918" s="56" t="s">
        <v>4544</v>
      </c>
      <c r="D918" s="57">
        <v>37987</v>
      </c>
      <c r="E918" s="71" t="s">
        <v>3307</v>
      </c>
      <c r="F918" s="71" t="s">
        <v>3377</v>
      </c>
      <c r="G918" s="72" t="s">
        <v>4545</v>
      </c>
      <c r="H918" s="72" t="s">
        <v>222</v>
      </c>
      <c r="I918" s="59" t="s">
        <v>2655</v>
      </c>
      <c r="J918" s="72" t="s">
        <v>4546</v>
      </c>
      <c r="K918" s="72" t="s">
        <v>566</v>
      </c>
      <c r="L918" s="72" t="s">
        <v>3731</v>
      </c>
      <c r="M918" s="72" t="s">
        <v>4540</v>
      </c>
      <c r="N918" s="72" t="s">
        <v>4547</v>
      </c>
      <c r="O918" s="72" t="s">
        <v>2992</v>
      </c>
      <c r="P918" s="46" t="s">
        <v>179</v>
      </c>
      <c r="Q918" s="59" t="s">
        <v>2697</v>
      </c>
      <c r="R918" s="60" t="s">
        <v>2999</v>
      </c>
      <c r="S918" s="75">
        <f t="shared" si="233"/>
        <v>3</v>
      </c>
      <c r="T918" s="75" t="s">
        <v>232</v>
      </c>
      <c r="U918" s="75">
        <f t="shared" si="234"/>
        <v>5</v>
      </c>
      <c r="V918" s="75" t="s">
        <v>243</v>
      </c>
      <c r="W918" s="75">
        <f t="shared" si="235"/>
        <v>4</v>
      </c>
      <c r="X918" s="75" t="s">
        <v>242</v>
      </c>
      <c r="Y918" s="76">
        <f t="shared" si="244"/>
        <v>5</v>
      </c>
      <c r="Z918" s="77" t="str">
        <f t="shared" si="245"/>
        <v>Catastrófico</v>
      </c>
      <c r="AA918" s="78">
        <f t="shared" si="236"/>
        <v>3</v>
      </c>
      <c r="AB918" s="75" t="s">
        <v>232</v>
      </c>
      <c r="AC918" s="75">
        <f t="shared" si="237"/>
        <v>4</v>
      </c>
      <c r="AD918" s="75" t="s">
        <v>242</v>
      </c>
      <c r="AE918" s="75">
        <f t="shared" si="238"/>
        <v>4</v>
      </c>
      <c r="AF918" s="75" t="s">
        <v>242</v>
      </c>
      <c r="AG918" s="76">
        <f t="shared" si="246"/>
        <v>4</v>
      </c>
      <c r="AH918" s="77" t="str">
        <f t="shared" si="239"/>
        <v>Mayor</v>
      </c>
      <c r="AI918" s="78">
        <f t="shared" si="240"/>
        <v>3</v>
      </c>
      <c r="AJ918" s="75" t="s">
        <v>232</v>
      </c>
      <c r="AK918" s="75">
        <f t="shared" si="241"/>
        <v>5</v>
      </c>
      <c r="AL918" s="75" t="s">
        <v>243</v>
      </c>
      <c r="AM918" s="75">
        <f t="shared" si="242"/>
        <v>4</v>
      </c>
      <c r="AN918" s="75" t="s">
        <v>242</v>
      </c>
      <c r="AO918" s="76">
        <f t="shared" si="247"/>
        <v>5</v>
      </c>
      <c r="AP918" s="77" t="str">
        <f t="shared" si="243"/>
        <v>Catastrófico</v>
      </c>
      <c r="AQ918" s="79" t="s">
        <v>4</v>
      </c>
      <c r="AR918" s="79" t="s">
        <v>8</v>
      </c>
      <c r="AS918" s="79" t="s">
        <v>8</v>
      </c>
    </row>
    <row r="919" spans="3:45" ht="76.5">
      <c r="C919" s="56" t="s">
        <v>4544</v>
      </c>
      <c r="D919" s="57">
        <v>37987</v>
      </c>
      <c r="E919" s="71" t="s">
        <v>3307</v>
      </c>
      <c r="F919" s="71" t="s">
        <v>3377</v>
      </c>
      <c r="G919" s="72" t="s">
        <v>4545</v>
      </c>
      <c r="H919" s="72" t="s">
        <v>222</v>
      </c>
      <c r="I919" s="59" t="s">
        <v>2655</v>
      </c>
      <c r="J919" s="72" t="s">
        <v>4546</v>
      </c>
      <c r="K919" s="72" t="s">
        <v>566</v>
      </c>
      <c r="L919" s="72" t="s">
        <v>3731</v>
      </c>
      <c r="M919" s="72" t="s">
        <v>4540</v>
      </c>
      <c r="N919" s="72" t="s">
        <v>4547</v>
      </c>
      <c r="O919" s="72" t="s">
        <v>4550</v>
      </c>
      <c r="P919" s="46" t="s">
        <v>179</v>
      </c>
      <c r="Q919" s="59" t="s">
        <v>2697</v>
      </c>
      <c r="R919" s="60" t="s">
        <v>2999</v>
      </c>
      <c r="S919" s="75">
        <f t="shared" si="233"/>
        <v>3</v>
      </c>
      <c r="T919" s="75" t="s">
        <v>232</v>
      </c>
      <c r="U919" s="75">
        <f t="shared" si="234"/>
        <v>5</v>
      </c>
      <c r="V919" s="75" t="s">
        <v>243</v>
      </c>
      <c r="W919" s="75">
        <f t="shared" si="235"/>
        <v>4</v>
      </c>
      <c r="X919" s="75" t="s">
        <v>242</v>
      </c>
      <c r="Y919" s="76">
        <f t="shared" si="244"/>
        <v>5</v>
      </c>
      <c r="Z919" s="77" t="str">
        <f t="shared" si="245"/>
        <v>Catastrófico</v>
      </c>
      <c r="AA919" s="78">
        <f t="shared" si="236"/>
        <v>3</v>
      </c>
      <c r="AB919" s="75" t="s">
        <v>232</v>
      </c>
      <c r="AC919" s="75">
        <f t="shared" si="237"/>
        <v>4</v>
      </c>
      <c r="AD919" s="75" t="s">
        <v>242</v>
      </c>
      <c r="AE919" s="75">
        <f t="shared" si="238"/>
        <v>4</v>
      </c>
      <c r="AF919" s="75" t="s">
        <v>242</v>
      </c>
      <c r="AG919" s="76">
        <f t="shared" si="246"/>
        <v>4</v>
      </c>
      <c r="AH919" s="77" t="str">
        <f t="shared" si="239"/>
        <v>Mayor</v>
      </c>
      <c r="AI919" s="78">
        <f t="shared" si="240"/>
        <v>3</v>
      </c>
      <c r="AJ919" s="75" t="s">
        <v>232</v>
      </c>
      <c r="AK919" s="75">
        <f t="shared" si="241"/>
        <v>5</v>
      </c>
      <c r="AL919" s="75" t="s">
        <v>243</v>
      </c>
      <c r="AM919" s="75">
        <f t="shared" si="242"/>
        <v>4</v>
      </c>
      <c r="AN919" s="75" t="s">
        <v>242</v>
      </c>
      <c r="AO919" s="76">
        <f t="shared" si="247"/>
        <v>5</v>
      </c>
      <c r="AP919" s="77" t="str">
        <f t="shared" si="243"/>
        <v>Catastrófico</v>
      </c>
      <c r="AQ919" s="79" t="s">
        <v>4</v>
      </c>
      <c r="AR919" s="79" t="s">
        <v>8</v>
      </c>
      <c r="AS919" s="79" t="s">
        <v>8</v>
      </c>
    </row>
    <row r="920" spans="3:45" ht="76.5">
      <c r="C920" s="56" t="s">
        <v>4544</v>
      </c>
      <c r="D920" s="57">
        <v>37987</v>
      </c>
      <c r="E920" s="71" t="s">
        <v>3307</v>
      </c>
      <c r="F920" s="71" t="s">
        <v>3377</v>
      </c>
      <c r="G920" s="72" t="s">
        <v>4545</v>
      </c>
      <c r="H920" s="72" t="s">
        <v>222</v>
      </c>
      <c r="I920" s="59" t="s">
        <v>2655</v>
      </c>
      <c r="J920" s="72" t="s">
        <v>4546</v>
      </c>
      <c r="K920" s="72" t="s">
        <v>566</v>
      </c>
      <c r="L920" s="72" t="s">
        <v>3731</v>
      </c>
      <c r="M920" s="72" t="s">
        <v>4540</v>
      </c>
      <c r="N920" s="72" t="s">
        <v>4547</v>
      </c>
      <c r="O920" s="72" t="s">
        <v>4551</v>
      </c>
      <c r="P920" s="46" t="s">
        <v>179</v>
      </c>
      <c r="Q920" s="59" t="s">
        <v>2697</v>
      </c>
      <c r="R920" s="60" t="s">
        <v>2999</v>
      </c>
      <c r="S920" s="75">
        <f t="shared" si="233"/>
        <v>3</v>
      </c>
      <c r="T920" s="75" t="s">
        <v>232</v>
      </c>
      <c r="U920" s="75">
        <f t="shared" si="234"/>
        <v>5</v>
      </c>
      <c r="V920" s="75" t="s">
        <v>243</v>
      </c>
      <c r="W920" s="75">
        <f t="shared" si="235"/>
        <v>4</v>
      </c>
      <c r="X920" s="75" t="s">
        <v>242</v>
      </c>
      <c r="Y920" s="76">
        <f t="shared" si="244"/>
        <v>5</v>
      </c>
      <c r="Z920" s="77" t="str">
        <f t="shared" si="245"/>
        <v>Catastrófico</v>
      </c>
      <c r="AA920" s="78">
        <f t="shared" si="236"/>
        <v>3</v>
      </c>
      <c r="AB920" s="75" t="s">
        <v>232</v>
      </c>
      <c r="AC920" s="75">
        <f t="shared" si="237"/>
        <v>4</v>
      </c>
      <c r="AD920" s="75" t="s">
        <v>242</v>
      </c>
      <c r="AE920" s="75">
        <f t="shared" si="238"/>
        <v>4</v>
      </c>
      <c r="AF920" s="75" t="s">
        <v>242</v>
      </c>
      <c r="AG920" s="76">
        <f t="shared" si="246"/>
        <v>4</v>
      </c>
      <c r="AH920" s="77" t="str">
        <f t="shared" si="239"/>
        <v>Mayor</v>
      </c>
      <c r="AI920" s="78">
        <f t="shared" si="240"/>
        <v>3</v>
      </c>
      <c r="AJ920" s="75" t="s">
        <v>232</v>
      </c>
      <c r="AK920" s="75">
        <f t="shared" si="241"/>
        <v>5</v>
      </c>
      <c r="AL920" s="75" t="s">
        <v>243</v>
      </c>
      <c r="AM920" s="75">
        <f t="shared" si="242"/>
        <v>4</v>
      </c>
      <c r="AN920" s="75" t="s">
        <v>242</v>
      </c>
      <c r="AO920" s="76">
        <f t="shared" si="247"/>
        <v>5</v>
      </c>
      <c r="AP920" s="77" t="str">
        <f t="shared" si="243"/>
        <v>Catastrófico</v>
      </c>
      <c r="AQ920" s="79" t="s">
        <v>4</v>
      </c>
      <c r="AR920" s="79" t="s">
        <v>8</v>
      </c>
      <c r="AS920" s="79" t="s">
        <v>8</v>
      </c>
    </row>
    <row r="921" spans="3:45" ht="76.5">
      <c r="C921" s="56" t="s">
        <v>4552</v>
      </c>
      <c r="D921" s="57">
        <v>41306</v>
      </c>
      <c r="E921" s="71" t="s">
        <v>4553</v>
      </c>
      <c r="F921" s="71" t="s">
        <v>4553</v>
      </c>
      <c r="G921" s="72" t="s">
        <v>4554</v>
      </c>
      <c r="H921" s="72" t="s">
        <v>222</v>
      </c>
      <c r="I921" s="59" t="s">
        <v>2655</v>
      </c>
      <c r="J921" s="72" t="s">
        <v>4555</v>
      </c>
      <c r="K921" s="72" t="s">
        <v>505</v>
      </c>
      <c r="L921" s="72" t="s">
        <v>4556</v>
      </c>
      <c r="M921" s="72" t="s">
        <v>4557</v>
      </c>
      <c r="N921" s="72" t="s">
        <v>4558</v>
      </c>
      <c r="O921" s="72" t="s">
        <v>4559</v>
      </c>
      <c r="P921" s="46" t="s">
        <v>179</v>
      </c>
      <c r="Q921" s="59" t="s">
        <v>2697</v>
      </c>
      <c r="R921" s="59" t="s">
        <v>230</v>
      </c>
      <c r="S921" s="75">
        <f t="shared" si="233"/>
        <v>1</v>
      </c>
      <c r="T921" s="75" t="s">
        <v>231</v>
      </c>
      <c r="U921" s="75">
        <f t="shared" si="234"/>
        <v>2</v>
      </c>
      <c r="V921" s="75" t="s">
        <v>233</v>
      </c>
      <c r="W921" s="75">
        <f t="shared" si="235"/>
        <v>1</v>
      </c>
      <c r="X921" s="75" t="s">
        <v>231</v>
      </c>
      <c r="Y921" s="76">
        <f t="shared" si="244"/>
        <v>2</v>
      </c>
      <c r="Z921" s="77" t="str">
        <f t="shared" si="245"/>
        <v>Menor</v>
      </c>
      <c r="AA921" s="78">
        <f t="shared" si="236"/>
        <v>4</v>
      </c>
      <c r="AB921" s="75" t="s">
        <v>242</v>
      </c>
      <c r="AC921" s="75">
        <f t="shared" si="237"/>
        <v>5</v>
      </c>
      <c r="AD921" s="75" t="s">
        <v>243</v>
      </c>
      <c r="AE921" s="75">
        <f t="shared" si="238"/>
        <v>4</v>
      </c>
      <c r="AF921" s="75" t="s">
        <v>242</v>
      </c>
      <c r="AG921" s="76">
        <f t="shared" si="246"/>
        <v>5</v>
      </c>
      <c r="AH921" s="77" t="str">
        <f t="shared" si="239"/>
        <v>Catastrófico</v>
      </c>
      <c r="AI921" s="78">
        <f t="shared" si="240"/>
        <v>1</v>
      </c>
      <c r="AJ921" s="75" t="s">
        <v>231</v>
      </c>
      <c r="AK921" s="75">
        <f t="shared" si="241"/>
        <v>3</v>
      </c>
      <c r="AL921" s="75" t="s">
        <v>232</v>
      </c>
      <c r="AM921" s="75">
        <f t="shared" si="242"/>
        <v>4</v>
      </c>
      <c r="AN921" s="75" t="s">
        <v>242</v>
      </c>
      <c r="AO921" s="76">
        <f t="shared" si="247"/>
        <v>4</v>
      </c>
      <c r="AP921" s="77" t="str">
        <f t="shared" si="243"/>
        <v>Mayor</v>
      </c>
      <c r="AQ921" s="79" t="s">
        <v>8</v>
      </c>
      <c r="AR921" s="79" t="s">
        <v>8</v>
      </c>
      <c r="AS921" s="79" t="s">
        <v>8</v>
      </c>
    </row>
    <row r="922" spans="3:45" ht="76.5">
      <c r="C922" s="56" t="s">
        <v>4560</v>
      </c>
      <c r="D922" s="57">
        <v>40575</v>
      </c>
      <c r="E922" s="71" t="s">
        <v>219</v>
      </c>
      <c r="F922" s="71" t="s">
        <v>3183</v>
      </c>
      <c r="G922" s="72" t="s">
        <v>4561</v>
      </c>
      <c r="H922" s="72" t="s">
        <v>222</v>
      </c>
      <c r="I922" s="59" t="s">
        <v>223</v>
      </c>
      <c r="J922" s="72" t="s">
        <v>4562</v>
      </c>
      <c r="K922" s="72" t="s">
        <v>505</v>
      </c>
      <c r="L922" s="72" t="s">
        <v>4556</v>
      </c>
      <c r="M922" s="72" t="s">
        <v>4557</v>
      </c>
      <c r="N922" s="72" t="s">
        <v>4563</v>
      </c>
      <c r="O922" s="72" t="s">
        <v>4564</v>
      </c>
      <c r="P922" s="46" t="s">
        <v>180</v>
      </c>
      <c r="Q922" s="59" t="s">
        <v>2697</v>
      </c>
      <c r="R922" s="59" t="s">
        <v>3116</v>
      </c>
      <c r="S922" s="75">
        <f t="shared" si="233"/>
        <v>1</v>
      </c>
      <c r="T922" s="75" t="s">
        <v>231</v>
      </c>
      <c r="U922" s="75">
        <f t="shared" si="234"/>
        <v>2</v>
      </c>
      <c r="V922" s="75" t="s">
        <v>233</v>
      </c>
      <c r="W922" s="75">
        <f t="shared" si="235"/>
        <v>2</v>
      </c>
      <c r="X922" s="75" t="s">
        <v>233</v>
      </c>
      <c r="Y922" s="76">
        <f t="shared" si="244"/>
        <v>2</v>
      </c>
      <c r="Z922" s="77" t="str">
        <f t="shared" si="245"/>
        <v>Menor</v>
      </c>
      <c r="AA922" s="78">
        <f t="shared" si="236"/>
        <v>3</v>
      </c>
      <c r="AB922" s="75" t="s">
        <v>232</v>
      </c>
      <c r="AC922" s="75">
        <f t="shared" si="237"/>
        <v>3</v>
      </c>
      <c r="AD922" s="75" t="s">
        <v>232</v>
      </c>
      <c r="AE922" s="75">
        <f t="shared" si="238"/>
        <v>4</v>
      </c>
      <c r="AF922" s="75" t="s">
        <v>242</v>
      </c>
      <c r="AG922" s="76">
        <f t="shared" si="246"/>
        <v>4</v>
      </c>
      <c r="AH922" s="77" t="str">
        <f t="shared" si="239"/>
        <v>Mayor</v>
      </c>
      <c r="AI922" s="78">
        <f t="shared" si="240"/>
        <v>1</v>
      </c>
      <c r="AJ922" s="75" t="s">
        <v>231</v>
      </c>
      <c r="AK922" s="75">
        <f t="shared" si="241"/>
        <v>2</v>
      </c>
      <c r="AL922" s="75" t="s">
        <v>233</v>
      </c>
      <c r="AM922" s="75">
        <f t="shared" si="242"/>
        <v>2</v>
      </c>
      <c r="AN922" s="75" t="s">
        <v>233</v>
      </c>
      <c r="AO922" s="76">
        <f t="shared" si="247"/>
        <v>2</v>
      </c>
      <c r="AP922" s="77" t="str">
        <f t="shared" si="243"/>
        <v>Menor</v>
      </c>
      <c r="AQ922" s="79" t="s">
        <v>8</v>
      </c>
      <c r="AR922" s="79" t="s">
        <v>8</v>
      </c>
      <c r="AS922" s="79" t="s">
        <v>8</v>
      </c>
    </row>
    <row r="923" spans="3:45" ht="76.5">
      <c r="C923" s="56" t="s">
        <v>4560</v>
      </c>
      <c r="D923" s="57">
        <v>40575</v>
      </c>
      <c r="E923" s="71" t="s">
        <v>219</v>
      </c>
      <c r="F923" s="71" t="s">
        <v>3183</v>
      </c>
      <c r="G923" s="72" t="s">
        <v>4561</v>
      </c>
      <c r="H923" s="72" t="s">
        <v>222</v>
      </c>
      <c r="I923" s="59" t="s">
        <v>223</v>
      </c>
      <c r="J923" s="72" t="s">
        <v>4562</v>
      </c>
      <c r="K923" s="72" t="s">
        <v>505</v>
      </c>
      <c r="L923" s="72" t="s">
        <v>4556</v>
      </c>
      <c r="M923" s="72" t="s">
        <v>4557</v>
      </c>
      <c r="N923" s="72" t="s">
        <v>4563</v>
      </c>
      <c r="O923" s="72" t="s">
        <v>4565</v>
      </c>
      <c r="P923" s="46" t="s">
        <v>180</v>
      </c>
      <c r="Q923" s="59" t="s">
        <v>2697</v>
      </c>
      <c r="R923" s="59" t="s">
        <v>3116</v>
      </c>
      <c r="S923" s="75">
        <f t="shared" si="233"/>
        <v>1</v>
      </c>
      <c r="T923" s="75" t="s">
        <v>231</v>
      </c>
      <c r="U923" s="75">
        <f t="shared" si="234"/>
        <v>2</v>
      </c>
      <c r="V923" s="75" t="s">
        <v>233</v>
      </c>
      <c r="W923" s="75">
        <f t="shared" si="235"/>
        <v>2</v>
      </c>
      <c r="X923" s="75" t="s">
        <v>233</v>
      </c>
      <c r="Y923" s="76">
        <f t="shared" si="244"/>
        <v>2</v>
      </c>
      <c r="Z923" s="77" t="str">
        <f t="shared" si="245"/>
        <v>Menor</v>
      </c>
      <c r="AA923" s="78">
        <f t="shared" si="236"/>
        <v>3</v>
      </c>
      <c r="AB923" s="75" t="s">
        <v>232</v>
      </c>
      <c r="AC923" s="75">
        <f t="shared" si="237"/>
        <v>3</v>
      </c>
      <c r="AD923" s="75" t="s">
        <v>232</v>
      </c>
      <c r="AE923" s="75">
        <f t="shared" si="238"/>
        <v>4</v>
      </c>
      <c r="AF923" s="75" t="s">
        <v>242</v>
      </c>
      <c r="AG923" s="76">
        <f t="shared" si="246"/>
        <v>4</v>
      </c>
      <c r="AH923" s="77" t="str">
        <f t="shared" si="239"/>
        <v>Mayor</v>
      </c>
      <c r="AI923" s="78">
        <f t="shared" si="240"/>
        <v>1</v>
      </c>
      <c r="AJ923" s="75" t="s">
        <v>231</v>
      </c>
      <c r="AK923" s="75">
        <f t="shared" si="241"/>
        <v>2</v>
      </c>
      <c r="AL923" s="75" t="s">
        <v>233</v>
      </c>
      <c r="AM923" s="75">
        <f t="shared" si="242"/>
        <v>2</v>
      </c>
      <c r="AN923" s="75" t="s">
        <v>233</v>
      </c>
      <c r="AO923" s="76">
        <f t="shared" si="247"/>
        <v>2</v>
      </c>
      <c r="AP923" s="77" t="str">
        <f t="shared" si="243"/>
        <v>Menor</v>
      </c>
      <c r="AQ923" s="79" t="s">
        <v>8</v>
      </c>
      <c r="AR923" s="79" t="s">
        <v>8</v>
      </c>
      <c r="AS923" s="79" t="s">
        <v>8</v>
      </c>
    </row>
    <row r="924" spans="3:45" ht="76.5">
      <c r="C924" s="56" t="s">
        <v>4566</v>
      </c>
      <c r="D924" s="57">
        <v>40575</v>
      </c>
      <c r="E924" s="71" t="s">
        <v>219</v>
      </c>
      <c r="F924" s="71" t="s">
        <v>4567</v>
      </c>
      <c r="G924" s="72" t="s">
        <v>4568</v>
      </c>
      <c r="H924" s="72" t="s">
        <v>222</v>
      </c>
      <c r="I924" s="59" t="s">
        <v>223</v>
      </c>
      <c r="J924" s="72" t="s">
        <v>4569</v>
      </c>
      <c r="K924" s="72" t="s">
        <v>505</v>
      </c>
      <c r="L924" s="72" t="s">
        <v>4556</v>
      </c>
      <c r="M924" s="72" t="s">
        <v>4570</v>
      </c>
      <c r="N924" s="72" t="s">
        <v>4571</v>
      </c>
      <c r="O924" s="72" t="s">
        <v>2246</v>
      </c>
      <c r="P924" s="46" t="s">
        <v>180</v>
      </c>
      <c r="Q924" s="59" t="s">
        <v>2753</v>
      </c>
      <c r="R924" s="59" t="s">
        <v>230</v>
      </c>
      <c r="S924" s="75">
        <f t="shared" si="233"/>
        <v>1</v>
      </c>
      <c r="T924" s="75" t="s">
        <v>231</v>
      </c>
      <c r="U924" s="75">
        <f t="shared" si="234"/>
        <v>4</v>
      </c>
      <c r="V924" s="75" t="s">
        <v>242</v>
      </c>
      <c r="W924" s="75">
        <f t="shared" si="235"/>
        <v>4</v>
      </c>
      <c r="X924" s="75" t="s">
        <v>242</v>
      </c>
      <c r="Y924" s="76">
        <f t="shared" si="244"/>
        <v>4</v>
      </c>
      <c r="Z924" s="77" t="str">
        <f t="shared" si="245"/>
        <v>Mayor</v>
      </c>
      <c r="AA924" s="78">
        <f t="shared" si="236"/>
        <v>3</v>
      </c>
      <c r="AB924" s="75" t="s">
        <v>232</v>
      </c>
      <c r="AC924" s="75">
        <f t="shared" si="237"/>
        <v>5</v>
      </c>
      <c r="AD924" s="75" t="s">
        <v>243</v>
      </c>
      <c r="AE924" s="75">
        <f t="shared" si="238"/>
        <v>4</v>
      </c>
      <c r="AF924" s="75" t="s">
        <v>242</v>
      </c>
      <c r="AG924" s="76">
        <f t="shared" si="246"/>
        <v>5</v>
      </c>
      <c r="AH924" s="77" t="str">
        <f t="shared" si="239"/>
        <v>Catastrófico</v>
      </c>
      <c r="AI924" s="78">
        <f t="shared" si="240"/>
        <v>1</v>
      </c>
      <c r="AJ924" s="75" t="s">
        <v>231</v>
      </c>
      <c r="AK924" s="75">
        <f t="shared" si="241"/>
        <v>2</v>
      </c>
      <c r="AL924" s="75" t="s">
        <v>233</v>
      </c>
      <c r="AM924" s="75">
        <f t="shared" si="242"/>
        <v>2</v>
      </c>
      <c r="AN924" s="75" t="s">
        <v>233</v>
      </c>
      <c r="AO924" s="76">
        <f t="shared" si="247"/>
        <v>2</v>
      </c>
      <c r="AP924" s="77" t="str">
        <f t="shared" si="243"/>
        <v>Menor</v>
      </c>
      <c r="AQ924" s="79" t="s">
        <v>8</v>
      </c>
      <c r="AR924" s="79" t="s">
        <v>8</v>
      </c>
      <c r="AS924" s="79" t="s">
        <v>8</v>
      </c>
    </row>
    <row r="925" spans="3:45" ht="76.5">
      <c r="C925" s="56" t="s">
        <v>4566</v>
      </c>
      <c r="D925" s="57">
        <v>40575</v>
      </c>
      <c r="E925" s="71" t="s">
        <v>219</v>
      </c>
      <c r="F925" s="71" t="s">
        <v>4567</v>
      </c>
      <c r="G925" s="72" t="s">
        <v>4568</v>
      </c>
      <c r="H925" s="72" t="s">
        <v>222</v>
      </c>
      <c r="I925" s="59" t="s">
        <v>223</v>
      </c>
      <c r="J925" s="72" t="s">
        <v>4569</v>
      </c>
      <c r="K925" s="72" t="s">
        <v>505</v>
      </c>
      <c r="L925" s="72" t="s">
        <v>4556</v>
      </c>
      <c r="M925" s="72" t="s">
        <v>4570</v>
      </c>
      <c r="N925" s="72" t="s">
        <v>4571</v>
      </c>
      <c r="O925" s="72" t="s">
        <v>4572</v>
      </c>
      <c r="P925" s="46" t="s">
        <v>180</v>
      </c>
      <c r="Q925" s="59" t="s">
        <v>2753</v>
      </c>
      <c r="R925" s="59" t="s">
        <v>230</v>
      </c>
      <c r="S925" s="75">
        <f t="shared" si="233"/>
        <v>1</v>
      </c>
      <c r="T925" s="75" t="s">
        <v>231</v>
      </c>
      <c r="U925" s="75">
        <f t="shared" si="234"/>
        <v>4</v>
      </c>
      <c r="V925" s="75" t="s">
        <v>242</v>
      </c>
      <c r="W925" s="75">
        <f t="shared" si="235"/>
        <v>4</v>
      </c>
      <c r="X925" s="75" t="s">
        <v>242</v>
      </c>
      <c r="Y925" s="76">
        <f t="shared" si="244"/>
        <v>4</v>
      </c>
      <c r="Z925" s="77" t="str">
        <f t="shared" si="245"/>
        <v>Mayor</v>
      </c>
      <c r="AA925" s="78">
        <f t="shared" si="236"/>
        <v>3</v>
      </c>
      <c r="AB925" s="75" t="s">
        <v>232</v>
      </c>
      <c r="AC925" s="75">
        <f t="shared" si="237"/>
        <v>5</v>
      </c>
      <c r="AD925" s="75" t="s">
        <v>243</v>
      </c>
      <c r="AE925" s="75">
        <f t="shared" si="238"/>
        <v>4</v>
      </c>
      <c r="AF925" s="75" t="s">
        <v>242</v>
      </c>
      <c r="AG925" s="76">
        <f t="shared" si="246"/>
        <v>5</v>
      </c>
      <c r="AH925" s="77" t="str">
        <f t="shared" si="239"/>
        <v>Catastrófico</v>
      </c>
      <c r="AI925" s="78">
        <f t="shared" si="240"/>
        <v>1</v>
      </c>
      <c r="AJ925" s="75" t="s">
        <v>231</v>
      </c>
      <c r="AK925" s="75">
        <f t="shared" si="241"/>
        <v>2</v>
      </c>
      <c r="AL925" s="75" t="s">
        <v>233</v>
      </c>
      <c r="AM925" s="75">
        <f t="shared" si="242"/>
        <v>2</v>
      </c>
      <c r="AN925" s="75" t="s">
        <v>233</v>
      </c>
      <c r="AO925" s="76">
        <f t="shared" si="247"/>
        <v>2</v>
      </c>
      <c r="AP925" s="77" t="str">
        <f t="shared" si="243"/>
        <v>Menor</v>
      </c>
      <c r="AQ925" s="79" t="s">
        <v>8</v>
      </c>
      <c r="AR925" s="79" t="s">
        <v>8</v>
      </c>
      <c r="AS925" s="79" t="s">
        <v>8</v>
      </c>
    </row>
    <row r="926" spans="3:45" ht="76.5">
      <c r="C926" s="56" t="s">
        <v>4566</v>
      </c>
      <c r="D926" s="57">
        <v>40575</v>
      </c>
      <c r="E926" s="71" t="s">
        <v>219</v>
      </c>
      <c r="F926" s="71" t="s">
        <v>4567</v>
      </c>
      <c r="G926" s="72" t="s">
        <v>4568</v>
      </c>
      <c r="H926" s="72" t="s">
        <v>222</v>
      </c>
      <c r="I926" s="59" t="s">
        <v>223</v>
      </c>
      <c r="J926" s="72" t="s">
        <v>4569</v>
      </c>
      <c r="K926" s="72" t="s">
        <v>505</v>
      </c>
      <c r="L926" s="72" t="s">
        <v>4556</v>
      </c>
      <c r="M926" s="72" t="s">
        <v>4570</v>
      </c>
      <c r="N926" s="72" t="s">
        <v>4571</v>
      </c>
      <c r="O926" s="72" t="s">
        <v>4565</v>
      </c>
      <c r="P926" s="46" t="s">
        <v>180</v>
      </c>
      <c r="Q926" s="59" t="s">
        <v>2753</v>
      </c>
      <c r="R926" s="59" t="s">
        <v>230</v>
      </c>
      <c r="S926" s="75">
        <f t="shared" si="233"/>
        <v>1</v>
      </c>
      <c r="T926" s="75" t="s">
        <v>231</v>
      </c>
      <c r="U926" s="75">
        <f t="shared" si="234"/>
        <v>4</v>
      </c>
      <c r="V926" s="75" t="s">
        <v>242</v>
      </c>
      <c r="W926" s="75">
        <f t="shared" si="235"/>
        <v>4</v>
      </c>
      <c r="X926" s="75" t="s">
        <v>242</v>
      </c>
      <c r="Y926" s="76">
        <f t="shared" si="244"/>
        <v>4</v>
      </c>
      <c r="Z926" s="77" t="str">
        <f t="shared" si="245"/>
        <v>Mayor</v>
      </c>
      <c r="AA926" s="78">
        <f t="shared" si="236"/>
        <v>3</v>
      </c>
      <c r="AB926" s="75" t="s">
        <v>232</v>
      </c>
      <c r="AC926" s="75">
        <f t="shared" si="237"/>
        <v>5</v>
      </c>
      <c r="AD926" s="75" t="s">
        <v>243</v>
      </c>
      <c r="AE926" s="75">
        <f t="shared" si="238"/>
        <v>4</v>
      </c>
      <c r="AF926" s="75" t="s">
        <v>242</v>
      </c>
      <c r="AG926" s="76">
        <f t="shared" si="246"/>
        <v>5</v>
      </c>
      <c r="AH926" s="77" t="str">
        <f t="shared" si="239"/>
        <v>Catastrófico</v>
      </c>
      <c r="AI926" s="78">
        <f t="shared" si="240"/>
        <v>1</v>
      </c>
      <c r="AJ926" s="75" t="s">
        <v>231</v>
      </c>
      <c r="AK926" s="75">
        <f t="shared" si="241"/>
        <v>2</v>
      </c>
      <c r="AL926" s="75" t="s">
        <v>233</v>
      </c>
      <c r="AM926" s="75">
        <f t="shared" si="242"/>
        <v>2</v>
      </c>
      <c r="AN926" s="75" t="s">
        <v>233</v>
      </c>
      <c r="AO926" s="76">
        <f t="shared" si="247"/>
        <v>2</v>
      </c>
      <c r="AP926" s="77" t="str">
        <f t="shared" si="243"/>
        <v>Menor</v>
      </c>
      <c r="AQ926" s="79" t="s">
        <v>8</v>
      </c>
      <c r="AR926" s="79" t="s">
        <v>8</v>
      </c>
      <c r="AS926" s="79" t="s">
        <v>8</v>
      </c>
    </row>
    <row r="927" spans="3:45" ht="76.5">
      <c r="C927" s="56" t="s">
        <v>4566</v>
      </c>
      <c r="D927" s="57">
        <v>40575</v>
      </c>
      <c r="E927" s="71" t="s">
        <v>219</v>
      </c>
      <c r="F927" s="71" t="s">
        <v>4567</v>
      </c>
      <c r="G927" s="72" t="s">
        <v>4568</v>
      </c>
      <c r="H927" s="72" t="s">
        <v>222</v>
      </c>
      <c r="I927" s="59" t="s">
        <v>223</v>
      </c>
      <c r="J927" s="72" t="s">
        <v>4569</v>
      </c>
      <c r="K927" s="72" t="s">
        <v>505</v>
      </c>
      <c r="L927" s="72" t="s">
        <v>4556</v>
      </c>
      <c r="M927" s="72" t="s">
        <v>4570</v>
      </c>
      <c r="N927" s="72" t="s">
        <v>4571</v>
      </c>
      <c r="O927" s="72" t="s">
        <v>4573</v>
      </c>
      <c r="P927" s="46" t="s">
        <v>180</v>
      </c>
      <c r="Q927" s="59" t="s">
        <v>2753</v>
      </c>
      <c r="R927" s="59" t="s">
        <v>230</v>
      </c>
      <c r="S927" s="75">
        <f t="shared" si="233"/>
        <v>1</v>
      </c>
      <c r="T927" s="75" t="s">
        <v>231</v>
      </c>
      <c r="U927" s="75">
        <f t="shared" si="234"/>
        <v>4</v>
      </c>
      <c r="V927" s="75" t="s">
        <v>242</v>
      </c>
      <c r="W927" s="75">
        <f t="shared" si="235"/>
        <v>4</v>
      </c>
      <c r="X927" s="75" t="s">
        <v>242</v>
      </c>
      <c r="Y927" s="76">
        <f t="shared" si="244"/>
        <v>4</v>
      </c>
      <c r="Z927" s="77" t="str">
        <f t="shared" si="245"/>
        <v>Mayor</v>
      </c>
      <c r="AA927" s="78">
        <f t="shared" si="236"/>
        <v>3</v>
      </c>
      <c r="AB927" s="75" t="s">
        <v>232</v>
      </c>
      <c r="AC927" s="75">
        <f t="shared" si="237"/>
        <v>5</v>
      </c>
      <c r="AD927" s="75" t="s">
        <v>243</v>
      </c>
      <c r="AE927" s="75">
        <f t="shared" si="238"/>
        <v>4</v>
      </c>
      <c r="AF927" s="75" t="s">
        <v>242</v>
      </c>
      <c r="AG927" s="76">
        <f t="shared" si="246"/>
        <v>5</v>
      </c>
      <c r="AH927" s="77" t="str">
        <f t="shared" si="239"/>
        <v>Catastrófico</v>
      </c>
      <c r="AI927" s="78">
        <f t="shared" si="240"/>
        <v>1</v>
      </c>
      <c r="AJ927" s="75" t="s">
        <v>231</v>
      </c>
      <c r="AK927" s="75">
        <f t="shared" si="241"/>
        <v>2</v>
      </c>
      <c r="AL927" s="75" t="s">
        <v>233</v>
      </c>
      <c r="AM927" s="75">
        <f t="shared" si="242"/>
        <v>2</v>
      </c>
      <c r="AN927" s="75" t="s">
        <v>233</v>
      </c>
      <c r="AO927" s="76">
        <f t="shared" si="247"/>
        <v>2</v>
      </c>
      <c r="AP927" s="77" t="str">
        <f t="shared" si="243"/>
        <v>Menor</v>
      </c>
      <c r="AQ927" s="79" t="s">
        <v>8</v>
      </c>
      <c r="AR927" s="79" t="s">
        <v>8</v>
      </c>
      <c r="AS927" s="79" t="s">
        <v>8</v>
      </c>
    </row>
    <row r="928" spans="3:45" ht="76.5">
      <c r="C928" s="56" t="s">
        <v>4574</v>
      </c>
      <c r="D928" s="57">
        <v>40575</v>
      </c>
      <c r="E928" s="71" t="s">
        <v>4575</v>
      </c>
      <c r="F928" s="71" t="s">
        <v>4576</v>
      </c>
      <c r="G928" s="72" t="s">
        <v>4577</v>
      </c>
      <c r="H928" s="72" t="s">
        <v>222</v>
      </c>
      <c r="I928" s="59" t="s">
        <v>223</v>
      </c>
      <c r="J928" s="72" t="s">
        <v>2820</v>
      </c>
      <c r="K928" s="72" t="s">
        <v>505</v>
      </c>
      <c r="L928" s="72" t="s">
        <v>4556</v>
      </c>
      <c r="M928" s="72" t="s">
        <v>4557</v>
      </c>
      <c r="N928" s="72" t="s">
        <v>4578</v>
      </c>
      <c r="O928" s="72" t="s">
        <v>2246</v>
      </c>
      <c r="P928" s="46" t="s">
        <v>180</v>
      </c>
      <c r="Q928" s="59" t="s">
        <v>2753</v>
      </c>
      <c r="R928" s="59" t="s">
        <v>230</v>
      </c>
      <c r="S928" s="75">
        <f t="shared" si="233"/>
        <v>1</v>
      </c>
      <c r="T928" s="75" t="s">
        <v>231</v>
      </c>
      <c r="U928" s="75">
        <f t="shared" si="234"/>
        <v>1</v>
      </c>
      <c r="V928" s="75" t="s">
        <v>231</v>
      </c>
      <c r="W928" s="75">
        <f t="shared" si="235"/>
        <v>1</v>
      </c>
      <c r="X928" s="75" t="s">
        <v>231</v>
      </c>
      <c r="Y928" s="76">
        <f t="shared" si="244"/>
        <v>1</v>
      </c>
      <c r="Z928" s="77" t="str">
        <f t="shared" si="245"/>
        <v>Insignificante</v>
      </c>
      <c r="AA928" s="78">
        <f t="shared" si="236"/>
        <v>1</v>
      </c>
      <c r="AB928" s="75" t="s">
        <v>231</v>
      </c>
      <c r="AC928" s="75">
        <f t="shared" si="237"/>
        <v>1</v>
      </c>
      <c r="AD928" s="75" t="s">
        <v>231</v>
      </c>
      <c r="AE928" s="75">
        <f t="shared" si="238"/>
        <v>2</v>
      </c>
      <c r="AF928" s="75" t="s">
        <v>233</v>
      </c>
      <c r="AG928" s="76">
        <f t="shared" si="246"/>
        <v>2</v>
      </c>
      <c r="AH928" s="77" t="str">
        <f t="shared" si="239"/>
        <v>Menor</v>
      </c>
      <c r="AI928" s="78">
        <f t="shared" si="240"/>
        <v>1</v>
      </c>
      <c r="AJ928" s="75" t="s">
        <v>231</v>
      </c>
      <c r="AK928" s="75">
        <f t="shared" si="241"/>
        <v>3</v>
      </c>
      <c r="AL928" s="75" t="s">
        <v>232</v>
      </c>
      <c r="AM928" s="75">
        <f t="shared" si="242"/>
        <v>2</v>
      </c>
      <c r="AN928" s="75" t="s">
        <v>233</v>
      </c>
      <c r="AO928" s="76">
        <f t="shared" si="247"/>
        <v>3</v>
      </c>
      <c r="AP928" s="77" t="str">
        <f t="shared" si="243"/>
        <v>Moderado</v>
      </c>
      <c r="AQ928" s="79" t="s">
        <v>8</v>
      </c>
      <c r="AR928" s="79" t="s">
        <v>8</v>
      </c>
      <c r="AS928" s="79" t="s">
        <v>8</v>
      </c>
    </row>
    <row r="929" spans="3:45" ht="76.5">
      <c r="C929" s="56" t="s">
        <v>4574</v>
      </c>
      <c r="D929" s="57">
        <v>40575</v>
      </c>
      <c r="E929" s="71" t="s">
        <v>4575</v>
      </c>
      <c r="F929" s="71" t="s">
        <v>4576</v>
      </c>
      <c r="G929" s="72" t="s">
        <v>4577</v>
      </c>
      <c r="H929" s="72" t="s">
        <v>222</v>
      </c>
      <c r="I929" s="59" t="s">
        <v>223</v>
      </c>
      <c r="J929" s="72" t="s">
        <v>2820</v>
      </c>
      <c r="K929" s="72" t="s">
        <v>505</v>
      </c>
      <c r="L929" s="72" t="s">
        <v>4556</v>
      </c>
      <c r="M929" s="72" t="s">
        <v>4557</v>
      </c>
      <c r="N929" s="72" t="s">
        <v>4578</v>
      </c>
      <c r="O929" s="72" t="s">
        <v>4572</v>
      </c>
      <c r="P929" s="46" t="s">
        <v>180</v>
      </c>
      <c r="Q929" s="59" t="s">
        <v>2753</v>
      </c>
      <c r="R929" s="59" t="s">
        <v>230</v>
      </c>
      <c r="S929" s="75">
        <f t="shared" si="233"/>
        <v>1</v>
      </c>
      <c r="T929" s="75" t="s">
        <v>231</v>
      </c>
      <c r="U929" s="75">
        <f t="shared" si="234"/>
        <v>1</v>
      </c>
      <c r="V929" s="75" t="s">
        <v>231</v>
      </c>
      <c r="W929" s="75">
        <f t="shared" si="235"/>
        <v>1</v>
      </c>
      <c r="X929" s="75" t="s">
        <v>231</v>
      </c>
      <c r="Y929" s="76">
        <f t="shared" si="244"/>
        <v>1</v>
      </c>
      <c r="Z929" s="77" t="str">
        <f t="shared" si="245"/>
        <v>Insignificante</v>
      </c>
      <c r="AA929" s="78">
        <f t="shared" si="236"/>
        <v>1</v>
      </c>
      <c r="AB929" s="75" t="s">
        <v>231</v>
      </c>
      <c r="AC929" s="75">
        <f t="shared" si="237"/>
        <v>1</v>
      </c>
      <c r="AD929" s="75" t="s">
        <v>231</v>
      </c>
      <c r="AE929" s="75">
        <f t="shared" si="238"/>
        <v>2</v>
      </c>
      <c r="AF929" s="75" t="s">
        <v>233</v>
      </c>
      <c r="AG929" s="76">
        <f t="shared" si="246"/>
        <v>2</v>
      </c>
      <c r="AH929" s="77" t="str">
        <f t="shared" si="239"/>
        <v>Menor</v>
      </c>
      <c r="AI929" s="78">
        <f t="shared" si="240"/>
        <v>1</v>
      </c>
      <c r="AJ929" s="75" t="s">
        <v>231</v>
      </c>
      <c r="AK929" s="75">
        <f t="shared" si="241"/>
        <v>3</v>
      </c>
      <c r="AL929" s="75" t="s">
        <v>232</v>
      </c>
      <c r="AM929" s="75">
        <f t="shared" si="242"/>
        <v>2</v>
      </c>
      <c r="AN929" s="75" t="s">
        <v>233</v>
      </c>
      <c r="AO929" s="76">
        <f t="shared" si="247"/>
        <v>3</v>
      </c>
      <c r="AP929" s="77" t="str">
        <f t="shared" si="243"/>
        <v>Moderado</v>
      </c>
      <c r="AQ929" s="79" t="s">
        <v>8</v>
      </c>
      <c r="AR929" s="79" t="s">
        <v>8</v>
      </c>
      <c r="AS929" s="79" t="s">
        <v>8</v>
      </c>
    </row>
    <row r="930" spans="3:45" ht="76.5">
      <c r="C930" s="56" t="s">
        <v>4574</v>
      </c>
      <c r="D930" s="57">
        <v>40575</v>
      </c>
      <c r="E930" s="71" t="s">
        <v>4575</v>
      </c>
      <c r="F930" s="71" t="s">
        <v>4576</v>
      </c>
      <c r="G930" s="72" t="s">
        <v>4577</v>
      </c>
      <c r="H930" s="72" t="s">
        <v>222</v>
      </c>
      <c r="I930" s="59" t="s">
        <v>223</v>
      </c>
      <c r="J930" s="72" t="s">
        <v>2820</v>
      </c>
      <c r="K930" s="72" t="s">
        <v>505</v>
      </c>
      <c r="L930" s="72" t="s">
        <v>4556</v>
      </c>
      <c r="M930" s="72" t="s">
        <v>4557</v>
      </c>
      <c r="N930" s="72" t="s">
        <v>4578</v>
      </c>
      <c r="O930" s="72" t="s">
        <v>4565</v>
      </c>
      <c r="P930" s="46" t="s">
        <v>180</v>
      </c>
      <c r="Q930" s="59" t="s">
        <v>2753</v>
      </c>
      <c r="R930" s="59" t="s">
        <v>230</v>
      </c>
      <c r="S930" s="75">
        <f t="shared" si="233"/>
        <v>1</v>
      </c>
      <c r="T930" s="75" t="s">
        <v>231</v>
      </c>
      <c r="U930" s="75">
        <f t="shared" si="234"/>
        <v>1</v>
      </c>
      <c r="V930" s="75" t="s">
        <v>231</v>
      </c>
      <c r="W930" s="75">
        <f t="shared" si="235"/>
        <v>1</v>
      </c>
      <c r="X930" s="75" t="s">
        <v>231</v>
      </c>
      <c r="Y930" s="76">
        <f t="shared" si="244"/>
        <v>1</v>
      </c>
      <c r="Z930" s="77" t="str">
        <f t="shared" si="245"/>
        <v>Insignificante</v>
      </c>
      <c r="AA930" s="78">
        <f t="shared" si="236"/>
        <v>1</v>
      </c>
      <c r="AB930" s="75" t="s">
        <v>231</v>
      </c>
      <c r="AC930" s="75">
        <f t="shared" si="237"/>
        <v>1</v>
      </c>
      <c r="AD930" s="75" t="s">
        <v>231</v>
      </c>
      <c r="AE930" s="75">
        <f t="shared" si="238"/>
        <v>2</v>
      </c>
      <c r="AF930" s="75" t="s">
        <v>233</v>
      </c>
      <c r="AG930" s="76">
        <f t="shared" si="246"/>
        <v>2</v>
      </c>
      <c r="AH930" s="77" t="str">
        <f t="shared" si="239"/>
        <v>Menor</v>
      </c>
      <c r="AI930" s="78">
        <f t="shared" si="240"/>
        <v>1</v>
      </c>
      <c r="AJ930" s="75" t="s">
        <v>231</v>
      </c>
      <c r="AK930" s="75">
        <f t="shared" si="241"/>
        <v>3</v>
      </c>
      <c r="AL930" s="75" t="s">
        <v>232</v>
      </c>
      <c r="AM930" s="75">
        <f t="shared" si="242"/>
        <v>2</v>
      </c>
      <c r="AN930" s="75" t="s">
        <v>233</v>
      </c>
      <c r="AO930" s="76">
        <f t="shared" si="247"/>
        <v>3</v>
      </c>
      <c r="AP930" s="77" t="str">
        <f t="shared" si="243"/>
        <v>Moderado</v>
      </c>
      <c r="AQ930" s="79" t="s">
        <v>8</v>
      </c>
      <c r="AR930" s="79" t="s">
        <v>8</v>
      </c>
      <c r="AS930" s="79" t="s">
        <v>8</v>
      </c>
    </row>
    <row r="931" spans="3:45" ht="76.5">
      <c r="C931" s="56" t="s">
        <v>4574</v>
      </c>
      <c r="D931" s="57">
        <v>40575</v>
      </c>
      <c r="E931" s="71" t="s">
        <v>4575</v>
      </c>
      <c r="F931" s="71" t="s">
        <v>4576</v>
      </c>
      <c r="G931" s="72" t="s">
        <v>4577</v>
      </c>
      <c r="H931" s="72" t="s">
        <v>222</v>
      </c>
      <c r="I931" s="59" t="s">
        <v>223</v>
      </c>
      <c r="J931" s="72" t="s">
        <v>2820</v>
      </c>
      <c r="K931" s="72" t="s">
        <v>505</v>
      </c>
      <c r="L931" s="72" t="s">
        <v>4556</v>
      </c>
      <c r="M931" s="72" t="s">
        <v>4557</v>
      </c>
      <c r="N931" s="72" t="s">
        <v>4578</v>
      </c>
      <c r="O931" s="72" t="s">
        <v>4573</v>
      </c>
      <c r="P931" s="46" t="s">
        <v>180</v>
      </c>
      <c r="Q931" s="59" t="s">
        <v>2753</v>
      </c>
      <c r="R931" s="59" t="s">
        <v>230</v>
      </c>
      <c r="S931" s="75">
        <f t="shared" si="233"/>
        <v>1</v>
      </c>
      <c r="T931" s="75" t="s">
        <v>231</v>
      </c>
      <c r="U931" s="75">
        <f t="shared" si="234"/>
        <v>1</v>
      </c>
      <c r="V931" s="75" t="s">
        <v>231</v>
      </c>
      <c r="W931" s="75">
        <f t="shared" si="235"/>
        <v>1</v>
      </c>
      <c r="X931" s="75" t="s">
        <v>231</v>
      </c>
      <c r="Y931" s="76">
        <f t="shared" si="244"/>
        <v>1</v>
      </c>
      <c r="Z931" s="77" t="str">
        <f t="shared" si="245"/>
        <v>Insignificante</v>
      </c>
      <c r="AA931" s="78">
        <f t="shared" si="236"/>
        <v>1</v>
      </c>
      <c r="AB931" s="75" t="s">
        <v>231</v>
      </c>
      <c r="AC931" s="75">
        <f t="shared" si="237"/>
        <v>1</v>
      </c>
      <c r="AD931" s="75" t="s">
        <v>231</v>
      </c>
      <c r="AE931" s="75">
        <f t="shared" si="238"/>
        <v>2</v>
      </c>
      <c r="AF931" s="75" t="s">
        <v>233</v>
      </c>
      <c r="AG931" s="76">
        <f t="shared" si="246"/>
        <v>2</v>
      </c>
      <c r="AH931" s="77" t="str">
        <f t="shared" si="239"/>
        <v>Menor</v>
      </c>
      <c r="AI931" s="78">
        <f t="shared" si="240"/>
        <v>1</v>
      </c>
      <c r="AJ931" s="75" t="s">
        <v>231</v>
      </c>
      <c r="AK931" s="75">
        <f t="shared" si="241"/>
        <v>3</v>
      </c>
      <c r="AL931" s="75" t="s">
        <v>232</v>
      </c>
      <c r="AM931" s="75">
        <f t="shared" si="242"/>
        <v>2</v>
      </c>
      <c r="AN931" s="75" t="s">
        <v>233</v>
      </c>
      <c r="AO931" s="76">
        <f t="shared" si="247"/>
        <v>3</v>
      </c>
      <c r="AP931" s="77" t="str">
        <f t="shared" si="243"/>
        <v>Moderado</v>
      </c>
      <c r="AQ931" s="79" t="s">
        <v>8</v>
      </c>
      <c r="AR931" s="79" t="s">
        <v>8</v>
      </c>
      <c r="AS931" s="79" t="s">
        <v>8</v>
      </c>
    </row>
    <row r="932" spans="3:45" ht="76.5">
      <c r="C932" s="56" t="s">
        <v>4579</v>
      </c>
      <c r="D932" s="57">
        <v>38384</v>
      </c>
      <c r="E932" s="71" t="s">
        <v>4580</v>
      </c>
      <c r="F932" s="71" t="s">
        <v>4047</v>
      </c>
      <c r="G932" s="72" t="s">
        <v>4581</v>
      </c>
      <c r="H932" s="72" t="s">
        <v>222</v>
      </c>
      <c r="I932" s="72" t="s">
        <v>2766</v>
      </c>
      <c r="J932" s="72" t="s">
        <v>4582</v>
      </c>
      <c r="K932" s="72" t="s">
        <v>505</v>
      </c>
      <c r="L932" s="72" t="s">
        <v>4556</v>
      </c>
      <c r="M932" s="72" t="s">
        <v>4557</v>
      </c>
      <c r="N932" s="72" t="s">
        <v>4583</v>
      </c>
      <c r="O932" s="72" t="s">
        <v>4584</v>
      </c>
      <c r="P932" s="46" t="s">
        <v>180</v>
      </c>
      <c r="Q932" s="59" t="s">
        <v>2753</v>
      </c>
      <c r="R932" s="59" t="s">
        <v>230</v>
      </c>
      <c r="S932" s="75">
        <f t="shared" si="233"/>
        <v>5</v>
      </c>
      <c r="T932" s="75" t="s">
        <v>243</v>
      </c>
      <c r="U932" s="75">
        <f t="shared" si="234"/>
        <v>5</v>
      </c>
      <c r="V932" s="75" t="s">
        <v>243</v>
      </c>
      <c r="W932" s="75">
        <f t="shared" si="235"/>
        <v>4</v>
      </c>
      <c r="X932" s="75" t="s">
        <v>242</v>
      </c>
      <c r="Y932" s="76">
        <f t="shared" ref="Y932:Y1030" si="248">MAXA(S932,U932,W932)</f>
        <v>5</v>
      </c>
      <c r="Z932" s="77" t="str">
        <f t="shared" ref="Z932:Z1030" si="249">IF(Y932=1,"Insignificante",IF(Y932=2,"Menor",IF(Y932=3,"Moderado",IF(Y932=4,"Mayor",IF(Y932=5,"Catastrófico","NA")))))</f>
        <v>Catastrófico</v>
      </c>
      <c r="AA932" s="78">
        <f t="shared" si="236"/>
        <v>5</v>
      </c>
      <c r="AB932" s="75" t="s">
        <v>243</v>
      </c>
      <c r="AC932" s="75">
        <f t="shared" si="237"/>
        <v>5</v>
      </c>
      <c r="AD932" s="75" t="s">
        <v>243</v>
      </c>
      <c r="AE932" s="75">
        <f t="shared" si="238"/>
        <v>4</v>
      </c>
      <c r="AF932" s="75" t="s">
        <v>242</v>
      </c>
      <c r="AG932" s="76">
        <f t="shared" ref="AG932:AG1030" si="250">MAXA(AA932,AC932,AE932)</f>
        <v>5</v>
      </c>
      <c r="AH932" s="77" t="str">
        <f t="shared" si="239"/>
        <v>Catastrófico</v>
      </c>
      <c r="AI932" s="78">
        <f t="shared" si="240"/>
        <v>1</v>
      </c>
      <c r="AJ932" s="75" t="s">
        <v>231</v>
      </c>
      <c r="AK932" s="75">
        <f t="shared" si="241"/>
        <v>5</v>
      </c>
      <c r="AL932" s="75" t="s">
        <v>243</v>
      </c>
      <c r="AM932" s="75">
        <f t="shared" si="242"/>
        <v>4</v>
      </c>
      <c r="AN932" s="75" t="s">
        <v>242</v>
      </c>
      <c r="AO932" s="76">
        <f t="shared" ref="AO932:AO1030" si="251">MAXA(AI932,AK932,AM932)</f>
        <v>5</v>
      </c>
      <c r="AP932" s="77" t="str">
        <f t="shared" si="243"/>
        <v>Catastrófico</v>
      </c>
      <c r="AQ932" s="79" t="s">
        <v>8</v>
      </c>
      <c r="AR932" s="79" t="s">
        <v>8</v>
      </c>
      <c r="AS932" s="79" t="s">
        <v>8</v>
      </c>
    </row>
    <row r="933" spans="3:45" ht="76.5">
      <c r="C933" s="56" t="s">
        <v>4585</v>
      </c>
      <c r="D933" s="57">
        <v>40575</v>
      </c>
      <c r="E933" s="71" t="s">
        <v>4580</v>
      </c>
      <c r="F933" s="71" t="s">
        <v>4586</v>
      </c>
      <c r="G933" s="72" t="s">
        <v>4587</v>
      </c>
      <c r="H933" s="72" t="s">
        <v>222</v>
      </c>
      <c r="I933" s="72" t="s">
        <v>2766</v>
      </c>
      <c r="J933" s="72" t="s">
        <v>4588</v>
      </c>
      <c r="K933" s="72" t="s">
        <v>505</v>
      </c>
      <c r="L933" s="72" t="s">
        <v>4556</v>
      </c>
      <c r="M933" s="72" t="s">
        <v>4557</v>
      </c>
      <c r="N933" s="72" t="s">
        <v>4589</v>
      </c>
      <c r="O933" s="72" t="s">
        <v>4584</v>
      </c>
      <c r="P933" s="46" t="s">
        <v>180</v>
      </c>
      <c r="Q933" s="59" t="s">
        <v>2753</v>
      </c>
      <c r="R933" s="59" t="s">
        <v>230</v>
      </c>
      <c r="S933" s="75">
        <f t="shared" si="233"/>
        <v>1</v>
      </c>
      <c r="T933" s="75" t="s">
        <v>231</v>
      </c>
      <c r="U933" s="75">
        <f t="shared" si="234"/>
        <v>4</v>
      </c>
      <c r="V933" s="75" t="s">
        <v>242</v>
      </c>
      <c r="W933" s="75">
        <f t="shared" si="235"/>
        <v>4</v>
      </c>
      <c r="X933" s="75" t="s">
        <v>242</v>
      </c>
      <c r="Y933" s="76">
        <f t="shared" si="248"/>
        <v>4</v>
      </c>
      <c r="Z933" s="77" t="str">
        <f t="shared" si="249"/>
        <v>Mayor</v>
      </c>
      <c r="AA933" s="78">
        <f t="shared" si="236"/>
        <v>5</v>
      </c>
      <c r="AB933" s="75" t="s">
        <v>243</v>
      </c>
      <c r="AC933" s="75">
        <f t="shared" si="237"/>
        <v>5</v>
      </c>
      <c r="AD933" s="75" t="s">
        <v>243</v>
      </c>
      <c r="AE933" s="75">
        <f t="shared" si="238"/>
        <v>4</v>
      </c>
      <c r="AF933" s="75" t="s">
        <v>242</v>
      </c>
      <c r="AG933" s="76">
        <f t="shared" si="250"/>
        <v>5</v>
      </c>
      <c r="AH933" s="77" t="str">
        <f t="shared" si="239"/>
        <v>Catastrófico</v>
      </c>
      <c r="AI933" s="78">
        <f t="shared" si="240"/>
        <v>1</v>
      </c>
      <c r="AJ933" s="75" t="s">
        <v>231</v>
      </c>
      <c r="AK933" s="75">
        <f t="shared" si="241"/>
        <v>5</v>
      </c>
      <c r="AL933" s="75" t="s">
        <v>243</v>
      </c>
      <c r="AM933" s="75">
        <f t="shared" si="242"/>
        <v>4</v>
      </c>
      <c r="AN933" s="75" t="s">
        <v>242</v>
      </c>
      <c r="AO933" s="76">
        <f t="shared" si="251"/>
        <v>5</v>
      </c>
      <c r="AP933" s="77" t="str">
        <f t="shared" si="243"/>
        <v>Catastrófico</v>
      </c>
      <c r="AQ933" s="79" t="s">
        <v>8</v>
      </c>
      <c r="AR933" s="79" t="s">
        <v>8</v>
      </c>
      <c r="AS933" s="79" t="s">
        <v>8</v>
      </c>
    </row>
    <row r="934" spans="3:45" ht="76.5">
      <c r="C934" s="56" t="s">
        <v>4590</v>
      </c>
      <c r="D934" s="57">
        <v>40912</v>
      </c>
      <c r="E934" s="71" t="s">
        <v>3050</v>
      </c>
      <c r="F934" s="71" t="s">
        <v>4591</v>
      </c>
      <c r="G934" s="72" t="s">
        <v>4592</v>
      </c>
      <c r="H934" s="72" t="s">
        <v>222</v>
      </c>
      <c r="I934" s="59" t="s">
        <v>2655</v>
      </c>
      <c r="J934" s="72" t="s">
        <v>4593</v>
      </c>
      <c r="K934" s="72" t="s">
        <v>411</v>
      </c>
      <c r="L934" s="72" t="s">
        <v>4594</v>
      </c>
      <c r="M934" s="72" t="s">
        <v>4595</v>
      </c>
      <c r="N934" s="72" t="s">
        <v>4596</v>
      </c>
      <c r="O934" s="72" t="s">
        <v>4597</v>
      </c>
      <c r="P934" s="46" t="s">
        <v>180</v>
      </c>
      <c r="Q934" s="59" t="s">
        <v>2753</v>
      </c>
      <c r="R934" s="59" t="s">
        <v>2774</v>
      </c>
      <c r="S934" s="75">
        <f t="shared" si="233"/>
        <v>5</v>
      </c>
      <c r="T934" s="75" t="s">
        <v>243</v>
      </c>
      <c r="U934" s="75">
        <f t="shared" si="234"/>
        <v>5</v>
      </c>
      <c r="V934" s="75" t="s">
        <v>243</v>
      </c>
      <c r="W934" s="75">
        <f t="shared" si="235"/>
        <v>5</v>
      </c>
      <c r="X934" s="75" t="s">
        <v>243</v>
      </c>
      <c r="Y934" s="76">
        <f t="shared" si="248"/>
        <v>5</v>
      </c>
      <c r="Z934" s="77" t="str">
        <f t="shared" si="249"/>
        <v>Catastrófico</v>
      </c>
      <c r="AA934" s="78">
        <f t="shared" si="236"/>
        <v>5</v>
      </c>
      <c r="AB934" s="75" t="s">
        <v>243</v>
      </c>
      <c r="AC934" s="75">
        <f t="shared" si="237"/>
        <v>5</v>
      </c>
      <c r="AD934" s="75" t="s">
        <v>243</v>
      </c>
      <c r="AE934" s="75">
        <f t="shared" si="238"/>
        <v>5</v>
      </c>
      <c r="AF934" s="75" t="s">
        <v>243</v>
      </c>
      <c r="AG934" s="76">
        <f t="shared" si="250"/>
        <v>5</v>
      </c>
      <c r="AH934" s="77" t="str">
        <f t="shared" si="239"/>
        <v>Catastrófico</v>
      </c>
      <c r="AI934" s="78">
        <f t="shared" si="240"/>
        <v>5</v>
      </c>
      <c r="AJ934" s="75" t="s">
        <v>243</v>
      </c>
      <c r="AK934" s="75">
        <f t="shared" si="241"/>
        <v>5</v>
      </c>
      <c r="AL934" s="75" t="s">
        <v>243</v>
      </c>
      <c r="AM934" s="75">
        <f t="shared" si="242"/>
        <v>5</v>
      </c>
      <c r="AN934" s="75" t="s">
        <v>243</v>
      </c>
      <c r="AO934" s="76">
        <f t="shared" si="251"/>
        <v>5</v>
      </c>
      <c r="AP934" s="77" t="str">
        <f t="shared" si="243"/>
        <v>Catastrófico</v>
      </c>
      <c r="AQ934" s="79" t="s">
        <v>4</v>
      </c>
      <c r="AR934" s="79" t="s">
        <v>8</v>
      </c>
      <c r="AS934" s="79" t="s">
        <v>8</v>
      </c>
    </row>
    <row r="935" spans="3:45" ht="76.5">
      <c r="C935" s="56" t="s">
        <v>4590</v>
      </c>
      <c r="D935" s="57">
        <v>40912</v>
      </c>
      <c r="E935" s="71" t="s">
        <v>3050</v>
      </c>
      <c r="F935" s="71" t="s">
        <v>4591</v>
      </c>
      <c r="G935" s="72" t="s">
        <v>4592</v>
      </c>
      <c r="H935" s="72" t="s">
        <v>222</v>
      </c>
      <c r="I935" s="59" t="s">
        <v>2655</v>
      </c>
      <c r="J935" s="72" t="s">
        <v>4593</v>
      </c>
      <c r="K935" s="72" t="s">
        <v>411</v>
      </c>
      <c r="L935" s="72" t="s">
        <v>4594</v>
      </c>
      <c r="M935" s="72" t="s">
        <v>4595</v>
      </c>
      <c r="N935" s="72" t="s">
        <v>4596</v>
      </c>
      <c r="O935" s="72" t="s">
        <v>4598</v>
      </c>
      <c r="P935" s="46" t="s">
        <v>180</v>
      </c>
      <c r="Q935" s="59" t="s">
        <v>2753</v>
      </c>
      <c r="R935" s="59" t="s">
        <v>2774</v>
      </c>
      <c r="S935" s="75">
        <f t="shared" si="233"/>
        <v>5</v>
      </c>
      <c r="T935" s="75" t="s">
        <v>243</v>
      </c>
      <c r="U935" s="75">
        <f t="shared" si="234"/>
        <v>5</v>
      </c>
      <c r="V935" s="75" t="s">
        <v>243</v>
      </c>
      <c r="W935" s="75">
        <f t="shared" si="235"/>
        <v>5</v>
      </c>
      <c r="X935" s="75" t="s">
        <v>243</v>
      </c>
      <c r="Y935" s="76">
        <f>MAXA(S935,U935,W935)</f>
        <v>5</v>
      </c>
      <c r="Z935" s="77" t="str">
        <f>IF(Y935=1,"Insignificante",IF(Y935=2,"Menor",IF(Y935=3,"Moderado",IF(Y935=4,"Mayor",IF(Y935=5,"Catastrófico","NA")))))</f>
        <v>Catastrófico</v>
      </c>
      <c r="AA935" s="78">
        <f t="shared" si="236"/>
        <v>5</v>
      </c>
      <c r="AB935" s="75" t="s">
        <v>243</v>
      </c>
      <c r="AC935" s="75">
        <f t="shared" si="237"/>
        <v>5</v>
      </c>
      <c r="AD935" s="75" t="s">
        <v>243</v>
      </c>
      <c r="AE935" s="75">
        <f t="shared" si="238"/>
        <v>5</v>
      </c>
      <c r="AF935" s="75" t="s">
        <v>243</v>
      </c>
      <c r="AG935" s="76">
        <f>MAXA(AA935,AC935,AE935)</f>
        <v>5</v>
      </c>
      <c r="AH935" s="77" t="str">
        <f t="shared" si="239"/>
        <v>Catastrófico</v>
      </c>
      <c r="AI935" s="78">
        <f t="shared" si="240"/>
        <v>5</v>
      </c>
      <c r="AJ935" s="75" t="s">
        <v>243</v>
      </c>
      <c r="AK935" s="75">
        <f t="shared" si="241"/>
        <v>5</v>
      </c>
      <c r="AL935" s="75" t="s">
        <v>243</v>
      </c>
      <c r="AM935" s="75">
        <f t="shared" si="242"/>
        <v>5</v>
      </c>
      <c r="AN935" s="75" t="s">
        <v>243</v>
      </c>
      <c r="AO935" s="76">
        <f>MAXA(AI935,AK935,AM935)</f>
        <v>5</v>
      </c>
      <c r="AP935" s="77" t="str">
        <f t="shared" si="243"/>
        <v>Catastrófico</v>
      </c>
      <c r="AQ935" s="79" t="s">
        <v>4</v>
      </c>
      <c r="AR935" s="79" t="s">
        <v>8</v>
      </c>
      <c r="AS935" s="79" t="s">
        <v>8</v>
      </c>
    </row>
    <row r="936" spans="3:45" ht="76.5">
      <c r="C936" s="56" t="s">
        <v>4599</v>
      </c>
      <c r="D936" s="57">
        <v>41278</v>
      </c>
      <c r="E936" s="71" t="s">
        <v>4600</v>
      </c>
      <c r="F936" s="71" t="s">
        <v>4601</v>
      </c>
      <c r="G936" s="72" t="s">
        <v>4602</v>
      </c>
      <c r="H936" s="72" t="s">
        <v>222</v>
      </c>
      <c r="I936" s="59" t="s">
        <v>223</v>
      </c>
      <c r="J936" s="72" t="s">
        <v>4603</v>
      </c>
      <c r="K936" s="72" t="s">
        <v>411</v>
      </c>
      <c r="L936" s="72" t="s">
        <v>4604</v>
      </c>
      <c r="M936" s="72" t="s">
        <v>4605</v>
      </c>
      <c r="N936" s="72" t="s">
        <v>4606</v>
      </c>
      <c r="O936" s="72" t="s">
        <v>4607</v>
      </c>
      <c r="P936" s="46" t="s">
        <v>179</v>
      </c>
      <c r="Q936" s="59" t="s">
        <v>2697</v>
      </c>
      <c r="R936" s="59" t="s">
        <v>2774</v>
      </c>
      <c r="S936" s="75">
        <f t="shared" si="233"/>
        <v>5</v>
      </c>
      <c r="T936" s="75" t="s">
        <v>243</v>
      </c>
      <c r="U936" s="75">
        <f t="shared" si="234"/>
        <v>5</v>
      </c>
      <c r="V936" s="75" t="s">
        <v>243</v>
      </c>
      <c r="W936" s="75">
        <f t="shared" si="235"/>
        <v>5</v>
      </c>
      <c r="X936" s="75" t="s">
        <v>243</v>
      </c>
      <c r="Y936" s="76">
        <f t="shared" si="248"/>
        <v>5</v>
      </c>
      <c r="Z936" s="77" t="str">
        <f t="shared" si="249"/>
        <v>Catastrófico</v>
      </c>
      <c r="AA936" s="78">
        <f t="shared" si="236"/>
        <v>5</v>
      </c>
      <c r="AB936" s="75" t="s">
        <v>243</v>
      </c>
      <c r="AC936" s="75">
        <f t="shared" si="237"/>
        <v>5</v>
      </c>
      <c r="AD936" s="75" t="s">
        <v>243</v>
      </c>
      <c r="AE936" s="75">
        <f t="shared" si="238"/>
        <v>5</v>
      </c>
      <c r="AF936" s="75" t="s">
        <v>243</v>
      </c>
      <c r="AG936" s="76">
        <f t="shared" si="250"/>
        <v>5</v>
      </c>
      <c r="AH936" s="77" t="str">
        <f t="shared" si="239"/>
        <v>Catastrófico</v>
      </c>
      <c r="AI936" s="78">
        <f t="shared" si="240"/>
        <v>5</v>
      </c>
      <c r="AJ936" s="75" t="s">
        <v>243</v>
      </c>
      <c r="AK936" s="75">
        <f t="shared" si="241"/>
        <v>5</v>
      </c>
      <c r="AL936" s="75" t="s">
        <v>243</v>
      </c>
      <c r="AM936" s="75">
        <f t="shared" si="242"/>
        <v>5</v>
      </c>
      <c r="AN936" s="75" t="s">
        <v>243</v>
      </c>
      <c r="AO936" s="76">
        <f t="shared" si="251"/>
        <v>5</v>
      </c>
      <c r="AP936" s="77" t="str">
        <f t="shared" si="243"/>
        <v>Catastrófico</v>
      </c>
      <c r="AQ936" s="79" t="s">
        <v>4</v>
      </c>
      <c r="AR936" s="79" t="s">
        <v>4</v>
      </c>
      <c r="AS936" s="79" t="s">
        <v>8</v>
      </c>
    </row>
    <row r="937" spans="3:45" ht="89.25">
      <c r="C937" s="56" t="s">
        <v>4608</v>
      </c>
      <c r="D937" s="57">
        <v>40181</v>
      </c>
      <c r="E937" s="71" t="s">
        <v>3058</v>
      </c>
      <c r="F937" s="71" t="s">
        <v>4609</v>
      </c>
      <c r="G937" s="72" t="s">
        <v>4610</v>
      </c>
      <c r="H937" s="72" t="s">
        <v>222</v>
      </c>
      <c r="I937" s="59" t="s">
        <v>223</v>
      </c>
      <c r="J937" s="72" t="s">
        <v>4611</v>
      </c>
      <c r="K937" s="72" t="s">
        <v>411</v>
      </c>
      <c r="L937" s="72" t="s">
        <v>4604</v>
      </c>
      <c r="M937" s="72" t="s">
        <v>4612</v>
      </c>
      <c r="N937" s="72" t="s">
        <v>4613</v>
      </c>
      <c r="O937" s="72" t="s">
        <v>4614</v>
      </c>
      <c r="P937" s="46" t="s">
        <v>179</v>
      </c>
      <c r="Q937" s="59" t="s">
        <v>2697</v>
      </c>
      <c r="R937" s="59" t="s">
        <v>230</v>
      </c>
      <c r="S937" s="75">
        <f t="shared" si="233"/>
        <v>5</v>
      </c>
      <c r="T937" s="75" t="s">
        <v>243</v>
      </c>
      <c r="U937" s="75">
        <f t="shared" si="234"/>
        <v>5</v>
      </c>
      <c r="V937" s="75" t="s">
        <v>243</v>
      </c>
      <c r="W937" s="75">
        <f t="shared" si="235"/>
        <v>5</v>
      </c>
      <c r="X937" s="75" t="s">
        <v>243</v>
      </c>
      <c r="Y937" s="76">
        <f t="shared" si="248"/>
        <v>5</v>
      </c>
      <c r="Z937" s="77" t="str">
        <f t="shared" si="249"/>
        <v>Catastrófico</v>
      </c>
      <c r="AA937" s="78">
        <f t="shared" si="236"/>
        <v>5</v>
      </c>
      <c r="AB937" s="75" t="s">
        <v>243</v>
      </c>
      <c r="AC937" s="75">
        <f t="shared" si="237"/>
        <v>5</v>
      </c>
      <c r="AD937" s="75" t="s">
        <v>243</v>
      </c>
      <c r="AE937" s="75">
        <f t="shared" si="238"/>
        <v>5</v>
      </c>
      <c r="AF937" s="75" t="s">
        <v>243</v>
      </c>
      <c r="AG937" s="76">
        <f t="shared" si="250"/>
        <v>5</v>
      </c>
      <c r="AH937" s="77" t="str">
        <f t="shared" si="239"/>
        <v>Catastrófico</v>
      </c>
      <c r="AI937" s="78">
        <f t="shared" si="240"/>
        <v>5</v>
      </c>
      <c r="AJ937" s="75" t="s">
        <v>243</v>
      </c>
      <c r="AK937" s="75">
        <f t="shared" si="241"/>
        <v>5</v>
      </c>
      <c r="AL937" s="75" t="s">
        <v>243</v>
      </c>
      <c r="AM937" s="75">
        <f t="shared" si="242"/>
        <v>5</v>
      </c>
      <c r="AN937" s="75" t="s">
        <v>243</v>
      </c>
      <c r="AO937" s="76">
        <f t="shared" si="251"/>
        <v>5</v>
      </c>
      <c r="AP937" s="77" t="str">
        <f t="shared" si="243"/>
        <v>Catastrófico</v>
      </c>
      <c r="AQ937" s="79" t="s">
        <v>4</v>
      </c>
      <c r="AR937" s="79" t="s">
        <v>4</v>
      </c>
      <c r="AS937" s="79" t="s">
        <v>8</v>
      </c>
    </row>
    <row r="938" spans="3:45" ht="76.5">
      <c r="C938" s="56" t="s">
        <v>4615</v>
      </c>
      <c r="D938" s="57">
        <v>40181</v>
      </c>
      <c r="E938" s="71" t="s">
        <v>3058</v>
      </c>
      <c r="F938" s="71" t="s">
        <v>4616</v>
      </c>
      <c r="G938" s="72" t="s">
        <v>4617</v>
      </c>
      <c r="H938" s="72" t="s">
        <v>4618</v>
      </c>
      <c r="I938" s="59" t="s">
        <v>223</v>
      </c>
      <c r="J938" s="72" t="s">
        <v>2747</v>
      </c>
      <c r="K938" s="72" t="s">
        <v>411</v>
      </c>
      <c r="L938" s="72" t="s">
        <v>4604</v>
      </c>
      <c r="M938" s="72" t="s">
        <v>4612</v>
      </c>
      <c r="N938" s="72" t="s">
        <v>4619</v>
      </c>
      <c r="O938" s="72" t="s">
        <v>4607</v>
      </c>
      <c r="P938" s="46" t="s">
        <v>179</v>
      </c>
      <c r="Q938" s="59" t="s">
        <v>2697</v>
      </c>
      <c r="R938" s="59" t="s">
        <v>230</v>
      </c>
      <c r="S938" s="75">
        <f t="shared" si="233"/>
        <v>5</v>
      </c>
      <c r="T938" s="75" t="s">
        <v>243</v>
      </c>
      <c r="U938" s="75">
        <f t="shared" si="234"/>
        <v>5</v>
      </c>
      <c r="V938" s="75" t="s">
        <v>243</v>
      </c>
      <c r="W938" s="75">
        <f t="shared" si="235"/>
        <v>5</v>
      </c>
      <c r="X938" s="75" t="s">
        <v>243</v>
      </c>
      <c r="Y938" s="76">
        <f t="shared" si="248"/>
        <v>5</v>
      </c>
      <c r="Z938" s="77" t="str">
        <f t="shared" si="249"/>
        <v>Catastrófico</v>
      </c>
      <c r="AA938" s="78">
        <f t="shared" si="236"/>
        <v>5</v>
      </c>
      <c r="AB938" s="75" t="s">
        <v>243</v>
      </c>
      <c r="AC938" s="75">
        <f t="shared" si="237"/>
        <v>5</v>
      </c>
      <c r="AD938" s="75" t="s">
        <v>243</v>
      </c>
      <c r="AE938" s="75">
        <f t="shared" si="238"/>
        <v>5</v>
      </c>
      <c r="AF938" s="75" t="s">
        <v>243</v>
      </c>
      <c r="AG938" s="76">
        <f t="shared" si="250"/>
        <v>5</v>
      </c>
      <c r="AH938" s="77" t="str">
        <f t="shared" si="239"/>
        <v>Catastrófico</v>
      </c>
      <c r="AI938" s="78">
        <f t="shared" si="240"/>
        <v>5</v>
      </c>
      <c r="AJ938" s="75" t="s">
        <v>243</v>
      </c>
      <c r="AK938" s="75">
        <f t="shared" si="241"/>
        <v>5</v>
      </c>
      <c r="AL938" s="75" t="s">
        <v>243</v>
      </c>
      <c r="AM938" s="75">
        <f t="shared" si="242"/>
        <v>5</v>
      </c>
      <c r="AN938" s="75" t="s">
        <v>243</v>
      </c>
      <c r="AO938" s="76">
        <f t="shared" si="251"/>
        <v>5</v>
      </c>
      <c r="AP938" s="77" t="str">
        <f t="shared" si="243"/>
        <v>Catastrófico</v>
      </c>
      <c r="AQ938" s="79" t="s">
        <v>4</v>
      </c>
      <c r="AR938" s="79" t="s">
        <v>4</v>
      </c>
      <c r="AS938" s="79" t="s">
        <v>8</v>
      </c>
    </row>
    <row r="939" spans="3:45" ht="76.5">
      <c r="C939" s="56" t="s">
        <v>4620</v>
      </c>
      <c r="D939" s="57">
        <v>40911</v>
      </c>
      <c r="E939" s="71" t="s">
        <v>3307</v>
      </c>
      <c r="F939" s="71" t="s">
        <v>4621</v>
      </c>
      <c r="G939" s="72" t="s">
        <v>4622</v>
      </c>
      <c r="H939" s="72" t="s">
        <v>4309</v>
      </c>
      <c r="I939" s="59" t="s">
        <v>223</v>
      </c>
      <c r="J939" s="72" t="s">
        <v>4485</v>
      </c>
      <c r="K939" s="72" t="s">
        <v>411</v>
      </c>
      <c r="L939" s="72" t="s">
        <v>4623</v>
      </c>
      <c r="M939" s="72" t="s">
        <v>4605</v>
      </c>
      <c r="N939" s="72" t="s">
        <v>4624</v>
      </c>
      <c r="O939" s="72" t="s">
        <v>4625</v>
      </c>
      <c r="P939" s="46" t="s">
        <v>180</v>
      </c>
      <c r="Q939" s="59" t="s">
        <v>2753</v>
      </c>
      <c r="R939" s="59" t="s">
        <v>3116</v>
      </c>
      <c r="S939" s="75">
        <f t="shared" si="233"/>
        <v>5</v>
      </c>
      <c r="T939" s="75" t="s">
        <v>243</v>
      </c>
      <c r="U939" s="75">
        <f t="shared" si="234"/>
        <v>5</v>
      </c>
      <c r="V939" s="75" t="s">
        <v>243</v>
      </c>
      <c r="W939" s="75">
        <f t="shared" si="235"/>
        <v>5</v>
      </c>
      <c r="X939" s="75" t="s">
        <v>243</v>
      </c>
      <c r="Y939" s="76">
        <f t="shared" si="248"/>
        <v>5</v>
      </c>
      <c r="Z939" s="77" t="str">
        <f t="shared" si="249"/>
        <v>Catastrófico</v>
      </c>
      <c r="AA939" s="78">
        <f t="shared" si="236"/>
        <v>5</v>
      </c>
      <c r="AB939" s="75" t="s">
        <v>243</v>
      </c>
      <c r="AC939" s="75">
        <f t="shared" si="237"/>
        <v>4</v>
      </c>
      <c r="AD939" s="75" t="s">
        <v>242</v>
      </c>
      <c r="AE939" s="75">
        <f t="shared" si="238"/>
        <v>5</v>
      </c>
      <c r="AF939" s="75" t="s">
        <v>243</v>
      </c>
      <c r="AG939" s="76">
        <f t="shared" si="250"/>
        <v>5</v>
      </c>
      <c r="AH939" s="77" t="str">
        <f t="shared" si="239"/>
        <v>Catastrófico</v>
      </c>
      <c r="AI939" s="78">
        <f t="shared" si="240"/>
        <v>1</v>
      </c>
      <c r="AJ939" s="75" t="s">
        <v>231</v>
      </c>
      <c r="AK939" s="75">
        <f t="shared" si="241"/>
        <v>5</v>
      </c>
      <c r="AL939" s="75" t="s">
        <v>243</v>
      </c>
      <c r="AM939" s="75">
        <f t="shared" si="242"/>
        <v>5</v>
      </c>
      <c r="AN939" s="75" t="s">
        <v>243</v>
      </c>
      <c r="AO939" s="76">
        <f t="shared" si="251"/>
        <v>5</v>
      </c>
      <c r="AP939" s="77" t="str">
        <f t="shared" si="243"/>
        <v>Catastrófico</v>
      </c>
      <c r="AQ939" s="79" t="s">
        <v>4</v>
      </c>
      <c r="AR939" s="79" t="s">
        <v>4</v>
      </c>
      <c r="AS939" s="79" t="s">
        <v>8</v>
      </c>
    </row>
    <row r="940" spans="3:45" ht="76.5">
      <c r="C940" s="56" t="s">
        <v>4620</v>
      </c>
      <c r="D940" s="57">
        <v>40911</v>
      </c>
      <c r="E940" s="71" t="s">
        <v>3307</v>
      </c>
      <c r="F940" s="71" t="s">
        <v>4621</v>
      </c>
      <c r="G940" s="72" t="s">
        <v>4622</v>
      </c>
      <c r="H940" s="72" t="s">
        <v>4309</v>
      </c>
      <c r="I940" s="59" t="s">
        <v>223</v>
      </c>
      <c r="J940" s="72" t="s">
        <v>4485</v>
      </c>
      <c r="K940" s="72" t="s">
        <v>411</v>
      </c>
      <c r="L940" s="72" t="s">
        <v>4623</v>
      </c>
      <c r="M940" s="72" t="s">
        <v>4605</v>
      </c>
      <c r="N940" s="72" t="s">
        <v>4624</v>
      </c>
      <c r="O940" s="72" t="s">
        <v>4626</v>
      </c>
      <c r="P940" s="46" t="s">
        <v>180</v>
      </c>
      <c r="Q940" s="59" t="s">
        <v>2753</v>
      </c>
      <c r="R940" s="59" t="s">
        <v>3116</v>
      </c>
      <c r="S940" s="75">
        <f t="shared" si="233"/>
        <v>5</v>
      </c>
      <c r="T940" s="75" t="s">
        <v>243</v>
      </c>
      <c r="U940" s="75">
        <f t="shared" si="234"/>
        <v>5</v>
      </c>
      <c r="V940" s="75" t="s">
        <v>243</v>
      </c>
      <c r="W940" s="75">
        <f t="shared" si="235"/>
        <v>5</v>
      </c>
      <c r="X940" s="75" t="s">
        <v>243</v>
      </c>
      <c r="Y940" s="76">
        <f>MAXA(S940,U940,W940)</f>
        <v>5</v>
      </c>
      <c r="Z940" s="77" t="str">
        <f>IF(Y940=1,"Insignificante",IF(Y940=2,"Menor",IF(Y940=3,"Moderado",IF(Y940=4,"Mayor",IF(Y940=5,"Catastrófico","NA")))))</f>
        <v>Catastrófico</v>
      </c>
      <c r="AA940" s="78">
        <f t="shared" si="236"/>
        <v>5</v>
      </c>
      <c r="AB940" s="75" t="s">
        <v>243</v>
      </c>
      <c r="AC940" s="75">
        <f t="shared" si="237"/>
        <v>4</v>
      </c>
      <c r="AD940" s="75" t="s">
        <v>242</v>
      </c>
      <c r="AE940" s="75">
        <f t="shared" si="238"/>
        <v>5</v>
      </c>
      <c r="AF940" s="75" t="s">
        <v>243</v>
      </c>
      <c r="AG940" s="76">
        <f>MAXA(AA940,AC940,AE940)</f>
        <v>5</v>
      </c>
      <c r="AH940" s="77" t="str">
        <f t="shared" si="239"/>
        <v>Catastrófico</v>
      </c>
      <c r="AI940" s="78">
        <f t="shared" si="240"/>
        <v>1</v>
      </c>
      <c r="AJ940" s="75" t="s">
        <v>231</v>
      </c>
      <c r="AK940" s="75">
        <f t="shared" si="241"/>
        <v>5</v>
      </c>
      <c r="AL940" s="75" t="s">
        <v>243</v>
      </c>
      <c r="AM940" s="75">
        <f t="shared" si="242"/>
        <v>5</v>
      </c>
      <c r="AN940" s="75" t="s">
        <v>243</v>
      </c>
      <c r="AO940" s="76">
        <f>MAXA(AI940,AK940,AM940)</f>
        <v>5</v>
      </c>
      <c r="AP940" s="77" t="str">
        <f t="shared" si="243"/>
        <v>Catastrófico</v>
      </c>
      <c r="AQ940" s="79" t="s">
        <v>4</v>
      </c>
      <c r="AR940" s="79" t="s">
        <v>4</v>
      </c>
      <c r="AS940" s="79" t="s">
        <v>8</v>
      </c>
    </row>
    <row r="941" spans="3:45" ht="76.5">
      <c r="C941" s="56" t="s">
        <v>4627</v>
      </c>
      <c r="D941" s="57">
        <v>41281</v>
      </c>
      <c r="E941" s="71" t="s">
        <v>2757</v>
      </c>
      <c r="F941" s="71" t="s">
        <v>4628</v>
      </c>
      <c r="G941" s="72" t="s">
        <v>4629</v>
      </c>
      <c r="H941" s="72" t="s">
        <v>222</v>
      </c>
      <c r="I941" s="59" t="s">
        <v>223</v>
      </c>
      <c r="J941" s="72" t="s">
        <v>2747</v>
      </c>
      <c r="K941" s="72" t="s">
        <v>411</v>
      </c>
      <c r="L941" s="72" t="s">
        <v>4604</v>
      </c>
      <c r="M941" s="72" t="s">
        <v>4612</v>
      </c>
      <c r="N941" s="72" t="s">
        <v>4630</v>
      </c>
      <c r="O941" s="72" t="s">
        <v>2898</v>
      </c>
      <c r="P941" s="46" t="s">
        <v>180</v>
      </c>
      <c r="Q941" s="59" t="s">
        <v>2697</v>
      </c>
      <c r="R941" s="59" t="s">
        <v>230</v>
      </c>
      <c r="S941" s="75">
        <f t="shared" si="233"/>
        <v>5</v>
      </c>
      <c r="T941" s="75" t="s">
        <v>243</v>
      </c>
      <c r="U941" s="75">
        <f t="shared" si="234"/>
        <v>5</v>
      </c>
      <c r="V941" s="75" t="s">
        <v>243</v>
      </c>
      <c r="W941" s="75">
        <f t="shared" si="235"/>
        <v>5</v>
      </c>
      <c r="X941" s="75" t="s">
        <v>243</v>
      </c>
      <c r="Y941" s="76">
        <f t="shared" si="248"/>
        <v>5</v>
      </c>
      <c r="Z941" s="77" t="str">
        <f t="shared" si="249"/>
        <v>Catastrófico</v>
      </c>
      <c r="AA941" s="78">
        <f t="shared" si="236"/>
        <v>5</v>
      </c>
      <c r="AB941" s="75" t="s">
        <v>243</v>
      </c>
      <c r="AC941" s="75">
        <f t="shared" si="237"/>
        <v>5</v>
      </c>
      <c r="AD941" s="75" t="s">
        <v>243</v>
      </c>
      <c r="AE941" s="75">
        <f t="shared" si="238"/>
        <v>5</v>
      </c>
      <c r="AF941" s="75" t="s">
        <v>243</v>
      </c>
      <c r="AG941" s="76">
        <f t="shared" si="250"/>
        <v>5</v>
      </c>
      <c r="AH941" s="77" t="str">
        <f t="shared" si="239"/>
        <v>Catastrófico</v>
      </c>
      <c r="AI941" s="78">
        <f t="shared" si="240"/>
        <v>5</v>
      </c>
      <c r="AJ941" s="75" t="s">
        <v>243</v>
      </c>
      <c r="AK941" s="75">
        <f t="shared" si="241"/>
        <v>5</v>
      </c>
      <c r="AL941" s="75" t="s">
        <v>243</v>
      </c>
      <c r="AM941" s="75">
        <f t="shared" si="242"/>
        <v>5</v>
      </c>
      <c r="AN941" s="75" t="s">
        <v>243</v>
      </c>
      <c r="AO941" s="76">
        <f t="shared" si="251"/>
        <v>5</v>
      </c>
      <c r="AP941" s="77" t="str">
        <f t="shared" si="243"/>
        <v>Catastrófico</v>
      </c>
      <c r="AQ941" s="79" t="s">
        <v>4</v>
      </c>
      <c r="AR941" s="79" t="s">
        <v>4</v>
      </c>
      <c r="AS941" s="79" t="s">
        <v>8</v>
      </c>
    </row>
    <row r="942" spans="3:45" ht="76.5">
      <c r="C942" s="56" t="s">
        <v>4627</v>
      </c>
      <c r="D942" s="57">
        <v>41281</v>
      </c>
      <c r="E942" s="71" t="s">
        <v>2757</v>
      </c>
      <c r="F942" s="71" t="s">
        <v>4628</v>
      </c>
      <c r="G942" s="72" t="s">
        <v>4629</v>
      </c>
      <c r="H942" s="72" t="s">
        <v>222</v>
      </c>
      <c r="I942" s="59" t="s">
        <v>223</v>
      </c>
      <c r="J942" s="72" t="s">
        <v>2747</v>
      </c>
      <c r="K942" s="72" t="s">
        <v>411</v>
      </c>
      <c r="L942" s="72" t="s">
        <v>4604</v>
      </c>
      <c r="M942" s="72" t="s">
        <v>4612</v>
      </c>
      <c r="N942" s="72" t="s">
        <v>4630</v>
      </c>
      <c r="O942" s="72" t="s">
        <v>4631</v>
      </c>
      <c r="P942" s="46" t="s">
        <v>180</v>
      </c>
      <c r="Q942" s="59" t="s">
        <v>2697</v>
      </c>
      <c r="R942" s="59" t="s">
        <v>230</v>
      </c>
      <c r="S942" s="75">
        <f t="shared" si="233"/>
        <v>5</v>
      </c>
      <c r="T942" s="75" t="s">
        <v>243</v>
      </c>
      <c r="U942" s="75">
        <f t="shared" si="234"/>
        <v>5</v>
      </c>
      <c r="V942" s="75" t="s">
        <v>243</v>
      </c>
      <c r="W942" s="75">
        <f t="shared" si="235"/>
        <v>5</v>
      </c>
      <c r="X942" s="75" t="s">
        <v>243</v>
      </c>
      <c r="Y942" s="76">
        <f>MAXA(S942,U942,W942)</f>
        <v>5</v>
      </c>
      <c r="Z942" s="77" t="str">
        <f>IF(Y942=1,"Insignificante",IF(Y942=2,"Menor",IF(Y942=3,"Moderado",IF(Y942=4,"Mayor",IF(Y942=5,"Catastrófico","NA")))))</f>
        <v>Catastrófico</v>
      </c>
      <c r="AA942" s="78">
        <f t="shared" si="236"/>
        <v>5</v>
      </c>
      <c r="AB942" s="75" t="s">
        <v>243</v>
      </c>
      <c r="AC942" s="75">
        <f t="shared" si="237"/>
        <v>5</v>
      </c>
      <c r="AD942" s="75" t="s">
        <v>243</v>
      </c>
      <c r="AE942" s="75">
        <f t="shared" si="238"/>
        <v>5</v>
      </c>
      <c r="AF942" s="75" t="s">
        <v>243</v>
      </c>
      <c r="AG942" s="76">
        <f>MAXA(AA942,AC942,AE942)</f>
        <v>5</v>
      </c>
      <c r="AH942" s="77" t="str">
        <f t="shared" si="239"/>
        <v>Catastrófico</v>
      </c>
      <c r="AI942" s="78">
        <f t="shared" si="240"/>
        <v>5</v>
      </c>
      <c r="AJ942" s="75" t="s">
        <v>243</v>
      </c>
      <c r="AK942" s="75">
        <f t="shared" si="241"/>
        <v>5</v>
      </c>
      <c r="AL942" s="75" t="s">
        <v>243</v>
      </c>
      <c r="AM942" s="75">
        <f t="shared" si="242"/>
        <v>5</v>
      </c>
      <c r="AN942" s="75" t="s">
        <v>243</v>
      </c>
      <c r="AO942" s="76">
        <f>MAXA(AI942,AK942,AM942)</f>
        <v>5</v>
      </c>
      <c r="AP942" s="77" t="str">
        <f t="shared" si="243"/>
        <v>Catastrófico</v>
      </c>
      <c r="AQ942" s="79" t="s">
        <v>4</v>
      </c>
      <c r="AR942" s="79" t="s">
        <v>4</v>
      </c>
      <c r="AS942" s="79" t="s">
        <v>8</v>
      </c>
    </row>
    <row r="943" spans="3:45" ht="76.5">
      <c r="C943" s="56" t="s">
        <v>4627</v>
      </c>
      <c r="D943" s="57">
        <v>41281</v>
      </c>
      <c r="E943" s="71" t="s">
        <v>2757</v>
      </c>
      <c r="F943" s="71" t="s">
        <v>4628</v>
      </c>
      <c r="G943" s="72" t="s">
        <v>4629</v>
      </c>
      <c r="H943" s="72" t="s">
        <v>222</v>
      </c>
      <c r="I943" s="59" t="s">
        <v>223</v>
      </c>
      <c r="J943" s="72" t="s">
        <v>2747</v>
      </c>
      <c r="K943" s="72" t="s">
        <v>411</v>
      </c>
      <c r="L943" s="72" t="s">
        <v>4604</v>
      </c>
      <c r="M943" s="72" t="s">
        <v>4612</v>
      </c>
      <c r="N943" s="72" t="s">
        <v>4630</v>
      </c>
      <c r="O943" s="72" t="s">
        <v>4632</v>
      </c>
      <c r="P943" s="46" t="s">
        <v>180</v>
      </c>
      <c r="Q943" s="59" t="s">
        <v>2697</v>
      </c>
      <c r="R943" s="59" t="s">
        <v>230</v>
      </c>
      <c r="S943" s="75">
        <f t="shared" si="233"/>
        <v>5</v>
      </c>
      <c r="T943" s="75" t="s">
        <v>243</v>
      </c>
      <c r="U943" s="75">
        <f t="shared" si="234"/>
        <v>5</v>
      </c>
      <c r="V943" s="75" t="s">
        <v>243</v>
      </c>
      <c r="W943" s="75">
        <f t="shared" si="235"/>
        <v>5</v>
      </c>
      <c r="X943" s="75" t="s">
        <v>243</v>
      </c>
      <c r="Y943" s="76">
        <f>MAXA(S943,U943,W943)</f>
        <v>5</v>
      </c>
      <c r="Z943" s="77" t="str">
        <f>IF(Y943=1,"Insignificante",IF(Y943=2,"Menor",IF(Y943=3,"Moderado",IF(Y943=4,"Mayor",IF(Y943=5,"Catastrófico","NA")))))</f>
        <v>Catastrófico</v>
      </c>
      <c r="AA943" s="78">
        <f t="shared" si="236"/>
        <v>5</v>
      </c>
      <c r="AB943" s="75" t="s">
        <v>243</v>
      </c>
      <c r="AC943" s="75">
        <f t="shared" si="237"/>
        <v>5</v>
      </c>
      <c r="AD943" s="75" t="s">
        <v>243</v>
      </c>
      <c r="AE943" s="75">
        <f t="shared" si="238"/>
        <v>5</v>
      </c>
      <c r="AF943" s="75" t="s">
        <v>243</v>
      </c>
      <c r="AG943" s="76">
        <f>MAXA(AA943,AC943,AE943)</f>
        <v>5</v>
      </c>
      <c r="AH943" s="77" t="str">
        <f t="shared" si="239"/>
        <v>Catastrófico</v>
      </c>
      <c r="AI943" s="78">
        <f t="shared" si="240"/>
        <v>5</v>
      </c>
      <c r="AJ943" s="75" t="s">
        <v>243</v>
      </c>
      <c r="AK943" s="75">
        <f t="shared" si="241"/>
        <v>5</v>
      </c>
      <c r="AL943" s="75" t="s">
        <v>243</v>
      </c>
      <c r="AM943" s="75">
        <f t="shared" si="242"/>
        <v>5</v>
      </c>
      <c r="AN943" s="75" t="s">
        <v>243</v>
      </c>
      <c r="AO943" s="76">
        <f>MAXA(AI943,AK943,AM943)</f>
        <v>5</v>
      </c>
      <c r="AP943" s="77" t="str">
        <f t="shared" si="243"/>
        <v>Catastrófico</v>
      </c>
      <c r="AQ943" s="79" t="s">
        <v>4</v>
      </c>
      <c r="AR943" s="79" t="s">
        <v>4</v>
      </c>
      <c r="AS943" s="79" t="s">
        <v>8</v>
      </c>
    </row>
    <row r="944" spans="3:45" ht="76.5">
      <c r="C944" s="56" t="s">
        <v>4633</v>
      </c>
      <c r="D944" s="57">
        <v>41277</v>
      </c>
      <c r="E944" s="71" t="s">
        <v>2757</v>
      </c>
      <c r="F944" s="71" t="s">
        <v>4158</v>
      </c>
      <c r="G944" s="72" t="s">
        <v>4634</v>
      </c>
      <c r="H944" s="72" t="s">
        <v>222</v>
      </c>
      <c r="I944" s="59" t="s">
        <v>2655</v>
      </c>
      <c r="J944" s="72" t="s">
        <v>4635</v>
      </c>
      <c r="K944" s="72" t="s">
        <v>411</v>
      </c>
      <c r="L944" s="72" t="s">
        <v>4636</v>
      </c>
      <c r="M944" s="72" t="s">
        <v>4637</v>
      </c>
      <c r="N944" s="72" t="s">
        <v>4638</v>
      </c>
      <c r="O944" s="72" t="s">
        <v>4639</v>
      </c>
      <c r="P944" s="46" t="s">
        <v>179</v>
      </c>
      <c r="Q944" s="59" t="s">
        <v>2697</v>
      </c>
      <c r="R944" s="59" t="s">
        <v>230</v>
      </c>
      <c r="S944" s="75">
        <f t="shared" si="233"/>
        <v>1</v>
      </c>
      <c r="T944" s="75" t="s">
        <v>231</v>
      </c>
      <c r="U944" s="75">
        <f t="shared" si="234"/>
        <v>1</v>
      </c>
      <c r="V944" s="75" t="s">
        <v>231</v>
      </c>
      <c r="W944" s="75">
        <f t="shared" si="235"/>
        <v>1</v>
      </c>
      <c r="X944" s="75" t="s">
        <v>231</v>
      </c>
      <c r="Y944" s="76">
        <f t="shared" si="248"/>
        <v>1</v>
      </c>
      <c r="Z944" s="77" t="str">
        <f t="shared" si="249"/>
        <v>Insignificante</v>
      </c>
      <c r="AA944" s="78">
        <f t="shared" si="236"/>
        <v>5</v>
      </c>
      <c r="AB944" s="75" t="s">
        <v>243</v>
      </c>
      <c r="AC944" s="75">
        <f t="shared" si="237"/>
        <v>5</v>
      </c>
      <c r="AD944" s="75" t="s">
        <v>243</v>
      </c>
      <c r="AE944" s="75">
        <f t="shared" si="238"/>
        <v>5</v>
      </c>
      <c r="AF944" s="75" t="s">
        <v>243</v>
      </c>
      <c r="AG944" s="76">
        <f t="shared" si="250"/>
        <v>5</v>
      </c>
      <c r="AH944" s="77" t="str">
        <f t="shared" si="239"/>
        <v>Catastrófico</v>
      </c>
      <c r="AI944" s="78">
        <f t="shared" si="240"/>
        <v>5</v>
      </c>
      <c r="AJ944" s="75" t="s">
        <v>243</v>
      </c>
      <c r="AK944" s="75">
        <f t="shared" si="241"/>
        <v>5</v>
      </c>
      <c r="AL944" s="75" t="s">
        <v>243</v>
      </c>
      <c r="AM944" s="75">
        <f t="shared" si="242"/>
        <v>5</v>
      </c>
      <c r="AN944" s="75" t="s">
        <v>243</v>
      </c>
      <c r="AO944" s="76">
        <f t="shared" si="251"/>
        <v>5</v>
      </c>
      <c r="AP944" s="77" t="str">
        <f t="shared" si="243"/>
        <v>Catastrófico</v>
      </c>
      <c r="AQ944" s="79" t="s">
        <v>4</v>
      </c>
      <c r="AR944" s="79" t="s">
        <v>8</v>
      </c>
      <c r="AS944" s="79" t="s">
        <v>8</v>
      </c>
    </row>
    <row r="945" spans="3:45" ht="63.75">
      <c r="C945" s="56" t="s">
        <v>4640</v>
      </c>
      <c r="D945" s="57">
        <v>43382</v>
      </c>
      <c r="E945" s="71" t="s">
        <v>4641</v>
      </c>
      <c r="F945" s="71" t="s">
        <v>4642</v>
      </c>
      <c r="G945" s="72" t="s">
        <v>4643</v>
      </c>
      <c r="H945" s="72" t="s">
        <v>222</v>
      </c>
      <c r="I945" s="59" t="s">
        <v>223</v>
      </c>
      <c r="J945" s="72" t="s">
        <v>4644</v>
      </c>
      <c r="K945" s="72" t="s">
        <v>4076</v>
      </c>
      <c r="L945" s="72" t="s">
        <v>4142</v>
      </c>
      <c r="M945" s="72" t="s">
        <v>4143</v>
      </c>
      <c r="N945" s="72" t="s">
        <v>4645</v>
      </c>
      <c r="O945" s="72" t="s">
        <v>4646</v>
      </c>
      <c r="P945" s="46" t="s">
        <v>180</v>
      </c>
      <c r="Q945" s="59" t="s">
        <v>2650</v>
      </c>
      <c r="R945" s="59" t="s">
        <v>2783</v>
      </c>
      <c r="S945" s="75">
        <f t="shared" si="233"/>
        <v>1</v>
      </c>
      <c r="T945" s="75" t="s">
        <v>231</v>
      </c>
      <c r="U945" s="75">
        <f t="shared" si="234"/>
        <v>1</v>
      </c>
      <c r="V945" s="75" t="s">
        <v>231</v>
      </c>
      <c r="W945" s="75">
        <f t="shared" si="235"/>
        <v>1</v>
      </c>
      <c r="X945" s="75" t="s">
        <v>231</v>
      </c>
      <c r="Y945" s="76">
        <f t="shared" si="248"/>
        <v>1</v>
      </c>
      <c r="Z945" s="77" t="str">
        <f t="shared" si="249"/>
        <v>Insignificante</v>
      </c>
      <c r="AA945" s="78">
        <f t="shared" si="236"/>
        <v>1</v>
      </c>
      <c r="AB945" s="75" t="s">
        <v>231</v>
      </c>
      <c r="AC945" s="75">
        <f t="shared" si="237"/>
        <v>2</v>
      </c>
      <c r="AD945" s="75" t="s">
        <v>233</v>
      </c>
      <c r="AE945" s="75">
        <f t="shared" si="238"/>
        <v>2</v>
      </c>
      <c r="AF945" s="75" t="s">
        <v>233</v>
      </c>
      <c r="AG945" s="76">
        <f t="shared" si="250"/>
        <v>2</v>
      </c>
      <c r="AH945" s="77" t="str">
        <f t="shared" si="239"/>
        <v>Menor</v>
      </c>
      <c r="AI945" s="78">
        <f t="shared" si="240"/>
        <v>1</v>
      </c>
      <c r="AJ945" s="75" t="s">
        <v>231</v>
      </c>
      <c r="AK945" s="75">
        <f t="shared" si="241"/>
        <v>1</v>
      </c>
      <c r="AL945" s="75" t="s">
        <v>231</v>
      </c>
      <c r="AM945" s="75">
        <f t="shared" si="242"/>
        <v>1</v>
      </c>
      <c r="AN945" s="75" t="s">
        <v>231</v>
      </c>
      <c r="AO945" s="76">
        <f t="shared" si="251"/>
        <v>1</v>
      </c>
      <c r="AP945" s="77" t="str">
        <f t="shared" si="243"/>
        <v>Insignificante</v>
      </c>
      <c r="AQ945" s="79" t="s">
        <v>8</v>
      </c>
      <c r="AR945" s="79" t="s">
        <v>8</v>
      </c>
      <c r="AS945" s="79" t="s">
        <v>8</v>
      </c>
    </row>
    <row r="946" spans="3:45" ht="63.75">
      <c r="C946" s="56" t="s">
        <v>4640</v>
      </c>
      <c r="D946" s="57">
        <v>43382</v>
      </c>
      <c r="E946" s="71" t="s">
        <v>4641</v>
      </c>
      <c r="F946" s="71" t="s">
        <v>4642</v>
      </c>
      <c r="G946" s="72" t="s">
        <v>4643</v>
      </c>
      <c r="H946" s="72" t="s">
        <v>222</v>
      </c>
      <c r="I946" s="59" t="s">
        <v>223</v>
      </c>
      <c r="J946" s="72" t="s">
        <v>4644</v>
      </c>
      <c r="K946" s="72" t="s">
        <v>4076</v>
      </c>
      <c r="L946" s="72" t="s">
        <v>4142</v>
      </c>
      <c r="M946" s="72" t="s">
        <v>4143</v>
      </c>
      <c r="N946" s="72" t="s">
        <v>4645</v>
      </c>
      <c r="O946" s="72" t="s">
        <v>4647</v>
      </c>
      <c r="P946" s="46" t="s">
        <v>180</v>
      </c>
      <c r="Q946" s="59" t="s">
        <v>2650</v>
      </c>
      <c r="R946" s="59" t="s">
        <v>2783</v>
      </c>
      <c r="S946" s="75">
        <f t="shared" si="233"/>
        <v>1</v>
      </c>
      <c r="T946" s="75" t="s">
        <v>231</v>
      </c>
      <c r="U946" s="75">
        <f t="shared" si="234"/>
        <v>1</v>
      </c>
      <c r="V946" s="75" t="s">
        <v>231</v>
      </c>
      <c r="W946" s="75">
        <f t="shared" si="235"/>
        <v>1</v>
      </c>
      <c r="X946" s="75" t="s">
        <v>231</v>
      </c>
      <c r="Y946" s="76">
        <f>MAXA(S946,U946,W946)</f>
        <v>1</v>
      </c>
      <c r="Z946" s="77" t="str">
        <f>IF(Y946=1,"Insignificante",IF(Y946=2,"Menor",IF(Y946=3,"Moderado",IF(Y946=4,"Mayor",IF(Y946=5,"Catastrófico","NA")))))</f>
        <v>Insignificante</v>
      </c>
      <c r="AA946" s="78">
        <f t="shared" si="236"/>
        <v>1</v>
      </c>
      <c r="AB946" s="75" t="s">
        <v>231</v>
      </c>
      <c r="AC946" s="75">
        <f t="shared" si="237"/>
        <v>2</v>
      </c>
      <c r="AD946" s="75" t="s">
        <v>233</v>
      </c>
      <c r="AE946" s="75">
        <f t="shared" si="238"/>
        <v>2</v>
      </c>
      <c r="AF946" s="75" t="s">
        <v>233</v>
      </c>
      <c r="AG946" s="76">
        <f>MAXA(AA946,AC946,AE946)</f>
        <v>2</v>
      </c>
      <c r="AH946" s="77" t="str">
        <f t="shared" si="239"/>
        <v>Menor</v>
      </c>
      <c r="AI946" s="78">
        <f t="shared" si="240"/>
        <v>1</v>
      </c>
      <c r="AJ946" s="75" t="s">
        <v>231</v>
      </c>
      <c r="AK946" s="75">
        <f t="shared" si="241"/>
        <v>1</v>
      </c>
      <c r="AL946" s="75" t="s">
        <v>231</v>
      </c>
      <c r="AM946" s="75">
        <f t="shared" si="242"/>
        <v>1</v>
      </c>
      <c r="AN946" s="75" t="s">
        <v>231</v>
      </c>
      <c r="AO946" s="76">
        <f>MAXA(AI946,AK946,AM946)</f>
        <v>1</v>
      </c>
      <c r="AP946" s="77" t="str">
        <f t="shared" si="243"/>
        <v>Insignificante</v>
      </c>
      <c r="AQ946" s="79" t="s">
        <v>8</v>
      </c>
      <c r="AR946" s="79" t="s">
        <v>8</v>
      </c>
      <c r="AS946" s="79" t="s">
        <v>8</v>
      </c>
    </row>
    <row r="947" spans="3:45" ht="76.5">
      <c r="C947" s="56" t="s">
        <v>4648</v>
      </c>
      <c r="D947" s="57">
        <v>43382</v>
      </c>
      <c r="E947" s="71" t="s">
        <v>4649</v>
      </c>
      <c r="F947" s="71" t="s">
        <v>4649</v>
      </c>
      <c r="G947" s="72" t="s">
        <v>4650</v>
      </c>
      <c r="H947" s="72" t="s">
        <v>222</v>
      </c>
      <c r="I947" s="59" t="s">
        <v>2655</v>
      </c>
      <c r="J947" s="72" t="s">
        <v>4651</v>
      </c>
      <c r="K947" s="72" t="s">
        <v>4076</v>
      </c>
      <c r="L947" s="72" t="s">
        <v>4164</v>
      </c>
      <c r="M947" s="72" t="s">
        <v>4652</v>
      </c>
      <c r="N947" s="72" t="s">
        <v>4653</v>
      </c>
      <c r="O947" s="72" t="s">
        <v>4654</v>
      </c>
      <c r="P947" s="46" t="s">
        <v>180</v>
      </c>
      <c r="Q947" s="59" t="s">
        <v>2753</v>
      </c>
      <c r="R947" s="59" t="s">
        <v>2774</v>
      </c>
      <c r="S947" s="75">
        <f t="shared" si="233"/>
        <v>1</v>
      </c>
      <c r="T947" s="75" t="s">
        <v>231</v>
      </c>
      <c r="U947" s="75">
        <f t="shared" si="234"/>
        <v>5</v>
      </c>
      <c r="V947" s="75" t="s">
        <v>243</v>
      </c>
      <c r="W947" s="75">
        <f t="shared" si="235"/>
        <v>2</v>
      </c>
      <c r="X947" s="75" t="s">
        <v>233</v>
      </c>
      <c r="Y947" s="76">
        <f t="shared" si="248"/>
        <v>5</v>
      </c>
      <c r="Z947" s="77" t="str">
        <f t="shared" si="249"/>
        <v>Catastrófico</v>
      </c>
      <c r="AA947" s="78">
        <f t="shared" si="236"/>
        <v>1</v>
      </c>
      <c r="AB947" s="75" t="s">
        <v>231</v>
      </c>
      <c r="AC947" s="75">
        <f t="shared" si="237"/>
        <v>4</v>
      </c>
      <c r="AD947" s="75" t="s">
        <v>242</v>
      </c>
      <c r="AE947" s="75">
        <f t="shared" si="238"/>
        <v>4</v>
      </c>
      <c r="AF947" s="75" t="s">
        <v>242</v>
      </c>
      <c r="AG947" s="76">
        <f t="shared" si="250"/>
        <v>4</v>
      </c>
      <c r="AH947" s="77" t="str">
        <f t="shared" si="239"/>
        <v>Mayor</v>
      </c>
      <c r="AI947" s="78">
        <f t="shared" si="240"/>
        <v>1</v>
      </c>
      <c r="AJ947" s="75" t="s">
        <v>231</v>
      </c>
      <c r="AK947" s="75">
        <f t="shared" si="241"/>
        <v>3</v>
      </c>
      <c r="AL947" s="75" t="s">
        <v>232</v>
      </c>
      <c r="AM947" s="75">
        <f t="shared" si="242"/>
        <v>3</v>
      </c>
      <c r="AN947" s="75" t="s">
        <v>232</v>
      </c>
      <c r="AO947" s="76">
        <f t="shared" si="251"/>
        <v>3</v>
      </c>
      <c r="AP947" s="77" t="str">
        <f t="shared" si="243"/>
        <v>Moderado</v>
      </c>
      <c r="AQ947" s="79" t="s">
        <v>8</v>
      </c>
      <c r="AR947" s="79" t="s">
        <v>8</v>
      </c>
      <c r="AS947" s="79" t="s">
        <v>8</v>
      </c>
    </row>
    <row r="948" spans="3:45" ht="76.5">
      <c r="C948" s="56" t="s">
        <v>4655</v>
      </c>
      <c r="D948" s="57">
        <v>43382</v>
      </c>
      <c r="E948" s="71" t="s">
        <v>4656</v>
      </c>
      <c r="F948" s="71" t="s">
        <v>4656</v>
      </c>
      <c r="G948" s="72" t="s">
        <v>4657</v>
      </c>
      <c r="H948" s="72" t="s">
        <v>222</v>
      </c>
      <c r="I948" s="59" t="s">
        <v>2655</v>
      </c>
      <c r="J948" s="72" t="s">
        <v>308</v>
      </c>
      <c r="K948" s="72" t="s">
        <v>4076</v>
      </c>
      <c r="L948" s="72" t="s">
        <v>4164</v>
      </c>
      <c r="M948" s="72" t="s">
        <v>4652</v>
      </c>
      <c r="N948" s="72" t="s">
        <v>4658</v>
      </c>
      <c r="O948" s="72" t="s">
        <v>4659</v>
      </c>
      <c r="P948" s="46" t="s">
        <v>180</v>
      </c>
      <c r="Q948" s="59" t="s">
        <v>2753</v>
      </c>
      <c r="R948" s="59" t="s">
        <v>2774</v>
      </c>
      <c r="S948" s="75">
        <f t="shared" si="233"/>
        <v>1</v>
      </c>
      <c r="T948" s="75" t="s">
        <v>231</v>
      </c>
      <c r="U948" s="75">
        <f t="shared" si="234"/>
        <v>3</v>
      </c>
      <c r="V948" s="75" t="s">
        <v>232</v>
      </c>
      <c r="W948" s="75">
        <f t="shared" si="235"/>
        <v>2</v>
      </c>
      <c r="X948" s="75" t="s">
        <v>233</v>
      </c>
      <c r="Y948" s="76">
        <f t="shared" si="248"/>
        <v>3</v>
      </c>
      <c r="Z948" s="77" t="str">
        <f t="shared" si="249"/>
        <v>Moderado</v>
      </c>
      <c r="AA948" s="78">
        <f t="shared" si="236"/>
        <v>1</v>
      </c>
      <c r="AB948" s="75" t="s">
        <v>231</v>
      </c>
      <c r="AC948" s="75">
        <f t="shared" si="237"/>
        <v>4</v>
      </c>
      <c r="AD948" s="75" t="s">
        <v>242</v>
      </c>
      <c r="AE948" s="75">
        <f t="shared" si="238"/>
        <v>4</v>
      </c>
      <c r="AF948" s="75" t="s">
        <v>242</v>
      </c>
      <c r="AG948" s="76">
        <f t="shared" si="250"/>
        <v>4</v>
      </c>
      <c r="AH948" s="77" t="str">
        <f t="shared" si="239"/>
        <v>Mayor</v>
      </c>
      <c r="AI948" s="78">
        <f t="shared" si="240"/>
        <v>1</v>
      </c>
      <c r="AJ948" s="75" t="s">
        <v>231</v>
      </c>
      <c r="AK948" s="75">
        <f t="shared" si="241"/>
        <v>3</v>
      </c>
      <c r="AL948" s="75" t="s">
        <v>232</v>
      </c>
      <c r="AM948" s="75">
        <f t="shared" si="242"/>
        <v>2</v>
      </c>
      <c r="AN948" s="75" t="s">
        <v>233</v>
      </c>
      <c r="AO948" s="76">
        <f t="shared" si="251"/>
        <v>3</v>
      </c>
      <c r="AP948" s="77" t="str">
        <f t="shared" si="243"/>
        <v>Moderado</v>
      </c>
      <c r="AQ948" s="79" t="s">
        <v>8</v>
      </c>
      <c r="AR948" s="79" t="s">
        <v>8</v>
      </c>
      <c r="AS948" s="79" t="s">
        <v>8</v>
      </c>
    </row>
    <row r="949" spans="3:45" ht="25.5">
      <c r="C949" s="56" t="s">
        <v>4660</v>
      </c>
      <c r="D949" s="57">
        <v>43382</v>
      </c>
      <c r="E949" s="71" t="s">
        <v>4661</v>
      </c>
      <c r="F949" s="71" t="s">
        <v>4661</v>
      </c>
      <c r="G949" s="72" t="s">
        <v>4662</v>
      </c>
      <c r="H949" s="72" t="s">
        <v>222</v>
      </c>
      <c r="I949" s="72" t="s">
        <v>2766</v>
      </c>
      <c r="J949" s="72" t="s">
        <v>4663</v>
      </c>
      <c r="K949" s="72" t="s">
        <v>4076</v>
      </c>
      <c r="L949" s="72" t="s">
        <v>4164</v>
      </c>
      <c r="M949" s="72" t="s">
        <v>4652</v>
      </c>
      <c r="N949" s="72" t="s">
        <v>4653</v>
      </c>
      <c r="O949" s="72" t="s">
        <v>4664</v>
      </c>
      <c r="P949" s="46" t="s">
        <v>180</v>
      </c>
      <c r="Q949" s="59" t="s">
        <v>2650</v>
      </c>
      <c r="R949" s="59" t="s">
        <v>2783</v>
      </c>
      <c r="S949" s="75">
        <f t="shared" si="233"/>
        <v>1</v>
      </c>
      <c r="T949" s="75" t="s">
        <v>231</v>
      </c>
      <c r="U949" s="75">
        <f t="shared" si="234"/>
        <v>1</v>
      </c>
      <c r="V949" s="75" t="s">
        <v>231</v>
      </c>
      <c r="W949" s="75">
        <f t="shared" si="235"/>
        <v>1</v>
      </c>
      <c r="X949" s="75" t="s">
        <v>231</v>
      </c>
      <c r="Y949" s="76">
        <f t="shared" si="248"/>
        <v>1</v>
      </c>
      <c r="Z949" s="77" t="str">
        <f t="shared" si="249"/>
        <v>Insignificante</v>
      </c>
      <c r="AA949" s="78">
        <f t="shared" si="236"/>
        <v>1</v>
      </c>
      <c r="AB949" s="75" t="s">
        <v>231</v>
      </c>
      <c r="AC949" s="75">
        <f t="shared" si="237"/>
        <v>4</v>
      </c>
      <c r="AD949" s="75" t="s">
        <v>242</v>
      </c>
      <c r="AE949" s="75">
        <f t="shared" si="238"/>
        <v>2</v>
      </c>
      <c r="AF949" s="75" t="s">
        <v>233</v>
      </c>
      <c r="AG949" s="76">
        <f t="shared" si="250"/>
        <v>4</v>
      </c>
      <c r="AH949" s="77" t="str">
        <f t="shared" si="239"/>
        <v>Mayor</v>
      </c>
      <c r="AI949" s="78">
        <f t="shared" si="240"/>
        <v>1</v>
      </c>
      <c r="AJ949" s="75" t="s">
        <v>231</v>
      </c>
      <c r="AK949" s="75">
        <f t="shared" si="241"/>
        <v>3</v>
      </c>
      <c r="AL949" s="75" t="s">
        <v>232</v>
      </c>
      <c r="AM949" s="75">
        <f t="shared" si="242"/>
        <v>2</v>
      </c>
      <c r="AN949" s="75" t="s">
        <v>233</v>
      </c>
      <c r="AO949" s="76">
        <f t="shared" si="251"/>
        <v>3</v>
      </c>
      <c r="AP949" s="77" t="str">
        <f t="shared" si="243"/>
        <v>Moderado</v>
      </c>
      <c r="AQ949" s="79" t="s">
        <v>8</v>
      </c>
      <c r="AR949" s="79" t="s">
        <v>8</v>
      </c>
      <c r="AS949" s="79" t="s">
        <v>8</v>
      </c>
    </row>
    <row r="950" spans="3:45" ht="25.5">
      <c r="C950" s="56" t="s">
        <v>4665</v>
      </c>
      <c r="D950" s="57">
        <v>43382</v>
      </c>
      <c r="E950" s="71" t="s">
        <v>4666</v>
      </c>
      <c r="F950" s="71" t="s">
        <v>4666</v>
      </c>
      <c r="G950" s="72" t="s">
        <v>4667</v>
      </c>
      <c r="H950" s="72" t="s">
        <v>222</v>
      </c>
      <c r="I950" s="59" t="s">
        <v>2655</v>
      </c>
      <c r="J950" s="72" t="s">
        <v>4668</v>
      </c>
      <c r="K950" s="72" t="s">
        <v>4076</v>
      </c>
      <c r="L950" s="72" t="s">
        <v>4164</v>
      </c>
      <c r="M950" s="72" t="s">
        <v>3167</v>
      </c>
      <c r="N950" s="72" t="s">
        <v>4653</v>
      </c>
      <c r="O950" s="72" t="s">
        <v>2497</v>
      </c>
      <c r="P950" s="46" t="s">
        <v>180</v>
      </c>
      <c r="Q950" s="59" t="s">
        <v>2650</v>
      </c>
      <c r="R950" s="59" t="s">
        <v>2783</v>
      </c>
      <c r="S950" s="75">
        <f t="shared" si="233"/>
        <v>1</v>
      </c>
      <c r="T950" s="75" t="s">
        <v>231</v>
      </c>
      <c r="U950" s="75">
        <f t="shared" si="234"/>
        <v>1</v>
      </c>
      <c r="V950" s="75" t="s">
        <v>231</v>
      </c>
      <c r="W950" s="75">
        <f t="shared" si="235"/>
        <v>1</v>
      </c>
      <c r="X950" s="75" t="s">
        <v>231</v>
      </c>
      <c r="Y950" s="76">
        <f t="shared" si="248"/>
        <v>1</v>
      </c>
      <c r="Z950" s="77" t="str">
        <f t="shared" si="249"/>
        <v>Insignificante</v>
      </c>
      <c r="AA950" s="78">
        <f t="shared" si="236"/>
        <v>1</v>
      </c>
      <c r="AB950" s="75" t="s">
        <v>231</v>
      </c>
      <c r="AC950" s="75">
        <f t="shared" si="237"/>
        <v>1</v>
      </c>
      <c r="AD950" s="75" t="s">
        <v>231</v>
      </c>
      <c r="AE950" s="75">
        <f t="shared" si="238"/>
        <v>1</v>
      </c>
      <c r="AF950" s="75" t="s">
        <v>231</v>
      </c>
      <c r="AG950" s="76">
        <f t="shared" si="250"/>
        <v>1</v>
      </c>
      <c r="AH950" s="77" t="str">
        <f t="shared" si="239"/>
        <v>Insignificante</v>
      </c>
      <c r="AI950" s="78">
        <f t="shared" si="240"/>
        <v>1</v>
      </c>
      <c r="AJ950" s="75" t="s">
        <v>231</v>
      </c>
      <c r="AK950" s="75">
        <f t="shared" si="241"/>
        <v>1</v>
      </c>
      <c r="AL950" s="75" t="s">
        <v>231</v>
      </c>
      <c r="AM950" s="75">
        <f t="shared" si="242"/>
        <v>1</v>
      </c>
      <c r="AN950" s="75" t="s">
        <v>231</v>
      </c>
      <c r="AO950" s="76">
        <f t="shared" si="251"/>
        <v>1</v>
      </c>
      <c r="AP950" s="77" t="str">
        <f t="shared" si="243"/>
        <v>Insignificante</v>
      </c>
      <c r="AQ950" s="79" t="s">
        <v>8</v>
      </c>
      <c r="AR950" s="79" t="s">
        <v>8</v>
      </c>
      <c r="AS950" s="79" t="s">
        <v>8</v>
      </c>
    </row>
    <row r="951" spans="3:45" ht="76.5">
      <c r="C951" s="56" t="s">
        <v>4669</v>
      </c>
      <c r="D951" s="57">
        <v>43382</v>
      </c>
      <c r="E951" s="71" t="s">
        <v>4670</v>
      </c>
      <c r="F951" s="71" t="s">
        <v>4670</v>
      </c>
      <c r="G951" s="72" t="s">
        <v>4671</v>
      </c>
      <c r="H951" s="72" t="s">
        <v>222</v>
      </c>
      <c r="I951" s="72" t="s">
        <v>2766</v>
      </c>
      <c r="J951" s="72" t="s">
        <v>199</v>
      </c>
      <c r="K951" s="72" t="s">
        <v>4076</v>
      </c>
      <c r="L951" s="72" t="s">
        <v>4164</v>
      </c>
      <c r="M951" s="72" t="s">
        <v>4672</v>
      </c>
      <c r="N951" s="72" t="s">
        <v>4673</v>
      </c>
      <c r="O951" s="72" t="s">
        <v>4166</v>
      </c>
      <c r="P951" s="46" t="s">
        <v>180</v>
      </c>
      <c r="Q951" s="59" t="s">
        <v>2697</v>
      </c>
      <c r="R951" s="59" t="s">
        <v>2783</v>
      </c>
      <c r="S951" s="75">
        <f t="shared" si="233"/>
        <v>1</v>
      </c>
      <c r="T951" s="75" t="s">
        <v>231</v>
      </c>
      <c r="U951" s="75">
        <f t="shared" si="234"/>
        <v>1</v>
      </c>
      <c r="V951" s="75" t="s">
        <v>231</v>
      </c>
      <c r="W951" s="75">
        <f t="shared" si="235"/>
        <v>1</v>
      </c>
      <c r="X951" s="75" t="s">
        <v>231</v>
      </c>
      <c r="Y951" s="76">
        <f t="shared" si="248"/>
        <v>1</v>
      </c>
      <c r="Z951" s="77" t="str">
        <f t="shared" si="249"/>
        <v>Insignificante</v>
      </c>
      <c r="AA951" s="78">
        <f t="shared" si="236"/>
        <v>1</v>
      </c>
      <c r="AB951" s="75" t="s">
        <v>231</v>
      </c>
      <c r="AC951" s="75">
        <f t="shared" si="237"/>
        <v>3</v>
      </c>
      <c r="AD951" s="75" t="s">
        <v>232</v>
      </c>
      <c r="AE951" s="75">
        <f t="shared" si="238"/>
        <v>2</v>
      </c>
      <c r="AF951" s="75" t="s">
        <v>233</v>
      </c>
      <c r="AG951" s="76">
        <f t="shared" si="250"/>
        <v>3</v>
      </c>
      <c r="AH951" s="77" t="str">
        <f t="shared" si="239"/>
        <v>Moderado</v>
      </c>
      <c r="AI951" s="78">
        <f t="shared" si="240"/>
        <v>1</v>
      </c>
      <c r="AJ951" s="75" t="s">
        <v>231</v>
      </c>
      <c r="AK951" s="75">
        <f t="shared" si="241"/>
        <v>2</v>
      </c>
      <c r="AL951" s="75" t="s">
        <v>233</v>
      </c>
      <c r="AM951" s="75">
        <f t="shared" si="242"/>
        <v>2</v>
      </c>
      <c r="AN951" s="75" t="s">
        <v>233</v>
      </c>
      <c r="AO951" s="76">
        <f t="shared" si="251"/>
        <v>2</v>
      </c>
      <c r="AP951" s="77" t="str">
        <f t="shared" si="243"/>
        <v>Menor</v>
      </c>
      <c r="AQ951" s="79"/>
      <c r="AR951" s="79"/>
      <c r="AS951" s="79"/>
    </row>
    <row r="952" spans="3:45" ht="25.5">
      <c r="C952" s="56" t="s">
        <v>4674</v>
      </c>
      <c r="D952" s="57">
        <v>43383</v>
      </c>
      <c r="E952" s="71" t="s">
        <v>4675</v>
      </c>
      <c r="F952" s="71" t="s">
        <v>4675</v>
      </c>
      <c r="G952" s="72" t="s">
        <v>4676</v>
      </c>
      <c r="H952" s="72" t="s">
        <v>222</v>
      </c>
      <c r="I952" s="59" t="s">
        <v>2655</v>
      </c>
      <c r="J952" s="72" t="s">
        <v>3114</v>
      </c>
      <c r="K952" s="72" t="s">
        <v>4363</v>
      </c>
      <c r="L952" s="72" t="s">
        <v>4383</v>
      </c>
      <c r="M952" s="72" t="s">
        <v>4384</v>
      </c>
      <c r="N952" s="72" t="s">
        <v>4393</v>
      </c>
      <c r="O952" s="72" t="s">
        <v>4399</v>
      </c>
      <c r="P952" s="46" t="s">
        <v>180</v>
      </c>
      <c r="Q952" s="59" t="s">
        <v>2650</v>
      </c>
      <c r="R952" s="59" t="s">
        <v>3116</v>
      </c>
      <c r="S952" s="75">
        <f t="shared" si="233"/>
        <v>1</v>
      </c>
      <c r="T952" s="75" t="s">
        <v>231</v>
      </c>
      <c r="U952" s="75">
        <f t="shared" si="234"/>
        <v>1</v>
      </c>
      <c r="V952" s="75" t="s">
        <v>231</v>
      </c>
      <c r="W952" s="75">
        <f t="shared" si="235"/>
        <v>1</v>
      </c>
      <c r="X952" s="75" t="s">
        <v>231</v>
      </c>
      <c r="Y952" s="76">
        <f t="shared" si="248"/>
        <v>1</v>
      </c>
      <c r="Z952" s="77" t="str">
        <f t="shared" si="249"/>
        <v>Insignificante</v>
      </c>
      <c r="AA952" s="78">
        <f t="shared" si="236"/>
        <v>1</v>
      </c>
      <c r="AB952" s="75" t="s">
        <v>231</v>
      </c>
      <c r="AC952" s="75">
        <f t="shared" si="237"/>
        <v>1</v>
      </c>
      <c r="AD952" s="75" t="s">
        <v>231</v>
      </c>
      <c r="AE952" s="75">
        <f t="shared" si="238"/>
        <v>1</v>
      </c>
      <c r="AF952" s="75" t="s">
        <v>231</v>
      </c>
      <c r="AG952" s="76">
        <f t="shared" si="250"/>
        <v>1</v>
      </c>
      <c r="AH952" s="77" t="str">
        <f t="shared" si="239"/>
        <v>Insignificante</v>
      </c>
      <c r="AI952" s="78">
        <f t="shared" si="240"/>
        <v>1</v>
      </c>
      <c r="AJ952" s="75" t="s">
        <v>231</v>
      </c>
      <c r="AK952" s="75">
        <f t="shared" si="241"/>
        <v>1</v>
      </c>
      <c r="AL952" s="75" t="s">
        <v>231</v>
      </c>
      <c r="AM952" s="75">
        <f t="shared" si="242"/>
        <v>1</v>
      </c>
      <c r="AN952" s="75" t="s">
        <v>231</v>
      </c>
      <c r="AO952" s="76">
        <f t="shared" si="251"/>
        <v>1</v>
      </c>
      <c r="AP952" s="77" t="str">
        <f t="shared" si="243"/>
        <v>Insignificante</v>
      </c>
      <c r="AQ952" s="79" t="s">
        <v>8</v>
      </c>
      <c r="AR952" s="79"/>
      <c r="AS952" s="79"/>
    </row>
    <row r="953" spans="3:45" ht="12.75">
      <c r="C953" s="56" t="s">
        <v>4677</v>
      </c>
      <c r="D953" s="57">
        <v>43383</v>
      </c>
      <c r="E953" s="71" t="s">
        <v>4678</v>
      </c>
      <c r="F953" s="71" t="s">
        <v>4678</v>
      </c>
      <c r="G953" s="72" t="s">
        <v>4676</v>
      </c>
      <c r="H953" s="72" t="s">
        <v>222</v>
      </c>
      <c r="I953" s="59" t="s">
        <v>2655</v>
      </c>
      <c r="J953" s="72" t="s">
        <v>3114</v>
      </c>
      <c r="K953" s="72" t="s">
        <v>4363</v>
      </c>
      <c r="L953" s="72" t="s">
        <v>58</v>
      </c>
      <c r="M953" s="72" t="s">
        <v>4445</v>
      </c>
      <c r="N953" s="72" t="s">
        <v>2912</v>
      </c>
      <c r="O953" s="72" t="s">
        <v>4679</v>
      </c>
      <c r="P953" s="46" t="s">
        <v>180</v>
      </c>
      <c r="Q953" s="59" t="s">
        <v>2650</v>
      </c>
      <c r="R953" s="59" t="s">
        <v>3116</v>
      </c>
      <c r="S953" s="75">
        <f t="shared" si="233"/>
        <v>1</v>
      </c>
      <c r="T953" s="75" t="s">
        <v>231</v>
      </c>
      <c r="U953" s="75">
        <f t="shared" si="234"/>
        <v>1</v>
      </c>
      <c r="V953" s="75" t="s">
        <v>231</v>
      </c>
      <c r="W953" s="75">
        <f t="shared" si="235"/>
        <v>1</v>
      </c>
      <c r="X953" s="75" t="s">
        <v>231</v>
      </c>
      <c r="Y953" s="76">
        <f t="shared" si="248"/>
        <v>1</v>
      </c>
      <c r="Z953" s="77" t="str">
        <f t="shared" si="249"/>
        <v>Insignificante</v>
      </c>
      <c r="AA953" s="78">
        <f t="shared" si="236"/>
        <v>1</v>
      </c>
      <c r="AB953" s="75" t="s">
        <v>231</v>
      </c>
      <c r="AC953" s="75">
        <f t="shared" si="237"/>
        <v>1</v>
      </c>
      <c r="AD953" s="75" t="s">
        <v>231</v>
      </c>
      <c r="AE953" s="75">
        <f t="shared" si="238"/>
        <v>1</v>
      </c>
      <c r="AF953" s="75" t="s">
        <v>231</v>
      </c>
      <c r="AG953" s="76">
        <f t="shared" si="250"/>
        <v>1</v>
      </c>
      <c r="AH953" s="77" t="str">
        <f t="shared" si="239"/>
        <v>Insignificante</v>
      </c>
      <c r="AI953" s="78">
        <f t="shared" si="240"/>
        <v>1</v>
      </c>
      <c r="AJ953" s="75" t="s">
        <v>231</v>
      </c>
      <c r="AK953" s="75">
        <f t="shared" si="241"/>
        <v>1</v>
      </c>
      <c r="AL953" s="75" t="s">
        <v>231</v>
      </c>
      <c r="AM953" s="75">
        <f t="shared" si="242"/>
        <v>1</v>
      </c>
      <c r="AN953" s="75" t="s">
        <v>231</v>
      </c>
      <c r="AO953" s="76">
        <f t="shared" si="251"/>
        <v>1</v>
      </c>
      <c r="AP953" s="77" t="str">
        <f t="shared" si="243"/>
        <v>Insignificante</v>
      </c>
      <c r="AQ953" s="79" t="s">
        <v>8</v>
      </c>
      <c r="AR953" s="79"/>
      <c r="AS953" s="79"/>
    </row>
    <row r="954" spans="3:45" ht="76.5">
      <c r="C954" s="56" t="s">
        <v>4680</v>
      </c>
      <c r="D954" s="57">
        <v>43397</v>
      </c>
      <c r="E954" s="71" t="s">
        <v>3524</v>
      </c>
      <c r="F954" s="71" t="s">
        <v>4681</v>
      </c>
      <c r="G954" s="72" t="s">
        <v>4682</v>
      </c>
      <c r="H954" s="72" t="s">
        <v>222</v>
      </c>
      <c r="I954" s="59" t="s">
        <v>2655</v>
      </c>
      <c r="J954" s="72" t="s">
        <v>4683</v>
      </c>
      <c r="K954" s="72" t="s">
        <v>609</v>
      </c>
      <c r="L954" s="72" t="s">
        <v>610</v>
      </c>
      <c r="M954" s="72" t="s">
        <v>4486</v>
      </c>
      <c r="N954" s="72" t="s">
        <v>4500</v>
      </c>
      <c r="O954" s="72" t="s">
        <v>426</v>
      </c>
      <c r="P954" s="46" t="s">
        <v>179</v>
      </c>
      <c r="Q954" s="59" t="s">
        <v>2697</v>
      </c>
      <c r="R954" s="59" t="s">
        <v>2783</v>
      </c>
      <c r="S954" s="75">
        <f t="shared" si="233"/>
        <v>1</v>
      </c>
      <c r="T954" s="75" t="s">
        <v>231</v>
      </c>
      <c r="U954" s="75">
        <f t="shared" si="234"/>
        <v>1</v>
      </c>
      <c r="V954" s="75" t="s">
        <v>231</v>
      </c>
      <c r="W954" s="75">
        <f t="shared" si="235"/>
        <v>2</v>
      </c>
      <c r="X954" s="75" t="s">
        <v>233</v>
      </c>
      <c r="Y954" s="76">
        <f t="shared" si="248"/>
        <v>2</v>
      </c>
      <c r="Z954" s="77" t="str">
        <f t="shared" si="249"/>
        <v>Menor</v>
      </c>
      <c r="AA954" s="78">
        <f t="shared" si="236"/>
        <v>1</v>
      </c>
      <c r="AB954" s="75" t="s">
        <v>231</v>
      </c>
      <c r="AC954" s="75">
        <f t="shared" si="237"/>
        <v>2</v>
      </c>
      <c r="AD954" s="75" t="s">
        <v>233</v>
      </c>
      <c r="AE954" s="75">
        <f t="shared" si="238"/>
        <v>3</v>
      </c>
      <c r="AF954" s="75" t="s">
        <v>232</v>
      </c>
      <c r="AG954" s="76">
        <f t="shared" si="250"/>
        <v>3</v>
      </c>
      <c r="AH954" s="77" t="str">
        <f t="shared" si="239"/>
        <v>Moderado</v>
      </c>
      <c r="AI954" s="78">
        <f t="shared" si="240"/>
        <v>1</v>
      </c>
      <c r="AJ954" s="75" t="s">
        <v>231</v>
      </c>
      <c r="AK954" s="75">
        <f t="shared" si="241"/>
        <v>3</v>
      </c>
      <c r="AL954" s="75" t="s">
        <v>232</v>
      </c>
      <c r="AM954" s="75">
        <f t="shared" si="242"/>
        <v>3</v>
      </c>
      <c r="AN954" s="75" t="s">
        <v>232</v>
      </c>
      <c r="AO954" s="76">
        <f t="shared" si="251"/>
        <v>3</v>
      </c>
      <c r="AP954" s="77" t="str">
        <f t="shared" si="243"/>
        <v>Moderado</v>
      </c>
      <c r="AQ954" s="79"/>
      <c r="AR954" s="79"/>
      <c r="AS954" s="79"/>
    </row>
    <row r="955" spans="3:45" ht="76.5">
      <c r="C955" s="56" t="s">
        <v>4680</v>
      </c>
      <c r="D955" s="57">
        <v>43397</v>
      </c>
      <c r="E955" s="71" t="s">
        <v>3524</v>
      </c>
      <c r="F955" s="71" t="s">
        <v>4681</v>
      </c>
      <c r="G955" s="72" t="s">
        <v>4682</v>
      </c>
      <c r="H955" s="72" t="s">
        <v>222</v>
      </c>
      <c r="I955" s="59" t="s">
        <v>2655</v>
      </c>
      <c r="J955" s="72" t="s">
        <v>4683</v>
      </c>
      <c r="K955" s="72" t="s">
        <v>609</v>
      </c>
      <c r="L955" s="72" t="s">
        <v>610</v>
      </c>
      <c r="M955" s="72" t="s">
        <v>4486</v>
      </c>
      <c r="N955" s="72" t="s">
        <v>4500</v>
      </c>
      <c r="O955" s="72" t="s">
        <v>4684</v>
      </c>
      <c r="P955" s="46" t="s">
        <v>179</v>
      </c>
      <c r="Q955" s="59" t="s">
        <v>2697</v>
      </c>
      <c r="R955" s="59" t="s">
        <v>2783</v>
      </c>
      <c r="S955" s="75">
        <f t="shared" si="233"/>
        <v>1</v>
      </c>
      <c r="T955" s="75" t="s">
        <v>231</v>
      </c>
      <c r="U955" s="75">
        <f t="shared" si="234"/>
        <v>1</v>
      </c>
      <c r="V955" s="75" t="s">
        <v>231</v>
      </c>
      <c r="W955" s="75">
        <f t="shared" si="235"/>
        <v>2</v>
      </c>
      <c r="X955" s="75" t="s">
        <v>233</v>
      </c>
      <c r="Y955" s="76">
        <f>MAXA(S955,U955,W955)</f>
        <v>2</v>
      </c>
      <c r="Z955" s="77" t="str">
        <f>IF(Y955=1,"Insignificante",IF(Y955=2,"Menor",IF(Y955=3,"Moderado",IF(Y955=4,"Mayor",IF(Y955=5,"Catastrófico","NA")))))</f>
        <v>Menor</v>
      </c>
      <c r="AA955" s="78">
        <f t="shared" si="236"/>
        <v>1</v>
      </c>
      <c r="AB955" s="75" t="s">
        <v>231</v>
      </c>
      <c r="AC955" s="75">
        <f t="shared" si="237"/>
        <v>2</v>
      </c>
      <c r="AD955" s="75" t="s">
        <v>233</v>
      </c>
      <c r="AE955" s="75">
        <f t="shared" si="238"/>
        <v>3</v>
      </c>
      <c r="AF955" s="75" t="s">
        <v>232</v>
      </c>
      <c r="AG955" s="76">
        <f>MAXA(AA955,AC955,AE955)</f>
        <v>3</v>
      </c>
      <c r="AH955" s="77" t="str">
        <f t="shared" si="239"/>
        <v>Moderado</v>
      </c>
      <c r="AI955" s="78">
        <f t="shared" si="240"/>
        <v>1</v>
      </c>
      <c r="AJ955" s="75" t="s">
        <v>231</v>
      </c>
      <c r="AK955" s="75">
        <f t="shared" si="241"/>
        <v>3</v>
      </c>
      <c r="AL955" s="75" t="s">
        <v>232</v>
      </c>
      <c r="AM955" s="75">
        <f t="shared" si="242"/>
        <v>3</v>
      </c>
      <c r="AN955" s="75" t="s">
        <v>232</v>
      </c>
      <c r="AO955" s="76">
        <f>MAXA(AI955,AK955,AM955)</f>
        <v>3</v>
      </c>
      <c r="AP955" s="77" t="str">
        <f t="shared" si="243"/>
        <v>Moderado</v>
      </c>
      <c r="AQ955" s="79"/>
      <c r="AR955" s="79"/>
      <c r="AS955" s="79"/>
    </row>
    <row r="956" spans="3:45" ht="76.5">
      <c r="C956" s="56" t="s">
        <v>4685</v>
      </c>
      <c r="D956" s="57">
        <v>43397</v>
      </c>
      <c r="E956" s="71" t="s">
        <v>2744</v>
      </c>
      <c r="F956" s="71" t="s">
        <v>4686</v>
      </c>
      <c r="G956" s="72" t="s">
        <v>4687</v>
      </c>
      <c r="H956" s="72" t="s">
        <v>222</v>
      </c>
      <c r="I956" s="59" t="s">
        <v>223</v>
      </c>
      <c r="J956" s="72" t="s">
        <v>4485</v>
      </c>
      <c r="K956" s="72" t="s">
        <v>609</v>
      </c>
      <c r="L956" s="72" t="s">
        <v>610</v>
      </c>
      <c r="M956" s="72" t="s">
        <v>4486</v>
      </c>
      <c r="N956" s="72" t="s">
        <v>4487</v>
      </c>
      <c r="O956" s="72" t="s">
        <v>4488</v>
      </c>
      <c r="P956" s="46" t="s">
        <v>179</v>
      </c>
      <c r="Q956" s="59" t="s">
        <v>2697</v>
      </c>
      <c r="R956" s="59" t="s">
        <v>230</v>
      </c>
      <c r="S956" s="75">
        <f t="shared" si="233"/>
        <v>1</v>
      </c>
      <c r="T956" s="75" t="s">
        <v>231</v>
      </c>
      <c r="U956" s="75">
        <f t="shared" si="234"/>
        <v>1</v>
      </c>
      <c r="V956" s="75" t="s">
        <v>231</v>
      </c>
      <c r="W956" s="75">
        <f t="shared" si="235"/>
        <v>1</v>
      </c>
      <c r="X956" s="75" t="s">
        <v>231</v>
      </c>
      <c r="Y956" s="76">
        <f t="shared" si="248"/>
        <v>1</v>
      </c>
      <c r="Z956" s="77" t="str">
        <f t="shared" si="249"/>
        <v>Insignificante</v>
      </c>
      <c r="AA956" s="78">
        <f t="shared" si="236"/>
        <v>1</v>
      </c>
      <c r="AB956" s="75" t="s">
        <v>231</v>
      </c>
      <c r="AC956" s="75">
        <f t="shared" si="237"/>
        <v>2</v>
      </c>
      <c r="AD956" s="75" t="s">
        <v>233</v>
      </c>
      <c r="AE956" s="75">
        <f t="shared" si="238"/>
        <v>3</v>
      </c>
      <c r="AF956" s="75" t="s">
        <v>232</v>
      </c>
      <c r="AG956" s="76">
        <f t="shared" si="250"/>
        <v>3</v>
      </c>
      <c r="AH956" s="77" t="str">
        <f t="shared" si="239"/>
        <v>Moderado</v>
      </c>
      <c r="AI956" s="78">
        <f t="shared" si="240"/>
        <v>1</v>
      </c>
      <c r="AJ956" s="75" t="s">
        <v>231</v>
      </c>
      <c r="AK956" s="75">
        <f t="shared" si="241"/>
        <v>3</v>
      </c>
      <c r="AL956" s="75" t="s">
        <v>232</v>
      </c>
      <c r="AM956" s="75">
        <f t="shared" si="242"/>
        <v>3</v>
      </c>
      <c r="AN956" s="75" t="s">
        <v>232</v>
      </c>
      <c r="AO956" s="76">
        <f t="shared" si="251"/>
        <v>3</v>
      </c>
      <c r="AP956" s="77" t="str">
        <f t="shared" si="243"/>
        <v>Moderado</v>
      </c>
      <c r="AQ956" s="79"/>
      <c r="AR956" s="79"/>
      <c r="AS956" s="79"/>
    </row>
    <row r="957" spans="3:45" ht="76.5">
      <c r="C957" s="56" t="s">
        <v>4685</v>
      </c>
      <c r="D957" s="57">
        <v>43397</v>
      </c>
      <c r="E957" s="71" t="s">
        <v>2744</v>
      </c>
      <c r="F957" s="71" t="s">
        <v>4686</v>
      </c>
      <c r="G957" s="72" t="s">
        <v>4687</v>
      </c>
      <c r="H957" s="72" t="s">
        <v>222</v>
      </c>
      <c r="I957" s="59" t="s">
        <v>223</v>
      </c>
      <c r="J957" s="72" t="s">
        <v>4485</v>
      </c>
      <c r="K957" s="72" t="s">
        <v>609</v>
      </c>
      <c r="L957" s="72" t="s">
        <v>610</v>
      </c>
      <c r="M957" s="72" t="s">
        <v>4486</v>
      </c>
      <c r="N957" s="72" t="s">
        <v>4487</v>
      </c>
      <c r="O957" s="72" t="s">
        <v>4264</v>
      </c>
      <c r="P957" s="46" t="s">
        <v>179</v>
      </c>
      <c r="Q957" s="59" t="s">
        <v>2697</v>
      </c>
      <c r="R957" s="59" t="s">
        <v>230</v>
      </c>
      <c r="S957" s="75">
        <f t="shared" si="233"/>
        <v>1</v>
      </c>
      <c r="T957" s="75" t="s">
        <v>231</v>
      </c>
      <c r="U957" s="75">
        <f t="shared" si="234"/>
        <v>1</v>
      </c>
      <c r="V957" s="75" t="s">
        <v>231</v>
      </c>
      <c r="W957" s="75">
        <f t="shared" si="235"/>
        <v>1</v>
      </c>
      <c r="X957" s="75" t="s">
        <v>231</v>
      </c>
      <c r="Y957" s="76">
        <f>MAXA(S957,U957,W957)</f>
        <v>1</v>
      </c>
      <c r="Z957" s="77" t="str">
        <f>IF(Y957=1,"Insignificante",IF(Y957=2,"Menor",IF(Y957=3,"Moderado",IF(Y957=4,"Mayor",IF(Y957=5,"Catastrófico","NA")))))</f>
        <v>Insignificante</v>
      </c>
      <c r="AA957" s="78">
        <f t="shared" si="236"/>
        <v>1</v>
      </c>
      <c r="AB957" s="75" t="s">
        <v>231</v>
      </c>
      <c r="AC957" s="75">
        <f t="shared" si="237"/>
        <v>2</v>
      </c>
      <c r="AD957" s="75" t="s">
        <v>233</v>
      </c>
      <c r="AE957" s="75">
        <f t="shared" si="238"/>
        <v>3</v>
      </c>
      <c r="AF957" s="75" t="s">
        <v>232</v>
      </c>
      <c r="AG957" s="76">
        <f>MAXA(AA957,AC957,AE957)</f>
        <v>3</v>
      </c>
      <c r="AH957" s="77" t="str">
        <f t="shared" si="239"/>
        <v>Moderado</v>
      </c>
      <c r="AI957" s="78">
        <f t="shared" si="240"/>
        <v>1</v>
      </c>
      <c r="AJ957" s="75" t="s">
        <v>231</v>
      </c>
      <c r="AK957" s="75">
        <f t="shared" si="241"/>
        <v>3</v>
      </c>
      <c r="AL957" s="75" t="s">
        <v>232</v>
      </c>
      <c r="AM957" s="75">
        <f t="shared" si="242"/>
        <v>3</v>
      </c>
      <c r="AN957" s="75" t="s">
        <v>232</v>
      </c>
      <c r="AO957" s="76">
        <f>MAXA(AI957,AK957,AM957)</f>
        <v>3</v>
      </c>
      <c r="AP957" s="77" t="str">
        <f t="shared" si="243"/>
        <v>Moderado</v>
      </c>
      <c r="AQ957" s="79"/>
      <c r="AR957" s="79"/>
      <c r="AS957" s="79"/>
    </row>
    <row r="958" spans="3:45" ht="76.5">
      <c r="C958" s="56" t="s">
        <v>4688</v>
      </c>
      <c r="D958" s="57">
        <v>43399</v>
      </c>
      <c r="E958" s="71" t="s">
        <v>4689</v>
      </c>
      <c r="F958" s="71" t="s">
        <v>4689</v>
      </c>
      <c r="G958" s="72" t="s">
        <v>4690</v>
      </c>
      <c r="H958" s="72" t="s">
        <v>222</v>
      </c>
      <c r="I958" s="72" t="s">
        <v>2655</v>
      </c>
      <c r="J958" s="72" t="s">
        <v>4691</v>
      </c>
      <c r="K958" s="72" t="s">
        <v>375</v>
      </c>
      <c r="L958" s="72" t="s">
        <v>376</v>
      </c>
      <c r="M958" s="72" t="s">
        <v>4692</v>
      </c>
      <c r="N958" s="72" t="s">
        <v>4693</v>
      </c>
      <c r="O958" s="72" t="s">
        <v>2656</v>
      </c>
      <c r="P958" s="46" t="s">
        <v>179</v>
      </c>
      <c r="Q958" s="59" t="s">
        <v>2753</v>
      </c>
      <c r="R958" s="59" t="s">
        <v>3116</v>
      </c>
      <c r="S958" s="75">
        <f t="shared" si="233"/>
        <v>1</v>
      </c>
      <c r="T958" s="75" t="s">
        <v>231</v>
      </c>
      <c r="U958" s="75">
        <f t="shared" si="234"/>
        <v>4</v>
      </c>
      <c r="V958" s="75" t="s">
        <v>242</v>
      </c>
      <c r="W958" s="75">
        <f t="shared" si="235"/>
        <v>3</v>
      </c>
      <c r="X958" s="75" t="s">
        <v>232</v>
      </c>
      <c r="Y958" s="76">
        <f t="shared" si="248"/>
        <v>4</v>
      </c>
      <c r="Z958" s="77" t="str">
        <f t="shared" si="249"/>
        <v>Mayor</v>
      </c>
      <c r="AA958" s="78">
        <f t="shared" si="236"/>
        <v>1</v>
      </c>
      <c r="AB958" s="75" t="s">
        <v>231</v>
      </c>
      <c r="AC958" s="75">
        <f t="shared" si="237"/>
        <v>3</v>
      </c>
      <c r="AD958" s="75" t="s">
        <v>232</v>
      </c>
      <c r="AE958" s="75">
        <f t="shared" si="238"/>
        <v>3</v>
      </c>
      <c r="AF958" s="75" t="s">
        <v>232</v>
      </c>
      <c r="AG958" s="76">
        <f t="shared" si="250"/>
        <v>3</v>
      </c>
      <c r="AH958" s="77" t="str">
        <f t="shared" si="239"/>
        <v>Moderado</v>
      </c>
      <c r="AI958" s="78">
        <f t="shared" si="240"/>
        <v>1</v>
      </c>
      <c r="AJ958" s="75" t="s">
        <v>231</v>
      </c>
      <c r="AK958" s="75">
        <f t="shared" si="241"/>
        <v>3</v>
      </c>
      <c r="AL958" s="75" t="s">
        <v>232</v>
      </c>
      <c r="AM958" s="75">
        <f t="shared" si="242"/>
        <v>3</v>
      </c>
      <c r="AN958" s="75" t="s">
        <v>232</v>
      </c>
      <c r="AO958" s="76">
        <f t="shared" si="251"/>
        <v>3</v>
      </c>
      <c r="AP958" s="77" t="str">
        <f t="shared" si="243"/>
        <v>Moderado</v>
      </c>
      <c r="AQ958" s="79" t="s">
        <v>8</v>
      </c>
      <c r="AR958" s="79" t="s">
        <v>8</v>
      </c>
      <c r="AS958" s="79" t="s">
        <v>8</v>
      </c>
    </row>
    <row r="959" spans="3:45" ht="76.5">
      <c r="C959" s="56" t="s">
        <v>4694</v>
      </c>
      <c r="D959" s="57">
        <v>43376</v>
      </c>
      <c r="E959" s="71" t="s">
        <v>4695</v>
      </c>
      <c r="F959" s="71" t="s">
        <v>4696</v>
      </c>
      <c r="G959" s="72" t="s">
        <v>4697</v>
      </c>
      <c r="H959" s="72" t="s">
        <v>222</v>
      </c>
      <c r="I959" s="59" t="s">
        <v>2655</v>
      </c>
      <c r="J959" s="72" t="s">
        <v>4698</v>
      </c>
      <c r="K959" s="72" t="s">
        <v>535</v>
      </c>
      <c r="L959" s="72" t="s">
        <v>4135</v>
      </c>
      <c r="M959" s="72" t="s">
        <v>4699</v>
      </c>
      <c r="N959" s="72" t="s">
        <v>4700</v>
      </c>
      <c r="O959" s="72" t="s">
        <v>4701</v>
      </c>
      <c r="P959" s="46" t="s">
        <v>179</v>
      </c>
      <c r="Q959" s="59" t="s">
        <v>2697</v>
      </c>
      <c r="R959" s="59" t="s">
        <v>2774</v>
      </c>
      <c r="S959" s="75">
        <f t="shared" si="233"/>
        <v>4</v>
      </c>
      <c r="T959" s="75" t="s">
        <v>242</v>
      </c>
      <c r="U959" s="75">
        <f t="shared" si="234"/>
        <v>5</v>
      </c>
      <c r="V959" s="75" t="s">
        <v>243</v>
      </c>
      <c r="W959" s="75">
        <f t="shared" si="235"/>
        <v>4</v>
      </c>
      <c r="X959" s="75" t="s">
        <v>242</v>
      </c>
      <c r="Y959" s="76">
        <f t="shared" si="248"/>
        <v>5</v>
      </c>
      <c r="Z959" s="77" t="str">
        <f t="shared" si="249"/>
        <v>Catastrófico</v>
      </c>
      <c r="AA959" s="78">
        <f t="shared" si="236"/>
        <v>2</v>
      </c>
      <c r="AB959" s="75" t="s">
        <v>233</v>
      </c>
      <c r="AC959" s="75">
        <f t="shared" si="237"/>
        <v>3</v>
      </c>
      <c r="AD959" s="75" t="s">
        <v>232</v>
      </c>
      <c r="AE959" s="75">
        <f t="shared" si="238"/>
        <v>3</v>
      </c>
      <c r="AF959" s="75" t="s">
        <v>232</v>
      </c>
      <c r="AG959" s="76">
        <f t="shared" si="250"/>
        <v>3</v>
      </c>
      <c r="AH959" s="77" t="str">
        <f t="shared" si="239"/>
        <v>Moderado</v>
      </c>
      <c r="AI959" s="78">
        <f t="shared" si="240"/>
        <v>4</v>
      </c>
      <c r="AJ959" s="75" t="s">
        <v>242</v>
      </c>
      <c r="AK959" s="75">
        <f t="shared" si="241"/>
        <v>3</v>
      </c>
      <c r="AL959" s="75" t="s">
        <v>232</v>
      </c>
      <c r="AM959" s="75">
        <f t="shared" si="242"/>
        <v>4</v>
      </c>
      <c r="AN959" s="75" t="s">
        <v>242</v>
      </c>
      <c r="AO959" s="76">
        <f t="shared" si="251"/>
        <v>4</v>
      </c>
      <c r="AP959" s="77" t="str">
        <f t="shared" si="243"/>
        <v>Mayor</v>
      </c>
      <c r="AQ959" s="79"/>
      <c r="AR959" s="79"/>
      <c r="AS959" s="79"/>
    </row>
    <row r="960" spans="3:45" ht="76.5">
      <c r="C960" s="56" t="s">
        <v>4694</v>
      </c>
      <c r="D960" s="57">
        <v>43376</v>
      </c>
      <c r="E960" s="71" t="s">
        <v>4695</v>
      </c>
      <c r="F960" s="71" t="s">
        <v>4696</v>
      </c>
      <c r="G960" s="72" t="s">
        <v>4697</v>
      </c>
      <c r="H960" s="72" t="s">
        <v>222</v>
      </c>
      <c r="I960" s="59" t="s">
        <v>2655</v>
      </c>
      <c r="J960" s="72" t="s">
        <v>4698</v>
      </c>
      <c r="K960" s="72" t="s">
        <v>535</v>
      </c>
      <c r="L960" s="72" t="s">
        <v>4135</v>
      </c>
      <c r="M960" s="72" t="s">
        <v>4699</v>
      </c>
      <c r="N960" s="72" t="s">
        <v>4700</v>
      </c>
      <c r="O960" s="72" t="s">
        <v>4702</v>
      </c>
      <c r="P960" s="46" t="s">
        <v>179</v>
      </c>
      <c r="Q960" s="59" t="s">
        <v>2697</v>
      </c>
      <c r="R960" s="59" t="s">
        <v>2774</v>
      </c>
      <c r="S960" s="75">
        <f t="shared" si="233"/>
        <v>4</v>
      </c>
      <c r="T960" s="75" t="s">
        <v>242</v>
      </c>
      <c r="U960" s="75">
        <f t="shared" si="234"/>
        <v>5</v>
      </c>
      <c r="V960" s="75" t="s">
        <v>243</v>
      </c>
      <c r="W960" s="75">
        <f t="shared" si="235"/>
        <v>4</v>
      </c>
      <c r="X960" s="75" t="s">
        <v>242</v>
      </c>
      <c r="Y960" s="76">
        <f>MAXA(S960,U960,W960)</f>
        <v>5</v>
      </c>
      <c r="Z960" s="77" t="str">
        <f>IF(Y960=1,"Insignificante",IF(Y960=2,"Menor",IF(Y960=3,"Moderado",IF(Y960=4,"Mayor",IF(Y960=5,"Catastrófico","NA")))))</f>
        <v>Catastrófico</v>
      </c>
      <c r="AA960" s="78">
        <f t="shared" si="236"/>
        <v>2</v>
      </c>
      <c r="AB960" s="75" t="s">
        <v>233</v>
      </c>
      <c r="AC960" s="75">
        <f t="shared" si="237"/>
        <v>3</v>
      </c>
      <c r="AD960" s="75" t="s">
        <v>232</v>
      </c>
      <c r="AE960" s="75">
        <f t="shared" si="238"/>
        <v>3</v>
      </c>
      <c r="AF960" s="75" t="s">
        <v>232</v>
      </c>
      <c r="AG960" s="76">
        <f>MAXA(AA960,AC960,AE960)</f>
        <v>3</v>
      </c>
      <c r="AH960" s="77" t="str">
        <f t="shared" si="239"/>
        <v>Moderado</v>
      </c>
      <c r="AI960" s="78">
        <f t="shared" si="240"/>
        <v>4</v>
      </c>
      <c r="AJ960" s="75" t="s">
        <v>242</v>
      </c>
      <c r="AK960" s="75">
        <f t="shared" si="241"/>
        <v>3</v>
      </c>
      <c r="AL960" s="75" t="s">
        <v>232</v>
      </c>
      <c r="AM960" s="75">
        <f t="shared" si="242"/>
        <v>4</v>
      </c>
      <c r="AN960" s="75" t="s">
        <v>242</v>
      </c>
      <c r="AO960" s="76">
        <f>MAXA(AI960,AK960,AM960)</f>
        <v>4</v>
      </c>
      <c r="AP960" s="77" t="str">
        <f t="shared" si="243"/>
        <v>Mayor</v>
      </c>
      <c r="AQ960" s="79"/>
      <c r="AR960" s="79"/>
      <c r="AS960" s="79"/>
    </row>
    <row r="961" spans="3:45" ht="76.5">
      <c r="C961" s="56" t="s">
        <v>4694</v>
      </c>
      <c r="D961" s="57">
        <v>43376</v>
      </c>
      <c r="E961" s="71" t="s">
        <v>4695</v>
      </c>
      <c r="F961" s="71" t="s">
        <v>4696</v>
      </c>
      <c r="G961" s="72" t="s">
        <v>4697</v>
      </c>
      <c r="H961" s="72" t="s">
        <v>222</v>
      </c>
      <c r="I961" s="59" t="s">
        <v>2655</v>
      </c>
      <c r="J961" s="72" t="s">
        <v>4698</v>
      </c>
      <c r="K961" s="72" t="s">
        <v>535</v>
      </c>
      <c r="L961" s="72" t="s">
        <v>4135</v>
      </c>
      <c r="M961" s="72" t="s">
        <v>4699</v>
      </c>
      <c r="N961" s="72" t="s">
        <v>4700</v>
      </c>
      <c r="O961" s="72" t="s">
        <v>4703</v>
      </c>
      <c r="P961" s="46" t="s">
        <v>179</v>
      </c>
      <c r="Q961" s="59" t="s">
        <v>2697</v>
      </c>
      <c r="R961" s="59" t="s">
        <v>2774</v>
      </c>
      <c r="S961" s="75">
        <f t="shared" si="233"/>
        <v>4</v>
      </c>
      <c r="T961" s="75" t="s">
        <v>242</v>
      </c>
      <c r="U961" s="75">
        <f t="shared" si="234"/>
        <v>5</v>
      </c>
      <c r="V961" s="75" t="s">
        <v>243</v>
      </c>
      <c r="W961" s="75">
        <f t="shared" si="235"/>
        <v>4</v>
      </c>
      <c r="X961" s="75" t="s">
        <v>242</v>
      </c>
      <c r="Y961" s="76">
        <f>MAXA(S961,U961,W961)</f>
        <v>5</v>
      </c>
      <c r="Z961" s="77" t="str">
        <f>IF(Y961=1,"Insignificante",IF(Y961=2,"Menor",IF(Y961=3,"Moderado",IF(Y961=4,"Mayor",IF(Y961=5,"Catastrófico","NA")))))</f>
        <v>Catastrófico</v>
      </c>
      <c r="AA961" s="78">
        <f t="shared" si="236"/>
        <v>2</v>
      </c>
      <c r="AB961" s="75" t="s">
        <v>233</v>
      </c>
      <c r="AC961" s="75">
        <f t="shared" si="237"/>
        <v>3</v>
      </c>
      <c r="AD961" s="75" t="s">
        <v>232</v>
      </c>
      <c r="AE961" s="75">
        <f t="shared" si="238"/>
        <v>3</v>
      </c>
      <c r="AF961" s="75" t="s">
        <v>232</v>
      </c>
      <c r="AG961" s="76">
        <f>MAXA(AA961,AC961,AE961)</f>
        <v>3</v>
      </c>
      <c r="AH961" s="77" t="str">
        <f t="shared" si="239"/>
        <v>Moderado</v>
      </c>
      <c r="AI961" s="78">
        <f t="shared" si="240"/>
        <v>4</v>
      </c>
      <c r="AJ961" s="75" t="s">
        <v>242</v>
      </c>
      <c r="AK961" s="75">
        <f t="shared" si="241"/>
        <v>3</v>
      </c>
      <c r="AL961" s="75" t="s">
        <v>232</v>
      </c>
      <c r="AM961" s="75">
        <f t="shared" si="242"/>
        <v>4</v>
      </c>
      <c r="AN961" s="75" t="s">
        <v>242</v>
      </c>
      <c r="AO961" s="76">
        <f>MAXA(AI961,AK961,AM961)</f>
        <v>4</v>
      </c>
      <c r="AP961" s="77" t="str">
        <f t="shared" si="243"/>
        <v>Mayor</v>
      </c>
      <c r="AQ961" s="79"/>
      <c r="AR961" s="79"/>
      <c r="AS961" s="79"/>
    </row>
    <row r="962" spans="3:45" ht="76.5">
      <c r="C962" s="56" t="s">
        <v>4694</v>
      </c>
      <c r="D962" s="57">
        <v>43376</v>
      </c>
      <c r="E962" s="71" t="s">
        <v>4695</v>
      </c>
      <c r="F962" s="71" t="s">
        <v>4696</v>
      </c>
      <c r="G962" s="72" t="s">
        <v>4697</v>
      </c>
      <c r="H962" s="72" t="s">
        <v>222</v>
      </c>
      <c r="I962" s="59" t="s">
        <v>2655</v>
      </c>
      <c r="J962" s="72" t="s">
        <v>4698</v>
      </c>
      <c r="K962" s="72" t="s">
        <v>535</v>
      </c>
      <c r="L962" s="72" t="s">
        <v>4135</v>
      </c>
      <c r="M962" s="72" t="s">
        <v>4699</v>
      </c>
      <c r="N962" s="72" t="s">
        <v>4700</v>
      </c>
      <c r="O962" s="72" t="s">
        <v>4704</v>
      </c>
      <c r="P962" s="46" t="s">
        <v>179</v>
      </c>
      <c r="Q962" s="59" t="s">
        <v>2697</v>
      </c>
      <c r="R962" s="59" t="s">
        <v>2774</v>
      </c>
      <c r="S962" s="75">
        <f t="shared" si="233"/>
        <v>4</v>
      </c>
      <c r="T962" s="75" t="s">
        <v>242</v>
      </c>
      <c r="U962" s="75">
        <f t="shared" si="234"/>
        <v>5</v>
      </c>
      <c r="V962" s="75" t="s">
        <v>243</v>
      </c>
      <c r="W962" s="75">
        <f t="shared" si="235"/>
        <v>4</v>
      </c>
      <c r="X962" s="75" t="s">
        <v>242</v>
      </c>
      <c r="Y962" s="76">
        <f>MAXA(S962,U962,W962)</f>
        <v>5</v>
      </c>
      <c r="Z962" s="77" t="str">
        <f>IF(Y962=1,"Insignificante",IF(Y962=2,"Menor",IF(Y962=3,"Moderado",IF(Y962=4,"Mayor",IF(Y962=5,"Catastrófico","NA")))))</f>
        <v>Catastrófico</v>
      </c>
      <c r="AA962" s="78">
        <f t="shared" si="236"/>
        <v>2</v>
      </c>
      <c r="AB962" s="75" t="s">
        <v>233</v>
      </c>
      <c r="AC962" s="75">
        <f t="shared" si="237"/>
        <v>3</v>
      </c>
      <c r="AD962" s="75" t="s">
        <v>232</v>
      </c>
      <c r="AE962" s="75">
        <f t="shared" si="238"/>
        <v>3</v>
      </c>
      <c r="AF962" s="75" t="s">
        <v>232</v>
      </c>
      <c r="AG962" s="76">
        <f>MAXA(AA962,AC962,AE962)</f>
        <v>3</v>
      </c>
      <c r="AH962" s="77" t="str">
        <f t="shared" si="239"/>
        <v>Moderado</v>
      </c>
      <c r="AI962" s="78">
        <f t="shared" si="240"/>
        <v>4</v>
      </c>
      <c r="AJ962" s="75" t="s">
        <v>242</v>
      </c>
      <c r="AK962" s="75">
        <f t="shared" si="241"/>
        <v>3</v>
      </c>
      <c r="AL962" s="75" t="s">
        <v>232</v>
      </c>
      <c r="AM962" s="75">
        <f t="shared" si="242"/>
        <v>4</v>
      </c>
      <c r="AN962" s="75" t="s">
        <v>242</v>
      </c>
      <c r="AO962" s="76">
        <f>MAXA(AI962,AK962,AM962)</f>
        <v>4</v>
      </c>
      <c r="AP962" s="77" t="str">
        <f t="shared" si="243"/>
        <v>Mayor</v>
      </c>
      <c r="AQ962" s="79"/>
      <c r="AR962" s="79"/>
      <c r="AS962" s="79"/>
    </row>
    <row r="963" spans="3:45" ht="76.5">
      <c r="C963" s="56" t="s">
        <v>4694</v>
      </c>
      <c r="D963" s="57">
        <v>43376</v>
      </c>
      <c r="E963" s="71" t="s">
        <v>4695</v>
      </c>
      <c r="F963" s="71" t="s">
        <v>4696</v>
      </c>
      <c r="G963" s="72" t="s">
        <v>4697</v>
      </c>
      <c r="H963" s="72" t="s">
        <v>222</v>
      </c>
      <c r="I963" s="59" t="s">
        <v>2655</v>
      </c>
      <c r="J963" s="72" t="s">
        <v>4698</v>
      </c>
      <c r="K963" s="72" t="s">
        <v>535</v>
      </c>
      <c r="L963" s="72" t="s">
        <v>4135</v>
      </c>
      <c r="M963" s="72" t="s">
        <v>4699</v>
      </c>
      <c r="N963" s="72" t="s">
        <v>4700</v>
      </c>
      <c r="O963" s="72" t="s">
        <v>4705</v>
      </c>
      <c r="P963" s="46" t="s">
        <v>179</v>
      </c>
      <c r="Q963" s="59" t="s">
        <v>2697</v>
      </c>
      <c r="R963" s="59" t="s">
        <v>2774</v>
      </c>
      <c r="S963" s="75">
        <f t="shared" si="233"/>
        <v>4</v>
      </c>
      <c r="T963" s="75" t="s">
        <v>242</v>
      </c>
      <c r="U963" s="75">
        <f t="shared" si="234"/>
        <v>5</v>
      </c>
      <c r="V963" s="75" t="s">
        <v>243</v>
      </c>
      <c r="W963" s="75">
        <f t="shared" si="235"/>
        <v>4</v>
      </c>
      <c r="X963" s="75" t="s">
        <v>242</v>
      </c>
      <c r="Y963" s="76">
        <f>MAXA(S963,U963,W963)</f>
        <v>5</v>
      </c>
      <c r="Z963" s="77" t="str">
        <f>IF(Y963=1,"Insignificante",IF(Y963=2,"Menor",IF(Y963=3,"Moderado",IF(Y963=4,"Mayor",IF(Y963=5,"Catastrófico","NA")))))</f>
        <v>Catastrófico</v>
      </c>
      <c r="AA963" s="78">
        <f t="shared" si="236"/>
        <v>2</v>
      </c>
      <c r="AB963" s="75" t="s">
        <v>233</v>
      </c>
      <c r="AC963" s="75">
        <f t="shared" si="237"/>
        <v>3</v>
      </c>
      <c r="AD963" s="75" t="s">
        <v>232</v>
      </c>
      <c r="AE963" s="75">
        <f t="shared" si="238"/>
        <v>3</v>
      </c>
      <c r="AF963" s="75" t="s">
        <v>232</v>
      </c>
      <c r="AG963" s="76">
        <f>MAXA(AA963,AC963,AE963)</f>
        <v>3</v>
      </c>
      <c r="AH963" s="77" t="str">
        <f t="shared" si="239"/>
        <v>Moderado</v>
      </c>
      <c r="AI963" s="78">
        <f t="shared" si="240"/>
        <v>4</v>
      </c>
      <c r="AJ963" s="75" t="s">
        <v>242</v>
      </c>
      <c r="AK963" s="75">
        <f t="shared" si="241"/>
        <v>3</v>
      </c>
      <c r="AL963" s="75" t="s">
        <v>232</v>
      </c>
      <c r="AM963" s="75">
        <f t="shared" si="242"/>
        <v>4</v>
      </c>
      <c r="AN963" s="75" t="s">
        <v>242</v>
      </c>
      <c r="AO963" s="76">
        <f>MAXA(AI963,AK963,AM963)</f>
        <v>4</v>
      </c>
      <c r="AP963" s="77" t="str">
        <f t="shared" si="243"/>
        <v>Mayor</v>
      </c>
      <c r="AQ963" s="79"/>
      <c r="AR963" s="79"/>
      <c r="AS963" s="79"/>
    </row>
    <row r="964" spans="3:45" ht="76.5">
      <c r="C964" s="56" t="s">
        <v>4706</v>
      </c>
      <c r="D964" s="57">
        <v>43376</v>
      </c>
      <c r="E964" s="71" t="s">
        <v>4695</v>
      </c>
      <c r="F964" s="71" t="s">
        <v>4707</v>
      </c>
      <c r="G964" s="72" t="s">
        <v>4708</v>
      </c>
      <c r="H964" s="72" t="s">
        <v>222</v>
      </c>
      <c r="I964" s="59" t="s">
        <v>2655</v>
      </c>
      <c r="J964" s="72" t="s">
        <v>4709</v>
      </c>
      <c r="K964" s="72" t="s">
        <v>535</v>
      </c>
      <c r="L964" s="72" t="s">
        <v>4135</v>
      </c>
      <c r="M964" s="72" t="s">
        <v>4710</v>
      </c>
      <c r="N964" s="72" t="s">
        <v>4710</v>
      </c>
      <c r="O964" s="72" t="s">
        <v>4137</v>
      </c>
      <c r="P964" s="46" t="s">
        <v>179</v>
      </c>
      <c r="Q964" s="59" t="s">
        <v>2697</v>
      </c>
      <c r="R964" s="59" t="s">
        <v>2774</v>
      </c>
      <c r="S964" s="75">
        <f t="shared" si="233"/>
        <v>4</v>
      </c>
      <c r="T964" s="75" t="s">
        <v>242</v>
      </c>
      <c r="U964" s="75">
        <f t="shared" si="234"/>
        <v>5</v>
      </c>
      <c r="V964" s="75" t="s">
        <v>243</v>
      </c>
      <c r="W964" s="75">
        <f t="shared" si="235"/>
        <v>4</v>
      </c>
      <c r="X964" s="75" t="s">
        <v>242</v>
      </c>
      <c r="Y964" s="76">
        <f t="shared" si="248"/>
        <v>5</v>
      </c>
      <c r="Z964" s="77" t="str">
        <f t="shared" si="249"/>
        <v>Catastrófico</v>
      </c>
      <c r="AA964" s="78">
        <f t="shared" si="236"/>
        <v>2</v>
      </c>
      <c r="AB964" s="75" t="s">
        <v>233</v>
      </c>
      <c r="AC964" s="75">
        <f t="shared" si="237"/>
        <v>3</v>
      </c>
      <c r="AD964" s="75" t="s">
        <v>232</v>
      </c>
      <c r="AE964" s="75">
        <f t="shared" si="238"/>
        <v>3</v>
      </c>
      <c r="AF964" s="75" t="s">
        <v>232</v>
      </c>
      <c r="AG964" s="76">
        <f t="shared" si="250"/>
        <v>3</v>
      </c>
      <c r="AH964" s="77" t="str">
        <f t="shared" si="239"/>
        <v>Moderado</v>
      </c>
      <c r="AI964" s="78">
        <f t="shared" si="240"/>
        <v>4</v>
      </c>
      <c r="AJ964" s="75" t="s">
        <v>242</v>
      </c>
      <c r="AK964" s="75">
        <f t="shared" si="241"/>
        <v>3</v>
      </c>
      <c r="AL964" s="75" t="s">
        <v>232</v>
      </c>
      <c r="AM964" s="75">
        <f t="shared" si="242"/>
        <v>4</v>
      </c>
      <c r="AN964" s="75" t="s">
        <v>242</v>
      </c>
      <c r="AO964" s="76">
        <f t="shared" si="251"/>
        <v>4</v>
      </c>
      <c r="AP964" s="77" t="str">
        <f t="shared" si="243"/>
        <v>Mayor</v>
      </c>
      <c r="AQ964" s="79"/>
      <c r="AR964" s="79"/>
      <c r="AS964" s="79"/>
    </row>
    <row r="965" spans="3:45" ht="76.5">
      <c r="C965" s="56" t="s">
        <v>4706</v>
      </c>
      <c r="D965" s="57">
        <v>43376</v>
      </c>
      <c r="E965" s="71" t="s">
        <v>4695</v>
      </c>
      <c r="F965" s="71" t="s">
        <v>4707</v>
      </c>
      <c r="G965" s="72" t="s">
        <v>4708</v>
      </c>
      <c r="H965" s="72" t="s">
        <v>222</v>
      </c>
      <c r="I965" s="59" t="s">
        <v>2655</v>
      </c>
      <c r="J965" s="72" t="s">
        <v>4709</v>
      </c>
      <c r="K965" s="72" t="s">
        <v>535</v>
      </c>
      <c r="L965" s="72" t="s">
        <v>4135</v>
      </c>
      <c r="M965" s="72" t="s">
        <v>4710</v>
      </c>
      <c r="N965" s="72" t="s">
        <v>4710</v>
      </c>
      <c r="O965" s="72" t="s">
        <v>4711</v>
      </c>
      <c r="P965" s="46" t="s">
        <v>179</v>
      </c>
      <c r="Q965" s="59" t="s">
        <v>2697</v>
      </c>
      <c r="R965" s="59" t="s">
        <v>2774</v>
      </c>
      <c r="S965" s="75">
        <f t="shared" si="233"/>
        <v>4</v>
      </c>
      <c r="T965" s="75" t="s">
        <v>242</v>
      </c>
      <c r="U965" s="75">
        <f t="shared" si="234"/>
        <v>5</v>
      </c>
      <c r="V965" s="75" t="s">
        <v>243</v>
      </c>
      <c r="W965" s="75">
        <f t="shared" si="235"/>
        <v>4</v>
      </c>
      <c r="X965" s="75" t="s">
        <v>242</v>
      </c>
      <c r="Y965" s="76">
        <f>MAXA(S965,U965,W965)</f>
        <v>5</v>
      </c>
      <c r="Z965" s="77" t="str">
        <f>IF(Y965=1,"Insignificante",IF(Y965=2,"Menor",IF(Y965=3,"Moderado",IF(Y965=4,"Mayor",IF(Y965=5,"Catastrófico","NA")))))</f>
        <v>Catastrófico</v>
      </c>
      <c r="AA965" s="78">
        <f t="shared" si="236"/>
        <v>2</v>
      </c>
      <c r="AB965" s="75" t="s">
        <v>233</v>
      </c>
      <c r="AC965" s="75">
        <f t="shared" si="237"/>
        <v>3</v>
      </c>
      <c r="AD965" s="75" t="s">
        <v>232</v>
      </c>
      <c r="AE965" s="75">
        <f t="shared" si="238"/>
        <v>3</v>
      </c>
      <c r="AF965" s="75" t="s">
        <v>232</v>
      </c>
      <c r="AG965" s="76">
        <f>MAXA(AA965,AC965,AE965)</f>
        <v>3</v>
      </c>
      <c r="AH965" s="77" t="str">
        <f t="shared" si="239"/>
        <v>Moderado</v>
      </c>
      <c r="AI965" s="78">
        <f t="shared" si="240"/>
        <v>4</v>
      </c>
      <c r="AJ965" s="75" t="s">
        <v>242</v>
      </c>
      <c r="AK965" s="75">
        <f t="shared" si="241"/>
        <v>3</v>
      </c>
      <c r="AL965" s="75" t="s">
        <v>232</v>
      </c>
      <c r="AM965" s="75">
        <f t="shared" si="242"/>
        <v>4</v>
      </c>
      <c r="AN965" s="75" t="s">
        <v>242</v>
      </c>
      <c r="AO965" s="76">
        <f>MAXA(AI965,AK965,AM965)</f>
        <v>4</v>
      </c>
      <c r="AP965" s="77" t="str">
        <f t="shared" si="243"/>
        <v>Mayor</v>
      </c>
      <c r="AQ965" s="79"/>
      <c r="AR965" s="79"/>
      <c r="AS965" s="79"/>
    </row>
    <row r="966" spans="3:45" ht="76.5">
      <c r="C966" s="56" t="s">
        <v>4712</v>
      </c>
      <c r="D966" s="57">
        <v>43384</v>
      </c>
      <c r="E966" s="71" t="s">
        <v>2674</v>
      </c>
      <c r="F966" s="71" t="s">
        <v>4713</v>
      </c>
      <c r="G966" s="72" t="s">
        <v>4714</v>
      </c>
      <c r="H966" s="72" t="s">
        <v>222</v>
      </c>
      <c r="I966" s="59" t="s">
        <v>223</v>
      </c>
      <c r="J966" s="72" t="s">
        <v>4715</v>
      </c>
      <c r="K966" s="72" t="s">
        <v>624</v>
      </c>
      <c r="L966" s="72" t="s">
        <v>624</v>
      </c>
      <c r="M966" s="72" t="s">
        <v>4261</v>
      </c>
      <c r="N966" s="72" t="s">
        <v>4285</v>
      </c>
      <c r="O966" s="72" t="s">
        <v>4262</v>
      </c>
      <c r="P966" s="46" t="s">
        <v>179</v>
      </c>
      <c r="Q966" s="59" t="s">
        <v>2697</v>
      </c>
      <c r="R966" s="59" t="s">
        <v>230</v>
      </c>
      <c r="S966" s="75">
        <f t="shared" si="233"/>
        <v>1</v>
      </c>
      <c r="T966" s="75" t="s">
        <v>231</v>
      </c>
      <c r="U966" s="75">
        <f t="shared" si="234"/>
        <v>2</v>
      </c>
      <c r="V966" s="75" t="s">
        <v>233</v>
      </c>
      <c r="W966" s="75">
        <f t="shared" si="235"/>
        <v>1</v>
      </c>
      <c r="X966" s="75" t="s">
        <v>231</v>
      </c>
      <c r="Y966" s="76">
        <f t="shared" si="248"/>
        <v>2</v>
      </c>
      <c r="Z966" s="77" t="str">
        <f t="shared" si="249"/>
        <v>Menor</v>
      </c>
      <c r="AA966" s="78">
        <f t="shared" si="236"/>
        <v>3</v>
      </c>
      <c r="AB966" s="75" t="s">
        <v>232</v>
      </c>
      <c r="AC966" s="75">
        <f t="shared" si="237"/>
        <v>3</v>
      </c>
      <c r="AD966" s="75" t="s">
        <v>232</v>
      </c>
      <c r="AE966" s="75">
        <f t="shared" si="238"/>
        <v>3</v>
      </c>
      <c r="AF966" s="75" t="s">
        <v>232</v>
      </c>
      <c r="AG966" s="76">
        <f t="shared" si="250"/>
        <v>3</v>
      </c>
      <c r="AH966" s="77" t="str">
        <f t="shared" si="239"/>
        <v>Moderado</v>
      </c>
      <c r="AI966" s="78">
        <f t="shared" si="240"/>
        <v>2</v>
      </c>
      <c r="AJ966" s="75" t="s">
        <v>233</v>
      </c>
      <c r="AK966" s="75">
        <f t="shared" si="241"/>
        <v>3</v>
      </c>
      <c r="AL966" s="75" t="s">
        <v>232</v>
      </c>
      <c r="AM966" s="75">
        <f t="shared" si="242"/>
        <v>3</v>
      </c>
      <c r="AN966" s="75" t="s">
        <v>232</v>
      </c>
      <c r="AO966" s="76">
        <f t="shared" si="251"/>
        <v>3</v>
      </c>
      <c r="AP966" s="77" t="str">
        <f t="shared" si="243"/>
        <v>Moderado</v>
      </c>
      <c r="AQ966" s="79" t="s">
        <v>8</v>
      </c>
      <c r="AR966" s="79"/>
      <c r="AS966" s="79"/>
    </row>
    <row r="967" spans="3:45" ht="76.5">
      <c r="C967" s="56" t="s">
        <v>4712</v>
      </c>
      <c r="D967" s="57">
        <v>43384</v>
      </c>
      <c r="E967" s="71" t="s">
        <v>2674</v>
      </c>
      <c r="F967" s="71" t="s">
        <v>4713</v>
      </c>
      <c r="G967" s="72" t="s">
        <v>4714</v>
      </c>
      <c r="H967" s="72" t="s">
        <v>222</v>
      </c>
      <c r="I967" s="59" t="s">
        <v>223</v>
      </c>
      <c r="J967" s="72" t="s">
        <v>4715</v>
      </c>
      <c r="K967" s="72" t="s">
        <v>624</v>
      </c>
      <c r="L967" s="72" t="s">
        <v>624</v>
      </c>
      <c r="M967" s="72" t="s">
        <v>4261</v>
      </c>
      <c r="N967" s="72" t="s">
        <v>4285</v>
      </c>
      <c r="O967" s="72" t="s">
        <v>4263</v>
      </c>
      <c r="P967" s="46" t="s">
        <v>179</v>
      </c>
      <c r="Q967" s="59" t="s">
        <v>2697</v>
      </c>
      <c r="R967" s="59" t="s">
        <v>230</v>
      </c>
      <c r="S967" s="75">
        <f t="shared" si="233"/>
        <v>1</v>
      </c>
      <c r="T967" s="75" t="s">
        <v>231</v>
      </c>
      <c r="U967" s="75">
        <f t="shared" si="234"/>
        <v>2</v>
      </c>
      <c r="V967" s="75" t="s">
        <v>233</v>
      </c>
      <c r="W967" s="75">
        <f t="shared" si="235"/>
        <v>1</v>
      </c>
      <c r="X967" s="75" t="s">
        <v>231</v>
      </c>
      <c r="Y967" s="76">
        <f>MAXA(S967,U967,W967)</f>
        <v>2</v>
      </c>
      <c r="Z967" s="77" t="str">
        <f>IF(Y967=1,"Insignificante",IF(Y967=2,"Menor",IF(Y967=3,"Moderado",IF(Y967=4,"Mayor",IF(Y967=5,"Catastrófico","NA")))))</f>
        <v>Menor</v>
      </c>
      <c r="AA967" s="78">
        <f t="shared" si="236"/>
        <v>3</v>
      </c>
      <c r="AB967" s="75" t="s">
        <v>232</v>
      </c>
      <c r="AC967" s="75">
        <f t="shared" si="237"/>
        <v>3</v>
      </c>
      <c r="AD967" s="75" t="s">
        <v>232</v>
      </c>
      <c r="AE967" s="75">
        <f t="shared" si="238"/>
        <v>3</v>
      </c>
      <c r="AF967" s="75" t="s">
        <v>232</v>
      </c>
      <c r="AG967" s="76">
        <f>MAXA(AA967,AC967,AE967)</f>
        <v>3</v>
      </c>
      <c r="AH967" s="77" t="str">
        <f t="shared" si="239"/>
        <v>Moderado</v>
      </c>
      <c r="AI967" s="78">
        <f t="shared" si="240"/>
        <v>2</v>
      </c>
      <c r="AJ967" s="75" t="s">
        <v>233</v>
      </c>
      <c r="AK967" s="75">
        <f t="shared" si="241"/>
        <v>3</v>
      </c>
      <c r="AL967" s="75" t="s">
        <v>232</v>
      </c>
      <c r="AM967" s="75">
        <f t="shared" si="242"/>
        <v>3</v>
      </c>
      <c r="AN967" s="75" t="s">
        <v>232</v>
      </c>
      <c r="AO967" s="76">
        <f>MAXA(AI967,AK967,AM967)</f>
        <v>3</v>
      </c>
      <c r="AP967" s="77" t="str">
        <f t="shared" si="243"/>
        <v>Moderado</v>
      </c>
      <c r="AQ967" s="79" t="s">
        <v>8</v>
      </c>
      <c r="AR967" s="79"/>
      <c r="AS967" s="79"/>
    </row>
    <row r="968" spans="3:45" ht="76.5">
      <c r="C968" s="56" t="s">
        <v>4712</v>
      </c>
      <c r="D968" s="57">
        <v>43384</v>
      </c>
      <c r="E968" s="71" t="s">
        <v>2674</v>
      </c>
      <c r="F968" s="71" t="s">
        <v>4713</v>
      </c>
      <c r="G968" s="72" t="s">
        <v>4714</v>
      </c>
      <c r="H968" s="72" t="s">
        <v>222</v>
      </c>
      <c r="I968" s="59" t="s">
        <v>223</v>
      </c>
      <c r="J968" s="72" t="s">
        <v>4715</v>
      </c>
      <c r="K968" s="72" t="s">
        <v>624</v>
      </c>
      <c r="L968" s="72" t="s">
        <v>624</v>
      </c>
      <c r="M968" s="72" t="s">
        <v>4261</v>
      </c>
      <c r="N968" s="72" t="s">
        <v>4285</v>
      </c>
      <c r="O968" s="72" t="s">
        <v>2992</v>
      </c>
      <c r="P968" s="46" t="s">
        <v>179</v>
      </c>
      <c r="Q968" s="59" t="s">
        <v>2697</v>
      </c>
      <c r="R968" s="59" t="s">
        <v>230</v>
      </c>
      <c r="S968" s="75">
        <f t="shared" si="233"/>
        <v>1</v>
      </c>
      <c r="T968" s="75" t="s">
        <v>231</v>
      </c>
      <c r="U968" s="75">
        <f t="shared" si="234"/>
        <v>2</v>
      </c>
      <c r="V968" s="75" t="s">
        <v>233</v>
      </c>
      <c r="W968" s="75">
        <f t="shared" si="235"/>
        <v>1</v>
      </c>
      <c r="X968" s="75" t="s">
        <v>231</v>
      </c>
      <c r="Y968" s="76">
        <f>MAXA(S968,U968,W968)</f>
        <v>2</v>
      </c>
      <c r="Z968" s="77" t="str">
        <f>IF(Y968=1,"Insignificante",IF(Y968=2,"Menor",IF(Y968=3,"Moderado",IF(Y968=4,"Mayor",IF(Y968=5,"Catastrófico","NA")))))</f>
        <v>Menor</v>
      </c>
      <c r="AA968" s="78">
        <f t="shared" si="236"/>
        <v>3</v>
      </c>
      <c r="AB968" s="75" t="s">
        <v>232</v>
      </c>
      <c r="AC968" s="75">
        <f t="shared" si="237"/>
        <v>3</v>
      </c>
      <c r="AD968" s="75" t="s">
        <v>232</v>
      </c>
      <c r="AE968" s="75">
        <f t="shared" si="238"/>
        <v>3</v>
      </c>
      <c r="AF968" s="75" t="s">
        <v>232</v>
      </c>
      <c r="AG968" s="76">
        <f>MAXA(AA968,AC968,AE968)</f>
        <v>3</v>
      </c>
      <c r="AH968" s="77" t="str">
        <f t="shared" si="239"/>
        <v>Moderado</v>
      </c>
      <c r="AI968" s="78">
        <f t="shared" si="240"/>
        <v>2</v>
      </c>
      <c r="AJ968" s="75" t="s">
        <v>233</v>
      </c>
      <c r="AK968" s="75">
        <f t="shared" si="241"/>
        <v>3</v>
      </c>
      <c r="AL968" s="75" t="s">
        <v>232</v>
      </c>
      <c r="AM968" s="75">
        <f t="shared" si="242"/>
        <v>3</v>
      </c>
      <c r="AN968" s="75" t="s">
        <v>232</v>
      </c>
      <c r="AO968" s="76">
        <f>MAXA(AI968,AK968,AM968)</f>
        <v>3</v>
      </c>
      <c r="AP968" s="77" t="str">
        <f t="shared" si="243"/>
        <v>Moderado</v>
      </c>
      <c r="AQ968" s="79" t="s">
        <v>8</v>
      </c>
      <c r="AR968" s="79"/>
      <c r="AS968" s="79"/>
    </row>
    <row r="969" spans="3:45" ht="76.5">
      <c r="C969" s="56" t="s">
        <v>4712</v>
      </c>
      <c r="D969" s="57">
        <v>43384</v>
      </c>
      <c r="E969" s="71" t="s">
        <v>2674</v>
      </c>
      <c r="F969" s="71" t="s">
        <v>4713</v>
      </c>
      <c r="G969" s="72" t="s">
        <v>4714</v>
      </c>
      <c r="H969" s="72" t="s">
        <v>222</v>
      </c>
      <c r="I969" s="59" t="s">
        <v>223</v>
      </c>
      <c r="J969" s="72" t="s">
        <v>4715</v>
      </c>
      <c r="K969" s="72" t="s">
        <v>624</v>
      </c>
      <c r="L969" s="72" t="s">
        <v>624</v>
      </c>
      <c r="M969" s="72" t="s">
        <v>4261</v>
      </c>
      <c r="N969" s="72" t="s">
        <v>4285</v>
      </c>
      <c r="O969" s="72" t="s">
        <v>2775</v>
      </c>
      <c r="P969" s="46" t="s">
        <v>179</v>
      </c>
      <c r="Q969" s="59" t="s">
        <v>2697</v>
      </c>
      <c r="R969" s="59" t="s">
        <v>230</v>
      </c>
      <c r="S969" s="75">
        <f t="shared" si="233"/>
        <v>1</v>
      </c>
      <c r="T969" s="75" t="s">
        <v>231</v>
      </c>
      <c r="U969" s="75">
        <f t="shared" si="234"/>
        <v>2</v>
      </c>
      <c r="V969" s="75" t="s">
        <v>233</v>
      </c>
      <c r="W969" s="75">
        <f t="shared" si="235"/>
        <v>1</v>
      </c>
      <c r="X969" s="75" t="s">
        <v>231</v>
      </c>
      <c r="Y969" s="76">
        <f>MAXA(S969,U969,W969)</f>
        <v>2</v>
      </c>
      <c r="Z969" s="77" t="str">
        <f>IF(Y969=1,"Insignificante",IF(Y969=2,"Menor",IF(Y969=3,"Moderado",IF(Y969=4,"Mayor",IF(Y969=5,"Catastrófico","NA")))))</f>
        <v>Menor</v>
      </c>
      <c r="AA969" s="78">
        <f t="shared" si="236"/>
        <v>3</v>
      </c>
      <c r="AB969" s="75" t="s">
        <v>232</v>
      </c>
      <c r="AC969" s="75">
        <f t="shared" si="237"/>
        <v>3</v>
      </c>
      <c r="AD969" s="75" t="s">
        <v>232</v>
      </c>
      <c r="AE969" s="75">
        <f t="shared" si="238"/>
        <v>3</v>
      </c>
      <c r="AF969" s="75" t="s">
        <v>232</v>
      </c>
      <c r="AG969" s="76">
        <f>MAXA(AA969,AC969,AE969)</f>
        <v>3</v>
      </c>
      <c r="AH969" s="77" t="str">
        <f t="shared" si="239"/>
        <v>Moderado</v>
      </c>
      <c r="AI969" s="78">
        <f t="shared" si="240"/>
        <v>2</v>
      </c>
      <c r="AJ969" s="75" t="s">
        <v>233</v>
      </c>
      <c r="AK969" s="75">
        <f t="shared" si="241"/>
        <v>3</v>
      </c>
      <c r="AL969" s="75" t="s">
        <v>232</v>
      </c>
      <c r="AM969" s="75">
        <f t="shared" si="242"/>
        <v>3</v>
      </c>
      <c r="AN969" s="75" t="s">
        <v>232</v>
      </c>
      <c r="AO969" s="76">
        <f>MAXA(AI969,AK969,AM969)</f>
        <v>3</v>
      </c>
      <c r="AP969" s="77" t="str">
        <f t="shared" si="243"/>
        <v>Moderado</v>
      </c>
      <c r="AQ969" s="79" t="s">
        <v>8</v>
      </c>
      <c r="AR969" s="79"/>
      <c r="AS969" s="79"/>
    </row>
    <row r="970" spans="3:45" ht="76.5">
      <c r="C970" s="56" t="s">
        <v>4716</v>
      </c>
      <c r="D970" s="57">
        <v>43384</v>
      </c>
      <c r="E970" s="71" t="s">
        <v>2674</v>
      </c>
      <c r="F970" s="71" t="s">
        <v>4717</v>
      </c>
      <c r="G970" s="72" t="s">
        <v>4718</v>
      </c>
      <c r="H970" s="72" t="s">
        <v>222</v>
      </c>
      <c r="I970" s="59" t="s">
        <v>223</v>
      </c>
      <c r="J970" s="72" t="s">
        <v>4715</v>
      </c>
      <c r="K970" s="72" t="s">
        <v>624</v>
      </c>
      <c r="L970" s="72" t="s">
        <v>624</v>
      </c>
      <c r="M970" s="72" t="s">
        <v>4261</v>
      </c>
      <c r="N970" s="72" t="s">
        <v>4719</v>
      </c>
      <c r="O970" s="72" t="s">
        <v>4262</v>
      </c>
      <c r="P970" s="46" t="s">
        <v>179</v>
      </c>
      <c r="Q970" s="59" t="s">
        <v>2697</v>
      </c>
      <c r="R970" s="59" t="s">
        <v>230</v>
      </c>
      <c r="S970" s="75">
        <f t="shared" si="233"/>
        <v>1</v>
      </c>
      <c r="T970" s="75" t="s">
        <v>231</v>
      </c>
      <c r="U970" s="75">
        <f t="shared" si="234"/>
        <v>2</v>
      </c>
      <c r="V970" s="75" t="s">
        <v>233</v>
      </c>
      <c r="W970" s="75">
        <f t="shared" si="235"/>
        <v>1</v>
      </c>
      <c r="X970" s="75" t="s">
        <v>231</v>
      </c>
      <c r="Y970" s="76">
        <f t="shared" si="248"/>
        <v>2</v>
      </c>
      <c r="Z970" s="77" t="str">
        <f t="shared" si="249"/>
        <v>Menor</v>
      </c>
      <c r="AA970" s="78">
        <f t="shared" si="236"/>
        <v>3</v>
      </c>
      <c r="AB970" s="75" t="s">
        <v>232</v>
      </c>
      <c r="AC970" s="75">
        <f t="shared" si="237"/>
        <v>3</v>
      </c>
      <c r="AD970" s="75" t="s">
        <v>232</v>
      </c>
      <c r="AE970" s="75">
        <f t="shared" si="238"/>
        <v>3</v>
      </c>
      <c r="AF970" s="75" t="s">
        <v>232</v>
      </c>
      <c r="AG970" s="76">
        <f t="shared" si="250"/>
        <v>3</v>
      </c>
      <c r="AH970" s="77" t="str">
        <f t="shared" si="239"/>
        <v>Moderado</v>
      </c>
      <c r="AI970" s="78">
        <f t="shared" si="240"/>
        <v>2</v>
      </c>
      <c r="AJ970" s="75" t="s">
        <v>233</v>
      </c>
      <c r="AK970" s="75">
        <f t="shared" si="241"/>
        <v>3</v>
      </c>
      <c r="AL970" s="75" t="s">
        <v>232</v>
      </c>
      <c r="AM970" s="75">
        <f t="shared" si="242"/>
        <v>3</v>
      </c>
      <c r="AN970" s="75" t="s">
        <v>232</v>
      </c>
      <c r="AO970" s="76">
        <f t="shared" si="251"/>
        <v>3</v>
      </c>
      <c r="AP970" s="77" t="str">
        <f t="shared" si="243"/>
        <v>Moderado</v>
      </c>
      <c r="AQ970" s="79" t="s">
        <v>8</v>
      </c>
      <c r="AR970" s="79"/>
      <c r="AS970" s="79"/>
    </row>
    <row r="971" spans="3:45" ht="76.5">
      <c r="C971" s="56" t="s">
        <v>4716</v>
      </c>
      <c r="D971" s="57">
        <v>43384</v>
      </c>
      <c r="E971" s="71" t="s">
        <v>2674</v>
      </c>
      <c r="F971" s="71" t="s">
        <v>4717</v>
      </c>
      <c r="G971" s="72" t="s">
        <v>4718</v>
      </c>
      <c r="H971" s="72" t="s">
        <v>222</v>
      </c>
      <c r="I971" s="59" t="s">
        <v>223</v>
      </c>
      <c r="J971" s="72" t="s">
        <v>4715</v>
      </c>
      <c r="K971" s="72" t="s">
        <v>624</v>
      </c>
      <c r="L971" s="72" t="s">
        <v>624</v>
      </c>
      <c r="M971" s="72" t="s">
        <v>4261</v>
      </c>
      <c r="N971" s="72" t="s">
        <v>4719</v>
      </c>
      <c r="O971" s="72" t="s">
        <v>4263</v>
      </c>
      <c r="P971" s="46" t="s">
        <v>179</v>
      </c>
      <c r="Q971" s="59" t="s">
        <v>2697</v>
      </c>
      <c r="R971" s="59" t="s">
        <v>230</v>
      </c>
      <c r="S971" s="75">
        <f t="shared" si="233"/>
        <v>1</v>
      </c>
      <c r="T971" s="75" t="s">
        <v>231</v>
      </c>
      <c r="U971" s="75">
        <f t="shared" si="234"/>
        <v>2</v>
      </c>
      <c r="V971" s="75" t="s">
        <v>233</v>
      </c>
      <c r="W971" s="75">
        <f t="shared" si="235"/>
        <v>1</v>
      </c>
      <c r="X971" s="75" t="s">
        <v>231</v>
      </c>
      <c r="Y971" s="76">
        <f>MAXA(S971,U971,W971)</f>
        <v>2</v>
      </c>
      <c r="Z971" s="77" t="str">
        <f>IF(Y971=1,"Insignificante",IF(Y971=2,"Menor",IF(Y971=3,"Moderado",IF(Y971=4,"Mayor",IF(Y971=5,"Catastrófico","NA")))))</f>
        <v>Menor</v>
      </c>
      <c r="AA971" s="78">
        <f t="shared" si="236"/>
        <v>3</v>
      </c>
      <c r="AB971" s="75" t="s">
        <v>232</v>
      </c>
      <c r="AC971" s="75">
        <f t="shared" si="237"/>
        <v>3</v>
      </c>
      <c r="AD971" s="75" t="s">
        <v>232</v>
      </c>
      <c r="AE971" s="75">
        <f t="shared" si="238"/>
        <v>3</v>
      </c>
      <c r="AF971" s="75" t="s">
        <v>232</v>
      </c>
      <c r="AG971" s="76">
        <f>MAXA(AA971,AC971,AE971)</f>
        <v>3</v>
      </c>
      <c r="AH971" s="77" t="str">
        <f t="shared" si="239"/>
        <v>Moderado</v>
      </c>
      <c r="AI971" s="78">
        <f t="shared" si="240"/>
        <v>2</v>
      </c>
      <c r="AJ971" s="75" t="s">
        <v>233</v>
      </c>
      <c r="AK971" s="75">
        <f t="shared" si="241"/>
        <v>3</v>
      </c>
      <c r="AL971" s="75" t="s">
        <v>232</v>
      </c>
      <c r="AM971" s="75">
        <f t="shared" si="242"/>
        <v>3</v>
      </c>
      <c r="AN971" s="75" t="s">
        <v>232</v>
      </c>
      <c r="AO971" s="76">
        <f>MAXA(AI971,AK971,AM971)</f>
        <v>3</v>
      </c>
      <c r="AP971" s="77" t="str">
        <f t="shared" si="243"/>
        <v>Moderado</v>
      </c>
      <c r="AQ971" s="79" t="s">
        <v>8</v>
      </c>
      <c r="AR971" s="79"/>
      <c r="AS971" s="79"/>
    </row>
    <row r="972" spans="3:45" ht="76.5">
      <c r="C972" s="56" t="s">
        <v>4716</v>
      </c>
      <c r="D972" s="57">
        <v>43384</v>
      </c>
      <c r="E972" s="71" t="s">
        <v>2674</v>
      </c>
      <c r="F972" s="71" t="s">
        <v>4717</v>
      </c>
      <c r="G972" s="72" t="s">
        <v>4718</v>
      </c>
      <c r="H972" s="72" t="s">
        <v>222</v>
      </c>
      <c r="I972" s="59" t="s">
        <v>223</v>
      </c>
      <c r="J972" s="72" t="s">
        <v>4715</v>
      </c>
      <c r="K972" s="72" t="s">
        <v>624</v>
      </c>
      <c r="L972" s="72" t="s">
        <v>624</v>
      </c>
      <c r="M972" s="72" t="s">
        <v>4261</v>
      </c>
      <c r="N972" s="72" t="s">
        <v>4719</v>
      </c>
      <c r="O972" s="72" t="s">
        <v>2992</v>
      </c>
      <c r="P972" s="46" t="s">
        <v>179</v>
      </c>
      <c r="Q972" s="59" t="s">
        <v>2697</v>
      </c>
      <c r="R972" s="59" t="s">
        <v>230</v>
      </c>
      <c r="S972" s="75">
        <f t="shared" si="233"/>
        <v>1</v>
      </c>
      <c r="T972" s="75" t="s">
        <v>231</v>
      </c>
      <c r="U972" s="75">
        <f t="shared" si="234"/>
        <v>2</v>
      </c>
      <c r="V972" s="75" t="s">
        <v>233</v>
      </c>
      <c r="W972" s="75">
        <f t="shared" si="235"/>
        <v>1</v>
      </c>
      <c r="X972" s="75" t="s">
        <v>231</v>
      </c>
      <c r="Y972" s="76">
        <f>MAXA(S972,U972,W972)</f>
        <v>2</v>
      </c>
      <c r="Z972" s="77" t="str">
        <f>IF(Y972=1,"Insignificante",IF(Y972=2,"Menor",IF(Y972=3,"Moderado",IF(Y972=4,"Mayor",IF(Y972=5,"Catastrófico","NA")))))</f>
        <v>Menor</v>
      </c>
      <c r="AA972" s="78">
        <f t="shared" si="236"/>
        <v>3</v>
      </c>
      <c r="AB972" s="75" t="s">
        <v>232</v>
      </c>
      <c r="AC972" s="75">
        <f t="shared" si="237"/>
        <v>3</v>
      </c>
      <c r="AD972" s="75" t="s">
        <v>232</v>
      </c>
      <c r="AE972" s="75">
        <f t="shared" si="238"/>
        <v>3</v>
      </c>
      <c r="AF972" s="75" t="s">
        <v>232</v>
      </c>
      <c r="AG972" s="76">
        <f>MAXA(AA972,AC972,AE972)</f>
        <v>3</v>
      </c>
      <c r="AH972" s="77" t="str">
        <f t="shared" si="239"/>
        <v>Moderado</v>
      </c>
      <c r="AI972" s="78">
        <f t="shared" si="240"/>
        <v>2</v>
      </c>
      <c r="AJ972" s="75" t="s">
        <v>233</v>
      </c>
      <c r="AK972" s="75">
        <f t="shared" si="241"/>
        <v>3</v>
      </c>
      <c r="AL972" s="75" t="s">
        <v>232</v>
      </c>
      <c r="AM972" s="75">
        <f t="shared" si="242"/>
        <v>3</v>
      </c>
      <c r="AN972" s="75" t="s">
        <v>232</v>
      </c>
      <c r="AO972" s="76">
        <f>MAXA(AI972,AK972,AM972)</f>
        <v>3</v>
      </c>
      <c r="AP972" s="77" t="str">
        <f t="shared" si="243"/>
        <v>Moderado</v>
      </c>
      <c r="AQ972" s="79" t="s">
        <v>8</v>
      </c>
      <c r="AR972" s="79"/>
      <c r="AS972" s="79"/>
    </row>
    <row r="973" spans="3:45" ht="76.5">
      <c r="C973" s="56" t="s">
        <v>4716</v>
      </c>
      <c r="D973" s="57">
        <v>43384</v>
      </c>
      <c r="E973" s="71" t="s">
        <v>2674</v>
      </c>
      <c r="F973" s="71" t="s">
        <v>4717</v>
      </c>
      <c r="G973" s="72" t="s">
        <v>4718</v>
      </c>
      <c r="H973" s="72" t="s">
        <v>222</v>
      </c>
      <c r="I973" s="59" t="s">
        <v>223</v>
      </c>
      <c r="J973" s="72" t="s">
        <v>4715</v>
      </c>
      <c r="K973" s="72" t="s">
        <v>624</v>
      </c>
      <c r="L973" s="72" t="s">
        <v>624</v>
      </c>
      <c r="M973" s="72" t="s">
        <v>4261</v>
      </c>
      <c r="N973" s="72" t="s">
        <v>4719</v>
      </c>
      <c r="O973" s="72" t="s">
        <v>2775</v>
      </c>
      <c r="P973" s="46" t="s">
        <v>179</v>
      </c>
      <c r="Q973" s="59" t="s">
        <v>2697</v>
      </c>
      <c r="R973" s="59" t="s">
        <v>230</v>
      </c>
      <c r="S973" s="75">
        <f t="shared" ref="S973:S1032" si="252">IF(T973="Insignificante",1,IF(T973="Menor",2,IF(T973="Moderado",3,IF(T973="Mayor",4,IF(T973="Catastrófico",5,"NA")))))</f>
        <v>1</v>
      </c>
      <c r="T973" s="75" t="s">
        <v>231</v>
      </c>
      <c r="U973" s="75">
        <f t="shared" ref="U973:U1032" si="253">IF(V973="Insignificante",1,IF(V973="Menor",2,IF(V973="Moderado",3,IF(V973="Mayor",4,IF(V973="Catastrófico",5,"NA")))))</f>
        <v>2</v>
      </c>
      <c r="V973" s="75" t="s">
        <v>233</v>
      </c>
      <c r="W973" s="75">
        <f t="shared" ref="W973:W1032" si="254">IF(X973="Insignificante",1,IF(X973="Menor",2,IF(X973="Moderado",3,IF(X973="Mayor",4,IF(X973="Catastrófico",5,"NA")))))</f>
        <v>1</v>
      </c>
      <c r="X973" s="75" t="s">
        <v>231</v>
      </c>
      <c r="Y973" s="76">
        <f>MAXA(S973,U973,W973)</f>
        <v>2</v>
      </c>
      <c r="Z973" s="77" t="str">
        <f>IF(Y973=1,"Insignificante",IF(Y973=2,"Menor",IF(Y973=3,"Moderado",IF(Y973=4,"Mayor",IF(Y973=5,"Catastrófico","NA")))))</f>
        <v>Menor</v>
      </c>
      <c r="AA973" s="78">
        <f t="shared" ref="AA973:AA1032" si="255">IF(AB973="Insignificante",1,IF(AB973="Menor",2,IF(AB973="Moderado",3,IF(AB973="Mayor",4,IF(AB973="Catastrófico",5,"NA")))))</f>
        <v>3</v>
      </c>
      <c r="AB973" s="75" t="s">
        <v>232</v>
      </c>
      <c r="AC973" s="75">
        <f t="shared" ref="AC973:AC1032" si="256">IF(AD973="Insignificante",1,IF(AD973="Menor",2,IF(AD973="Moderado",3,IF(AD973="Mayor",4,IF(AD973="Catastrófico",5,"NA")))))</f>
        <v>3</v>
      </c>
      <c r="AD973" s="75" t="s">
        <v>232</v>
      </c>
      <c r="AE973" s="75">
        <f t="shared" ref="AE973:AE1032" si="257">IF(AF973="Insignificante",1,IF(AF973="Menor",2,IF(AF973="Moderado",3,IF(AF973="Mayor",4,IF(AF973="Catastrófico",5,"NA")))))</f>
        <v>3</v>
      </c>
      <c r="AF973" s="75" t="s">
        <v>232</v>
      </c>
      <c r="AG973" s="76">
        <f>MAXA(AA973,AC973,AE973)</f>
        <v>3</v>
      </c>
      <c r="AH973" s="77" t="str">
        <f t="shared" ref="AH973:AH1032" si="258">IF(AG973=1,"Insignificante",IF(AG973=2,"Menor",IF(AG973=3,"Moderado",IF(AG973=4,"Mayor",IF(AG973=5,"Catastrófico","NA")))))</f>
        <v>Moderado</v>
      </c>
      <c r="AI973" s="78">
        <f t="shared" ref="AI973:AI1032" si="259">IF(AJ973="Insignificante",1,IF(AJ973="Menor",2,IF(AJ973="Moderado",3,IF(AJ973="Mayor",4,IF(AJ973="Catastrófico",5,"NA")))))</f>
        <v>2</v>
      </c>
      <c r="AJ973" s="75" t="s">
        <v>233</v>
      </c>
      <c r="AK973" s="75">
        <f t="shared" ref="AK973:AK1032" si="260">IF(AL973="Insignificante",1,IF(AL973="Menor",2,IF(AL973="Moderado",3,IF(AL973="Mayor",4,IF(AL973="Catastrófico",5,"NA")))))</f>
        <v>3</v>
      </c>
      <c r="AL973" s="75" t="s">
        <v>232</v>
      </c>
      <c r="AM973" s="75">
        <f t="shared" ref="AM973:AM1032" si="261">IF(AN973="Insignificante",1,IF(AN973="Menor",2,IF(AN973="Moderado",3,IF(AN973="Mayor",4,IF(AN973="Catastrófico",5,"NA")))))</f>
        <v>3</v>
      </c>
      <c r="AN973" s="75" t="s">
        <v>232</v>
      </c>
      <c r="AO973" s="76">
        <f>MAXA(AI973,AK973,AM973)</f>
        <v>3</v>
      </c>
      <c r="AP973" s="77" t="str">
        <f t="shared" ref="AP973:AP1032" si="262">IF(AO973=1,"Insignificante",IF(AO973=2,"Menor",IF(AO973=3,"Moderado",IF(AO973=4,"Mayor",IF(AO973=5,"Catastrófico","NA")))))</f>
        <v>Moderado</v>
      </c>
      <c r="AQ973" s="79" t="s">
        <v>8</v>
      </c>
      <c r="AR973" s="79"/>
      <c r="AS973" s="79"/>
    </row>
    <row r="974" spans="3:45" ht="76.5">
      <c r="C974" s="56" t="s">
        <v>4720</v>
      </c>
      <c r="D974" s="57">
        <v>43384</v>
      </c>
      <c r="E974" s="71" t="s">
        <v>4389</v>
      </c>
      <c r="F974" s="71" t="s">
        <v>4721</v>
      </c>
      <c r="G974" s="72" t="s">
        <v>4722</v>
      </c>
      <c r="H974" s="72" t="s">
        <v>222</v>
      </c>
      <c r="I974" s="59" t="s">
        <v>223</v>
      </c>
      <c r="J974" s="72" t="s">
        <v>4723</v>
      </c>
      <c r="K974" s="72" t="s">
        <v>624</v>
      </c>
      <c r="L974" s="72" t="s">
        <v>624</v>
      </c>
      <c r="M974" s="72" t="s">
        <v>4261</v>
      </c>
      <c r="N974" s="72" t="s">
        <v>4719</v>
      </c>
      <c r="O974" s="72" t="s">
        <v>4262</v>
      </c>
      <c r="P974" s="46" t="s">
        <v>179</v>
      </c>
      <c r="Q974" s="59" t="s">
        <v>2697</v>
      </c>
      <c r="R974" s="59" t="s">
        <v>230</v>
      </c>
      <c r="S974" s="75">
        <f t="shared" si="252"/>
        <v>1</v>
      </c>
      <c r="T974" s="75" t="s">
        <v>231</v>
      </c>
      <c r="U974" s="75">
        <f t="shared" si="253"/>
        <v>2</v>
      </c>
      <c r="V974" s="75" t="s">
        <v>233</v>
      </c>
      <c r="W974" s="75">
        <f t="shared" si="254"/>
        <v>1</v>
      </c>
      <c r="X974" s="75" t="s">
        <v>231</v>
      </c>
      <c r="Y974" s="76">
        <f t="shared" si="248"/>
        <v>2</v>
      </c>
      <c r="Z974" s="77" t="str">
        <f t="shared" si="249"/>
        <v>Menor</v>
      </c>
      <c r="AA974" s="78">
        <f t="shared" si="255"/>
        <v>3</v>
      </c>
      <c r="AB974" s="75" t="s">
        <v>232</v>
      </c>
      <c r="AC974" s="75">
        <f t="shared" si="256"/>
        <v>3</v>
      </c>
      <c r="AD974" s="75" t="s">
        <v>232</v>
      </c>
      <c r="AE974" s="75">
        <f t="shared" si="257"/>
        <v>3</v>
      </c>
      <c r="AF974" s="75" t="s">
        <v>232</v>
      </c>
      <c r="AG974" s="76">
        <f t="shared" si="250"/>
        <v>3</v>
      </c>
      <c r="AH974" s="77" t="str">
        <f t="shared" si="258"/>
        <v>Moderado</v>
      </c>
      <c r="AI974" s="78">
        <f t="shared" si="259"/>
        <v>2</v>
      </c>
      <c r="AJ974" s="75" t="s">
        <v>233</v>
      </c>
      <c r="AK974" s="75">
        <f t="shared" si="260"/>
        <v>3</v>
      </c>
      <c r="AL974" s="75" t="s">
        <v>232</v>
      </c>
      <c r="AM974" s="75">
        <f t="shared" si="261"/>
        <v>3</v>
      </c>
      <c r="AN974" s="75" t="s">
        <v>232</v>
      </c>
      <c r="AO974" s="76">
        <f t="shared" si="251"/>
        <v>3</v>
      </c>
      <c r="AP974" s="77" t="str">
        <f t="shared" si="262"/>
        <v>Moderado</v>
      </c>
      <c r="AQ974" s="79" t="s">
        <v>8</v>
      </c>
      <c r="AR974" s="79"/>
      <c r="AS974" s="79"/>
    </row>
    <row r="975" spans="3:45" ht="76.5">
      <c r="C975" s="56" t="s">
        <v>4720</v>
      </c>
      <c r="D975" s="57">
        <v>43384</v>
      </c>
      <c r="E975" s="71" t="s">
        <v>4389</v>
      </c>
      <c r="F975" s="71" t="s">
        <v>4721</v>
      </c>
      <c r="G975" s="72" t="s">
        <v>4722</v>
      </c>
      <c r="H975" s="72" t="s">
        <v>222</v>
      </c>
      <c r="I975" s="59" t="s">
        <v>223</v>
      </c>
      <c r="J975" s="72" t="s">
        <v>4723</v>
      </c>
      <c r="K975" s="72" t="s">
        <v>624</v>
      </c>
      <c r="L975" s="72" t="s">
        <v>624</v>
      </c>
      <c r="M975" s="72" t="s">
        <v>4261</v>
      </c>
      <c r="N975" s="72" t="s">
        <v>4719</v>
      </c>
      <c r="O975" s="72" t="s">
        <v>4263</v>
      </c>
      <c r="P975" s="46" t="s">
        <v>179</v>
      </c>
      <c r="Q975" s="59" t="s">
        <v>2697</v>
      </c>
      <c r="R975" s="59" t="s">
        <v>230</v>
      </c>
      <c r="S975" s="75">
        <f t="shared" si="252"/>
        <v>1</v>
      </c>
      <c r="T975" s="75" t="s">
        <v>231</v>
      </c>
      <c r="U975" s="75">
        <f t="shared" si="253"/>
        <v>2</v>
      </c>
      <c r="V975" s="75" t="s">
        <v>233</v>
      </c>
      <c r="W975" s="75">
        <f t="shared" si="254"/>
        <v>1</v>
      </c>
      <c r="X975" s="75" t="s">
        <v>231</v>
      </c>
      <c r="Y975" s="76">
        <f>MAXA(S975,U975,W975)</f>
        <v>2</v>
      </c>
      <c r="Z975" s="77" t="str">
        <f>IF(Y975=1,"Insignificante",IF(Y975=2,"Menor",IF(Y975=3,"Moderado",IF(Y975=4,"Mayor",IF(Y975=5,"Catastrófico","NA")))))</f>
        <v>Menor</v>
      </c>
      <c r="AA975" s="78">
        <f t="shared" si="255"/>
        <v>3</v>
      </c>
      <c r="AB975" s="75" t="s">
        <v>232</v>
      </c>
      <c r="AC975" s="75">
        <f t="shared" si="256"/>
        <v>3</v>
      </c>
      <c r="AD975" s="75" t="s">
        <v>232</v>
      </c>
      <c r="AE975" s="75">
        <f t="shared" si="257"/>
        <v>3</v>
      </c>
      <c r="AF975" s="75" t="s">
        <v>232</v>
      </c>
      <c r="AG975" s="76">
        <f>MAXA(AA975,AC975,AE975)</f>
        <v>3</v>
      </c>
      <c r="AH975" s="77" t="str">
        <f t="shared" si="258"/>
        <v>Moderado</v>
      </c>
      <c r="AI975" s="78">
        <f t="shared" si="259"/>
        <v>2</v>
      </c>
      <c r="AJ975" s="75" t="s">
        <v>233</v>
      </c>
      <c r="AK975" s="75">
        <f t="shared" si="260"/>
        <v>3</v>
      </c>
      <c r="AL975" s="75" t="s">
        <v>232</v>
      </c>
      <c r="AM975" s="75">
        <f t="shared" si="261"/>
        <v>3</v>
      </c>
      <c r="AN975" s="75" t="s">
        <v>232</v>
      </c>
      <c r="AO975" s="76">
        <f>MAXA(AI975,AK975,AM975)</f>
        <v>3</v>
      </c>
      <c r="AP975" s="77" t="str">
        <f t="shared" si="262"/>
        <v>Moderado</v>
      </c>
      <c r="AQ975" s="79" t="s">
        <v>8</v>
      </c>
      <c r="AR975" s="79"/>
      <c r="AS975" s="79"/>
    </row>
    <row r="976" spans="3:45" ht="76.5">
      <c r="C976" s="56" t="s">
        <v>4720</v>
      </c>
      <c r="D976" s="57">
        <v>43384</v>
      </c>
      <c r="E976" s="71" t="s">
        <v>4389</v>
      </c>
      <c r="F976" s="71" t="s">
        <v>4721</v>
      </c>
      <c r="G976" s="72" t="s">
        <v>4722</v>
      </c>
      <c r="H976" s="72" t="s">
        <v>222</v>
      </c>
      <c r="I976" s="59" t="s">
        <v>223</v>
      </c>
      <c r="J976" s="72" t="s">
        <v>4723</v>
      </c>
      <c r="K976" s="72" t="s">
        <v>624</v>
      </c>
      <c r="L976" s="72" t="s">
        <v>624</v>
      </c>
      <c r="M976" s="72" t="s">
        <v>4261</v>
      </c>
      <c r="N976" s="72" t="s">
        <v>4719</v>
      </c>
      <c r="O976" s="72" t="s">
        <v>4277</v>
      </c>
      <c r="P976" s="46" t="s">
        <v>179</v>
      </c>
      <c r="Q976" s="59" t="s">
        <v>2697</v>
      </c>
      <c r="R976" s="59" t="s">
        <v>230</v>
      </c>
      <c r="S976" s="75">
        <f t="shared" si="252"/>
        <v>1</v>
      </c>
      <c r="T976" s="75" t="s">
        <v>231</v>
      </c>
      <c r="U976" s="75">
        <f t="shared" si="253"/>
        <v>2</v>
      </c>
      <c r="V976" s="75" t="s">
        <v>233</v>
      </c>
      <c r="W976" s="75">
        <f t="shared" si="254"/>
        <v>1</v>
      </c>
      <c r="X976" s="75" t="s">
        <v>231</v>
      </c>
      <c r="Y976" s="76">
        <f>MAXA(S976,U976,W976)</f>
        <v>2</v>
      </c>
      <c r="Z976" s="77" t="str">
        <f>IF(Y976=1,"Insignificante",IF(Y976=2,"Menor",IF(Y976=3,"Moderado",IF(Y976=4,"Mayor",IF(Y976=5,"Catastrófico","NA")))))</f>
        <v>Menor</v>
      </c>
      <c r="AA976" s="78">
        <f t="shared" si="255"/>
        <v>3</v>
      </c>
      <c r="AB976" s="75" t="s">
        <v>232</v>
      </c>
      <c r="AC976" s="75">
        <f t="shared" si="256"/>
        <v>3</v>
      </c>
      <c r="AD976" s="75" t="s">
        <v>232</v>
      </c>
      <c r="AE976" s="75">
        <f t="shared" si="257"/>
        <v>3</v>
      </c>
      <c r="AF976" s="75" t="s">
        <v>232</v>
      </c>
      <c r="AG976" s="76">
        <f>MAXA(AA976,AC976,AE976)</f>
        <v>3</v>
      </c>
      <c r="AH976" s="77" t="str">
        <f t="shared" si="258"/>
        <v>Moderado</v>
      </c>
      <c r="AI976" s="78">
        <f t="shared" si="259"/>
        <v>2</v>
      </c>
      <c r="AJ976" s="75" t="s">
        <v>233</v>
      </c>
      <c r="AK976" s="75">
        <f t="shared" si="260"/>
        <v>3</v>
      </c>
      <c r="AL976" s="75" t="s">
        <v>232</v>
      </c>
      <c r="AM976" s="75">
        <f t="shared" si="261"/>
        <v>3</v>
      </c>
      <c r="AN976" s="75" t="s">
        <v>232</v>
      </c>
      <c r="AO976" s="76">
        <f>MAXA(AI976,AK976,AM976)</f>
        <v>3</v>
      </c>
      <c r="AP976" s="77" t="str">
        <f t="shared" si="262"/>
        <v>Moderado</v>
      </c>
      <c r="AQ976" s="79" t="s">
        <v>8</v>
      </c>
      <c r="AR976" s="79"/>
      <c r="AS976" s="79"/>
    </row>
    <row r="977" spans="3:45" ht="76.5">
      <c r="C977" s="56" t="s">
        <v>4720</v>
      </c>
      <c r="D977" s="57">
        <v>43384</v>
      </c>
      <c r="E977" s="71" t="s">
        <v>4389</v>
      </c>
      <c r="F977" s="71" t="s">
        <v>4721</v>
      </c>
      <c r="G977" s="72" t="s">
        <v>4722</v>
      </c>
      <c r="H977" s="72" t="s">
        <v>222</v>
      </c>
      <c r="I977" s="59" t="s">
        <v>223</v>
      </c>
      <c r="J977" s="72" t="s">
        <v>4723</v>
      </c>
      <c r="K977" s="72" t="s">
        <v>624</v>
      </c>
      <c r="L977" s="72" t="s">
        <v>624</v>
      </c>
      <c r="M977" s="72" t="s">
        <v>4261</v>
      </c>
      <c r="N977" s="72" t="s">
        <v>4719</v>
      </c>
      <c r="O977" s="72" t="s">
        <v>2992</v>
      </c>
      <c r="P977" s="46" t="s">
        <v>179</v>
      </c>
      <c r="Q977" s="59" t="s">
        <v>2697</v>
      </c>
      <c r="R977" s="59" t="s">
        <v>230</v>
      </c>
      <c r="S977" s="75">
        <f t="shared" si="252"/>
        <v>1</v>
      </c>
      <c r="T977" s="75" t="s">
        <v>231</v>
      </c>
      <c r="U977" s="75">
        <f t="shared" si="253"/>
        <v>2</v>
      </c>
      <c r="V977" s="75" t="s">
        <v>233</v>
      </c>
      <c r="W977" s="75">
        <f t="shared" si="254"/>
        <v>1</v>
      </c>
      <c r="X977" s="75" t="s">
        <v>231</v>
      </c>
      <c r="Y977" s="76">
        <f>MAXA(S977,U977,W977)</f>
        <v>2</v>
      </c>
      <c r="Z977" s="77" t="str">
        <f>IF(Y977=1,"Insignificante",IF(Y977=2,"Menor",IF(Y977=3,"Moderado",IF(Y977=4,"Mayor",IF(Y977=5,"Catastrófico","NA")))))</f>
        <v>Menor</v>
      </c>
      <c r="AA977" s="78">
        <f t="shared" si="255"/>
        <v>3</v>
      </c>
      <c r="AB977" s="75" t="s">
        <v>232</v>
      </c>
      <c r="AC977" s="75">
        <f t="shared" si="256"/>
        <v>3</v>
      </c>
      <c r="AD977" s="75" t="s">
        <v>232</v>
      </c>
      <c r="AE977" s="75">
        <f t="shared" si="257"/>
        <v>3</v>
      </c>
      <c r="AF977" s="75" t="s">
        <v>232</v>
      </c>
      <c r="AG977" s="76">
        <f>MAXA(AA977,AC977,AE977)</f>
        <v>3</v>
      </c>
      <c r="AH977" s="77" t="str">
        <f t="shared" si="258"/>
        <v>Moderado</v>
      </c>
      <c r="AI977" s="78">
        <f t="shared" si="259"/>
        <v>2</v>
      </c>
      <c r="AJ977" s="75" t="s">
        <v>233</v>
      </c>
      <c r="AK977" s="75">
        <f t="shared" si="260"/>
        <v>3</v>
      </c>
      <c r="AL977" s="75" t="s">
        <v>232</v>
      </c>
      <c r="AM977" s="75">
        <f t="shared" si="261"/>
        <v>3</v>
      </c>
      <c r="AN977" s="75" t="s">
        <v>232</v>
      </c>
      <c r="AO977" s="76">
        <f>MAXA(AI977,AK977,AM977)</f>
        <v>3</v>
      </c>
      <c r="AP977" s="77" t="str">
        <f t="shared" si="262"/>
        <v>Moderado</v>
      </c>
      <c r="AQ977" s="79" t="s">
        <v>8</v>
      </c>
      <c r="AR977" s="79"/>
      <c r="AS977" s="79"/>
    </row>
    <row r="978" spans="3:45" ht="76.5">
      <c r="C978" s="56" t="s">
        <v>4720</v>
      </c>
      <c r="D978" s="57">
        <v>43384</v>
      </c>
      <c r="E978" s="71" t="s">
        <v>4389</v>
      </c>
      <c r="F978" s="71" t="s">
        <v>4721</v>
      </c>
      <c r="G978" s="72" t="s">
        <v>4722</v>
      </c>
      <c r="H978" s="72" t="s">
        <v>222</v>
      </c>
      <c r="I978" s="59" t="s">
        <v>223</v>
      </c>
      <c r="J978" s="72" t="s">
        <v>4723</v>
      </c>
      <c r="K978" s="72" t="s">
        <v>624</v>
      </c>
      <c r="L978" s="72" t="s">
        <v>624</v>
      </c>
      <c r="M978" s="72" t="s">
        <v>4261</v>
      </c>
      <c r="N978" s="72" t="s">
        <v>4719</v>
      </c>
      <c r="O978" s="72" t="s">
        <v>4271</v>
      </c>
      <c r="P978" s="46" t="s">
        <v>179</v>
      </c>
      <c r="Q978" s="59" t="s">
        <v>2697</v>
      </c>
      <c r="R978" s="59" t="s">
        <v>230</v>
      </c>
      <c r="S978" s="75">
        <f t="shared" si="252"/>
        <v>1</v>
      </c>
      <c r="T978" s="75" t="s">
        <v>231</v>
      </c>
      <c r="U978" s="75">
        <f t="shared" si="253"/>
        <v>2</v>
      </c>
      <c r="V978" s="75" t="s">
        <v>233</v>
      </c>
      <c r="W978" s="75">
        <f t="shared" si="254"/>
        <v>1</v>
      </c>
      <c r="X978" s="75" t="s">
        <v>231</v>
      </c>
      <c r="Y978" s="76">
        <f>MAXA(S978,U978,W978)</f>
        <v>2</v>
      </c>
      <c r="Z978" s="77" t="str">
        <f>IF(Y978=1,"Insignificante",IF(Y978=2,"Menor",IF(Y978=3,"Moderado",IF(Y978=4,"Mayor",IF(Y978=5,"Catastrófico","NA")))))</f>
        <v>Menor</v>
      </c>
      <c r="AA978" s="78">
        <f t="shared" si="255"/>
        <v>3</v>
      </c>
      <c r="AB978" s="75" t="s">
        <v>232</v>
      </c>
      <c r="AC978" s="75">
        <f t="shared" si="256"/>
        <v>3</v>
      </c>
      <c r="AD978" s="75" t="s">
        <v>232</v>
      </c>
      <c r="AE978" s="75">
        <f t="shared" si="257"/>
        <v>3</v>
      </c>
      <c r="AF978" s="75" t="s">
        <v>232</v>
      </c>
      <c r="AG978" s="76">
        <f>MAXA(AA978,AC978,AE978)</f>
        <v>3</v>
      </c>
      <c r="AH978" s="77" t="str">
        <f t="shared" si="258"/>
        <v>Moderado</v>
      </c>
      <c r="AI978" s="78">
        <f t="shared" si="259"/>
        <v>2</v>
      </c>
      <c r="AJ978" s="75" t="s">
        <v>233</v>
      </c>
      <c r="AK978" s="75">
        <f t="shared" si="260"/>
        <v>3</v>
      </c>
      <c r="AL978" s="75" t="s">
        <v>232</v>
      </c>
      <c r="AM978" s="75">
        <f t="shared" si="261"/>
        <v>3</v>
      </c>
      <c r="AN978" s="75" t="s">
        <v>232</v>
      </c>
      <c r="AO978" s="76">
        <f>MAXA(AI978,AK978,AM978)</f>
        <v>3</v>
      </c>
      <c r="AP978" s="77" t="str">
        <f t="shared" si="262"/>
        <v>Moderado</v>
      </c>
      <c r="AQ978" s="79" t="s">
        <v>8</v>
      </c>
      <c r="AR978" s="79"/>
      <c r="AS978" s="79"/>
    </row>
    <row r="979" spans="3:45" ht="76.5">
      <c r="C979" s="56" t="s">
        <v>4724</v>
      </c>
      <c r="D979" s="57">
        <v>43384</v>
      </c>
      <c r="E979" s="71" t="s">
        <v>4389</v>
      </c>
      <c r="F979" s="71" t="s">
        <v>4725</v>
      </c>
      <c r="G979" s="72" t="s">
        <v>4726</v>
      </c>
      <c r="H979" s="72" t="s">
        <v>222</v>
      </c>
      <c r="I979" s="59" t="s">
        <v>223</v>
      </c>
      <c r="J979" s="72" t="s">
        <v>4723</v>
      </c>
      <c r="K979" s="72" t="s">
        <v>624</v>
      </c>
      <c r="L979" s="72" t="s">
        <v>624</v>
      </c>
      <c r="M979" s="72" t="s">
        <v>4261</v>
      </c>
      <c r="N979" s="72" t="s">
        <v>4285</v>
      </c>
      <c r="O979" s="72" t="s">
        <v>4262</v>
      </c>
      <c r="P979" s="46" t="s">
        <v>179</v>
      </c>
      <c r="Q979" s="59" t="s">
        <v>2697</v>
      </c>
      <c r="R979" s="59" t="s">
        <v>230</v>
      </c>
      <c r="S979" s="75">
        <f t="shared" si="252"/>
        <v>1</v>
      </c>
      <c r="T979" s="75" t="s">
        <v>231</v>
      </c>
      <c r="U979" s="75">
        <f t="shared" si="253"/>
        <v>2</v>
      </c>
      <c r="V979" s="75" t="s">
        <v>233</v>
      </c>
      <c r="W979" s="75">
        <f t="shared" si="254"/>
        <v>1</v>
      </c>
      <c r="X979" s="75" t="s">
        <v>231</v>
      </c>
      <c r="Y979" s="76">
        <f t="shared" si="248"/>
        <v>2</v>
      </c>
      <c r="Z979" s="77" t="str">
        <f t="shared" si="249"/>
        <v>Menor</v>
      </c>
      <c r="AA979" s="78">
        <f t="shared" si="255"/>
        <v>3</v>
      </c>
      <c r="AB979" s="75" t="s">
        <v>232</v>
      </c>
      <c r="AC979" s="75">
        <f t="shared" si="256"/>
        <v>3</v>
      </c>
      <c r="AD979" s="75" t="s">
        <v>232</v>
      </c>
      <c r="AE979" s="75">
        <f t="shared" si="257"/>
        <v>3</v>
      </c>
      <c r="AF979" s="75" t="s">
        <v>232</v>
      </c>
      <c r="AG979" s="76">
        <f t="shared" si="250"/>
        <v>3</v>
      </c>
      <c r="AH979" s="77" t="str">
        <f t="shared" si="258"/>
        <v>Moderado</v>
      </c>
      <c r="AI979" s="78">
        <f t="shared" si="259"/>
        <v>2</v>
      </c>
      <c r="AJ979" s="75" t="s">
        <v>233</v>
      </c>
      <c r="AK979" s="75">
        <f t="shared" si="260"/>
        <v>3</v>
      </c>
      <c r="AL979" s="75" t="s">
        <v>232</v>
      </c>
      <c r="AM979" s="75">
        <f t="shared" si="261"/>
        <v>3</v>
      </c>
      <c r="AN979" s="75" t="s">
        <v>232</v>
      </c>
      <c r="AO979" s="76">
        <f t="shared" si="251"/>
        <v>3</v>
      </c>
      <c r="AP979" s="77" t="str">
        <f t="shared" si="262"/>
        <v>Moderado</v>
      </c>
      <c r="AQ979" s="79" t="s">
        <v>8</v>
      </c>
      <c r="AR979" s="79"/>
      <c r="AS979" s="79"/>
    </row>
    <row r="980" spans="3:45" ht="76.5">
      <c r="C980" s="56" t="s">
        <v>4724</v>
      </c>
      <c r="D980" s="57">
        <v>43384</v>
      </c>
      <c r="E980" s="71" t="s">
        <v>4389</v>
      </c>
      <c r="F980" s="71" t="s">
        <v>4725</v>
      </c>
      <c r="G980" s="72" t="s">
        <v>4726</v>
      </c>
      <c r="H980" s="72" t="s">
        <v>222</v>
      </c>
      <c r="I980" s="59" t="s">
        <v>223</v>
      </c>
      <c r="J980" s="72" t="s">
        <v>4723</v>
      </c>
      <c r="K980" s="72" t="s">
        <v>624</v>
      </c>
      <c r="L980" s="72" t="s">
        <v>624</v>
      </c>
      <c r="M980" s="72" t="s">
        <v>4261</v>
      </c>
      <c r="N980" s="72" t="s">
        <v>4285</v>
      </c>
      <c r="O980" s="72" t="s">
        <v>2992</v>
      </c>
      <c r="P980" s="46" t="s">
        <v>179</v>
      </c>
      <c r="Q980" s="59" t="s">
        <v>2697</v>
      </c>
      <c r="R980" s="59" t="s">
        <v>230</v>
      </c>
      <c r="S980" s="75">
        <f t="shared" si="252"/>
        <v>1</v>
      </c>
      <c r="T980" s="75" t="s">
        <v>231</v>
      </c>
      <c r="U980" s="75">
        <f t="shared" si="253"/>
        <v>2</v>
      </c>
      <c r="V980" s="75" t="s">
        <v>233</v>
      </c>
      <c r="W980" s="75">
        <f t="shared" si="254"/>
        <v>1</v>
      </c>
      <c r="X980" s="75" t="s">
        <v>231</v>
      </c>
      <c r="Y980" s="76">
        <f>MAXA(S980,U980,W980)</f>
        <v>2</v>
      </c>
      <c r="Z980" s="77" t="str">
        <f>IF(Y980=1,"Insignificante",IF(Y980=2,"Menor",IF(Y980=3,"Moderado",IF(Y980=4,"Mayor",IF(Y980=5,"Catastrófico","NA")))))</f>
        <v>Menor</v>
      </c>
      <c r="AA980" s="78">
        <f t="shared" si="255"/>
        <v>3</v>
      </c>
      <c r="AB980" s="75" t="s">
        <v>232</v>
      </c>
      <c r="AC980" s="75">
        <f t="shared" si="256"/>
        <v>3</v>
      </c>
      <c r="AD980" s="75" t="s">
        <v>232</v>
      </c>
      <c r="AE980" s="75">
        <f t="shared" si="257"/>
        <v>3</v>
      </c>
      <c r="AF980" s="75" t="s">
        <v>232</v>
      </c>
      <c r="AG980" s="76">
        <f>MAXA(AA980,AC980,AE980)</f>
        <v>3</v>
      </c>
      <c r="AH980" s="77" t="str">
        <f t="shared" si="258"/>
        <v>Moderado</v>
      </c>
      <c r="AI980" s="78">
        <f t="shared" si="259"/>
        <v>2</v>
      </c>
      <c r="AJ980" s="75" t="s">
        <v>233</v>
      </c>
      <c r="AK980" s="75">
        <f t="shared" si="260"/>
        <v>3</v>
      </c>
      <c r="AL980" s="75" t="s">
        <v>232</v>
      </c>
      <c r="AM980" s="75">
        <f t="shared" si="261"/>
        <v>3</v>
      </c>
      <c r="AN980" s="75" t="s">
        <v>232</v>
      </c>
      <c r="AO980" s="76">
        <f>MAXA(AI980,AK980,AM980)</f>
        <v>3</v>
      </c>
      <c r="AP980" s="77" t="str">
        <f t="shared" si="262"/>
        <v>Moderado</v>
      </c>
      <c r="AQ980" s="79" t="s">
        <v>8</v>
      </c>
      <c r="AR980" s="79"/>
      <c r="AS980" s="79"/>
    </row>
    <row r="981" spans="3:45" ht="76.5">
      <c r="C981" s="56" t="s">
        <v>4724</v>
      </c>
      <c r="D981" s="57">
        <v>43384</v>
      </c>
      <c r="E981" s="71" t="s">
        <v>4389</v>
      </c>
      <c r="F981" s="71" t="s">
        <v>4725</v>
      </c>
      <c r="G981" s="72" t="s">
        <v>4726</v>
      </c>
      <c r="H981" s="72" t="s">
        <v>222</v>
      </c>
      <c r="I981" s="59" t="s">
        <v>223</v>
      </c>
      <c r="J981" s="72" t="s">
        <v>4723</v>
      </c>
      <c r="K981" s="72" t="s">
        <v>624</v>
      </c>
      <c r="L981" s="72" t="s">
        <v>624</v>
      </c>
      <c r="M981" s="72" t="s">
        <v>4261</v>
      </c>
      <c r="N981" s="72" t="s">
        <v>4285</v>
      </c>
      <c r="O981" s="72" t="s">
        <v>4271</v>
      </c>
      <c r="P981" s="46" t="s">
        <v>179</v>
      </c>
      <c r="Q981" s="59" t="s">
        <v>2697</v>
      </c>
      <c r="R981" s="59" t="s">
        <v>230</v>
      </c>
      <c r="S981" s="75">
        <f t="shared" si="252"/>
        <v>1</v>
      </c>
      <c r="T981" s="75" t="s">
        <v>231</v>
      </c>
      <c r="U981" s="75">
        <f t="shared" si="253"/>
        <v>2</v>
      </c>
      <c r="V981" s="75" t="s">
        <v>233</v>
      </c>
      <c r="W981" s="75">
        <f t="shared" si="254"/>
        <v>1</v>
      </c>
      <c r="X981" s="75" t="s">
        <v>231</v>
      </c>
      <c r="Y981" s="76">
        <f>MAXA(S981,U981,W981)</f>
        <v>2</v>
      </c>
      <c r="Z981" s="77" t="str">
        <f>IF(Y981=1,"Insignificante",IF(Y981=2,"Menor",IF(Y981=3,"Moderado",IF(Y981=4,"Mayor",IF(Y981=5,"Catastrófico","NA")))))</f>
        <v>Menor</v>
      </c>
      <c r="AA981" s="78">
        <f t="shared" si="255"/>
        <v>3</v>
      </c>
      <c r="AB981" s="75" t="s">
        <v>232</v>
      </c>
      <c r="AC981" s="75">
        <f t="shared" si="256"/>
        <v>3</v>
      </c>
      <c r="AD981" s="75" t="s">
        <v>232</v>
      </c>
      <c r="AE981" s="75">
        <f t="shared" si="257"/>
        <v>3</v>
      </c>
      <c r="AF981" s="75" t="s">
        <v>232</v>
      </c>
      <c r="AG981" s="76">
        <f>MAXA(AA981,AC981,AE981)</f>
        <v>3</v>
      </c>
      <c r="AH981" s="77" t="str">
        <f t="shared" si="258"/>
        <v>Moderado</v>
      </c>
      <c r="AI981" s="78">
        <f t="shared" si="259"/>
        <v>2</v>
      </c>
      <c r="AJ981" s="75" t="s">
        <v>233</v>
      </c>
      <c r="AK981" s="75">
        <f t="shared" si="260"/>
        <v>3</v>
      </c>
      <c r="AL981" s="75" t="s">
        <v>232</v>
      </c>
      <c r="AM981" s="75">
        <f t="shared" si="261"/>
        <v>3</v>
      </c>
      <c r="AN981" s="75" t="s">
        <v>232</v>
      </c>
      <c r="AO981" s="76">
        <f>MAXA(AI981,AK981,AM981)</f>
        <v>3</v>
      </c>
      <c r="AP981" s="77" t="str">
        <f t="shared" si="262"/>
        <v>Moderado</v>
      </c>
      <c r="AQ981" s="79" t="s">
        <v>8</v>
      </c>
      <c r="AR981" s="79"/>
      <c r="AS981" s="79"/>
    </row>
    <row r="982" spans="3:45" ht="76.5">
      <c r="C982" s="56" t="s">
        <v>4724</v>
      </c>
      <c r="D982" s="57">
        <v>43384</v>
      </c>
      <c r="E982" s="71" t="s">
        <v>4389</v>
      </c>
      <c r="F982" s="71" t="s">
        <v>4725</v>
      </c>
      <c r="G982" s="72" t="s">
        <v>4726</v>
      </c>
      <c r="H982" s="72" t="s">
        <v>222</v>
      </c>
      <c r="I982" s="59" t="s">
        <v>223</v>
      </c>
      <c r="J982" s="72" t="s">
        <v>4723</v>
      </c>
      <c r="K982" s="72" t="s">
        <v>624</v>
      </c>
      <c r="L982" s="72" t="s">
        <v>624</v>
      </c>
      <c r="M982" s="72" t="s">
        <v>4261</v>
      </c>
      <c r="N982" s="72" t="s">
        <v>4285</v>
      </c>
      <c r="O982" s="72" t="s">
        <v>4727</v>
      </c>
      <c r="P982" s="46" t="s">
        <v>179</v>
      </c>
      <c r="Q982" s="59" t="s">
        <v>2697</v>
      </c>
      <c r="R982" s="59" t="s">
        <v>230</v>
      </c>
      <c r="S982" s="75">
        <f t="shared" si="252"/>
        <v>1</v>
      </c>
      <c r="T982" s="75" t="s">
        <v>231</v>
      </c>
      <c r="U982" s="75">
        <f t="shared" si="253"/>
        <v>2</v>
      </c>
      <c r="V982" s="75" t="s">
        <v>233</v>
      </c>
      <c r="W982" s="75">
        <f t="shared" si="254"/>
        <v>1</v>
      </c>
      <c r="X982" s="75" t="s">
        <v>231</v>
      </c>
      <c r="Y982" s="76">
        <f>MAXA(S982,U982,W982)</f>
        <v>2</v>
      </c>
      <c r="Z982" s="77" t="str">
        <f>IF(Y982=1,"Insignificante",IF(Y982=2,"Menor",IF(Y982=3,"Moderado",IF(Y982=4,"Mayor",IF(Y982=5,"Catastrófico","NA")))))</f>
        <v>Menor</v>
      </c>
      <c r="AA982" s="78">
        <f t="shared" si="255"/>
        <v>3</v>
      </c>
      <c r="AB982" s="75" t="s">
        <v>232</v>
      </c>
      <c r="AC982" s="75">
        <f t="shared" si="256"/>
        <v>3</v>
      </c>
      <c r="AD982" s="75" t="s">
        <v>232</v>
      </c>
      <c r="AE982" s="75">
        <f t="shared" si="257"/>
        <v>3</v>
      </c>
      <c r="AF982" s="75" t="s">
        <v>232</v>
      </c>
      <c r="AG982" s="76">
        <f>MAXA(AA982,AC982,AE982)</f>
        <v>3</v>
      </c>
      <c r="AH982" s="77" t="str">
        <f t="shared" si="258"/>
        <v>Moderado</v>
      </c>
      <c r="AI982" s="78">
        <f t="shared" si="259"/>
        <v>2</v>
      </c>
      <c r="AJ982" s="75" t="s">
        <v>233</v>
      </c>
      <c r="AK982" s="75">
        <f t="shared" si="260"/>
        <v>3</v>
      </c>
      <c r="AL982" s="75" t="s">
        <v>232</v>
      </c>
      <c r="AM982" s="75">
        <f t="shared" si="261"/>
        <v>3</v>
      </c>
      <c r="AN982" s="75" t="s">
        <v>232</v>
      </c>
      <c r="AO982" s="76">
        <f>MAXA(AI982,AK982,AM982)</f>
        <v>3</v>
      </c>
      <c r="AP982" s="77" t="str">
        <f t="shared" si="262"/>
        <v>Moderado</v>
      </c>
      <c r="AQ982" s="79" t="s">
        <v>8</v>
      </c>
      <c r="AR982" s="79"/>
      <c r="AS982" s="79"/>
    </row>
    <row r="983" spans="3:45" ht="76.5">
      <c r="C983" s="56" t="s">
        <v>4728</v>
      </c>
      <c r="D983" s="57">
        <v>43384</v>
      </c>
      <c r="E983" s="71" t="s">
        <v>4729</v>
      </c>
      <c r="F983" s="71" t="s">
        <v>4729</v>
      </c>
      <c r="G983" s="72" t="s">
        <v>4730</v>
      </c>
      <c r="H983" s="72" t="s">
        <v>222</v>
      </c>
      <c r="I983" s="59" t="s">
        <v>223</v>
      </c>
      <c r="J983" s="72" t="s">
        <v>4731</v>
      </c>
      <c r="K983" s="72" t="s">
        <v>624</v>
      </c>
      <c r="L983" s="72" t="s">
        <v>624</v>
      </c>
      <c r="M983" s="72" t="s">
        <v>4261</v>
      </c>
      <c r="N983" s="72" t="s">
        <v>4719</v>
      </c>
      <c r="O983" s="72" t="s">
        <v>4262</v>
      </c>
      <c r="P983" s="46" t="s">
        <v>179</v>
      </c>
      <c r="Q983" s="59" t="s">
        <v>2697</v>
      </c>
      <c r="R983" s="59" t="s">
        <v>230</v>
      </c>
      <c r="S983" s="75">
        <f t="shared" si="252"/>
        <v>1</v>
      </c>
      <c r="T983" s="75" t="s">
        <v>231</v>
      </c>
      <c r="U983" s="75">
        <f t="shared" si="253"/>
        <v>2</v>
      </c>
      <c r="V983" s="75" t="s">
        <v>233</v>
      </c>
      <c r="W983" s="75">
        <f t="shared" si="254"/>
        <v>1</v>
      </c>
      <c r="X983" s="75" t="s">
        <v>231</v>
      </c>
      <c r="Y983" s="76">
        <f t="shared" si="248"/>
        <v>2</v>
      </c>
      <c r="Z983" s="77" t="str">
        <f t="shared" si="249"/>
        <v>Menor</v>
      </c>
      <c r="AA983" s="78">
        <f t="shared" si="255"/>
        <v>3</v>
      </c>
      <c r="AB983" s="75" t="s">
        <v>232</v>
      </c>
      <c r="AC983" s="75">
        <f t="shared" si="256"/>
        <v>3</v>
      </c>
      <c r="AD983" s="75" t="s">
        <v>232</v>
      </c>
      <c r="AE983" s="75">
        <f t="shared" si="257"/>
        <v>3</v>
      </c>
      <c r="AF983" s="75" t="s">
        <v>232</v>
      </c>
      <c r="AG983" s="76">
        <f t="shared" si="250"/>
        <v>3</v>
      </c>
      <c r="AH983" s="77" t="str">
        <f t="shared" si="258"/>
        <v>Moderado</v>
      </c>
      <c r="AI983" s="78">
        <f t="shared" si="259"/>
        <v>2</v>
      </c>
      <c r="AJ983" s="75" t="s">
        <v>233</v>
      </c>
      <c r="AK983" s="75">
        <f t="shared" si="260"/>
        <v>3</v>
      </c>
      <c r="AL983" s="75" t="s">
        <v>232</v>
      </c>
      <c r="AM983" s="75">
        <f t="shared" si="261"/>
        <v>3</v>
      </c>
      <c r="AN983" s="75" t="s">
        <v>232</v>
      </c>
      <c r="AO983" s="76">
        <f t="shared" si="251"/>
        <v>3</v>
      </c>
      <c r="AP983" s="77" t="str">
        <f t="shared" si="262"/>
        <v>Moderado</v>
      </c>
      <c r="AQ983" s="79" t="s">
        <v>8</v>
      </c>
      <c r="AR983" s="79"/>
      <c r="AS983" s="79"/>
    </row>
    <row r="984" spans="3:45" ht="76.5">
      <c r="C984" s="56" t="s">
        <v>4728</v>
      </c>
      <c r="D984" s="57">
        <v>43384</v>
      </c>
      <c r="E984" s="71" t="s">
        <v>4729</v>
      </c>
      <c r="F984" s="71" t="s">
        <v>4729</v>
      </c>
      <c r="G984" s="72" t="s">
        <v>4730</v>
      </c>
      <c r="H984" s="72" t="s">
        <v>222</v>
      </c>
      <c r="I984" s="59" t="s">
        <v>223</v>
      </c>
      <c r="J984" s="72" t="s">
        <v>4731</v>
      </c>
      <c r="K984" s="72" t="s">
        <v>624</v>
      </c>
      <c r="L984" s="72" t="s">
        <v>624</v>
      </c>
      <c r="M984" s="72" t="s">
        <v>4261</v>
      </c>
      <c r="N984" s="72" t="s">
        <v>4719</v>
      </c>
      <c r="O984" s="72" t="s">
        <v>3993</v>
      </c>
      <c r="P984" s="46" t="s">
        <v>179</v>
      </c>
      <c r="Q984" s="59" t="s">
        <v>2697</v>
      </c>
      <c r="R984" s="59" t="s">
        <v>230</v>
      </c>
      <c r="S984" s="75">
        <f t="shared" si="252"/>
        <v>1</v>
      </c>
      <c r="T984" s="75" t="s">
        <v>231</v>
      </c>
      <c r="U984" s="75">
        <f t="shared" si="253"/>
        <v>2</v>
      </c>
      <c r="V984" s="75" t="s">
        <v>233</v>
      </c>
      <c r="W984" s="75">
        <f t="shared" si="254"/>
        <v>1</v>
      </c>
      <c r="X984" s="75" t="s">
        <v>231</v>
      </c>
      <c r="Y984" s="76">
        <f>MAXA(S984,U984,W984)</f>
        <v>2</v>
      </c>
      <c r="Z984" s="77" t="str">
        <f>IF(Y984=1,"Insignificante",IF(Y984=2,"Menor",IF(Y984=3,"Moderado",IF(Y984=4,"Mayor",IF(Y984=5,"Catastrófico","NA")))))</f>
        <v>Menor</v>
      </c>
      <c r="AA984" s="78">
        <f t="shared" si="255"/>
        <v>3</v>
      </c>
      <c r="AB984" s="75" t="s">
        <v>232</v>
      </c>
      <c r="AC984" s="75">
        <f t="shared" si="256"/>
        <v>3</v>
      </c>
      <c r="AD984" s="75" t="s">
        <v>232</v>
      </c>
      <c r="AE984" s="75">
        <f t="shared" si="257"/>
        <v>3</v>
      </c>
      <c r="AF984" s="75" t="s">
        <v>232</v>
      </c>
      <c r="AG984" s="76">
        <f>MAXA(AA984,AC984,AE984)</f>
        <v>3</v>
      </c>
      <c r="AH984" s="77" t="str">
        <f t="shared" si="258"/>
        <v>Moderado</v>
      </c>
      <c r="AI984" s="78">
        <f t="shared" si="259"/>
        <v>2</v>
      </c>
      <c r="AJ984" s="75" t="s">
        <v>233</v>
      </c>
      <c r="AK984" s="75">
        <f t="shared" si="260"/>
        <v>3</v>
      </c>
      <c r="AL984" s="75" t="s">
        <v>232</v>
      </c>
      <c r="AM984" s="75">
        <f t="shared" si="261"/>
        <v>3</v>
      </c>
      <c r="AN984" s="75" t="s">
        <v>232</v>
      </c>
      <c r="AO984" s="76">
        <f>MAXA(AI984,AK984,AM984)</f>
        <v>3</v>
      </c>
      <c r="AP984" s="77" t="str">
        <f t="shared" si="262"/>
        <v>Moderado</v>
      </c>
      <c r="AQ984" s="79" t="s">
        <v>8</v>
      </c>
      <c r="AR984" s="79"/>
      <c r="AS984" s="79"/>
    </row>
    <row r="985" spans="3:45" ht="25.5">
      <c r="C985" s="56" t="s">
        <v>4732</v>
      </c>
      <c r="D985" s="57">
        <v>43384</v>
      </c>
      <c r="E985" s="71" t="s">
        <v>2994</v>
      </c>
      <c r="F985" s="71" t="s">
        <v>4733</v>
      </c>
      <c r="G985" s="72" t="s">
        <v>4734</v>
      </c>
      <c r="H985" s="72" t="s">
        <v>222</v>
      </c>
      <c r="I985" s="59" t="s">
        <v>223</v>
      </c>
      <c r="J985" s="72" t="s">
        <v>4735</v>
      </c>
      <c r="K985" s="72" t="s">
        <v>624</v>
      </c>
      <c r="L985" s="72" t="s">
        <v>624</v>
      </c>
      <c r="M985" s="72" t="s">
        <v>4261</v>
      </c>
      <c r="N985" s="72" t="s">
        <v>4285</v>
      </c>
      <c r="O985" s="72" t="s">
        <v>4262</v>
      </c>
      <c r="P985" s="46" t="s">
        <v>180</v>
      </c>
      <c r="Q985" s="59" t="s">
        <v>2650</v>
      </c>
      <c r="R985" s="59" t="s">
        <v>230</v>
      </c>
      <c r="S985" s="75">
        <f t="shared" si="252"/>
        <v>1</v>
      </c>
      <c r="T985" s="75" t="s">
        <v>231</v>
      </c>
      <c r="U985" s="75">
        <f t="shared" si="253"/>
        <v>2</v>
      </c>
      <c r="V985" s="75" t="s">
        <v>233</v>
      </c>
      <c r="W985" s="75">
        <f t="shared" si="254"/>
        <v>1</v>
      </c>
      <c r="X985" s="75" t="s">
        <v>231</v>
      </c>
      <c r="Y985" s="76">
        <f t="shared" si="248"/>
        <v>2</v>
      </c>
      <c r="Z985" s="77" t="str">
        <f t="shared" si="249"/>
        <v>Menor</v>
      </c>
      <c r="AA985" s="78">
        <f t="shared" si="255"/>
        <v>3</v>
      </c>
      <c r="AB985" s="75" t="s">
        <v>232</v>
      </c>
      <c r="AC985" s="75">
        <f t="shared" si="256"/>
        <v>3</v>
      </c>
      <c r="AD985" s="75" t="s">
        <v>232</v>
      </c>
      <c r="AE985" s="75">
        <f t="shared" si="257"/>
        <v>3</v>
      </c>
      <c r="AF985" s="75" t="s">
        <v>232</v>
      </c>
      <c r="AG985" s="76">
        <f t="shared" si="250"/>
        <v>3</v>
      </c>
      <c r="AH985" s="77" t="str">
        <f t="shared" si="258"/>
        <v>Moderado</v>
      </c>
      <c r="AI985" s="78">
        <f t="shared" si="259"/>
        <v>2</v>
      </c>
      <c r="AJ985" s="75" t="s">
        <v>233</v>
      </c>
      <c r="AK985" s="75">
        <f t="shared" si="260"/>
        <v>3</v>
      </c>
      <c r="AL985" s="75" t="s">
        <v>232</v>
      </c>
      <c r="AM985" s="75">
        <f t="shared" si="261"/>
        <v>3</v>
      </c>
      <c r="AN985" s="75" t="s">
        <v>232</v>
      </c>
      <c r="AO985" s="76">
        <f t="shared" si="251"/>
        <v>3</v>
      </c>
      <c r="AP985" s="77" t="str">
        <f t="shared" si="262"/>
        <v>Moderado</v>
      </c>
      <c r="AQ985" s="79" t="s">
        <v>8</v>
      </c>
      <c r="AR985" s="79"/>
      <c r="AS985" s="79"/>
    </row>
    <row r="986" spans="3:45" ht="25.5">
      <c r="C986" s="56" t="s">
        <v>4732</v>
      </c>
      <c r="D986" s="57">
        <v>43384</v>
      </c>
      <c r="E986" s="71" t="s">
        <v>2994</v>
      </c>
      <c r="F986" s="71" t="s">
        <v>4733</v>
      </c>
      <c r="G986" s="72" t="s">
        <v>4734</v>
      </c>
      <c r="H986" s="72" t="s">
        <v>222</v>
      </c>
      <c r="I986" s="59" t="s">
        <v>223</v>
      </c>
      <c r="J986" s="72" t="s">
        <v>4735</v>
      </c>
      <c r="K986" s="72" t="s">
        <v>624</v>
      </c>
      <c r="L986" s="72" t="s">
        <v>624</v>
      </c>
      <c r="M986" s="72" t="s">
        <v>4261</v>
      </c>
      <c r="N986" s="72" t="s">
        <v>4285</v>
      </c>
      <c r="O986" s="72" t="s">
        <v>4263</v>
      </c>
      <c r="P986" s="46" t="s">
        <v>180</v>
      </c>
      <c r="Q986" s="59" t="s">
        <v>2650</v>
      </c>
      <c r="R986" s="59" t="s">
        <v>230</v>
      </c>
      <c r="S986" s="75">
        <f t="shared" si="252"/>
        <v>1</v>
      </c>
      <c r="T986" s="75" t="s">
        <v>231</v>
      </c>
      <c r="U986" s="75">
        <f t="shared" si="253"/>
        <v>2</v>
      </c>
      <c r="V986" s="75" t="s">
        <v>233</v>
      </c>
      <c r="W986" s="75">
        <f t="shared" si="254"/>
        <v>1</v>
      </c>
      <c r="X986" s="75" t="s">
        <v>231</v>
      </c>
      <c r="Y986" s="76">
        <f t="shared" ref="Y986:Y991" si="263">MAXA(S986,U986,W986)</f>
        <v>2</v>
      </c>
      <c r="Z986" s="77" t="str">
        <f t="shared" ref="Z986:Z991" si="264">IF(Y986=1,"Insignificante",IF(Y986=2,"Menor",IF(Y986=3,"Moderado",IF(Y986=4,"Mayor",IF(Y986=5,"Catastrófico","NA")))))</f>
        <v>Menor</v>
      </c>
      <c r="AA986" s="78">
        <f t="shared" si="255"/>
        <v>3</v>
      </c>
      <c r="AB986" s="75" t="s">
        <v>232</v>
      </c>
      <c r="AC986" s="75">
        <f t="shared" si="256"/>
        <v>3</v>
      </c>
      <c r="AD986" s="75" t="s">
        <v>232</v>
      </c>
      <c r="AE986" s="75">
        <f t="shared" si="257"/>
        <v>3</v>
      </c>
      <c r="AF986" s="75" t="s">
        <v>232</v>
      </c>
      <c r="AG986" s="76">
        <f t="shared" ref="AG986:AG991" si="265">MAXA(AA986,AC986,AE986)</f>
        <v>3</v>
      </c>
      <c r="AH986" s="77" t="str">
        <f t="shared" si="258"/>
        <v>Moderado</v>
      </c>
      <c r="AI986" s="78">
        <f t="shared" si="259"/>
        <v>2</v>
      </c>
      <c r="AJ986" s="75" t="s">
        <v>233</v>
      </c>
      <c r="AK986" s="75">
        <f t="shared" si="260"/>
        <v>3</v>
      </c>
      <c r="AL986" s="75" t="s">
        <v>232</v>
      </c>
      <c r="AM986" s="75">
        <f t="shared" si="261"/>
        <v>3</v>
      </c>
      <c r="AN986" s="75" t="s">
        <v>232</v>
      </c>
      <c r="AO986" s="76">
        <f t="shared" ref="AO986:AO991" si="266">MAXA(AI986,AK986,AM986)</f>
        <v>3</v>
      </c>
      <c r="AP986" s="77" t="str">
        <f t="shared" si="262"/>
        <v>Moderado</v>
      </c>
      <c r="AQ986" s="79" t="s">
        <v>8</v>
      </c>
      <c r="AR986" s="79"/>
      <c r="AS986" s="79"/>
    </row>
    <row r="987" spans="3:45" ht="25.5">
      <c r="C987" s="56" t="s">
        <v>4732</v>
      </c>
      <c r="D987" s="57">
        <v>43384</v>
      </c>
      <c r="E987" s="71" t="s">
        <v>2994</v>
      </c>
      <c r="F987" s="71" t="s">
        <v>4733</v>
      </c>
      <c r="G987" s="72" t="s">
        <v>4734</v>
      </c>
      <c r="H987" s="72" t="s">
        <v>222</v>
      </c>
      <c r="I987" s="59" t="s">
        <v>223</v>
      </c>
      <c r="J987" s="72" t="s">
        <v>4735</v>
      </c>
      <c r="K987" s="72" t="s">
        <v>624</v>
      </c>
      <c r="L987" s="72" t="s">
        <v>624</v>
      </c>
      <c r="M987" s="72" t="s">
        <v>4261</v>
      </c>
      <c r="N987" s="72" t="s">
        <v>4285</v>
      </c>
      <c r="O987" s="72" t="s">
        <v>4277</v>
      </c>
      <c r="P987" s="46" t="s">
        <v>180</v>
      </c>
      <c r="Q987" s="59" t="s">
        <v>2650</v>
      </c>
      <c r="R987" s="59" t="s">
        <v>230</v>
      </c>
      <c r="S987" s="75">
        <f t="shared" si="252"/>
        <v>1</v>
      </c>
      <c r="T987" s="75" t="s">
        <v>231</v>
      </c>
      <c r="U987" s="75">
        <f t="shared" si="253"/>
        <v>2</v>
      </c>
      <c r="V987" s="75" t="s">
        <v>233</v>
      </c>
      <c r="W987" s="75">
        <f t="shared" si="254"/>
        <v>1</v>
      </c>
      <c r="X987" s="75" t="s">
        <v>231</v>
      </c>
      <c r="Y987" s="76">
        <f t="shared" si="263"/>
        <v>2</v>
      </c>
      <c r="Z987" s="77" t="str">
        <f t="shared" si="264"/>
        <v>Menor</v>
      </c>
      <c r="AA987" s="78">
        <f t="shared" si="255"/>
        <v>3</v>
      </c>
      <c r="AB987" s="75" t="s">
        <v>232</v>
      </c>
      <c r="AC987" s="75">
        <f t="shared" si="256"/>
        <v>3</v>
      </c>
      <c r="AD987" s="75" t="s">
        <v>232</v>
      </c>
      <c r="AE987" s="75">
        <f t="shared" si="257"/>
        <v>3</v>
      </c>
      <c r="AF987" s="75" t="s">
        <v>232</v>
      </c>
      <c r="AG987" s="76">
        <f t="shared" si="265"/>
        <v>3</v>
      </c>
      <c r="AH987" s="77" t="str">
        <f t="shared" si="258"/>
        <v>Moderado</v>
      </c>
      <c r="AI987" s="78">
        <f t="shared" si="259"/>
        <v>2</v>
      </c>
      <c r="AJ987" s="75" t="s">
        <v>233</v>
      </c>
      <c r="AK987" s="75">
        <f t="shared" si="260"/>
        <v>3</v>
      </c>
      <c r="AL987" s="75" t="s">
        <v>232</v>
      </c>
      <c r="AM987" s="75">
        <f t="shared" si="261"/>
        <v>3</v>
      </c>
      <c r="AN987" s="75" t="s">
        <v>232</v>
      </c>
      <c r="AO987" s="76">
        <f t="shared" si="266"/>
        <v>3</v>
      </c>
      <c r="AP987" s="77" t="str">
        <f t="shared" si="262"/>
        <v>Moderado</v>
      </c>
      <c r="AQ987" s="79" t="s">
        <v>8</v>
      </c>
      <c r="AR987" s="79"/>
      <c r="AS987" s="79"/>
    </row>
    <row r="988" spans="3:45" ht="25.5">
      <c r="C988" s="56" t="s">
        <v>4732</v>
      </c>
      <c r="D988" s="57">
        <v>43384</v>
      </c>
      <c r="E988" s="71" t="s">
        <v>2994</v>
      </c>
      <c r="F988" s="71" t="s">
        <v>4733</v>
      </c>
      <c r="G988" s="72" t="s">
        <v>4734</v>
      </c>
      <c r="H988" s="72" t="s">
        <v>222</v>
      </c>
      <c r="I988" s="59" t="s">
        <v>223</v>
      </c>
      <c r="J988" s="72" t="s">
        <v>4735</v>
      </c>
      <c r="K988" s="72" t="s">
        <v>624</v>
      </c>
      <c r="L988" s="72" t="s">
        <v>624</v>
      </c>
      <c r="M988" s="72" t="s">
        <v>4261</v>
      </c>
      <c r="N988" s="72" t="s">
        <v>4285</v>
      </c>
      <c r="O988" s="72" t="s">
        <v>2992</v>
      </c>
      <c r="P988" s="46" t="s">
        <v>180</v>
      </c>
      <c r="Q988" s="59" t="s">
        <v>2650</v>
      </c>
      <c r="R988" s="59" t="s">
        <v>230</v>
      </c>
      <c r="S988" s="75">
        <f t="shared" si="252"/>
        <v>1</v>
      </c>
      <c r="T988" s="75" t="s">
        <v>231</v>
      </c>
      <c r="U988" s="75">
        <f t="shared" si="253"/>
        <v>2</v>
      </c>
      <c r="V988" s="75" t="s">
        <v>233</v>
      </c>
      <c r="W988" s="75">
        <f t="shared" si="254"/>
        <v>1</v>
      </c>
      <c r="X988" s="75" t="s">
        <v>231</v>
      </c>
      <c r="Y988" s="76">
        <f t="shared" si="263"/>
        <v>2</v>
      </c>
      <c r="Z988" s="77" t="str">
        <f t="shared" si="264"/>
        <v>Menor</v>
      </c>
      <c r="AA988" s="78">
        <f t="shared" si="255"/>
        <v>3</v>
      </c>
      <c r="AB988" s="75" t="s">
        <v>232</v>
      </c>
      <c r="AC988" s="75">
        <f t="shared" si="256"/>
        <v>3</v>
      </c>
      <c r="AD988" s="75" t="s">
        <v>232</v>
      </c>
      <c r="AE988" s="75">
        <f t="shared" si="257"/>
        <v>3</v>
      </c>
      <c r="AF988" s="75" t="s">
        <v>232</v>
      </c>
      <c r="AG988" s="76">
        <f t="shared" si="265"/>
        <v>3</v>
      </c>
      <c r="AH988" s="77" t="str">
        <f t="shared" si="258"/>
        <v>Moderado</v>
      </c>
      <c r="AI988" s="78">
        <f t="shared" si="259"/>
        <v>2</v>
      </c>
      <c r="AJ988" s="75" t="s">
        <v>233</v>
      </c>
      <c r="AK988" s="75">
        <f t="shared" si="260"/>
        <v>3</v>
      </c>
      <c r="AL988" s="75" t="s">
        <v>232</v>
      </c>
      <c r="AM988" s="75">
        <f t="shared" si="261"/>
        <v>3</v>
      </c>
      <c r="AN988" s="75" t="s">
        <v>232</v>
      </c>
      <c r="AO988" s="76">
        <f t="shared" si="266"/>
        <v>3</v>
      </c>
      <c r="AP988" s="77" t="str">
        <f t="shared" si="262"/>
        <v>Moderado</v>
      </c>
      <c r="AQ988" s="79" t="s">
        <v>8</v>
      </c>
      <c r="AR988" s="79"/>
      <c r="AS988" s="79"/>
    </row>
    <row r="989" spans="3:45" ht="25.5">
      <c r="C989" s="56" t="s">
        <v>4732</v>
      </c>
      <c r="D989" s="57">
        <v>43384</v>
      </c>
      <c r="E989" s="71" t="s">
        <v>2994</v>
      </c>
      <c r="F989" s="71" t="s">
        <v>4733</v>
      </c>
      <c r="G989" s="72" t="s">
        <v>4734</v>
      </c>
      <c r="H989" s="72" t="s">
        <v>222</v>
      </c>
      <c r="I989" s="59" t="s">
        <v>223</v>
      </c>
      <c r="J989" s="72" t="s">
        <v>4735</v>
      </c>
      <c r="K989" s="72" t="s">
        <v>624</v>
      </c>
      <c r="L989" s="72" t="s">
        <v>624</v>
      </c>
      <c r="M989" s="72" t="s">
        <v>4261</v>
      </c>
      <c r="N989" s="72" t="s">
        <v>4285</v>
      </c>
      <c r="O989" s="72" t="s">
        <v>4736</v>
      </c>
      <c r="P989" s="46" t="s">
        <v>180</v>
      </c>
      <c r="Q989" s="59" t="s">
        <v>2650</v>
      </c>
      <c r="R989" s="59" t="s">
        <v>230</v>
      </c>
      <c r="S989" s="75">
        <f t="shared" si="252"/>
        <v>1</v>
      </c>
      <c r="T989" s="75" t="s">
        <v>231</v>
      </c>
      <c r="U989" s="75">
        <f t="shared" si="253"/>
        <v>2</v>
      </c>
      <c r="V989" s="75" t="s">
        <v>233</v>
      </c>
      <c r="W989" s="75">
        <f t="shared" si="254"/>
        <v>1</v>
      </c>
      <c r="X989" s="75" t="s">
        <v>231</v>
      </c>
      <c r="Y989" s="76">
        <f t="shared" si="263"/>
        <v>2</v>
      </c>
      <c r="Z989" s="77" t="str">
        <f t="shared" si="264"/>
        <v>Menor</v>
      </c>
      <c r="AA989" s="78">
        <f t="shared" si="255"/>
        <v>3</v>
      </c>
      <c r="AB989" s="75" t="s">
        <v>232</v>
      </c>
      <c r="AC989" s="75">
        <f t="shared" si="256"/>
        <v>3</v>
      </c>
      <c r="AD989" s="75" t="s">
        <v>232</v>
      </c>
      <c r="AE989" s="75">
        <f t="shared" si="257"/>
        <v>3</v>
      </c>
      <c r="AF989" s="75" t="s">
        <v>232</v>
      </c>
      <c r="AG989" s="76">
        <f t="shared" si="265"/>
        <v>3</v>
      </c>
      <c r="AH989" s="77" t="str">
        <f t="shared" si="258"/>
        <v>Moderado</v>
      </c>
      <c r="AI989" s="78">
        <f t="shared" si="259"/>
        <v>2</v>
      </c>
      <c r="AJ989" s="75" t="s">
        <v>233</v>
      </c>
      <c r="AK989" s="75">
        <f t="shared" si="260"/>
        <v>3</v>
      </c>
      <c r="AL989" s="75" t="s">
        <v>232</v>
      </c>
      <c r="AM989" s="75">
        <f t="shared" si="261"/>
        <v>3</v>
      </c>
      <c r="AN989" s="75" t="s">
        <v>232</v>
      </c>
      <c r="AO989" s="76">
        <f t="shared" si="266"/>
        <v>3</v>
      </c>
      <c r="AP989" s="77" t="str">
        <f t="shared" si="262"/>
        <v>Moderado</v>
      </c>
      <c r="AQ989" s="79" t="s">
        <v>8</v>
      </c>
      <c r="AR989" s="79"/>
      <c r="AS989" s="79"/>
    </row>
    <row r="990" spans="3:45" ht="25.5">
      <c r="C990" s="56" t="s">
        <v>4732</v>
      </c>
      <c r="D990" s="57">
        <v>43384</v>
      </c>
      <c r="E990" s="71" t="s">
        <v>2994</v>
      </c>
      <c r="F990" s="71" t="s">
        <v>4733</v>
      </c>
      <c r="G990" s="72" t="s">
        <v>4734</v>
      </c>
      <c r="H990" s="72" t="s">
        <v>222</v>
      </c>
      <c r="I990" s="59" t="s">
        <v>223</v>
      </c>
      <c r="J990" s="72" t="s">
        <v>4735</v>
      </c>
      <c r="K990" s="72" t="s">
        <v>624</v>
      </c>
      <c r="L990" s="72" t="s">
        <v>624</v>
      </c>
      <c r="M990" s="72" t="s">
        <v>4261</v>
      </c>
      <c r="N990" s="72" t="s">
        <v>4285</v>
      </c>
      <c r="O990" s="72" t="s">
        <v>4271</v>
      </c>
      <c r="P990" s="46" t="s">
        <v>180</v>
      </c>
      <c r="Q990" s="59" t="s">
        <v>2650</v>
      </c>
      <c r="R990" s="59" t="s">
        <v>230</v>
      </c>
      <c r="S990" s="75">
        <f t="shared" si="252"/>
        <v>1</v>
      </c>
      <c r="T990" s="75" t="s">
        <v>231</v>
      </c>
      <c r="U990" s="75">
        <f t="shared" si="253"/>
        <v>2</v>
      </c>
      <c r="V990" s="75" t="s">
        <v>233</v>
      </c>
      <c r="W990" s="75">
        <f t="shared" si="254"/>
        <v>1</v>
      </c>
      <c r="X990" s="75" t="s">
        <v>231</v>
      </c>
      <c r="Y990" s="76">
        <f t="shared" si="263"/>
        <v>2</v>
      </c>
      <c r="Z990" s="77" t="str">
        <f t="shared" si="264"/>
        <v>Menor</v>
      </c>
      <c r="AA990" s="78">
        <f t="shared" si="255"/>
        <v>3</v>
      </c>
      <c r="AB990" s="75" t="s">
        <v>232</v>
      </c>
      <c r="AC990" s="75">
        <f t="shared" si="256"/>
        <v>3</v>
      </c>
      <c r="AD990" s="75" t="s">
        <v>232</v>
      </c>
      <c r="AE990" s="75">
        <f t="shared" si="257"/>
        <v>3</v>
      </c>
      <c r="AF990" s="75" t="s">
        <v>232</v>
      </c>
      <c r="AG990" s="76">
        <f t="shared" si="265"/>
        <v>3</v>
      </c>
      <c r="AH990" s="77" t="str">
        <f t="shared" si="258"/>
        <v>Moderado</v>
      </c>
      <c r="AI990" s="78">
        <f t="shared" si="259"/>
        <v>2</v>
      </c>
      <c r="AJ990" s="75" t="s">
        <v>233</v>
      </c>
      <c r="AK990" s="75">
        <f t="shared" si="260"/>
        <v>3</v>
      </c>
      <c r="AL990" s="75" t="s">
        <v>232</v>
      </c>
      <c r="AM990" s="75">
        <f t="shared" si="261"/>
        <v>3</v>
      </c>
      <c r="AN990" s="75" t="s">
        <v>232</v>
      </c>
      <c r="AO990" s="76">
        <f t="shared" si="266"/>
        <v>3</v>
      </c>
      <c r="AP990" s="77" t="str">
        <f t="shared" si="262"/>
        <v>Moderado</v>
      </c>
      <c r="AQ990" s="79" t="s">
        <v>8</v>
      </c>
      <c r="AR990" s="79"/>
      <c r="AS990" s="79"/>
    </row>
    <row r="991" spans="3:45" ht="25.5">
      <c r="C991" s="56" t="s">
        <v>4732</v>
      </c>
      <c r="D991" s="57">
        <v>43384</v>
      </c>
      <c r="E991" s="71" t="s">
        <v>2994</v>
      </c>
      <c r="F991" s="71" t="s">
        <v>4733</v>
      </c>
      <c r="G991" s="72" t="s">
        <v>4734</v>
      </c>
      <c r="H991" s="72" t="s">
        <v>222</v>
      </c>
      <c r="I991" s="59" t="s">
        <v>223</v>
      </c>
      <c r="J991" s="72" t="s">
        <v>4735</v>
      </c>
      <c r="K991" s="72" t="s">
        <v>624</v>
      </c>
      <c r="L991" s="72" t="s">
        <v>624</v>
      </c>
      <c r="M991" s="72" t="s">
        <v>4261</v>
      </c>
      <c r="N991" s="72" t="s">
        <v>4285</v>
      </c>
      <c r="O991" s="72" t="s">
        <v>3993</v>
      </c>
      <c r="P991" s="46" t="s">
        <v>180</v>
      </c>
      <c r="Q991" s="59" t="s">
        <v>2650</v>
      </c>
      <c r="R991" s="59" t="s">
        <v>230</v>
      </c>
      <c r="S991" s="75">
        <f t="shared" si="252"/>
        <v>1</v>
      </c>
      <c r="T991" s="75" t="s">
        <v>231</v>
      </c>
      <c r="U991" s="75">
        <f t="shared" si="253"/>
        <v>2</v>
      </c>
      <c r="V991" s="75" t="s">
        <v>233</v>
      </c>
      <c r="W991" s="75">
        <f t="shared" si="254"/>
        <v>1</v>
      </c>
      <c r="X991" s="75" t="s">
        <v>231</v>
      </c>
      <c r="Y991" s="76">
        <f t="shared" si="263"/>
        <v>2</v>
      </c>
      <c r="Z991" s="77" t="str">
        <f t="shared" si="264"/>
        <v>Menor</v>
      </c>
      <c r="AA991" s="78">
        <f t="shared" si="255"/>
        <v>3</v>
      </c>
      <c r="AB991" s="75" t="s">
        <v>232</v>
      </c>
      <c r="AC991" s="75">
        <f t="shared" si="256"/>
        <v>3</v>
      </c>
      <c r="AD991" s="75" t="s">
        <v>232</v>
      </c>
      <c r="AE991" s="75">
        <f t="shared" si="257"/>
        <v>3</v>
      </c>
      <c r="AF991" s="75" t="s">
        <v>232</v>
      </c>
      <c r="AG991" s="76">
        <f t="shared" si="265"/>
        <v>3</v>
      </c>
      <c r="AH991" s="77" t="str">
        <f t="shared" si="258"/>
        <v>Moderado</v>
      </c>
      <c r="AI991" s="78">
        <f t="shared" si="259"/>
        <v>2</v>
      </c>
      <c r="AJ991" s="75" t="s">
        <v>233</v>
      </c>
      <c r="AK991" s="75">
        <f t="shared" si="260"/>
        <v>3</v>
      </c>
      <c r="AL991" s="75" t="s">
        <v>232</v>
      </c>
      <c r="AM991" s="75">
        <f t="shared" si="261"/>
        <v>3</v>
      </c>
      <c r="AN991" s="75" t="s">
        <v>232</v>
      </c>
      <c r="AO991" s="76">
        <f t="shared" si="266"/>
        <v>3</v>
      </c>
      <c r="AP991" s="77" t="str">
        <f t="shared" si="262"/>
        <v>Moderado</v>
      </c>
      <c r="AQ991" s="79" t="s">
        <v>8</v>
      </c>
      <c r="AR991" s="79"/>
      <c r="AS991" s="79"/>
    </row>
    <row r="992" spans="3:45" ht="76.5">
      <c r="C992" s="56" t="s">
        <v>4737</v>
      </c>
      <c r="D992" s="57">
        <v>43384</v>
      </c>
      <c r="E992" s="71" t="s">
        <v>4172</v>
      </c>
      <c r="F992" s="71" t="s">
        <v>4738</v>
      </c>
      <c r="G992" s="72" t="s">
        <v>4739</v>
      </c>
      <c r="H992" s="72" t="s">
        <v>222</v>
      </c>
      <c r="I992" s="72" t="s">
        <v>2766</v>
      </c>
      <c r="J992" s="72" t="s">
        <v>4735</v>
      </c>
      <c r="K992" s="72" t="s">
        <v>624</v>
      </c>
      <c r="L992" s="72" t="s">
        <v>624</v>
      </c>
      <c r="M992" s="72" t="s">
        <v>4261</v>
      </c>
      <c r="N992" s="72" t="s">
        <v>4285</v>
      </c>
      <c r="O992" s="72" t="s">
        <v>4740</v>
      </c>
      <c r="P992" s="46" t="s">
        <v>179</v>
      </c>
      <c r="Q992" s="59" t="s">
        <v>2753</v>
      </c>
      <c r="R992" s="59" t="s">
        <v>230</v>
      </c>
      <c r="S992" s="75">
        <f t="shared" si="252"/>
        <v>1</v>
      </c>
      <c r="T992" s="75" t="s">
        <v>231</v>
      </c>
      <c r="U992" s="75">
        <f t="shared" si="253"/>
        <v>2</v>
      </c>
      <c r="V992" s="75" t="s">
        <v>233</v>
      </c>
      <c r="W992" s="75">
        <f t="shared" si="254"/>
        <v>1</v>
      </c>
      <c r="X992" s="75" t="s">
        <v>231</v>
      </c>
      <c r="Y992" s="76">
        <f t="shared" si="248"/>
        <v>2</v>
      </c>
      <c r="Z992" s="77" t="str">
        <f t="shared" si="249"/>
        <v>Menor</v>
      </c>
      <c r="AA992" s="78">
        <f t="shared" si="255"/>
        <v>3</v>
      </c>
      <c r="AB992" s="75" t="s">
        <v>232</v>
      </c>
      <c r="AC992" s="75">
        <f t="shared" si="256"/>
        <v>3</v>
      </c>
      <c r="AD992" s="75" t="s">
        <v>232</v>
      </c>
      <c r="AE992" s="75">
        <f t="shared" si="257"/>
        <v>3</v>
      </c>
      <c r="AF992" s="75" t="s">
        <v>232</v>
      </c>
      <c r="AG992" s="76">
        <f t="shared" si="250"/>
        <v>3</v>
      </c>
      <c r="AH992" s="77" t="str">
        <f t="shared" si="258"/>
        <v>Moderado</v>
      </c>
      <c r="AI992" s="78">
        <f t="shared" si="259"/>
        <v>2</v>
      </c>
      <c r="AJ992" s="75" t="s">
        <v>233</v>
      </c>
      <c r="AK992" s="75">
        <f t="shared" si="260"/>
        <v>3</v>
      </c>
      <c r="AL992" s="75" t="s">
        <v>232</v>
      </c>
      <c r="AM992" s="75">
        <f t="shared" si="261"/>
        <v>3</v>
      </c>
      <c r="AN992" s="75" t="s">
        <v>232</v>
      </c>
      <c r="AO992" s="76">
        <f t="shared" si="251"/>
        <v>3</v>
      </c>
      <c r="AP992" s="77" t="str">
        <f t="shared" si="262"/>
        <v>Moderado</v>
      </c>
      <c r="AQ992" s="79" t="s">
        <v>8</v>
      </c>
      <c r="AR992" s="79"/>
      <c r="AS992" s="79"/>
    </row>
    <row r="993" spans="3:45" ht="76.5">
      <c r="C993" s="56" t="s">
        <v>4737</v>
      </c>
      <c r="D993" s="57">
        <v>43384</v>
      </c>
      <c r="E993" s="71" t="s">
        <v>4172</v>
      </c>
      <c r="F993" s="71" t="s">
        <v>4738</v>
      </c>
      <c r="G993" s="72" t="s">
        <v>4739</v>
      </c>
      <c r="H993" s="72" t="s">
        <v>222</v>
      </c>
      <c r="I993" s="72" t="s">
        <v>2766</v>
      </c>
      <c r="J993" s="72" t="s">
        <v>4735</v>
      </c>
      <c r="K993" s="72" t="s">
        <v>624</v>
      </c>
      <c r="L993" s="72" t="s">
        <v>624</v>
      </c>
      <c r="M993" s="72" t="s">
        <v>4261</v>
      </c>
      <c r="N993" s="72" t="s">
        <v>4285</v>
      </c>
      <c r="O993" s="72" t="s">
        <v>2992</v>
      </c>
      <c r="P993" s="46" t="s">
        <v>179</v>
      </c>
      <c r="Q993" s="59" t="s">
        <v>2753</v>
      </c>
      <c r="R993" s="59" t="s">
        <v>230</v>
      </c>
      <c r="S993" s="75">
        <f t="shared" si="252"/>
        <v>1</v>
      </c>
      <c r="T993" s="75" t="s">
        <v>231</v>
      </c>
      <c r="U993" s="75">
        <f t="shared" si="253"/>
        <v>2</v>
      </c>
      <c r="V993" s="75" t="s">
        <v>233</v>
      </c>
      <c r="W993" s="75">
        <f t="shared" si="254"/>
        <v>1</v>
      </c>
      <c r="X993" s="75" t="s">
        <v>231</v>
      </c>
      <c r="Y993" s="76">
        <f>MAXA(S993,U993,W993)</f>
        <v>2</v>
      </c>
      <c r="Z993" s="77" t="str">
        <f>IF(Y993=1,"Insignificante",IF(Y993=2,"Menor",IF(Y993=3,"Moderado",IF(Y993=4,"Mayor",IF(Y993=5,"Catastrófico","NA")))))</f>
        <v>Menor</v>
      </c>
      <c r="AA993" s="78">
        <f t="shared" si="255"/>
        <v>3</v>
      </c>
      <c r="AB993" s="75" t="s">
        <v>232</v>
      </c>
      <c r="AC993" s="75">
        <f t="shared" si="256"/>
        <v>3</v>
      </c>
      <c r="AD993" s="75" t="s">
        <v>232</v>
      </c>
      <c r="AE993" s="75">
        <f t="shared" si="257"/>
        <v>3</v>
      </c>
      <c r="AF993" s="75" t="s">
        <v>232</v>
      </c>
      <c r="AG993" s="76">
        <f>MAXA(AA993,AC993,AE993)</f>
        <v>3</v>
      </c>
      <c r="AH993" s="77" t="str">
        <f t="shared" si="258"/>
        <v>Moderado</v>
      </c>
      <c r="AI993" s="78">
        <f t="shared" si="259"/>
        <v>2</v>
      </c>
      <c r="AJ993" s="75" t="s">
        <v>233</v>
      </c>
      <c r="AK993" s="75">
        <f t="shared" si="260"/>
        <v>3</v>
      </c>
      <c r="AL993" s="75" t="s">
        <v>232</v>
      </c>
      <c r="AM993" s="75">
        <f t="shared" si="261"/>
        <v>3</v>
      </c>
      <c r="AN993" s="75" t="s">
        <v>232</v>
      </c>
      <c r="AO993" s="76">
        <f>MAXA(AI993,AK993,AM993)</f>
        <v>3</v>
      </c>
      <c r="AP993" s="77" t="str">
        <f t="shared" si="262"/>
        <v>Moderado</v>
      </c>
      <c r="AQ993" s="79" t="s">
        <v>8</v>
      </c>
      <c r="AR993" s="79"/>
      <c r="AS993" s="79"/>
    </row>
    <row r="994" spans="3:45" ht="76.5">
      <c r="C994" s="56" t="s">
        <v>4741</v>
      </c>
      <c r="D994" s="57">
        <v>43390</v>
      </c>
      <c r="E994" s="71" t="s">
        <v>4742</v>
      </c>
      <c r="F994" s="71" t="s">
        <v>4743</v>
      </c>
      <c r="G994" s="72" t="s">
        <v>4744</v>
      </c>
      <c r="H994" s="72" t="s">
        <v>222</v>
      </c>
      <c r="I994" s="59" t="s">
        <v>2655</v>
      </c>
      <c r="J994" s="72" t="s">
        <v>4745</v>
      </c>
      <c r="K994" s="72" t="s">
        <v>411</v>
      </c>
      <c r="L994" s="72" t="s">
        <v>4636</v>
      </c>
      <c r="M994" s="72" t="s">
        <v>4235</v>
      </c>
      <c r="N994" s="72" t="s">
        <v>4236</v>
      </c>
      <c r="O994" s="72" t="s">
        <v>4614</v>
      </c>
      <c r="P994" s="46" t="s">
        <v>179</v>
      </c>
      <c r="Q994" s="59" t="s">
        <v>2697</v>
      </c>
      <c r="R994" s="59" t="s">
        <v>2774</v>
      </c>
      <c r="S994" s="75">
        <f t="shared" si="252"/>
        <v>5</v>
      </c>
      <c r="T994" s="75" t="s">
        <v>243</v>
      </c>
      <c r="U994" s="75">
        <f t="shared" si="253"/>
        <v>5</v>
      </c>
      <c r="V994" s="75" t="s">
        <v>243</v>
      </c>
      <c r="W994" s="75">
        <f t="shared" si="254"/>
        <v>5</v>
      </c>
      <c r="X994" s="75" t="s">
        <v>243</v>
      </c>
      <c r="Y994" s="76">
        <f t="shared" si="248"/>
        <v>5</v>
      </c>
      <c r="Z994" s="77" t="str">
        <f t="shared" si="249"/>
        <v>Catastrófico</v>
      </c>
      <c r="AA994" s="78">
        <f t="shared" si="255"/>
        <v>5</v>
      </c>
      <c r="AB994" s="75" t="s">
        <v>243</v>
      </c>
      <c r="AC994" s="75">
        <f t="shared" si="256"/>
        <v>5</v>
      </c>
      <c r="AD994" s="75" t="s">
        <v>243</v>
      </c>
      <c r="AE994" s="75">
        <f t="shared" si="257"/>
        <v>5</v>
      </c>
      <c r="AF994" s="75" t="s">
        <v>243</v>
      </c>
      <c r="AG994" s="76">
        <f t="shared" si="250"/>
        <v>5</v>
      </c>
      <c r="AH994" s="77" t="str">
        <f t="shared" si="258"/>
        <v>Catastrófico</v>
      </c>
      <c r="AI994" s="78">
        <f t="shared" si="259"/>
        <v>5</v>
      </c>
      <c r="AJ994" s="75" t="s">
        <v>243</v>
      </c>
      <c r="AK994" s="75">
        <f t="shared" si="260"/>
        <v>5</v>
      </c>
      <c r="AL994" s="75" t="s">
        <v>243</v>
      </c>
      <c r="AM994" s="75">
        <f t="shared" si="261"/>
        <v>5</v>
      </c>
      <c r="AN994" s="75" t="s">
        <v>243</v>
      </c>
      <c r="AO994" s="76">
        <f t="shared" si="251"/>
        <v>5</v>
      </c>
      <c r="AP994" s="77" t="str">
        <f t="shared" si="262"/>
        <v>Catastrófico</v>
      </c>
      <c r="AQ994" s="79" t="s">
        <v>4</v>
      </c>
      <c r="AR994" s="79" t="s">
        <v>4</v>
      </c>
      <c r="AS994" s="79" t="s">
        <v>8</v>
      </c>
    </row>
    <row r="995" spans="3:45" ht="76.5">
      <c r="C995" s="56" t="s">
        <v>4746</v>
      </c>
      <c r="D995" s="57">
        <v>43390</v>
      </c>
      <c r="E995" s="71" t="s">
        <v>4218</v>
      </c>
      <c r="F995" s="71" t="s">
        <v>4338</v>
      </c>
      <c r="G995" s="72" t="s">
        <v>4747</v>
      </c>
      <c r="H995" s="72" t="s">
        <v>222</v>
      </c>
      <c r="I995" s="59" t="s">
        <v>2655</v>
      </c>
      <c r="J995" s="72" t="s">
        <v>2960</v>
      </c>
      <c r="K995" s="72" t="s">
        <v>411</v>
      </c>
      <c r="L995" s="72" t="s">
        <v>4748</v>
      </c>
      <c r="M995" s="72" t="s">
        <v>4749</v>
      </c>
      <c r="N995" s="72" t="s">
        <v>4342</v>
      </c>
      <c r="O995" s="72" t="s">
        <v>4750</v>
      </c>
      <c r="P995" s="46" t="s">
        <v>179</v>
      </c>
      <c r="Q995" s="59" t="s">
        <v>2753</v>
      </c>
      <c r="R995" s="59" t="s">
        <v>2774</v>
      </c>
      <c r="S995" s="75">
        <f t="shared" si="252"/>
        <v>5</v>
      </c>
      <c r="T995" s="75" t="s">
        <v>243</v>
      </c>
      <c r="U995" s="75">
        <f t="shared" si="253"/>
        <v>5</v>
      </c>
      <c r="V995" s="75" t="s">
        <v>243</v>
      </c>
      <c r="W995" s="75">
        <f t="shared" si="254"/>
        <v>5</v>
      </c>
      <c r="X995" s="75" t="s">
        <v>243</v>
      </c>
      <c r="Y995" s="76">
        <f t="shared" si="248"/>
        <v>5</v>
      </c>
      <c r="Z995" s="77" t="str">
        <f t="shared" si="249"/>
        <v>Catastrófico</v>
      </c>
      <c r="AA995" s="78">
        <f t="shared" si="255"/>
        <v>5</v>
      </c>
      <c r="AB995" s="75" t="s">
        <v>243</v>
      </c>
      <c r="AC995" s="75">
        <f t="shared" si="256"/>
        <v>5</v>
      </c>
      <c r="AD995" s="75" t="s">
        <v>243</v>
      </c>
      <c r="AE995" s="75">
        <f t="shared" si="257"/>
        <v>5</v>
      </c>
      <c r="AF995" s="75" t="s">
        <v>243</v>
      </c>
      <c r="AG995" s="76">
        <f t="shared" si="250"/>
        <v>5</v>
      </c>
      <c r="AH995" s="77" t="str">
        <f t="shared" si="258"/>
        <v>Catastrófico</v>
      </c>
      <c r="AI995" s="78">
        <f t="shared" si="259"/>
        <v>5</v>
      </c>
      <c r="AJ995" s="75" t="s">
        <v>243</v>
      </c>
      <c r="AK995" s="75">
        <f t="shared" si="260"/>
        <v>5</v>
      </c>
      <c r="AL995" s="75" t="s">
        <v>243</v>
      </c>
      <c r="AM995" s="75">
        <f t="shared" si="261"/>
        <v>5</v>
      </c>
      <c r="AN995" s="75" t="s">
        <v>243</v>
      </c>
      <c r="AO995" s="76">
        <f t="shared" si="251"/>
        <v>5</v>
      </c>
      <c r="AP995" s="77" t="str">
        <f t="shared" si="262"/>
        <v>Catastrófico</v>
      </c>
      <c r="AQ995" s="79" t="s">
        <v>4</v>
      </c>
      <c r="AR995" s="79" t="s">
        <v>4</v>
      </c>
      <c r="AS995" s="79" t="s">
        <v>8</v>
      </c>
    </row>
    <row r="996" spans="3:45" ht="76.5">
      <c r="C996" s="56" t="s">
        <v>4746</v>
      </c>
      <c r="D996" s="57">
        <v>43390</v>
      </c>
      <c r="E996" s="71" t="s">
        <v>4218</v>
      </c>
      <c r="F996" s="71" t="s">
        <v>4338</v>
      </c>
      <c r="G996" s="72" t="s">
        <v>4747</v>
      </c>
      <c r="H996" s="72" t="s">
        <v>222</v>
      </c>
      <c r="I996" s="59" t="s">
        <v>2655</v>
      </c>
      <c r="J996" s="72" t="s">
        <v>2960</v>
      </c>
      <c r="K996" s="72" t="s">
        <v>411</v>
      </c>
      <c r="L996" s="72" t="s">
        <v>4748</v>
      </c>
      <c r="M996" s="72" t="s">
        <v>4749</v>
      </c>
      <c r="N996" s="72" t="s">
        <v>4342</v>
      </c>
      <c r="O996" s="72" t="s">
        <v>4751</v>
      </c>
      <c r="P996" s="46" t="s">
        <v>179</v>
      </c>
      <c r="Q996" s="59" t="s">
        <v>2753</v>
      </c>
      <c r="R996" s="59" t="s">
        <v>2774</v>
      </c>
      <c r="S996" s="75">
        <f t="shared" si="252"/>
        <v>5</v>
      </c>
      <c r="T996" s="75" t="s">
        <v>243</v>
      </c>
      <c r="U996" s="75">
        <f t="shared" si="253"/>
        <v>5</v>
      </c>
      <c r="V996" s="75" t="s">
        <v>243</v>
      </c>
      <c r="W996" s="75">
        <f t="shared" si="254"/>
        <v>5</v>
      </c>
      <c r="X996" s="75" t="s">
        <v>243</v>
      </c>
      <c r="Y996" s="76">
        <f>MAXA(S996,U996,W996)</f>
        <v>5</v>
      </c>
      <c r="Z996" s="77" t="str">
        <f>IF(Y996=1,"Insignificante",IF(Y996=2,"Menor",IF(Y996=3,"Moderado",IF(Y996=4,"Mayor",IF(Y996=5,"Catastrófico","NA")))))</f>
        <v>Catastrófico</v>
      </c>
      <c r="AA996" s="78">
        <f t="shared" si="255"/>
        <v>5</v>
      </c>
      <c r="AB996" s="75" t="s">
        <v>243</v>
      </c>
      <c r="AC996" s="75">
        <f t="shared" si="256"/>
        <v>5</v>
      </c>
      <c r="AD996" s="75" t="s">
        <v>243</v>
      </c>
      <c r="AE996" s="75">
        <f t="shared" si="257"/>
        <v>5</v>
      </c>
      <c r="AF996" s="75" t="s">
        <v>243</v>
      </c>
      <c r="AG996" s="76">
        <f>MAXA(AA996,AC996,AE996)</f>
        <v>5</v>
      </c>
      <c r="AH996" s="77" t="str">
        <f t="shared" si="258"/>
        <v>Catastrófico</v>
      </c>
      <c r="AI996" s="78">
        <f t="shared" si="259"/>
        <v>5</v>
      </c>
      <c r="AJ996" s="75" t="s">
        <v>243</v>
      </c>
      <c r="AK996" s="75">
        <f t="shared" si="260"/>
        <v>5</v>
      </c>
      <c r="AL996" s="75" t="s">
        <v>243</v>
      </c>
      <c r="AM996" s="75">
        <f t="shared" si="261"/>
        <v>5</v>
      </c>
      <c r="AN996" s="75" t="s">
        <v>243</v>
      </c>
      <c r="AO996" s="76">
        <f>MAXA(AI996,AK996,AM996)</f>
        <v>5</v>
      </c>
      <c r="AP996" s="77" t="str">
        <f t="shared" si="262"/>
        <v>Catastrófico</v>
      </c>
      <c r="AQ996" s="79" t="s">
        <v>4</v>
      </c>
      <c r="AR996" s="79" t="s">
        <v>4</v>
      </c>
      <c r="AS996" s="79" t="s">
        <v>8</v>
      </c>
    </row>
    <row r="997" spans="3:45" ht="76.5">
      <c r="C997" s="56" t="s">
        <v>4752</v>
      </c>
      <c r="D997" s="57">
        <v>43390</v>
      </c>
      <c r="E997" s="71" t="s">
        <v>4218</v>
      </c>
      <c r="F997" s="71" t="s">
        <v>4338</v>
      </c>
      <c r="G997" s="72" t="s">
        <v>4753</v>
      </c>
      <c r="H997" s="72" t="s">
        <v>222</v>
      </c>
      <c r="I997" s="59" t="s">
        <v>223</v>
      </c>
      <c r="J997" s="72" t="s">
        <v>4754</v>
      </c>
      <c r="K997" s="72" t="s">
        <v>411</v>
      </c>
      <c r="L997" s="72" t="s">
        <v>4755</v>
      </c>
      <c r="M997" s="72" t="s">
        <v>4756</v>
      </c>
      <c r="N997" s="72" t="s">
        <v>4342</v>
      </c>
      <c r="O997" s="72" t="s">
        <v>4757</v>
      </c>
      <c r="P997" s="46" t="s">
        <v>179</v>
      </c>
      <c r="Q997" s="59" t="s">
        <v>2753</v>
      </c>
      <c r="R997" s="59" t="s">
        <v>2774</v>
      </c>
      <c r="S997" s="75">
        <f t="shared" si="252"/>
        <v>5</v>
      </c>
      <c r="T997" s="75" t="s">
        <v>243</v>
      </c>
      <c r="U997" s="75">
        <f t="shared" si="253"/>
        <v>5</v>
      </c>
      <c r="V997" s="75" t="s">
        <v>243</v>
      </c>
      <c r="W997" s="75">
        <f t="shared" si="254"/>
        <v>5</v>
      </c>
      <c r="X997" s="75" t="s">
        <v>243</v>
      </c>
      <c r="Y997" s="76">
        <f t="shared" si="248"/>
        <v>5</v>
      </c>
      <c r="Z997" s="77" t="str">
        <f t="shared" si="249"/>
        <v>Catastrófico</v>
      </c>
      <c r="AA997" s="78">
        <f t="shared" si="255"/>
        <v>5</v>
      </c>
      <c r="AB997" s="75" t="s">
        <v>243</v>
      </c>
      <c r="AC997" s="75">
        <f t="shared" si="256"/>
        <v>5</v>
      </c>
      <c r="AD997" s="75" t="s">
        <v>243</v>
      </c>
      <c r="AE997" s="75">
        <f t="shared" si="257"/>
        <v>5</v>
      </c>
      <c r="AF997" s="75" t="s">
        <v>243</v>
      </c>
      <c r="AG997" s="76">
        <f t="shared" si="250"/>
        <v>5</v>
      </c>
      <c r="AH997" s="77" t="str">
        <f t="shared" si="258"/>
        <v>Catastrófico</v>
      </c>
      <c r="AI997" s="78">
        <f t="shared" si="259"/>
        <v>5</v>
      </c>
      <c r="AJ997" s="75" t="s">
        <v>243</v>
      </c>
      <c r="AK997" s="75">
        <f t="shared" si="260"/>
        <v>5</v>
      </c>
      <c r="AL997" s="75" t="s">
        <v>243</v>
      </c>
      <c r="AM997" s="75">
        <f t="shared" si="261"/>
        <v>5</v>
      </c>
      <c r="AN997" s="75" t="s">
        <v>243</v>
      </c>
      <c r="AO997" s="76">
        <f t="shared" si="251"/>
        <v>5</v>
      </c>
      <c r="AP997" s="77" t="str">
        <f t="shared" si="262"/>
        <v>Catastrófico</v>
      </c>
      <c r="AQ997" s="79" t="s">
        <v>4</v>
      </c>
      <c r="AR997" s="79" t="s">
        <v>4</v>
      </c>
      <c r="AS997" s="79" t="s">
        <v>8</v>
      </c>
    </row>
    <row r="998" spans="3:45" ht="76.5">
      <c r="C998" s="56" t="s">
        <v>4752</v>
      </c>
      <c r="D998" s="57">
        <v>43390</v>
      </c>
      <c r="E998" s="71" t="s">
        <v>4218</v>
      </c>
      <c r="F998" s="71" t="s">
        <v>4338</v>
      </c>
      <c r="G998" s="72" t="s">
        <v>4753</v>
      </c>
      <c r="H998" s="72" t="s">
        <v>222</v>
      </c>
      <c r="I998" s="59" t="s">
        <v>223</v>
      </c>
      <c r="J998" s="72" t="s">
        <v>4754</v>
      </c>
      <c r="K998" s="72" t="s">
        <v>411</v>
      </c>
      <c r="L998" s="72" t="s">
        <v>4755</v>
      </c>
      <c r="M998" s="72" t="s">
        <v>4756</v>
      </c>
      <c r="N998" s="72" t="s">
        <v>4342</v>
      </c>
      <c r="O998" s="72" t="s">
        <v>4758</v>
      </c>
      <c r="P998" s="46" t="s">
        <v>179</v>
      </c>
      <c r="Q998" s="59" t="s">
        <v>2753</v>
      </c>
      <c r="R998" s="59" t="s">
        <v>2774</v>
      </c>
      <c r="S998" s="75">
        <f t="shared" si="252"/>
        <v>5</v>
      </c>
      <c r="T998" s="75" t="s">
        <v>243</v>
      </c>
      <c r="U998" s="75">
        <f t="shared" si="253"/>
        <v>5</v>
      </c>
      <c r="V998" s="75" t="s">
        <v>243</v>
      </c>
      <c r="W998" s="75">
        <f t="shared" si="254"/>
        <v>5</v>
      </c>
      <c r="X998" s="75" t="s">
        <v>243</v>
      </c>
      <c r="Y998" s="76">
        <f>MAXA(S998,U998,W998)</f>
        <v>5</v>
      </c>
      <c r="Z998" s="77" t="str">
        <f>IF(Y998=1,"Insignificante",IF(Y998=2,"Menor",IF(Y998=3,"Moderado",IF(Y998=4,"Mayor",IF(Y998=5,"Catastrófico","NA")))))</f>
        <v>Catastrófico</v>
      </c>
      <c r="AA998" s="78">
        <f t="shared" si="255"/>
        <v>5</v>
      </c>
      <c r="AB998" s="75" t="s">
        <v>243</v>
      </c>
      <c r="AC998" s="75">
        <f t="shared" si="256"/>
        <v>5</v>
      </c>
      <c r="AD998" s="75" t="s">
        <v>243</v>
      </c>
      <c r="AE998" s="75">
        <f t="shared" si="257"/>
        <v>5</v>
      </c>
      <c r="AF998" s="75" t="s">
        <v>243</v>
      </c>
      <c r="AG998" s="76">
        <f>MAXA(AA998,AC998,AE998)</f>
        <v>5</v>
      </c>
      <c r="AH998" s="77" t="str">
        <f t="shared" si="258"/>
        <v>Catastrófico</v>
      </c>
      <c r="AI998" s="78">
        <f t="shared" si="259"/>
        <v>5</v>
      </c>
      <c r="AJ998" s="75" t="s">
        <v>243</v>
      </c>
      <c r="AK998" s="75">
        <f t="shared" si="260"/>
        <v>5</v>
      </c>
      <c r="AL998" s="75" t="s">
        <v>243</v>
      </c>
      <c r="AM998" s="75">
        <f t="shared" si="261"/>
        <v>5</v>
      </c>
      <c r="AN998" s="75" t="s">
        <v>243</v>
      </c>
      <c r="AO998" s="76">
        <f>MAXA(AI998,AK998,AM998)</f>
        <v>5</v>
      </c>
      <c r="AP998" s="77" t="str">
        <f t="shared" si="262"/>
        <v>Catastrófico</v>
      </c>
      <c r="AQ998" s="79" t="s">
        <v>4</v>
      </c>
      <c r="AR998" s="79" t="s">
        <v>4</v>
      </c>
      <c r="AS998" s="79" t="s">
        <v>8</v>
      </c>
    </row>
    <row r="999" spans="3:45" ht="76.5">
      <c r="C999" s="56" t="s">
        <v>4759</v>
      </c>
      <c r="D999" s="57">
        <v>43390</v>
      </c>
      <c r="E999" s="71" t="s">
        <v>4218</v>
      </c>
      <c r="F999" s="71" t="s">
        <v>4338</v>
      </c>
      <c r="G999" s="72" t="s">
        <v>4760</v>
      </c>
      <c r="H999" s="72" t="s">
        <v>222</v>
      </c>
      <c r="I999" s="59" t="s">
        <v>223</v>
      </c>
      <c r="J999" s="72" t="s">
        <v>4761</v>
      </c>
      <c r="K999" s="72" t="s">
        <v>411</v>
      </c>
      <c r="L999" s="72" t="s">
        <v>4762</v>
      </c>
      <c r="M999" s="72" t="s">
        <v>4763</v>
      </c>
      <c r="N999" s="72" t="s">
        <v>4342</v>
      </c>
      <c r="O999" s="72" t="s">
        <v>4764</v>
      </c>
      <c r="P999" s="46" t="s">
        <v>179</v>
      </c>
      <c r="Q999" s="59" t="s">
        <v>2753</v>
      </c>
      <c r="R999" s="59" t="s">
        <v>2774</v>
      </c>
      <c r="S999" s="75">
        <f t="shared" si="252"/>
        <v>5</v>
      </c>
      <c r="T999" s="75" t="s">
        <v>243</v>
      </c>
      <c r="U999" s="75">
        <f t="shared" si="253"/>
        <v>5</v>
      </c>
      <c r="V999" s="75" t="s">
        <v>243</v>
      </c>
      <c r="W999" s="75">
        <f t="shared" si="254"/>
        <v>5</v>
      </c>
      <c r="X999" s="75" t="s">
        <v>243</v>
      </c>
      <c r="Y999" s="76">
        <f t="shared" si="248"/>
        <v>5</v>
      </c>
      <c r="Z999" s="77" t="str">
        <f t="shared" si="249"/>
        <v>Catastrófico</v>
      </c>
      <c r="AA999" s="78">
        <f t="shared" si="255"/>
        <v>5</v>
      </c>
      <c r="AB999" s="75" t="s">
        <v>243</v>
      </c>
      <c r="AC999" s="75">
        <f t="shared" si="256"/>
        <v>5</v>
      </c>
      <c r="AD999" s="75" t="s">
        <v>243</v>
      </c>
      <c r="AE999" s="75">
        <f t="shared" si="257"/>
        <v>5</v>
      </c>
      <c r="AF999" s="75" t="s">
        <v>243</v>
      </c>
      <c r="AG999" s="76">
        <f t="shared" si="250"/>
        <v>5</v>
      </c>
      <c r="AH999" s="77" t="str">
        <f t="shared" si="258"/>
        <v>Catastrófico</v>
      </c>
      <c r="AI999" s="78">
        <f t="shared" si="259"/>
        <v>5</v>
      </c>
      <c r="AJ999" s="75" t="s">
        <v>243</v>
      </c>
      <c r="AK999" s="75">
        <f t="shared" si="260"/>
        <v>5</v>
      </c>
      <c r="AL999" s="75" t="s">
        <v>243</v>
      </c>
      <c r="AM999" s="75">
        <f t="shared" si="261"/>
        <v>5</v>
      </c>
      <c r="AN999" s="75" t="s">
        <v>243</v>
      </c>
      <c r="AO999" s="76">
        <f t="shared" si="251"/>
        <v>5</v>
      </c>
      <c r="AP999" s="77" t="str">
        <f t="shared" si="262"/>
        <v>Catastrófico</v>
      </c>
      <c r="AQ999" s="79" t="s">
        <v>4</v>
      </c>
      <c r="AR999" s="79" t="s">
        <v>4</v>
      </c>
      <c r="AS999" s="79" t="s">
        <v>8</v>
      </c>
    </row>
    <row r="1000" spans="3:45" ht="76.5">
      <c r="C1000" s="56" t="s">
        <v>4759</v>
      </c>
      <c r="D1000" s="57">
        <v>43390</v>
      </c>
      <c r="E1000" s="71" t="s">
        <v>4218</v>
      </c>
      <c r="F1000" s="71" t="s">
        <v>4338</v>
      </c>
      <c r="G1000" s="72" t="s">
        <v>4760</v>
      </c>
      <c r="H1000" s="72" t="s">
        <v>222</v>
      </c>
      <c r="I1000" s="59" t="s">
        <v>223</v>
      </c>
      <c r="J1000" s="72" t="s">
        <v>4761</v>
      </c>
      <c r="K1000" s="72" t="s">
        <v>411</v>
      </c>
      <c r="L1000" s="72" t="s">
        <v>4762</v>
      </c>
      <c r="M1000" s="72" t="s">
        <v>4763</v>
      </c>
      <c r="N1000" s="72" t="s">
        <v>4342</v>
      </c>
      <c r="O1000" s="72" t="s">
        <v>4751</v>
      </c>
      <c r="P1000" s="46" t="s">
        <v>179</v>
      </c>
      <c r="Q1000" s="59" t="s">
        <v>2753</v>
      </c>
      <c r="R1000" s="59" t="s">
        <v>2774</v>
      </c>
      <c r="S1000" s="75">
        <f t="shared" si="252"/>
        <v>5</v>
      </c>
      <c r="T1000" s="75" t="s">
        <v>243</v>
      </c>
      <c r="U1000" s="75">
        <f t="shared" si="253"/>
        <v>5</v>
      </c>
      <c r="V1000" s="75" t="s">
        <v>243</v>
      </c>
      <c r="W1000" s="75">
        <f t="shared" si="254"/>
        <v>5</v>
      </c>
      <c r="X1000" s="75" t="s">
        <v>243</v>
      </c>
      <c r="Y1000" s="76">
        <f>MAXA(S1000,U1000,W1000)</f>
        <v>5</v>
      </c>
      <c r="Z1000" s="77" t="str">
        <f>IF(Y1000=1,"Insignificante",IF(Y1000=2,"Menor",IF(Y1000=3,"Moderado",IF(Y1000=4,"Mayor",IF(Y1000=5,"Catastrófico","NA")))))</f>
        <v>Catastrófico</v>
      </c>
      <c r="AA1000" s="78">
        <f t="shared" si="255"/>
        <v>5</v>
      </c>
      <c r="AB1000" s="75" t="s">
        <v>243</v>
      </c>
      <c r="AC1000" s="75">
        <f t="shared" si="256"/>
        <v>5</v>
      </c>
      <c r="AD1000" s="75" t="s">
        <v>243</v>
      </c>
      <c r="AE1000" s="75">
        <f t="shared" si="257"/>
        <v>5</v>
      </c>
      <c r="AF1000" s="75" t="s">
        <v>243</v>
      </c>
      <c r="AG1000" s="76">
        <f>MAXA(AA1000,AC1000,AE1000)</f>
        <v>5</v>
      </c>
      <c r="AH1000" s="77" t="str">
        <f t="shared" si="258"/>
        <v>Catastrófico</v>
      </c>
      <c r="AI1000" s="78">
        <f t="shared" si="259"/>
        <v>5</v>
      </c>
      <c r="AJ1000" s="75" t="s">
        <v>243</v>
      </c>
      <c r="AK1000" s="75">
        <f t="shared" si="260"/>
        <v>5</v>
      </c>
      <c r="AL1000" s="75" t="s">
        <v>243</v>
      </c>
      <c r="AM1000" s="75">
        <f t="shared" si="261"/>
        <v>5</v>
      </c>
      <c r="AN1000" s="75" t="s">
        <v>243</v>
      </c>
      <c r="AO1000" s="76">
        <f>MAXA(AI1000,AK1000,AM1000)</f>
        <v>5</v>
      </c>
      <c r="AP1000" s="77" t="str">
        <f t="shared" si="262"/>
        <v>Catastrófico</v>
      </c>
      <c r="AQ1000" s="79" t="s">
        <v>4</v>
      </c>
      <c r="AR1000" s="79" t="s">
        <v>4</v>
      </c>
      <c r="AS1000" s="79" t="s">
        <v>8</v>
      </c>
    </row>
    <row r="1001" spans="3:45" ht="76.5">
      <c r="C1001" s="56" t="s">
        <v>4765</v>
      </c>
      <c r="D1001" s="57">
        <v>43390</v>
      </c>
      <c r="E1001" s="71" t="s">
        <v>4218</v>
      </c>
      <c r="F1001" s="71" t="s">
        <v>4766</v>
      </c>
      <c r="G1001" s="72" t="s">
        <v>4767</v>
      </c>
      <c r="H1001" s="72" t="s">
        <v>222</v>
      </c>
      <c r="I1001" s="59" t="s">
        <v>223</v>
      </c>
      <c r="J1001" s="72" t="s">
        <v>4234</v>
      </c>
      <c r="K1001" s="72" t="s">
        <v>411</v>
      </c>
      <c r="L1001" s="72" t="s">
        <v>412</v>
      </c>
      <c r="M1001" s="72" t="s">
        <v>4768</v>
      </c>
      <c r="N1001" s="72" t="s">
        <v>4236</v>
      </c>
      <c r="O1001" s="72" t="s">
        <v>4769</v>
      </c>
      <c r="P1001" s="46" t="s">
        <v>179</v>
      </c>
      <c r="Q1001" s="59" t="s">
        <v>2753</v>
      </c>
      <c r="R1001" s="59" t="s">
        <v>230</v>
      </c>
      <c r="S1001" s="75">
        <f t="shared" si="252"/>
        <v>5</v>
      </c>
      <c r="T1001" s="75" t="s">
        <v>243</v>
      </c>
      <c r="U1001" s="75">
        <f t="shared" si="253"/>
        <v>5</v>
      </c>
      <c r="V1001" s="75" t="s">
        <v>243</v>
      </c>
      <c r="W1001" s="75">
        <f t="shared" si="254"/>
        <v>5</v>
      </c>
      <c r="X1001" s="75" t="s">
        <v>243</v>
      </c>
      <c r="Y1001" s="76">
        <f t="shared" si="248"/>
        <v>5</v>
      </c>
      <c r="Z1001" s="77" t="str">
        <f t="shared" si="249"/>
        <v>Catastrófico</v>
      </c>
      <c r="AA1001" s="78">
        <f t="shared" si="255"/>
        <v>5</v>
      </c>
      <c r="AB1001" s="75" t="s">
        <v>243</v>
      </c>
      <c r="AC1001" s="75">
        <f t="shared" si="256"/>
        <v>5</v>
      </c>
      <c r="AD1001" s="75" t="s">
        <v>243</v>
      </c>
      <c r="AE1001" s="75">
        <f t="shared" si="257"/>
        <v>5</v>
      </c>
      <c r="AF1001" s="75" t="s">
        <v>243</v>
      </c>
      <c r="AG1001" s="76">
        <f t="shared" si="250"/>
        <v>5</v>
      </c>
      <c r="AH1001" s="77" t="str">
        <f t="shared" si="258"/>
        <v>Catastrófico</v>
      </c>
      <c r="AI1001" s="78">
        <f t="shared" si="259"/>
        <v>5</v>
      </c>
      <c r="AJ1001" s="75" t="s">
        <v>243</v>
      </c>
      <c r="AK1001" s="75">
        <f t="shared" si="260"/>
        <v>5</v>
      </c>
      <c r="AL1001" s="75" t="s">
        <v>243</v>
      </c>
      <c r="AM1001" s="75">
        <f t="shared" si="261"/>
        <v>5</v>
      </c>
      <c r="AN1001" s="75" t="s">
        <v>243</v>
      </c>
      <c r="AO1001" s="76">
        <f t="shared" si="251"/>
        <v>5</v>
      </c>
      <c r="AP1001" s="77" t="str">
        <f t="shared" si="262"/>
        <v>Catastrófico</v>
      </c>
      <c r="AQ1001" s="79" t="s">
        <v>8</v>
      </c>
      <c r="AR1001" s="79" t="s">
        <v>8</v>
      </c>
      <c r="AS1001" s="79" t="s">
        <v>8</v>
      </c>
    </row>
    <row r="1002" spans="3:45" ht="76.5">
      <c r="C1002" s="56" t="s">
        <v>4765</v>
      </c>
      <c r="D1002" s="57">
        <v>43390</v>
      </c>
      <c r="E1002" s="71" t="s">
        <v>4218</v>
      </c>
      <c r="F1002" s="71" t="s">
        <v>4766</v>
      </c>
      <c r="G1002" s="72" t="s">
        <v>4767</v>
      </c>
      <c r="H1002" s="72" t="s">
        <v>222</v>
      </c>
      <c r="I1002" s="59" t="s">
        <v>223</v>
      </c>
      <c r="J1002" s="72" t="s">
        <v>4234</v>
      </c>
      <c r="K1002" s="72" t="s">
        <v>411</v>
      </c>
      <c r="L1002" s="72" t="s">
        <v>412</v>
      </c>
      <c r="M1002" s="72" t="s">
        <v>4768</v>
      </c>
      <c r="N1002" s="72" t="s">
        <v>4236</v>
      </c>
      <c r="O1002" s="72" t="s">
        <v>4770</v>
      </c>
      <c r="P1002" s="46" t="s">
        <v>179</v>
      </c>
      <c r="Q1002" s="59" t="s">
        <v>2753</v>
      </c>
      <c r="R1002" s="59" t="s">
        <v>230</v>
      </c>
      <c r="S1002" s="75">
        <f t="shared" si="252"/>
        <v>5</v>
      </c>
      <c r="T1002" s="75" t="s">
        <v>243</v>
      </c>
      <c r="U1002" s="75">
        <f t="shared" si="253"/>
        <v>5</v>
      </c>
      <c r="V1002" s="75" t="s">
        <v>243</v>
      </c>
      <c r="W1002" s="75">
        <f t="shared" si="254"/>
        <v>5</v>
      </c>
      <c r="X1002" s="75" t="s">
        <v>243</v>
      </c>
      <c r="Y1002" s="76">
        <f>MAXA(S1002,U1002,W1002)</f>
        <v>5</v>
      </c>
      <c r="Z1002" s="77" t="str">
        <f>IF(Y1002=1,"Insignificante",IF(Y1002=2,"Menor",IF(Y1002=3,"Moderado",IF(Y1002=4,"Mayor",IF(Y1002=5,"Catastrófico","NA")))))</f>
        <v>Catastrófico</v>
      </c>
      <c r="AA1002" s="78">
        <f t="shared" si="255"/>
        <v>5</v>
      </c>
      <c r="AB1002" s="75" t="s">
        <v>243</v>
      </c>
      <c r="AC1002" s="75">
        <f t="shared" si="256"/>
        <v>5</v>
      </c>
      <c r="AD1002" s="75" t="s">
        <v>243</v>
      </c>
      <c r="AE1002" s="75">
        <f t="shared" si="257"/>
        <v>5</v>
      </c>
      <c r="AF1002" s="75" t="s">
        <v>243</v>
      </c>
      <c r="AG1002" s="76">
        <f>MAXA(AA1002,AC1002,AE1002)</f>
        <v>5</v>
      </c>
      <c r="AH1002" s="77" t="str">
        <f t="shared" si="258"/>
        <v>Catastrófico</v>
      </c>
      <c r="AI1002" s="78">
        <f t="shared" si="259"/>
        <v>5</v>
      </c>
      <c r="AJ1002" s="75" t="s">
        <v>243</v>
      </c>
      <c r="AK1002" s="75">
        <f t="shared" si="260"/>
        <v>5</v>
      </c>
      <c r="AL1002" s="75" t="s">
        <v>243</v>
      </c>
      <c r="AM1002" s="75">
        <f t="shared" si="261"/>
        <v>5</v>
      </c>
      <c r="AN1002" s="75" t="s">
        <v>243</v>
      </c>
      <c r="AO1002" s="76">
        <f>MAXA(AI1002,AK1002,AM1002)</f>
        <v>5</v>
      </c>
      <c r="AP1002" s="77" t="str">
        <f t="shared" si="262"/>
        <v>Catastrófico</v>
      </c>
      <c r="AQ1002" s="79" t="s">
        <v>8</v>
      </c>
      <c r="AR1002" s="79" t="s">
        <v>8</v>
      </c>
      <c r="AS1002" s="79" t="s">
        <v>8</v>
      </c>
    </row>
    <row r="1003" spans="3:45" ht="76.5">
      <c r="C1003" s="56" t="s">
        <v>4771</v>
      </c>
      <c r="D1003" s="57">
        <v>43390</v>
      </c>
      <c r="E1003" s="71" t="s">
        <v>4772</v>
      </c>
      <c r="F1003" s="71" t="s">
        <v>4773</v>
      </c>
      <c r="G1003" s="72" t="s">
        <v>4774</v>
      </c>
      <c r="H1003" s="72" t="s">
        <v>222</v>
      </c>
      <c r="I1003" s="59" t="s">
        <v>223</v>
      </c>
      <c r="J1003" s="72" t="s">
        <v>4775</v>
      </c>
      <c r="K1003" s="72" t="s">
        <v>411</v>
      </c>
      <c r="L1003" s="72" t="s">
        <v>4623</v>
      </c>
      <c r="M1003" s="72" t="s">
        <v>4605</v>
      </c>
      <c r="N1003" s="72" t="s">
        <v>4252</v>
      </c>
      <c r="O1003" s="72" t="s">
        <v>4625</v>
      </c>
      <c r="P1003" s="46" t="s">
        <v>180</v>
      </c>
      <c r="Q1003" s="59" t="s">
        <v>2753</v>
      </c>
      <c r="R1003" s="59" t="s">
        <v>2774</v>
      </c>
      <c r="S1003" s="75">
        <f t="shared" si="252"/>
        <v>5</v>
      </c>
      <c r="T1003" s="75" t="s">
        <v>243</v>
      </c>
      <c r="U1003" s="75">
        <f t="shared" si="253"/>
        <v>5</v>
      </c>
      <c r="V1003" s="75" t="s">
        <v>243</v>
      </c>
      <c r="W1003" s="75">
        <f t="shared" si="254"/>
        <v>5</v>
      </c>
      <c r="X1003" s="75" t="s">
        <v>243</v>
      </c>
      <c r="Y1003" s="76">
        <f t="shared" si="248"/>
        <v>5</v>
      </c>
      <c r="Z1003" s="77" t="str">
        <f t="shared" si="249"/>
        <v>Catastrófico</v>
      </c>
      <c r="AA1003" s="78">
        <f t="shared" si="255"/>
        <v>5</v>
      </c>
      <c r="AB1003" s="75" t="s">
        <v>243</v>
      </c>
      <c r="AC1003" s="75">
        <f t="shared" si="256"/>
        <v>5</v>
      </c>
      <c r="AD1003" s="75" t="s">
        <v>243</v>
      </c>
      <c r="AE1003" s="75">
        <f t="shared" si="257"/>
        <v>5</v>
      </c>
      <c r="AF1003" s="75" t="s">
        <v>243</v>
      </c>
      <c r="AG1003" s="76">
        <f t="shared" si="250"/>
        <v>5</v>
      </c>
      <c r="AH1003" s="77" t="str">
        <f t="shared" si="258"/>
        <v>Catastrófico</v>
      </c>
      <c r="AI1003" s="78">
        <f t="shared" si="259"/>
        <v>5</v>
      </c>
      <c r="AJ1003" s="75" t="s">
        <v>243</v>
      </c>
      <c r="AK1003" s="75">
        <f t="shared" si="260"/>
        <v>5</v>
      </c>
      <c r="AL1003" s="75" t="s">
        <v>243</v>
      </c>
      <c r="AM1003" s="75">
        <f t="shared" si="261"/>
        <v>5</v>
      </c>
      <c r="AN1003" s="75" t="s">
        <v>243</v>
      </c>
      <c r="AO1003" s="76">
        <f t="shared" si="251"/>
        <v>5</v>
      </c>
      <c r="AP1003" s="77" t="str">
        <f t="shared" si="262"/>
        <v>Catastrófico</v>
      </c>
      <c r="AQ1003" s="79" t="s">
        <v>8</v>
      </c>
      <c r="AR1003" s="79" t="s">
        <v>8</v>
      </c>
      <c r="AS1003" s="79" t="s">
        <v>180</v>
      </c>
    </row>
    <row r="1004" spans="3:45" ht="76.5">
      <c r="C1004" s="56" t="s">
        <v>4771</v>
      </c>
      <c r="D1004" s="57">
        <v>43390</v>
      </c>
      <c r="E1004" s="71" t="s">
        <v>4772</v>
      </c>
      <c r="F1004" s="71" t="s">
        <v>4773</v>
      </c>
      <c r="G1004" s="72" t="s">
        <v>4774</v>
      </c>
      <c r="H1004" s="72" t="s">
        <v>222</v>
      </c>
      <c r="I1004" s="59" t="s">
        <v>223</v>
      </c>
      <c r="J1004" s="72" t="s">
        <v>4775</v>
      </c>
      <c r="K1004" s="72" t="s">
        <v>411</v>
      </c>
      <c r="L1004" s="72" t="s">
        <v>4623</v>
      </c>
      <c r="M1004" s="72" t="s">
        <v>4605</v>
      </c>
      <c r="N1004" s="72" t="s">
        <v>4252</v>
      </c>
      <c r="O1004" s="72" t="s">
        <v>4626</v>
      </c>
      <c r="P1004" s="46" t="s">
        <v>180</v>
      </c>
      <c r="Q1004" s="59" t="s">
        <v>2753</v>
      </c>
      <c r="R1004" s="59" t="s">
        <v>2774</v>
      </c>
      <c r="S1004" s="75">
        <f t="shared" si="252"/>
        <v>5</v>
      </c>
      <c r="T1004" s="75" t="s">
        <v>243</v>
      </c>
      <c r="U1004" s="75">
        <f t="shared" si="253"/>
        <v>5</v>
      </c>
      <c r="V1004" s="75" t="s">
        <v>243</v>
      </c>
      <c r="W1004" s="75">
        <f t="shared" si="254"/>
        <v>5</v>
      </c>
      <c r="X1004" s="75" t="s">
        <v>243</v>
      </c>
      <c r="Y1004" s="76">
        <f>MAXA(S1004,U1004,W1004)</f>
        <v>5</v>
      </c>
      <c r="Z1004" s="77" t="str">
        <f>IF(Y1004=1,"Insignificante",IF(Y1004=2,"Menor",IF(Y1004=3,"Moderado",IF(Y1004=4,"Mayor",IF(Y1004=5,"Catastrófico","NA")))))</f>
        <v>Catastrófico</v>
      </c>
      <c r="AA1004" s="78">
        <f t="shared" si="255"/>
        <v>5</v>
      </c>
      <c r="AB1004" s="75" t="s">
        <v>243</v>
      </c>
      <c r="AC1004" s="75">
        <f t="shared" si="256"/>
        <v>5</v>
      </c>
      <c r="AD1004" s="75" t="s">
        <v>243</v>
      </c>
      <c r="AE1004" s="75">
        <f t="shared" si="257"/>
        <v>5</v>
      </c>
      <c r="AF1004" s="75" t="s">
        <v>243</v>
      </c>
      <c r="AG1004" s="76">
        <f>MAXA(AA1004,AC1004,AE1004)</f>
        <v>5</v>
      </c>
      <c r="AH1004" s="77" t="str">
        <f t="shared" si="258"/>
        <v>Catastrófico</v>
      </c>
      <c r="AI1004" s="78">
        <f t="shared" si="259"/>
        <v>5</v>
      </c>
      <c r="AJ1004" s="75" t="s">
        <v>243</v>
      </c>
      <c r="AK1004" s="75">
        <f t="shared" si="260"/>
        <v>5</v>
      </c>
      <c r="AL1004" s="75" t="s">
        <v>243</v>
      </c>
      <c r="AM1004" s="75">
        <f t="shared" si="261"/>
        <v>5</v>
      </c>
      <c r="AN1004" s="75" t="s">
        <v>243</v>
      </c>
      <c r="AO1004" s="76">
        <f>MAXA(AI1004,AK1004,AM1004)</f>
        <v>5</v>
      </c>
      <c r="AP1004" s="77" t="str">
        <f t="shared" si="262"/>
        <v>Catastrófico</v>
      </c>
      <c r="AQ1004" s="79" t="s">
        <v>8</v>
      </c>
      <c r="AR1004" s="79" t="s">
        <v>8</v>
      </c>
      <c r="AS1004" s="79" t="s">
        <v>180</v>
      </c>
    </row>
    <row r="1005" spans="3:45" ht="76.5">
      <c r="C1005" s="56" t="s">
        <v>4776</v>
      </c>
      <c r="D1005" s="57">
        <v>43390</v>
      </c>
      <c r="E1005" s="71" t="s">
        <v>4218</v>
      </c>
      <c r="F1005" s="71" t="s">
        <v>4777</v>
      </c>
      <c r="G1005" s="72" t="s">
        <v>4778</v>
      </c>
      <c r="H1005" s="72" t="s">
        <v>4779</v>
      </c>
      <c r="I1005" s="59" t="s">
        <v>2655</v>
      </c>
      <c r="J1005" s="72" t="s">
        <v>4780</v>
      </c>
      <c r="K1005" s="72" t="s">
        <v>411</v>
      </c>
      <c r="L1005" s="72" t="s">
        <v>4623</v>
      </c>
      <c r="M1005" s="72" t="s">
        <v>4605</v>
      </c>
      <c r="N1005" s="72" t="s">
        <v>4252</v>
      </c>
      <c r="O1005" s="72" t="s">
        <v>4781</v>
      </c>
      <c r="P1005" s="46" t="s">
        <v>180</v>
      </c>
      <c r="Q1005" s="59" t="s">
        <v>2697</v>
      </c>
      <c r="R1005" s="59" t="s">
        <v>3116</v>
      </c>
      <c r="S1005" s="75">
        <f t="shared" si="252"/>
        <v>5</v>
      </c>
      <c r="T1005" s="75" t="s">
        <v>243</v>
      </c>
      <c r="U1005" s="75">
        <f t="shared" si="253"/>
        <v>5</v>
      </c>
      <c r="V1005" s="75" t="s">
        <v>243</v>
      </c>
      <c r="W1005" s="75">
        <f t="shared" si="254"/>
        <v>5</v>
      </c>
      <c r="X1005" s="75" t="s">
        <v>243</v>
      </c>
      <c r="Y1005" s="76">
        <f t="shared" si="248"/>
        <v>5</v>
      </c>
      <c r="Z1005" s="77" t="str">
        <f t="shared" si="249"/>
        <v>Catastrófico</v>
      </c>
      <c r="AA1005" s="78">
        <f t="shared" si="255"/>
        <v>5</v>
      </c>
      <c r="AB1005" s="75" t="s">
        <v>243</v>
      </c>
      <c r="AC1005" s="75">
        <f t="shared" si="256"/>
        <v>5</v>
      </c>
      <c r="AD1005" s="75" t="s">
        <v>243</v>
      </c>
      <c r="AE1005" s="75">
        <f t="shared" si="257"/>
        <v>5</v>
      </c>
      <c r="AF1005" s="75" t="s">
        <v>243</v>
      </c>
      <c r="AG1005" s="76">
        <f t="shared" si="250"/>
        <v>5</v>
      </c>
      <c r="AH1005" s="77" t="str">
        <f t="shared" si="258"/>
        <v>Catastrófico</v>
      </c>
      <c r="AI1005" s="78">
        <f t="shared" si="259"/>
        <v>5</v>
      </c>
      <c r="AJ1005" s="75" t="s">
        <v>243</v>
      </c>
      <c r="AK1005" s="75">
        <f t="shared" si="260"/>
        <v>5</v>
      </c>
      <c r="AL1005" s="75" t="s">
        <v>243</v>
      </c>
      <c r="AM1005" s="75">
        <f t="shared" si="261"/>
        <v>5</v>
      </c>
      <c r="AN1005" s="75" t="s">
        <v>243</v>
      </c>
      <c r="AO1005" s="76">
        <f t="shared" si="251"/>
        <v>5</v>
      </c>
      <c r="AP1005" s="77" t="str">
        <f t="shared" si="262"/>
        <v>Catastrófico</v>
      </c>
      <c r="AQ1005" s="79" t="s">
        <v>4</v>
      </c>
      <c r="AR1005" s="79" t="s">
        <v>4</v>
      </c>
      <c r="AS1005" s="79" t="s">
        <v>180</v>
      </c>
    </row>
    <row r="1006" spans="3:45" ht="76.5">
      <c r="C1006" s="56" t="s">
        <v>4776</v>
      </c>
      <c r="D1006" s="57">
        <v>43390</v>
      </c>
      <c r="E1006" s="71" t="s">
        <v>4218</v>
      </c>
      <c r="F1006" s="71" t="s">
        <v>4777</v>
      </c>
      <c r="G1006" s="72" t="s">
        <v>4778</v>
      </c>
      <c r="H1006" s="72" t="s">
        <v>4779</v>
      </c>
      <c r="I1006" s="59" t="s">
        <v>2655</v>
      </c>
      <c r="J1006" s="72" t="s">
        <v>4780</v>
      </c>
      <c r="K1006" s="72" t="s">
        <v>411</v>
      </c>
      <c r="L1006" s="72" t="s">
        <v>4623</v>
      </c>
      <c r="M1006" s="72" t="s">
        <v>4605</v>
      </c>
      <c r="N1006" s="72" t="s">
        <v>4252</v>
      </c>
      <c r="O1006" s="72" t="s">
        <v>4782</v>
      </c>
      <c r="P1006" s="46" t="s">
        <v>180</v>
      </c>
      <c r="Q1006" s="59" t="s">
        <v>2697</v>
      </c>
      <c r="R1006" s="59" t="s">
        <v>3116</v>
      </c>
      <c r="S1006" s="75">
        <f t="shared" si="252"/>
        <v>5</v>
      </c>
      <c r="T1006" s="75" t="s">
        <v>243</v>
      </c>
      <c r="U1006" s="75">
        <f t="shared" si="253"/>
        <v>5</v>
      </c>
      <c r="V1006" s="75" t="s">
        <v>243</v>
      </c>
      <c r="W1006" s="75">
        <f t="shared" si="254"/>
        <v>5</v>
      </c>
      <c r="X1006" s="75" t="s">
        <v>243</v>
      </c>
      <c r="Y1006" s="76">
        <f>MAXA(S1006,U1006,W1006)</f>
        <v>5</v>
      </c>
      <c r="Z1006" s="77" t="str">
        <f>IF(Y1006=1,"Insignificante",IF(Y1006=2,"Menor",IF(Y1006=3,"Moderado",IF(Y1006=4,"Mayor",IF(Y1006=5,"Catastrófico","NA")))))</f>
        <v>Catastrófico</v>
      </c>
      <c r="AA1006" s="78">
        <f t="shared" si="255"/>
        <v>5</v>
      </c>
      <c r="AB1006" s="75" t="s">
        <v>243</v>
      </c>
      <c r="AC1006" s="75">
        <f t="shared" si="256"/>
        <v>5</v>
      </c>
      <c r="AD1006" s="75" t="s">
        <v>243</v>
      </c>
      <c r="AE1006" s="75">
        <f t="shared" si="257"/>
        <v>5</v>
      </c>
      <c r="AF1006" s="75" t="s">
        <v>243</v>
      </c>
      <c r="AG1006" s="76">
        <f>MAXA(AA1006,AC1006,AE1006)</f>
        <v>5</v>
      </c>
      <c r="AH1006" s="77" t="str">
        <f t="shared" si="258"/>
        <v>Catastrófico</v>
      </c>
      <c r="AI1006" s="78">
        <f t="shared" si="259"/>
        <v>5</v>
      </c>
      <c r="AJ1006" s="75" t="s">
        <v>243</v>
      </c>
      <c r="AK1006" s="75">
        <f t="shared" si="260"/>
        <v>5</v>
      </c>
      <c r="AL1006" s="75" t="s">
        <v>243</v>
      </c>
      <c r="AM1006" s="75">
        <f t="shared" si="261"/>
        <v>5</v>
      </c>
      <c r="AN1006" s="75" t="s">
        <v>243</v>
      </c>
      <c r="AO1006" s="76">
        <f>MAXA(AI1006,AK1006,AM1006)</f>
        <v>5</v>
      </c>
      <c r="AP1006" s="77" t="str">
        <f t="shared" si="262"/>
        <v>Catastrófico</v>
      </c>
      <c r="AQ1006" s="79" t="s">
        <v>4</v>
      </c>
      <c r="AR1006" s="79" t="s">
        <v>4</v>
      </c>
      <c r="AS1006" s="79" t="s">
        <v>180</v>
      </c>
    </row>
    <row r="1007" spans="3:45" ht="76.5">
      <c r="C1007" s="56" t="s">
        <v>4783</v>
      </c>
      <c r="D1007" s="57">
        <v>43390</v>
      </c>
      <c r="E1007" s="71" t="s">
        <v>4784</v>
      </c>
      <c r="F1007" s="71" t="s">
        <v>4785</v>
      </c>
      <c r="G1007" s="72" t="s">
        <v>4786</v>
      </c>
      <c r="H1007" s="72" t="s">
        <v>222</v>
      </c>
      <c r="I1007" s="59" t="s">
        <v>2655</v>
      </c>
      <c r="J1007" s="72" t="s">
        <v>4787</v>
      </c>
      <c r="K1007" s="72" t="s">
        <v>411</v>
      </c>
      <c r="L1007" s="72" t="s">
        <v>4788</v>
      </c>
      <c r="M1007" s="72" t="s">
        <v>3537</v>
      </c>
      <c r="N1007" s="72" t="s">
        <v>4789</v>
      </c>
      <c r="O1007" s="72" t="s">
        <v>4790</v>
      </c>
      <c r="P1007" s="46" t="s">
        <v>179</v>
      </c>
      <c r="Q1007" s="59" t="s">
        <v>2697</v>
      </c>
      <c r="R1007" s="59" t="s">
        <v>230</v>
      </c>
      <c r="S1007" s="75">
        <f t="shared" si="252"/>
        <v>1</v>
      </c>
      <c r="T1007" s="75" t="s">
        <v>231</v>
      </c>
      <c r="U1007" s="75">
        <f t="shared" si="253"/>
        <v>5</v>
      </c>
      <c r="V1007" s="75" t="s">
        <v>243</v>
      </c>
      <c r="W1007" s="75">
        <f t="shared" si="254"/>
        <v>4</v>
      </c>
      <c r="X1007" s="75" t="s">
        <v>242</v>
      </c>
      <c r="Y1007" s="76">
        <f t="shared" si="248"/>
        <v>5</v>
      </c>
      <c r="Z1007" s="77" t="str">
        <f t="shared" si="249"/>
        <v>Catastrófico</v>
      </c>
      <c r="AA1007" s="78">
        <f t="shared" si="255"/>
        <v>4</v>
      </c>
      <c r="AB1007" s="75" t="s">
        <v>242</v>
      </c>
      <c r="AC1007" s="75">
        <f t="shared" si="256"/>
        <v>5</v>
      </c>
      <c r="AD1007" s="75" t="s">
        <v>243</v>
      </c>
      <c r="AE1007" s="75">
        <f t="shared" si="257"/>
        <v>4</v>
      </c>
      <c r="AF1007" s="75" t="s">
        <v>242</v>
      </c>
      <c r="AG1007" s="76">
        <f t="shared" si="250"/>
        <v>5</v>
      </c>
      <c r="AH1007" s="77" t="str">
        <f t="shared" si="258"/>
        <v>Catastrófico</v>
      </c>
      <c r="AI1007" s="78">
        <f t="shared" si="259"/>
        <v>4</v>
      </c>
      <c r="AJ1007" s="75" t="s">
        <v>242</v>
      </c>
      <c r="AK1007" s="75">
        <f t="shared" si="260"/>
        <v>4</v>
      </c>
      <c r="AL1007" s="75" t="s">
        <v>242</v>
      </c>
      <c r="AM1007" s="75">
        <f t="shared" si="261"/>
        <v>4</v>
      </c>
      <c r="AN1007" s="75" t="s">
        <v>242</v>
      </c>
      <c r="AO1007" s="76">
        <f t="shared" si="251"/>
        <v>4</v>
      </c>
      <c r="AP1007" s="77" t="str">
        <f t="shared" si="262"/>
        <v>Mayor</v>
      </c>
      <c r="AQ1007" s="79" t="s">
        <v>4</v>
      </c>
      <c r="AR1007" s="79" t="s">
        <v>4</v>
      </c>
      <c r="AS1007" s="79" t="s">
        <v>180</v>
      </c>
    </row>
    <row r="1008" spans="3:45" ht="76.5">
      <c r="C1008" s="56" t="s">
        <v>4791</v>
      </c>
      <c r="D1008" s="57">
        <v>43390</v>
      </c>
      <c r="E1008" s="71" t="s">
        <v>4784</v>
      </c>
      <c r="F1008" s="71" t="s">
        <v>4792</v>
      </c>
      <c r="G1008" s="72" t="s">
        <v>4793</v>
      </c>
      <c r="H1008" s="72" t="s">
        <v>222</v>
      </c>
      <c r="I1008" s="59" t="s">
        <v>2655</v>
      </c>
      <c r="J1008" s="72" t="s">
        <v>4787</v>
      </c>
      <c r="K1008" s="72" t="s">
        <v>411</v>
      </c>
      <c r="L1008" s="72" t="s">
        <v>4788</v>
      </c>
      <c r="M1008" s="72" t="s">
        <v>3537</v>
      </c>
      <c r="N1008" s="72" t="s">
        <v>4789</v>
      </c>
      <c r="O1008" s="72" t="s">
        <v>4790</v>
      </c>
      <c r="P1008" s="46" t="s">
        <v>179</v>
      </c>
      <c r="Q1008" s="59" t="s">
        <v>2697</v>
      </c>
      <c r="R1008" s="59" t="s">
        <v>230</v>
      </c>
      <c r="S1008" s="75">
        <f t="shared" si="252"/>
        <v>1</v>
      </c>
      <c r="T1008" s="75" t="s">
        <v>231</v>
      </c>
      <c r="U1008" s="75">
        <f t="shared" si="253"/>
        <v>5</v>
      </c>
      <c r="V1008" s="75" t="s">
        <v>243</v>
      </c>
      <c r="W1008" s="75">
        <f t="shared" si="254"/>
        <v>4</v>
      </c>
      <c r="X1008" s="75" t="s">
        <v>242</v>
      </c>
      <c r="Y1008" s="76">
        <f t="shared" si="248"/>
        <v>5</v>
      </c>
      <c r="Z1008" s="77" t="str">
        <f t="shared" si="249"/>
        <v>Catastrófico</v>
      </c>
      <c r="AA1008" s="78">
        <f t="shared" si="255"/>
        <v>4</v>
      </c>
      <c r="AB1008" s="75" t="s">
        <v>242</v>
      </c>
      <c r="AC1008" s="75">
        <f t="shared" si="256"/>
        <v>5</v>
      </c>
      <c r="AD1008" s="75" t="s">
        <v>243</v>
      </c>
      <c r="AE1008" s="75">
        <f t="shared" si="257"/>
        <v>4</v>
      </c>
      <c r="AF1008" s="75" t="s">
        <v>242</v>
      </c>
      <c r="AG1008" s="76">
        <f t="shared" si="250"/>
        <v>5</v>
      </c>
      <c r="AH1008" s="77" t="str">
        <f t="shared" si="258"/>
        <v>Catastrófico</v>
      </c>
      <c r="AI1008" s="78">
        <f t="shared" si="259"/>
        <v>4</v>
      </c>
      <c r="AJ1008" s="75" t="s">
        <v>242</v>
      </c>
      <c r="AK1008" s="75">
        <f t="shared" si="260"/>
        <v>4</v>
      </c>
      <c r="AL1008" s="75" t="s">
        <v>242</v>
      </c>
      <c r="AM1008" s="75">
        <f t="shared" si="261"/>
        <v>4</v>
      </c>
      <c r="AN1008" s="75" t="s">
        <v>242</v>
      </c>
      <c r="AO1008" s="76">
        <f t="shared" si="251"/>
        <v>4</v>
      </c>
      <c r="AP1008" s="77" t="str">
        <f t="shared" si="262"/>
        <v>Mayor</v>
      </c>
      <c r="AQ1008" s="79" t="s">
        <v>4</v>
      </c>
      <c r="AR1008" s="79" t="s">
        <v>4</v>
      </c>
      <c r="AS1008" s="79" t="s">
        <v>180</v>
      </c>
    </row>
    <row r="1009" spans="3:45" ht="76.5">
      <c r="C1009" s="56" t="s">
        <v>4794</v>
      </c>
      <c r="D1009" s="57">
        <v>43395</v>
      </c>
      <c r="E1009" s="71" t="s">
        <v>4695</v>
      </c>
      <c r="F1009" s="71" t="s">
        <v>4795</v>
      </c>
      <c r="G1009" s="72" t="s">
        <v>4796</v>
      </c>
      <c r="H1009" s="72" t="s">
        <v>222</v>
      </c>
      <c r="I1009" s="59" t="s">
        <v>2655</v>
      </c>
      <c r="J1009" s="72" t="s">
        <v>4797</v>
      </c>
      <c r="K1009" s="72" t="s">
        <v>505</v>
      </c>
      <c r="L1009" s="72" t="s">
        <v>4556</v>
      </c>
      <c r="M1009" s="72" t="s">
        <v>4570</v>
      </c>
      <c r="N1009" s="72" t="s">
        <v>4798</v>
      </c>
      <c r="O1009" s="72" t="s">
        <v>4799</v>
      </c>
      <c r="P1009" s="46" t="s">
        <v>180</v>
      </c>
      <c r="Q1009" s="59" t="s">
        <v>2753</v>
      </c>
      <c r="R1009" s="59" t="s">
        <v>230</v>
      </c>
      <c r="S1009" s="75">
        <f t="shared" si="252"/>
        <v>1</v>
      </c>
      <c r="T1009" s="75" t="s">
        <v>231</v>
      </c>
      <c r="U1009" s="75">
        <f t="shared" si="253"/>
        <v>4</v>
      </c>
      <c r="V1009" s="75" t="s">
        <v>242</v>
      </c>
      <c r="W1009" s="75">
        <f t="shared" si="254"/>
        <v>3</v>
      </c>
      <c r="X1009" s="75" t="s">
        <v>232</v>
      </c>
      <c r="Y1009" s="76">
        <f t="shared" si="248"/>
        <v>4</v>
      </c>
      <c r="Z1009" s="77" t="str">
        <f t="shared" si="249"/>
        <v>Mayor</v>
      </c>
      <c r="AA1009" s="78">
        <f t="shared" si="255"/>
        <v>1</v>
      </c>
      <c r="AB1009" s="75" t="s">
        <v>231</v>
      </c>
      <c r="AC1009" s="75">
        <f t="shared" si="256"/>
        <v>1</v>
      </c>
      <c r="AD1009" s="75" t="s">
        <v>231</v>
      </c>
      <c r="AE1009" s="75">
        <f t="shared" si="257"/>
        <v>2</v>
      </c>
      <c r="AF1009" s="75" t="s">
        <v>233</v>
      </c>
      <c r="AG1009" s="76">
        <f t="shared" si="250"/>
        <v>2</v>
      </c>
      <c r="AH1009" s="77" t="str">
        <f t="shared" si="258"/>
        <v>Menor</v>
      </c>
      <c r="AI1009" s="78">
        <f t="shared" si="259"/>
        <v>1</v>
      </c>
      <c r="AJ1009" s="75" t="s">
        <v>231</v>
      </c>
      <c r="AK1009" s="75">
        <f t="shared" si="260"/>
        <v>3</v>
      </c>
      <c r="AL1009" s="75" t="s">
        <v>232</v>
      </c>
      <c r="AM1009" s="75">
        <f t="shared" si="261"/>
        <v>2</v>
      </c>
      <c r="AN1009" s="75" t="s">
        <v>233</v>
      </c>
      <c r="AO1009" s="76">
        <f t="shared" si="251"/>
        <v>3</v>
      </c>
      <c r="AP1009" s="77" t="str">
        <f t="shared" si="262"/>
        <v>Moderado</v>
      </c>
      <c r="AQ1009" s="79" t="s">
        <v>8</v>
      </c>
      <c r="AR1009" s="79" t="s">
        <v>8</v>
      </c>
      <c r="AS1009" s="79" t="s">
        <v>8</v>
      </c>
    </row>
    <row r="1010" spans="3:45" ht="76.5">
      <c r="C1010" s="56" t="s">
        <v>4794</v>
      </c>
      <c r="D1010" s="57">
        <v>43395</v>
      </c>
      <c r="E1010" s="71" t="s">
        <v>4695</v>
      </c>
      <c r="F1010" s="71" t="s">
        <v>4795</v>
      </c>
      <c r="G1010" s="72" t="s">
        <v>4796</v>
      </c>
      <c r="H1010" s="72" t="s">
        <v>222</v>
      </c>
      <c r="I1010" s="59" t="s">
        <v>2655</v>
      </c>
      <c r="J1010" s="72" t="s">
        <v>4797</v>
      </c>
      <c r="K1010" s="72" t="s">
        <v>505</v>
      </c>
      <c r="L1010" s="72" t="s">
        <v>4556</v>
      </c>
      <c r="M1010" s="72" t="s">
        <v>4570</v>
      </c>
      <c r="N1010" s="72" t="s">
        <v>4798</v>
      </c>
      <c r="O1010" s="72" t="s">
        <v>4565</v>
      </c>
      <c r="P1010" s="46" t="s">
        <v>180</v>
      </c>
      <c r="Q1010" s="59" t="s">
        <v>2753</v>
      </c>
      <c r="R1010" s="59" t="s">
        <v>230</v>
      </c>
      <c r="S1010" s="75">
        <f t="shared" si="252"/>
        <v>1</v>
      </c>
      <c r="T1010" s="75" t="s">
        <v>231</v>
      </c>
      <c r="U1010" s="75">
        <f t="shared" si="253"/>
        <v>4</v>
      </c>
      <c r="V1010" s="75" t="s">
        <v>242</v>
      </c>
      <c r="W1010" s="75">
        <f t="shared" si="254"/>
        <v>3</v>
      </c>
      <c r="X1010" s="75" t="s">
        <v>232</v>
      </c>
      <c r="Y1010" s="76">
        <f>MAXA(S1010,U1010,W1010)</f>
        <v>4</v>
      </c>
      <c r="Z1010" s="77" t="str">
        <f>IF(Y1010=1,"Insignificante",IF(Y1010=2,"Menor",IF(Y1010=3,"Moderado",IF(Y1010=4,"Mayor",IF(Y1010=5,"Catastrófico","NA")))))</f>
        <v>Mayor</v>
      </c>
      <c r="AA1010" s="78">
        <f t="shared" si="255"/>
        <v>1</v>
      </c>
      <c r="AB1010" s="75" t="s">
        <v>231</v>
      </c>
      <c r="AC1010" s="75">
        <f t="shared" si="256"/>
        <v>1</v>
      </c>
      <c r="AD1010" s="75" t="s">
        <v>231</v>
      </c>
      <c r="AE1010" s="75">
        <f t="shared" si="257"/>
        <v>2</v>
      </c>
      <c r="AF1010" s="75" t="s">
        <v>233</v>
      </c>
      <c r="AG1010" s="76">
        <f>MAXA(AA1010,AC1010,AE1010)</f>
        <v>2</v>
      </c>
      <c r="AH1010" s="77" t="str">
        <f t="shared" si="258"/>
        <v>Menor</v>
      </c>
      <c r="AI1010" s="78">
        <f t="shared" si="259"/>
        <v>1</v>
      </c>
      <c r="AJ1010" s="75" t="s">
        <v>231</v>
      </c>
      <c r="AK1010" s="75">
        <f t="shared" si="260"/>
        <v>3</v>
      </c>
      <c r="AL1010" s="75" t="s">
        <v>232</v>
      </c>
      <c r="AM1010" s="75">
        <f t="shared" si="261"/>
        <v>2</v>
      </c>
      <c r="AN1010" s="75" t="s">
        <v>233</v>
      </c>
      <c r="AO1010" s="76">
        <f>MAXA(AI1010,AK1010,AM1010)</f>
        <v>3</v>
      </c>
      <c r="AP1010" s="77" t="str">
        <f t="shared" si="262"/>
        <v>Moderado</v>
      </c>
      <c r="AQ1010" s="79" t="s">
        <v>8</v>
      </c>
      <c r="AR1010" s="79" t="s">
        <v>8</v>
      </c>
      <c r="AS1010" s="79" t="s">
        <v>8</v>
      </c>
    </row>
    <row r="1011" spans="3:45" ht="76.5">
      <c r="C1011" s="56" t="s">
        <v>4794</v>
      </c>
      <c r="D1011" s="57">
        <v>43395</v>
      </c>
      <c r="E1011" s="71" t="s">
        <v>4695</v>
      </c>
      <c r="F1011" s="71" t="s">
        <v>4795</v>
      </c>
      <c r="G1011" s="72" t="s">
        <v>4796</v>
      </c>
      <c r="H1011" s="72" t="s">
        <v>222</v>
      </c>
      <c r="I1011" s="59" t="s">
        <v>2655</v>
      </c>
      <c r="J1011" s="72" t="s">
        <v>4797</v>
      </c>
      <c r="K1011" s="72" t="s">
        <v>505</v>
      </c>
      <c r="L1011" s="72" t="s">
        <v>4556</v>
      </c>
      <c r="M1011" s="72" t="s">
        <v>4570</v>
      </c>
      <c r="N1011" s="72" t="s">
        <v>4798</v>
      </c>
      <c r="O1011" s="72" t="s">
        <v>4800</v>
      </c>
      <c r="P1011" s="46" t="s">
        <v>180</v>
      </c>
      <c r="Q1011" s="59" t="s">
        <v>2753</v>
      </c>
      <c r="R1011" s="59" t="s">
        <v>230</v>
      </c>
      <c r="S1011" s="75">
        <f t="shared" si="252"/>
        <v>1</v>
      </c>
      <c r="T1011" s="75" t="s">
        <v>231</v>
      </c>
      <c r="U1011" s="75">
        <f t="shared" si="253"/>
        <v>4</v>
      </c>
      <c r="V1011" s="75" t="s">
        <v>242</v>
      </c>
      <c r="W1011" s="75">
        <f t="shared" si="254"/>
        <v>3</v>
      </c>
      <c r="X1011" s="75" t="s">
        <v>232</v>
      </c>
      <c r="Y1011" s="76">
        <f>MAXA(S1011,U1011,W1011)</f>
        <v>4</v>
      </c>
      <c r="Z1011" s="77" t="str">
        <f>IF(Y1011=1,"Insignificante",IF(Y1011=2,"Menor",IF(Y1011=3,"Moderado",IF(Y1011=4,"Mayor",IF(Y1011=5,"Catastrófico","NA")))))</f>
        <v>Mayor</v>
      </c>
      <c r="AA1011" s="78">
        <f t="shared" si="255"/>
        <v>1</v>
      </c>
      <c r="AB1011" s="75" t="s">
        <v>231</v>
      </c>
      <c r="AC1011" s="75">
        <f t="shared" si="256"/>
        <v>1</v>
      </c>
      <c r="AD1011" s="75" t="s">
        <v>231</v>
      </c>
      <c r="AE1011" s="75">
        <f t="shared" si="257"/>
        <v>2</v>
      </c>
      <c r="AF1011" s="75" t="s">
        <v>233</v>
      </c>
      <c r="AG1011" s="76">
        <f>MAXA(AA1011,AC1011,AE1011)</f>
        <v>2</v>
      </c>
      <c r="AH1011" s="77" t="str">
        <f t="shared" si="258"/>
        <v>Menor</v>
      </c>
      <c r="AI1011" s="78">
        <f t="shared" si="259"/>
        <v>1</v>
      </c>
      <c r="AJ1011" s="75" t="s">
        <v>231</v>
      </c>
      <c r="AK1011" s="75">
        <f t="shared" si="260"/>
        <v>3</v>
      </c>
      <c r="AL1011" s="75" t="s">
        <v>232</v>
      </c>
      <c r="AM1011" s="75">
        <f t="shared" si="261"/>
        <v>2</v>
      </c>
      <c r="AN1011" s="75" t="s">
        <v>233</v>
      </c>
      <c r="AO1011" s="76">
        <f>MAXA(AI1011,AK1011,AM1011)</f>
        <v>3</v>
      </c>
      <c r="AP1011" s="77" t="str">
        <f t="shared" si="262"/>
        <v>Moderado</v>
      </c>
      <c r="AQ1011" s="79" t="s">
        <v>8</v>
      </c>
      <c r="AR1011" s="79" t="s">
        <v>8</v>
      </c>
      <c r="AS1011" s="79" t="s">
        <v>8</v>
      </c>
    </row>
    <row r="1012" spans="3:45" ht="76.5">
      <c r="C1012" s="56" t="s">
        <v>4794</v>
      </c>
      <c r="D1012" s="57">
        <v>43395</v>
      </c>
      <c r="E1012" s="71" t="s">
        <v>4695</v>
      </c>
      <c r="F1012" s="71" t="s">
        <v>4795</v>
      </c>
      <c r="G1012" s="72" t="s">
        <v>4796</v>
      </c>
      <c r="H1012" s="72" t="s">
        <v>222</v>
      </c>
      <c r="I1012" s="59" t="s">
        <v>2655</v>
      </c>
      <c r="J1012" s="72" t="s">
        <v>4797</v>
      </c>
      <c r="K1012" s="72" t="s">
        <v>505</v>
      </c>
      <c r="L1012" s="72" t="s">
        <v>4556</v>
      </c>
      <c r="M1012" s="72" t="s">
        <v>4570</v>
      </c>
      <c r="N1012" s="72" t="s">
        <v>4798</v>
      </c>
      <c r="O1012" s="72" t="s">
        <v>4801</v>
      </c>
      <c r="P1012" s="46" t="s">
        <v>180</v>
      </c>
      <c r="Q1012" s="59" t="s">
        <v>2753</v>
      </c>
      <c r="R1012" s="59" t="s">
        <v>230</v>
      </c>
      <c r="S1012" s="75">
        <f t="shared" si="252"/>
        <v>1</v>
      </c>
      <c r="T1012" s="75" t="s">
        <v>231</v>
      </c>
      <c r="U1012" s="75">
        <f t="shared" si="253"/>
        <v>4</v>
      </c>
      <c r="V1012" s="75" t="s">
        <v>242</v>
      </c>
      <c r="W1012" s="75">
        <f t="shared" si="254"/>
        <v>3</v>
      </c>
      <c r="X1012" s="75" t="s">
        <v>232</v>
      </c>
      <c r="Y1012" s="76">
        <f>MAXA(S1012,U1012,W1012)</f>
        <v>4</v>
      </c>
      <c r="Z1012" s="77" t="str">
        <f>IF(Y1012=1,"Insignificante",IF(Y1012=2,"Menor",IF(Y1012=3,"Moderado",IF(Y1012=4,"Mayor",IF(Y1012=5,"Catastrófico","NA")))))</f>
        <v>Mayor</v>
      </c>
      <c r="AA1012" s="78">
        <f t="shared" si="255"/>
        <v>1</v>
      </c>
      <c r="AB1012" s="75" t="s">
        <v>231</v>
      </c>
      <c r="AC1012" s="75">
        <f t="shared" si="256"/>
        <v>1</v>
      </c>
      <c r="AD1012" s="75" t="s">
        <v>231</v>
      </c>
      <c r="AE1012" s="75">
        <f t="shared" si="257"/>
        <v>2</v>
      </c>
      <c r="AF1012" s="75" t="s">
        <v>233</v>
      </c>
      <c r="AG1012" s="76">
        <f>MAXA(AA1012,AC1012,AE1012)</f>
        <v>2</v>
      </c>
      <c r="AH1012" s="77" t="str">
        <f t="shared" si="258"/>
        <v>Menor</v>
      </c>
      <c r="AI1012" s="78">
        <f t="shared" si="259"/>
        <v>1</v>
      </c>
      <c r="AJ1012" s="75" t="s">
        <v>231</v>
      </c>
      <c r="AK1012" s="75">
        <f t="shared" si="260"/>
        <v>3</v>
      </c>
      <c r="AL1012" s="75" t="s">
        <v>232</v>
      </c>
      <c r="AM1012" s="75">
        <f t="shared" si="261"/>
        <v>2</v>
      </c>
      <c r="AN1012" s="75" t="s">
        <v>233</v>
      </c>
      <c r="AO1012" s="76">
        <f>MAXA(AI1012,AK1012,AM1012)</f>
        <v>3</v>
      </c>
      <c r="AP1012" s="77" t="str">
        <f t="shared" si="262"/>
        <v>Moderado</v>
      </c>
      <c r="AQ1012" s="79" t="s">
        <v>8</v>
      </c>
      <c r="AR1012" s="79" t="s">
        <v>8</v>
      </c>
      <c r="AS1012" s="79" t="s">
        <v>8</v>
      </c>
    </row>
    <row r="1013" spans="3:45" ht="25.5">
      <c r="C1013" s="56" t="s">
        <v>4802</v>
      </c>
      <c r="D1013" s="57">
        <v>43396</v>
      </c>
      <c r="E1013" s="71" t="s">
        <v>2652</v>
      </c>
      <c r="F1013" s="71" t="s">
        <v>4803</v>
      </c>
      <c r="G1013" s="72" t="s">
        <v>4804</v>
      </c>
      <c r="H1013" s="72" t="s">
        <v>222</v>
      </c>
      <c r="I1013" s="59" t="s">
        <v>2655</v>
      </c>
      <c r="J1013" s="72" t="s">
        <v>2747</v>
      </c>
      <c r="K1013" s="72" t="s">
        <v>609</v>
      </c>
      <c r="L1013" s="72" t="s">
        <v>656</v>
      </c>
      <c r="M1013" s="72" t="s">
        <v>4511</v>
      </c>
      <c r="N1013" s="72" t="s">
        <v>4519</v>
      </c>
      <c r="O1013" s="72" t="s">
        <v>4513</v>
      </c>
      <c r="P1013" s="46" t="s">
        <v>180</v>
      </c>
      <c r="Q1013" s="59" t="s">
        <v>2650</v>
      </c>
      <c r="R1013" s="59" t="s">
        <v>230</v>
      </c>
      <c r="S1013" s="75">
        <f t="shared" si="252"/>
        <v>1</v>
      </c>
      <c r="T1013" s="75" t="s">
        <v>231</v>
      </c>
      <c r="U1013" s="75">
        <f t="shared" si="253"/>
        <v>1</v>
      </c>
      <c r="V1013" s="75" t="s">
        <v>231</v>
      </c>
      <c r="W1013" s="75">
        <f t="shared" si="254"/>
        <v>1</v>
      </c>
      <c r="X1013" s="75" t="s">
        <v>231</v>
      </c>
      <c r="Y1013" s="76">
        <f t="shared" si="248"/>
        <v>1</v>
      </c>
      <c r="Z1013" s="77" t="str">
        <f t="shared" si="249"/>
        <v>Insignificante</v>
      </c>
      <c r="AA1013" s="78">
        <f t="shared" si="255"/>
        <v>1</v>
      </c>
      <c r="AB1013" s="75" t="s">
        <v>231</v>
      </c>
      <c r="AC1013" s="75">
        <f t="shared" si="256"/>
        <v>3</v>
      </c>
      <c r="AD1013" s="75" t="s">
        <v>232</v>
      </c>
      <c r="AE1013" s="75">
        <f t="shared" si="257"/>
        <v>3</v>
      </c>
      <c r="AF1013" s="75" t="s">
        <v>232</v>
      </c>
      <c r="AG1013" s="76">
        <f t="shared" si="250"/>
        <v>3</v>
      </c>
      <c r="AH1013" s="77" t="str">
        <f t="shared" si="258"/>
        <v>Moderado</v>
      </c>
      <c r="AI1013" s="78">
        <f t="shared" si="259"/>
        <v>1</v>
      </c>
      <c r="AJ1013" s="75" t="s">
        <v>231</v>
      </c>
      <c r="AK1013" s="75">
        <f t="shared" si="260"/>
        <v>2</v>
      </c>
      <c r="AL1013" s="75" t="s">
        <v>233</v>
      </c>
      <c r="AM1013" s="75">
        <f t="shared" si="261"/>
        <v>3</v>
      </c>
      <c r="AN1013" s="75" t="s">
        <v>232</v>
      </c>
      <c r="AO1013" s="76">
        <f t="shared" si="251"/>
        <v>3</v>
      </c>
      <c r="AP1013" s="77" t="str">
        <f t="shared" si="262"/>
        <v>Moderado</v>
      </c>
      <c r="AQ1013" s="79"/>
      <c r="AR1013" s="79"/>
      <c r="AS1013" s="79"/>
    </row>
    <row r="1014" spans="3:45" ht="25.5">
      <c r="C1014" s="56" t="s">
        <v>4802</v>
      </c>
      <c r="D1014" s="57">
        <v>43396</v>
      </c>
      <c r="E1014" s="71" t="s">
        <v>2652</v>
      </c>
      <c r="F1014" s="71" t="s">
        <v>4803</v>
      </c>
      <c r="G1014" s="72" t="s">
        <v>4804</v>
      </c>
      <c r="H1014" s="72" t="s">
        <v>222</v>
      </c>
      <c r="I1014" s="59" t="s">
        <v>2655</v>
      </c>
      <c r="J1014" s="72" t="s">
        <v>2747</v>
      </c>
      <c r="K1014" s="72" t="s">
        <v>609</v>
      </c>
      <c r="L1014" s="72" t="s">
        <v>656</v>
      </c>
      <c r="M1014" s="72" t="s">
        <v>4511</v>
      </c>
      <c r="N1014" s="72" t="s">
        <v>4519</v>
      </c>
      <c r="O1014" s="72" t="s">
        <v>4514</v>
      </c>
      <c r="P1014" s="46" t="s">
        <v>180</v>
      </c>
      <c r="Q1014" s="59" t="s">
        <v>2650</v>
      </c>
      <c r="R1014" s="59" t="s">
        <v>230</v>
      </c>
      <c r="S1014" s="75">
        <f t="shared" si="252"/>
        <v>1</v>
      </c>
      <c r="T1014" s="75" t="s">
        <v>231</v>
      </c>
      <c r="U1014" s="75">
        <f t="shared" si="253"/>
        <v>1</v>
      </c>
      <c r="V1014" s="75" t="s">
        <v>231</v>
      </c>
      <c r="W1014" s="75">
        <f t="shared" si="254"/>
        <v>1</v>
      </c>
      <c r="X1014" s="75" t="s">
        <v>231</v>
      </c>
      <c r="Y1014" s="76">
        <f>MAXA(S1014,U1014,W1014)</f>
        <v>1</v>
      </c>
      <c r="Z1014" s="77" t="str">
        <f>IF(Y1014=1,"Insignificante",IF(Y1014=2,"Menor",IF(Y1014=3,"Moderado",IF(Y1014=4,"Mayor",IF(Y1014=5,"Catastrófico","NA")))))</f>
        <v>Insignificante</v>
      </c>
      <c r="AA1014" s="78">
        <f t="shared" si="255"/>
        <v>1</v>
      </c>
      <c r="AB1014" s="75" t="s">
        <v>231</v>
      </c>
      <c r="AC1014" s="75">
        <f t="shared" si="256"/>
        <v>3</v>
      </c>
      <c r="AD1014" s="75" t="s">
        <v>232</v>
      </c>
      <c r="AE1014" s="75">
        <f t="shared" si="257"/>
        <v>3</v>
      </c>
      <c r="AF1014" s="75" t="s">
        <v>232</v>
      </c>
      <c r="AG1014" s="76">
        <f>MAXA(AA1014,AC1014,AE1014)</f>
        <v>3</v>
      </c>
      <c r="AH1014" s="77" t="str">
        <f t="shared" si="258"/>
        <v>Moderado</v>
      </c>
      <c r="AI1014" s="78">
        <f t="shared" si="259"/>
        <v>1</v>
      </c>
      <c r="AJ1014" s="75" t="s">
        <v>231</v>
      </c>
      <c r="AK1014" s="75">
        <f t="shared" si="260"/>
        <v>2</v>
      </c>
      <c r="AL1014" s="75" t="s">
        <v>233</v>
      </c>
      <c r="AM1014" s="75">
        <f t="shared" si="261"/>
        <v>3</v>
      </c>
      <c r="AN1014" s="75" t="s">
        <v>232</v>
      </c>
      <c r="AO1014" s="76">
        <f>MAXA(AI1014,AK1014,AM1014)</f>
        <v>3</v>
      </c>
      <c r="AP1014" s="77" t="str">
        <f t="shared" si="262"/>
        <v>Moderado</v>
      </c>
      <c r="AQ1014" s="79"/>
      <c r="AR1014" s="79"/>
      <c r="AS1014" s="79"/>
    </row>
    <row r="1015" spans="3:45" ht="25.5">
      <c r="C1015" s="56" t="s">
        <v>4802</v>
      </c>
      <c r="D1015" s="57">
        <v>43396</v>
      </c>
      <c r="E1015" s="71" t="s">
        <v>2652</v>
      </c>
      <c r="F1015" s="71" t="s">
        <v>4803</v>
      </c>
      <c r="G1015" s="72" t="s">
        <v>4804</v>
      </c>
      <c r="H1015" s="72" t="s">
        <v>222</v>
      </c>
      <c r="I1015" s="59" t="s">
        <v>2655</v>
      </c>
      <c r="J1015" s="72" t="s">
        <v>2747</v>
      </c>
      <c r="K1015" s="72" t="s">
        <v>609</v>
      </c>
      <c r="L1015" s="72" t="s">
        <v>656</v>
      </c>
      <c r="M1015" s="72" t="s">
        <v>4511</v>
      </c>
      <c r="N1015" s="72" t="s">
        <v>4519</v>
      </c>
      <c r="O1015" s="72" t="s">
        <v>4515</v>
      </c>
      <c r="P1015" s="46" t="s">
        <v>180</v>
      </c>
      <c r="Q1015" s="59" t="s">
        <v>2650</v>
      </c>
      <c r="R1015" s="59" t="s">
        <v>230</v>
      </c>
      <c r="S1015" s="75">
        <f t="shared" si="252"/>
        <v>1</v>
      </c>
      <c r="T1015" s="75" t="s">
        <v>231</v>
      </c>
      <c r="U1015" s="75">
        <f t="shared" si="253"/>
        <v>1</v>
      </c>
      <c r="V1015" s="75" t="s">
        <v>231</v>
      </c>
      <c r="W1015" s="75">
        <f t="shared" si="254"/>
        <v>1</v>
      </c>
      <c r="X1015" s="75" t="s">
        <v>231</v>
      </c>
      <c r="Y1015" s="76">
        <f>MAXA(S1015,U1015,W1015)</f>
        <v>1</v>
      </c>
      <c r="Z1015" s="77" t="str">
        <f>IF(Y1015=1,"Insignificante",IF(Y1015=2,"Menor",IF(Y1015=3,"Moderado",IF(Y1015=4,"Mayor",IF(Y1015=5,"Catastrófico","NA")))))</f>
        <v>Insignificante</v>
      </c>
      <c r="AA1015" s="78">
        <f t="shared" si="255"/>
        <v>1</v>
      </c>
      <c r="AB1015" s="75" t="s">
        <v>231</v>
      </c>
      <c r="AC1015" s="75">
        <f t="shared" si="256"/>
        <v>3</v>
      </c>
      <c r="AD1015" s="75" t="s">
        <v>232</v>
      </c>
      <c r="AE1015" s="75">
        <f t="shared" si="257"/>
        <v>3</v>
      </c>
      <c r="AF1015" s="75" t="s">
        <v>232</v>
      </c>
      <c r="AG1015" s="76">
        <f>MAXA(AA1015,AC1015,AE1015)</f>
        <v>3</v>
      </c>
      <c r="AH1015" s="77" t="str">
        <f t="shared" si="258"/>
        <v>Moderado</v>
      </c>
      <c r="AI1015" s="78">
        <f t="shared" si="259"/>
        <v>1</v>
      </c>
      <c r="AJ1015" s="75" t="s">
        <v>231</v>
      </c>
      <c r="AK1015" s="75">
        <f t="shared" si="260"/>
        <v>2</v>
      </c>
      <c r="AL1015" s="75" t="s">
        <v>233</v>
      </c>
      <c r="AM1015" s="75">
        <f t="shared" si="261"/>
        <v>3</v>
      </c>
      <c r="AN1015" s="75" t="s">
        <v>232</v>
      </c>
      <c r="AO1015" s="76">
        <f>MAXA(AI1015,AK1015,AM1015)</f>
        <v>3</v>
      </c>
      <c r="AP1015" s="77" t="str">
        <f t="shared" si="262"/>
        <v>Moderado</v>
      </c>
      <c r="AQ1015" s="79"/>
      <c r="AR1015" s="79"/>
      <c r="AS1015" s="79"/>
    </row>
    <row r="1016" spans="3:45" ht="51">
      <c r="C1016" s="56" t="s">
        <v>4805</v>
      </c>
      <c r="D1016" s="57">
        <v>43396</v>
      </c>
      <c r="E1016" s="71" t="s">
        <v>2674</v>
      </c>
      <c r="F1016" s="71" t="s">
        <v>4806</v>
      </c>
      <c r="G1016" s="72" t="s">
        <v>4807</v>
      </c>
      <c r="H1016" s="72" t="s">
        <v>222</v>
      </c>
      <c r="I1016" s="59" t="s">
        <v>2655</v>
      </c>
      <c r="J1016" s="72" t="s">
        <v>2747</v>
      </c>
      <c r="K1016" s="72" t="s">
        <v>609</v>
      </c>
      <c r="L1016" s="72" t="s">
        <v>656</v>
      </c>
      <c r="M1016" s="72" t="s">
        <v>4511</v>
      </c>
      <c r="N1016" s="72" t="s">
        <v>4519</v>
      </c>
      <c r="O1016" s="72" t="s">
        <v>4513</v>
      </c>
      <c r="P1016" s="46" t="s">
        <v>180</v>
      </c>
      <c r="Q1016" s="59" t="s">
        <v>2650</v>
      </c>
      <c r="R1016" s="59" t="s">
        <v>230</v>
      </c>
      <c r="S1016" s="75">
        <f t="shared" si="252"/>
        <v>1</v>
      </c>
      <c r="T1016" s="75" t="s">
        <v>231</v>
      </c>
      <c r="U1016" s="75">
        <f t="shared" si="253"/>
        <v>1</v>
      </c>
      <c r="V1016" s="75" t="s">
        <v>231</v>
      </c>
      <c r="W1016" s="75">
        <f t="shared" si="254"/>
        <v>1</v>
      </c>
      <c r="X1016" s="75" t="s">
        <v>231</v>
      </c>
      <c r="Y1016" s="76">
        <f t="shared" si="248"/>
        <v>1</v>
      </c>
      <c r="Z1016" s="77" t="str">
        <f t="shared" si="249"/>
        <v>Insignificante</v>
      </c>
      <c r="AA1016" s="78">
        <f t="shared" si="255"/>
        <v>1</v>
      </c>
      <c r="AB1016" s="75" t="s">
        <v>231</v>
      </c>
      <c r="AC1016" s="75">
        <f t="shared" si="256"/>
        <v>3</v>
      </c>
      <c r="AD1016" s="75" t="s">
        <v>232</v>
      </c>
      <c r="AE1016" s="75">
        <f t="shared" si="257"/>
        <v>4</v>
      </c>
      <c r="AF1016" s="75" t="s">
        <v>242</v>
      </c>
      <c r="AG1016" s="76">
        <f t="shared" si="250"/>
        <v>4</v>
      </c>
      <c r="AH1016" s="77" t="str">
        <f t="shared" si="258"/>
        <v>Mayor</v>
      </c>
      <c r="AI1016" s="78">
        <f t="shared" si="259"/>
        <v>1</v>
      </c>
      <c r="AJ1016" s="75" t="s">
        <v>231</v>
      </c>
      <c r="AK1016" s="75">
        <f t="shared" si="260"/>
        <v>3</v>
      </c>
      <c r="AL1016" s="75" t="s">
        <v>232</v>
      </c>
      <c r="AM1016" s="75">
        <f t="shared" si="261"/>
        <v>4</v>
      </c>
      <c r="AN1016" s="75" t="s">
        <v>242</v>
      </c>
      <c r="AO1016" s="76">
        <f t="shared" si="251"/>
        <v>4</v>
      </c>
      <c r="AP1016" s="77" t="str">
        <f t="shared" si="262"/>
        <v>Mayor</v>
      </c>
      <c r="AQ1016" s="79"/>
      <c r="AR1016" s="79"/>
      <c r="AS1016" s="79"/>
    </row>
    <row r="1017" spans="3:45" ht="51">
      <c r="C1017" s="56" t="s">
        <v>4805</v>
      </c>
      <c r="D1017" s="57">
        <v>43396</v>
      </c>
      <c r="E1017" s="71" t="s">
        <v>2674</v>
      </c>
      <c r="F1017" s="71" t="s">
        <v>4806</v>
      </c>
      <c r="G1017" s="72" t="s">
        <v>4807</v>
      </c>
      <c r="H1017" s="72" t="s">
        <v>222</v>
      </c>
      <c r="I1017" s="59" t="s">
        <v>2655</v>
      </c>
      <c r="J1017" s="72" t="s">
        <v>2747</v>
      </c>
      <c r="K1017" s="72" t="s">
        <v>609</v>
      </c>
      <c r="L1017" s="72" t="s">
        <v>656</v>
      </c>
      <c r="M1017" s="72" t="s">
        <v>4511</v>
      </c>
      <c r="N1017" s="72" t="s">
        <v>4519</v>
      </c>
      <c r="O1017" s="72" t="s">
        <v>4808</v>
      </c>
      <c r="P1017" s="46" t="s">
        <v>180</v>
      </c>
      <c r="Q1017" s="59" t="s">
        <v>2650</v>
      </c>
      <c r="R1017" s="59" t="s">
        <v>230</v>
      </c>
      <c r="S1017" s="75">
        <f t="shared" si="252"/>
        <v>1</v>
      </c>
      <c r="T1017" s="75" t="s">
        <v>231</v>
      </c>
      <c r="U1017" s="75">
        <f t="shared" si="253"/>
        <v>1</v>
      </c>
      <c r="V1017" s="75" t="s">
        <v>231</v>
      </c>
      <c r="W1017" s="75">
        <f t="shared" si="254"/>
        <v>1</v>
      </c>
      <c r="X1017" s="75" t="s">
        <v>231</v>
      </c>
      <c r="Y1017" s="76">
        <f>MAXA(S1017,U1017,W1017)</f>
        <v>1</v>
      </c>
      <c r="Z1017" s="77" t="str">
        <f>IF(Y1017=1,"Insignificante",IF(Y1017=2,"Menor",IF(Y1017=3,"Moderado",IF(Y1017=4,"Mayor",IF(Y1017=5,"Catastrófico","NA")))))</f>
        <v>Insignificante</v>
      </c>
      <c r="AA1017" s="78">
        <f t="shared" si="255"/>
        <v>1</v>
      </c>
      <c r="AB1017" s="75" t="s">
        <v>231</v>
      </c>
      <c r="AC1017" s="75">
        <f t="shared" si="256"/>
        <v>3</v>
      </c>
      <c r="AD1017" s="75" t="s">
        <v>232</v>
      </c>
      <c r="AE1017" s="75">
        <f t="shared" si="257"/>
        <v>4</v>
      </c>
      <c r="AF1017" s="75" t="s">
        <v>242</v>
      </c>
      <c r="AG1017" s="76">
        <f>MAXA(AA1017,AC1017,AE1017)</f>
        <v>4</v>
      </c>
      <c r="AH1017" s="77" t="str">
        <f t="shared" si="258"/>
        <v>Mayor</v>
      </c>
      <c r="AI1017" s="78">
        <f t="shared" si="259"/>
        <v>1</v>
      </c>
      <c r="AJ1017" s="75" t="s">
        <v>231</v>
      </c>
      <c r="AK1017" s="75">
        <f t="shared" si="260"/>
        <v>3</v>
      </c>
      <c r="AL1017" s="75" t="s">
        <v>232</v>
      </c>
      <c r="AM1017" s="75">
        <f t="shared" si="261"/>
        <v>4</v>
      </c>
      <c r="AN1017" s="75" t="s">
        <v>242</v>
      </c>
      <c r="AO1017" s="76">
        <f>MAXA(AI1017,AK1017,AM1017)</f>
        <v>4</v>
      </c>
      <c r="AP1017" s="77" t="str">
        <f t="shared" si="262"/>
        <v>Mayor</v>
      </c>
      <c r="AQ1017" s="79"/>
      <c r="AR1017" s="79"/>
      <c r="AS1017" s="79"/>
    </row>
    <row r="1018" spans="3:45" ht="51">
      <c r="C1018" s="56" t="s">
        <v>4805</v>
      </c>
      <c r="D1018" s="57">
        <v>43396</v>
      </c>
      <c r="E1018" s="71" t="s">
        <v>2674</v>
      </c>
      <c r="F1018" s="71" t="s">
        <v>4806</v>
      </c>
      <c r="G1018" s="72" t="s">
        <v>4807</v>
      </c>
      <c r="H1018" s="72" t="s">
        <v>222</v>
      </c>
      <c r="I1018" s="59" t="s">
        <v>2655</v>
      </c>
      <c r="J1018" s="72" t="s">
        <v>2747</v>
      </c>
      <c r="K1018" s="72" t="s">
        <v>609</v>
      </c>
      <c r="L1018" s="72" t="s">
        <v>656</v>
      </c>
      <c r="M1018" s="72" t="s">
        <v>4511</v>
      </c>
      <c r="N1018" s="72" t="s">
        <v>4519</v>
      </c>
      <c r="O1018" s="72" t="s">
        <v>4515</v>
      </c>
      <c r="P1018" s="46" t="s">
        <v>180</v>
      </c>
      <c r="Q1018" s="59" t="s">
        <v>2650</v>
      </c>
      <c r="R1018" s="59" t="s">
        <v>230</v>
      </c>
      <c r="S1018" s="75">
        <f t="shared" si="252"/>
        <v>1</v>
      </c>
      <c r="T1018" s="75" t="s">
        <v>231</v>
      </c>
      <c r="U1018" s="75">
        <f t="shared" si="253"/>
        <v>1</v>
      </c>
      <c r="V1018" s="75" t="s">
        <v>231</v>
      </c>
      <c r="W1018" s="75">
        <f t="shared" si="254"/>
        <v>1</v>
      </c>
      <c r="X1018" s="75" t="s">
        <v>231</v>
      </c>
      <c r="Y1018" s="76">
        <f>MAXA(S1018,U1018,W1018)</f>
        <v>1</v>
      </c>
      <c r="Z1018" s="77" t="str">
        <f>IF(Y1018=1,"Insignificante",IF(Y1018=2,"Menor",IF(Y1018=3,"Moderado",IF(Y1018=4,"Mayor",IF(Y1018=5,"Catastrófico","NA")))))</f>
        <v>Insignificante</v>
      </c>
      <c r="AA1018" s="78">
        <f t="shared" si="255"/>
        <v>1</v>
      </c>
      <c r="AB1018" s="75" t="s">
        <v>231</v>
      </c>
      <c r="AC1018" s="75">
        <f t="shared" si="256"/>
        <v>3</v>
      </c>
      <c r="AD1018" s="75" t="s">
        <v>232</v>
      </c>
      <c r="AE1018" s="75">
        <f t="shared" si="257"/>
        <v>4</v>
      </c>
      <c r="AF1018" s="75" t="s">
        <v>242</v>
      </c>
      <c r="AG1018" s="76">
        <f>MAXA(AA1018,AC1018,AE1018)</f>
        <v>4</v>
      </c>
      <c r="AH1018" s="77" t="str">
        <f t="shared" si="258"/>
        <v>Mayor</v>
      </c>
      <c r="AI1018" s="78">
        <f t="shared" si="259"/>
        <v>1</v>
      </c>
      <c r="AJ1018" s="75" t="s">
        <v>231</v>
      </c>
      <c r="AK1018" s="75">
        <f t="shared" si="260"/>
        <v>3</v>
      </c>
      <c r="AL1018" s="75" t="s">
        <v>232</v>
      </c>
      <c r="AM1018" s="75">
        <f t="shared" si="261"/>
        <v>4</v>
      </c>
      <c r="AN1018" s="75" t="s">
        <v>242</v>
      </c>
      <c r="AO1018" s="76">
        <f>MAXA(AI1018,AK1018,AM1018)</f>
        <v>4</v>
      </c>
      <c r="AP1018" s="77" t="str">
        <f t="shared" si="262"/>
        <v>Mayor</v>
      </c>
      <c r="AQ1018" s="79"/>
      <c r="AR1018" s="79"/>
      <c r="AS1018" s="79"/>
    </row>
    <row r="1019" spans="3:45" ht="25.5">
      <c r="C1019" s="56" t="s">
        <v>4809</v>
      </c>
      <c r="D1019" s="57">
        <v>43396</v>
      </c>
      <c r="E1019" s="71" t="s">
        <v>219</v>
      </c>
      <c r="F1019" s="71" t="s">
        <v>4810</v>
      </c>
      <c r="G1019" s="72" t="s">
        <v>4811</v>
      </c>
      <c r="H1019" s="72" t="s">
        <v>222</v>
      </c>
      <c r="I1019" s="59" t="s">
        <v>2655</v>
      </c>
      <c r="J1019" s="72" t="s">
        <v>2747</v>
      </c>
      <c r="K1019" s="72" t="s">
        <v>609</v>
      </c>
      <c r="L1019" s="72" t="s">
        <v>656</v>
      </c>
      <c r="M1019" s="72" t="s">
        <v>4511</v>
      </c>
      <c r="N1019" s="72" t="s">
        <v>4519</v>
      </c>
      <c r="O1019" s="72" t="s">
        <v>3631</v>
      </c>
      <c r="P1019" s="46" t="s">
        <v>180</v>
      </c>
      <c r="Q1019" s="59" t="s">
        <v>2650</v>
      </c>
      <c r="R1019" s="59" t="s">
        <v>230</v>
      </c>
      <c r="S1019" s="75">
        <f t="shared" si="252"/>
        <v>1</v>
      </c>
      <c r="T1019" s="75" t="s">
        <v>231</v>
      </c>
      <c r="U1019" s="75">
        <f t="shared" si="253"/>
        <v>1</v>
      </c>
      <c r="V1019" s="75" t="s">
        <v>231</v>
      </c>
      <c r="W1019" s="75">
        <f t="shared" si="254"/>
        <v>1</v>
      </c>
      <c r="X1019" s="75" t="s">
        <v>231</v>
      </c>
      <c r="Y1019" s="76">
        <f t="shared" si="248"/>
        <v>1</v>
      </c>
      <c r="Z1019" s="77" t="str">
        <f t="shared" si="249"/>
        <v>Insignificante</v>
      </c>
      <c r="AA1019" s="78">
        <f t="shared" si="255"/>
        <v>1</v>
      </c>
      <c r="AB1019" s="75" t="s">
        <v>231</v>
      </c>
      <c r="AC1019" s="75">
        <f t="shared" si="256"/>
        <v>3</v>
      </c>
      <c r="AD1019" s="75" t="s">
        <v>232</v>
      </c>
      <c r="AE1019" s="75">
        <f t="shared" si="257"/>
        <v>4</v>
      </c>
      <c r="AF1019" s="75" t="s">
        <v>242</v>
      </c>
      <c r="AG1019" s="76">
        <f t="shared" si="250"/>
        <v>4</v>
      </c>
      <c r="AH1019" s="77" t="str">
        <f t="shared" si="258"/>
        <v>Mayor</v>
      </c>
      <c r="AI1019" s="78">
        <f t="shared" si="259"/>
        <v>1</v>
      </c>
      <c r="AJ1019" s="75" t="s">
        <v>231</v>
      </c>
      <c r="AK1019" s="75">
        <f t="shared" si="260"/>
        <v>3</v>
      </c>
      <c r="AL1019" s="75" t="s">
        <v>232</v>
      </c>
      <c r="AM1019" s="75">
        <f t="shared" si="261"/>
        <v>4</v>
      </c>
      <c r="AN1019" s="75" t="s">
        <v>242</v>
      </c>
      <c r="AO1019" s="76">
        <f t="shared" si="251"/>
        <v>4</v>
      </c>
      <c r="AP1019" s="77" t="str">
        <f t="shared" si="262"/>
        <v>Mayor</v>
      </c>
      <c r="AQ1019" s="79"/>
      <c r="AR1019" s="79"/>
      <c r="AS1019" s="79"/>
    </row>
    <row r="1020" spans="3:45" ht="38.25">
      <c r="C1020" s="56" t="s">
        <v>4809</v>
      </c>
      <c r="D1020" s="57">
        <v>43396</v>
      </c>
      <c r="E1020" s="71" t="s">
        <v>219</v>
      </c>
      <c r="F1020" s="71" t="s">
        <v>4810</v>
      </c>
      <c r="G1020" s="72" t="s">
        <v>4811</v>
      </c>
      <c r="H1020" s="72" t="s">
        <v>222</v>
      </c>
      <c r="I1020" s="59" t="s">
        <v>2655</v>
      </c>
      <c r="J1020" s="72" t="s">
        <v>2747</v>
      </c>
      <c r="K1020" s="72" t="s">
        <v>609</v>
      </c>
      <c r="L1020" s="72" t="s">
        <v>656</v>
      </c>
      <c r="M1020" s="72" t="s">
        <v>4511</v>
      </c>
      <c r="N1020" s="72" t="s">
        <v>4519</v>
      </c>
      <c r="O1020" s="72" t="s">
        <v>4812</v>
      </c>
      <c r="P1020" s="46" t="s">
        <v>180</v>
      </c>
      <c r="Q1020" s="59" t="s">
        <v>2650</v>
      </c>
      <c r="R1020" s="59" t="s">
        <v>230</v>
      </c>
      <c r="S1020" s="75">
        <f t="shared" si="252"/>
        <v>1</v>
      </c>
      <c r="T1020" s="75" t="s">
        <v>231</v>
      </c>
      <c r="U1020" s="75">
        <f t="shared" si="253"/>
        <v>1</v>
      </c>
      <c r="V1020" s="75" t="s">
        <v>231</v>
      </c>
      <c r="W1020" s="75">
        <f t="shared" si="254"/>
        <v>1</v>
      </c>
      <c r="X1020" s="75" t="s">
        <v>231</v>
      </c>
      <c r="Y1020" s="76">
        <f>MAXA(S1020,U1020,W1020)</f>
        <v>1</v>
      </c>
      <c r="Z1020" s="77" t="str">
        <f>IF(Y1020=1,"Insignificante",IF(Y1020=2,"Menor",IF(Y1020=3,"Moderado",IF(Y1020=4,"Mayor",IF(Y1020=5,"Catastrófico","NA")))))</f>
        <v>Insignificante</v>
      </c>
      <c r="AA1020" s="78">
        <f t="shared" si="255"/>
        <v>1</v>
      </c>
      <c r="AB1020" s="75" t="s">
        <v>231</v>
      </c>
      <c r="AC1020" s="75">
        <f t="shared" si="256"/>
        <v>3</v>
      </c>
      <c r="AD1020" s="75" t="s">
        <v>232</v>
      </c>
      <c r="AE1020" s="75">
        <f t="shared" si="257"/>
        <v>4</v>
      </c>
      <c r="AF1020" s="75" t="s">
        <v>242</v>
      </c>
      <c r="AG1020" s="76">
        <f>MAXA(AA1020,AC1020,AE1020)</f>
        <v>4</v>
      </c>
      <c r="AH1020" s="77" t="str">
        <f t="shared" si="258"/>
        <v>Mayor</v>
      </c>
      <c r="AI1020" s="78">
        <f t="shared" si="259"/>
        <v>1</v>
      </c>
      <c r="AJ1020" s="75" t="s">
        <v>231</v>
      </c>
      <c r="AK1020" s="75">
        <f t="shared" si="260"/>
        <v>3</v>
      </c>
      <c r="AL1020" s="75" t="s">
        <v>232</v>
      </c>
      <c r="AM1020" s="75">
        <f t="shared" si="261"/>
        <v>4</v>
      </c>
      <c r="AN1020" s="75" t="s">
        <v>242</v>
      </c>
      <c r="AO1020" s="76">
        <f>MAXA(AI1020,AK1020,AM1020)</f>
        <v>4</v>
      </c>
      <c r="AP1020" s="77" t="str">
        <f t="shared" si="262"/>
        <v>Mayor</v>
      </c>
      <c r="AQ1020" s="79"/>
      <c r="AR1020" s="79"/>
      <c r="AS1020" s="79"/>
    </row>
    <row r="1021" spans="3:45" ht="76.5">
      <c r="C1021" s="56" t="s">
        <v>4813</v>
      </c>
      <c r="D1021" s="57">
        <v>43399</v>
      </c>
      <c r="E1021" s="71" t="s">
        <v>4814</v>
      </c>
      <c r="F1021" s="71" t="s">
        <v>4814</v>
      </c>
      <c r="G1021" s="72" t="s">
        <v>4815</v>
      </c>
      <c r="H1021" s="72" t="s">
        <v>222</v>
      </c>
      <c r="I1021" s="72" t="s">
        <v>2655</v>
      </c>
      <c r="J1021" s="72" t="s">
        <v>4691</v>
      </c>
      <c r="K1021" s="72" t="s">
        <v>375</v>
      </c>
      <c r="L1021" s="72" t="s">
        <v>376</v>
      </c>
      <c r="M1021" s="72" t="s">
        <v>4692</v>
      </c>
      <c r="N1021" s="72" t="s">
        <v>4693</v>
      </c>
      <c r="O1021" s="72" t="s">
        <v>4816</v>
      </c>
      <c r="P1021" s="46" t="s">
        <v>179</v>
      </c>
      <c r="Q1021" s="59" t="s">
        <v>2753</v>
      </c>
      <c r="R1021" s="59" t="s">
        <v>230</v>
      </c>
      <c r="S1021" s="75">
        <f t="shared" si="252"/>
        <v>1</v>
      </c>
      <c r="T1021" s="75" t="s">
        <v>231</v>
      </c>
      <c r="U1021" s="75">
        <f t="shared" si="253"/>
        <v>4</v>
      </c>
      <c r="V1021" s="75" t="s">
        <v>242</v>
      </c>
      <c r="W1021" s="75">
        <f t="shared" si="254"/>
        <v>3</v>
      </c>
      <c r="X1021" s="75" t="s">
        <v>232</v>
      </c>
      <c r="Y1021" s="76">
        <f t="shared" si="248"/>
        <v>4</v>
      </c>
      <c r="Z1021" s="77" t="str">
        <f t="shared" si="249"/>
        <v>Mayor</v>
      </c>
      <c r="AA1021" s="78">
        <f t="shared" si="255"/>
        <v>1</v>
      </c>
      <c r="AB1021" s="75" t="s">
        <v>231</v>
      </c>
      <c r="AC1021" s="75">
        <f t="shared" si="256"/>
        <v>3</v>
      </c>
      <c r="AD1021" s="75" t="s">
        <v>232</v>
      </c>
      <c r="AE1021" s="75">
        <f t="shared" si="257"/>
        <v>3</v>
      </c>
      <c r="AF1021" s="75" t="s">
        <v>232</v>
      </c>
      <c r="AG1021" s="76">
        <f t="shared" si="250"/>
        <v>3</v>
      </c>
      <c r="AH1021" s="77" t="str">
        <f t="shared" si="258"/>
        <v>Moderado</v>
      </c>
      <c r="AI1021" s="78">
        <f t="shared" si="259"/>
        <v>1</v>
      </c>
      <c r="AJ1021" s="75" t="s">
        <v>231</v>
      </c>
      <c r="AK1021" s="75">
        <f t="shared" si="260"/>
        <v>3</v>
      </c>
      <c r="AL1021" s="75" t="s">
        <v>232</v>
      </c>
      <c r="AM1021" s="75">
        <f t="shared" si="261"/>
        <v>3</v>
      </c>
      <c r="AN1021" s="75" t="s">
        <v>232</v>
      </c>
      <c r="AO1021" s="76">
        <f t="shared" si="251"/>
        <v>3</v>
      </c>
      <c r="AP1021" s="77" t="str">
        <f t="shared" si="262"/>
        <v>Moderado</v>
      </c>
      <c r="AQ1021" s="79" t="s">
        <v>8</v>
      </c>
      <c r="AR1021" s="79" t="s">
        <v>8</v>
      </c>
      <c r="AS1021" s="79" t="s">
        <v>8</v>
      </c>
    </row>
    <row r="1022" spans="3:45" ht="76.5">
      <c r="C1022" s="56" t="s">
        <v>4817</v>
      </c>
      <c r="D1022" s="57">
        <v>43399</v>
      </c>
      <c r="E1022" s="71" t="s">
        <v>4818</v>
      </c>
      <c r="F1022" s="71" t="s">
        <v>4818</v>
      </c>
      <c r="G1022" s="72" t="s">
        <v>4819</v>
      </c>
      <c r="H1022" s="72" t="s">
        <v>222</v>
      </c>
      <c r="I1022" s="72" t="s">
        <v>2655</v>
      </c>
      <c r="J1022" s="72" t="s">
        <v>4691</v>
      </c>
      <c r="K1022" s="72" t="s">
        <v>375</v>
      </c>
      <c r="L1022" s="72" t="s">
        <v>376</v>
      </c>
      <c r="M1022" s="72" t="s">
        <v>4692</v>
      </c>
      <c r="N1022" s="72" t="s">
        <v>4693</v>
      </c>
      <c r="O1022" s="72" t="s">
        <v>4816</v>
      </c>
      <c r="P1022" s="46" t="s">
        <v>179</v>
      </c>
      <c r="Q1022" s="59" t="s">
        <v>2753</v>
      </c>
      <c r="R1022" s="59" t="s">
        <v>230</v>
      </c>
      <c r="S1022" s="75">
        <f t="shared" si="252"/>
        <v>1</v>
      </c>
      <c r="T1022" s="75" t="s">
        <v>231</v>
      </c>
      <c r="U1022" s="75">
        <f t="shared" si="253"/>
        <v>4</v>
      </c>
      <c r="V1022" s="75" t="s">
        <v>242</v>
      </c>
      <c r="W1022" s="75">
        <f t="shared" si="254"/>
        <v>3</v>
      </c>
      <c r="X1022" s="75" t="s">
        <v>232</v>
      </c>
      <c r="Y1022" s="76">
        <f t="shared" si="248"/>
        <v>4</v>
      </c>
      <c r="Z1022" s="77" t="str">
        <f t="shared" si="249"/>
        <v>Mayor</v>
      </c>
      <c r="AA1022" s="78">
        <f t="shared" si="255"/>
        <v>1</v>
      </c>
      <c r="AB1022" s="75" t="s">
        <v>231</v>
      </c>
      <c r="AC1022" s="75">
        <f t="shared" si="256"/>
        <v>3</v>
      </c>
      <c r="AD1022" s="75" t="s">
        <v>232</v>
      </c>
      <c r="AE1022" s="75">
        <f t="shared" si="257"/>
        <v>3</v>
      </c>
      <c r="AF1022" s="75" t="s">
        <v>232</v>
      </c>
      <c r="AG1022" s="76">
        <f t="shared" si="250"/>
        <v>3</v>
      </c>
      <c r="AH1022" s="77" t="str">
        <f t="shared" si="258"/>
        <v>Moderado</v>
      </c>
      <c r="AI1022" s="78">
        <f t="shared" si="259"/>
        <v>1</v>
      </c>
      <c r="AJ1022" s="75" t="s">
        <v>231</v>
      </c>
      <c r="AK1022" s="75">
        <f t="shared" si="260"/>
        <v>3</v>
      </c>
      <c r="AL1022" s="75" t="s">
        <v>232</v>
      </c>
      <c r="AM1022" s="75">
        <f t="shared" si="261"/>
        <v>3</v>
      </c>
      <c r="AN1022" s="75" t="s">
        <v>232</v>
      </c>
      <c r="AO1022" s="76">
        <f t="shared" si="251"/>
        <v>3</v>
      </c>
      <c r="AP1022" s="77" t="str">
        <f t="shared" si="262"/>
        <v>Moderado</v>
      </c>
      <c r="AQ1022" s="79" t="s">
        <v>8</v>
      </c>
      <c r="AR1022" s="79" t="s">
        <v>8</v>
      </c>
      <c r="AS1022" s="79" t="s">
        <v>8</v>
      </c>
    </row>
    <row r="1023" spans="3:45" ht="76.5">
      <c r="C1023" s="56" t="s">
        <v>4820</v>
      </c>
      <c r="D1023" s="57">
        <v>43399</v>
      </c>
      <c r="E1023" s="71" t="s">
        <v>4821</v>
      </c>
      <c r="F1023" s="71" t="s">
        <v>4821</v>
      </c>
      <c r="G1023" s="72" t="s">
        <v>4822</v>
      </c>
      <c r="H1023" s="72" t="s">
        <v>222</v>
      </c>
      <c r="I1023" s="72" t="s">
        <v>2655</v>
      </c>
      <c r="J1023" s="72" t="s">
        <v>4691</v>
      </c>
      <c r="K1023" s="72" t="s">
        <v>375</v>
      </c>
      <c r="L1023" s="72" t="s">
        <v>376</v>
      </c>
      <c r="M1023" s="72" t="s">
        <v>4692</v>
      </c>
      <c r="N1023" s="72" t="s">
        <v>4693</v>
      </c>
      <c r="O1023" s="72" t="s">
        <v>4816</v>
      </c>
      <c r="P1023" s="46" t="s">
        <v>179</v>
      </c>
      <c r="Q1023" s="59" t="s">
        <v>2753</v>
      </c>
      <c r="R1023" s="59" t="s">
        <v>230</v>
      </c>
      <c r="S1023" s="75">
        <f t="shared" si="252"/>
        <v>1</v>
      </c>
      <c r="T1023" s="75" t="s">
        <v>231</v>
      </c>
      <c r="U1023" s="75">
        <f t="shared" si="253"/>
        <v>4</v>
      </c>
      <c r="V1023" s="75" t="s">
        <v>242</v>
      </c>
      <c r="W1023" s="75">
        <f t="shared" si="254"/>
        <v>3</v>
      </c>
      <c r="X1023" s="75" t="s">
        <v>232</v>
      </c>
      <c r="Y1023" s="76">
        <f t="shared" si="248"/>
        <v>4</v>
      </c>
      <c r="Z1023" s="77" t="str">
        <f t="shared" si="249"/>
        <v>Mayor</v>
      </c>
      <c r="AA1023" s="78">
        <f t="shared" si="255"/>
        <v>1</v>
      </c>
      <c r="AB1023" s="75" t="s">
        <v>231</v>
      </c>
      <c r="AC1023" s="75">
        <f t="shared" si="256"/>
        <v>3</v>
      </c>
      <c r="AD1023" s="75" t="s">
        <v>232</v>
      </c>
      <c r="AE1023" s="75">
        <f t="shared" si="257"/>
        <v>3</v>
      </c>
      <c r="AF1023" s="75" t="s">
        <v>232</v>
      </c>
      <c r="AG1023" s="76">
        <f t="shared" si="250"/>
        <v>3</v>
      </c>
      <c r="AH1023" s="77" t="str">
        <f t="shared" si="258"/>
        <v>Moderado</v>
      </c>
      <c r="AI1023" s="78">
        <f t="shared" si="259"/>
        <v>1</v>
      </c>
      <c r="AJ1023" s="75" t="s">
        <v>231</v>
      </c>
      <c r="AK1023" s="75">
        <f t="shared" si="260"/>
        <v>3</v>
      </c>
      <c r="AL1023" s="75" t="s">
        <v>232</v>
      </c>
      <c r="AM1023" s="75">
        <f t="shared" si="261"/>
        <v>3</v>
      </c>
      <c r="AN1023" s="75" t="s">
        <v>232</v>
      </c>
      <c r="AO1023" s="76">
        <f t="shared" si="251"/>
        <v>3</v>
      </c>
      <c r="AP1023" s="77" t="str">
        <f t="shared" si="262"/>
        <v>Moderado</v>
      </c>
      <c r="AQ1023" s="79" t="s">
        <v>8</v>
      </c>
      <c r="AR1023" s="79" t="s">
        <v>8</v>
      </c>
      <c r="AS1023" s="79" t="s">
        <v>8</v>
      </c>
    </row>
    <row r="1024" spans="3:45" ht="76.5">
      <c r="C1024" s="56" t="s">
        <v>4823</v>
      </c>
      <c r="D1024" s="57">
        <v>43399</v>
      </c>
      <c r="E1024" s="71" t="s">
        <v>4824</v>
      </c>
      <c r="F1024" s="71" t="s">
        <v>4824</v>
      </c>
      <c r="G1024" s="72" t="s">
        <v>4825</v>
      </c>
      <c r="H1024" s="72" t="s">
        <v>222</v>
      </c>
      <c r="I1024" s="72" t="s">
        <v>2655</v>
      </c>
      <c r="J1024" s="72" t="s">
        <v>3631</v>
      </c>
      <c r="K1024" s="72" t="s">
        <v>375</v>
      </c>
      <c r="L1024" s="72" t="s">
        <v>376</v>
      </c>
      <c r="M1024" s="72" t="s">
        <v>4692</v>
      </c>
      <c r="N1024" s="72" t="s">
        <v>4693</v>
      </c>
      <c r="O1024" s="72" t="s">
        <v>3631</v>
      </c>
      <c r="P1024" s="46" t="s">
        <v>179</v>
      </c>
      <c r="Q1024" s="59" t="s">
        <v>2753</v>
      </c>
      <c r="R1024" s="59" t="s">
        <v>230</v>
      </c>
      <c r="S1024" s="75">
        <f t="shared" si="252"/>
        <v>1</v>
      </c>
      <c r="T1024" s="75" t="s">
        <v>231</v>
      </c>
      <c r="U1024" s="75">
        <f t="shared" si="253"/>
        <v>4</v>
      </c>
      <c r="V1024" s="75" t="s">
        <v>242</v>
      </c>
      <c r="W1024" s="75">
        <f t="shared" si="254"/>
        <v>3</v>
      </c>
      <c r="X1024" s="75" t="s">
        <v>232</v>
      </c>
      <c r="Y1024" s="76">
        <f t="shared" si="248"/>
        <v>4</v>
      </c>
      <c r="Z1024" s="77" t="str">
        <f t="shared" si="249"/>
        <v>Mayor</v>
      </c>
      <c r="AA1024" s="78">
        <f t="shared" si="255"/>
        <v>1</v>
      </c>
      <c r="AB1024" s="75" t="s">
        <v>231</v>
      </c>
      <c r="AC1024" s="75">
        <f t="shared" si="256"/>
        <v>3</v>
      </c>
      <c r="AD1024" s="75" t="s">
        <v>232</v>
      </c>
      <c r="AE1024" s="75">
        <f t="shared" si="257"/>
        <v>3</v>
      </c>
      <c r="AF1024" s="75" t="s">
        <v>232</v>
      </c>
      <c r="AG1024" s="76">
        <f t="shared" si="250"/>
        <v>3</v>
      </c>
      <c r="AH1024" s="77" t="str">
        <f t="shared" si="258"/>
        <v>Moderado</v>
      </c>
      <c r="AI1024" s="78">
        <f t="shared" si="259"/>
        <v>1</v>
      </c>
      <c r="AJ1024" s="75" t="s">
        <v>231</v>
      </c>
      <c r="AK1024" s="75">
        <f t="shared" si="260"/>
        <v>3</v>
      </c>
      <c r="AL1024" s="75" t="s">
        <v>232</v>
      </c>
      <c r="AM1024" s="75">
        <f t="shared" si="261"/>
        <v>3</v>
      </c>
      <c r="AN1024" s="75" t="s">
        <v>232</v>
      </c>
      <c r="AO1024" s="76">
        <f t="shared" si="251"/>
        <v>3</v>
      </c>
      <c r="AP1024" s="77" t="str">
        <f t="shared" si="262"/>
        <v>Moderado</v>
      </c>
      <c r="AQ1024" s="79" t="s">
        <v>8</v>
      </c>
      <c r="AR1024" s="79" t="s">
        <v>8</v>
      </c>
      <c r="AS1024" s="79" t="s">
        <v>8</v>
      </c>
    </row>
    <row r="1025" spans="3:45" ht="76.5">
      <c r="C1025" s="56" t="s">
        <v>4826</v>
      </c>
      <c r="D1025" s="56" t="s">
        <v>4101</v>
      </c>
      <c r="E1025" s="71" t="s">
        <v>2763</v>
      </c>
      <c r="F1025" s="71" t="s">
        <v>4827</v>
      </c>
      <c r="G1025" s="72" t="s">
        <v>4828</v>
      </c>
      <c r="H1025" s="72" t="s">
        <v>222</v>
      </c>
      <c r="I1025" s="72" t="s">
        <v>2766</v>
      </c>
      <c r="J1025" s="72" t="s">
        <v>3626</v>
      </c>
      <c r="K1025" s="72" t="s">
        <v>3637</v>
      </c>
      <c r="L1025" s="72" t="s">
        <v>3638</v>
      </c>
      <c r="M1025" s="72" t="s">
        <v>4829</v>
      </c>
      <c r="N1025" s="72" t="s">
        <v>4830</v>
      </c>
      <c r="O1025" s="72" t="s">
        <v>4831</v>
      </c>
      <c r="P1025" s="46" t="s">
        <v>179</v>
      </c>
      <c r="Q1025" s="59" t="s">
        <v>2697</v>
      </c>
      <c r="R1025" s="59" t="s">
        <v>2783</v>
      </c>
      <c r="S1025" s="75">
        <f t="shared" si="252"/>
        <v>3</v>
      </c>
      <c r="T1025" s="75" t="s">
        <v>232</v>
      </c>
      <c r="U1025" s="75">
        <f t="shared" si="253"/>
        <v>3</v>
      </c>
      <c r="V1025" s="75" t="s">
        <v>232</v>
      </c>
      <c r="W1025" s="75">
        <f t="shared" si="254"/>
        <v>3</v>
      </c>
      <c r="X1025" s="75" t="s">
        <v>232</v>
      </c>
      <c r="Y1025" s="76">
        <f t="shared" si="248"/>
        <v>3</v>
      </c>
      <c r="Z1025" s="77" t="str">
        <f t="shared" si="249"/>
        <v>Moderado</v>
      </c>
      <c r="AA1025" s="78">
        <f t="shared" si="255"/>
        <v>3</v>
      </c>
      <c r="AB1025" s="75" t="s">
        <v>232</v>
      </c>
      <c r="AC1025" s="75">
        <f t="shared" si="256"/>
        <v>3</v>
      </c>
      <c r="AD1025" s="75" t="s">
        <v>232</v>
      </c>
      <c r="AE1025" s="75">
        <f t="shared" si="257"/>
        <v>3</v>
      </c>
      <c r="AF1025" s="75" t="s">
        <v>232</v>
      </c>
      <c r="AG1025" s="76">
        <f t="shared" si="250"/>
        <v>3</v>
      </c>
      <c r="AH1025" s="77" t="str">
        <f t="shared" si="258"/>
        <v>Moderado</v>
      </c>
      <c r="AI1025" s="78">
        <f t="shared" si="259"/>
        <v>1</v>
      </c>
      <c r="AJ1025" s="75" t="s">
        <v>231</v>
      </c>
      <c r="AK1025" s="75">
        <f t="shared" si="260"/>
        <v>3</v>
      </c>
      <c r="AL1025" s="75" t="s">
        <v>232</v>
      </c>
      <c r="AM1025" s="75">
        <f t="shared" si="261"/>
        <v>3</v>
      </c>
      <c r="AN1025" s="75" t="s">
        <v>232</v>
      </c>
      <c r="AO1025" s="76">
        <f t="shared" si="251"/>
        <v>3</v>
      </c>
      <c r="AP1025" s="77" t="str">
        <f t="shared" si="262"/>
        <v>Moderado</v>
      </c>
      <c r="AQ1025" s="79"/>
      <c r="AR1025" s="79"/>
      <c r="AS1025" s="79"/>
    </row>
    <row r="1026" spans="3:45" ht="25.5">
      <c r="C1026" s="56" t="s">
        <v>4832</v>
      </c>
      <c r="D1026" s="56" t="s">
        <v>4101</v>
      </c>
      <c r="E1026" s="71" t="s">
        <v>2778</v>
      </c>
      <c r="F1026" s="71" t="s">
        <v>4833</v>
      </c>
      <c r="G1026" s="72" t="s">
        <v>4834</v>
      </c>
      <c r="H1026" s="72" t="s">
        <v>222</v>
      </c>
      <c r="I1026" s="59" t="s">
        <v>223</v>
      </c>
      <c r="J1026" s="72" t="s">
        <v>4835</v>
      </c>
      <c r="K1026" s="72" t="s">
        <v>3637</v>
      </c>
      <c r="L1026" s="72" t="s">
        <v>3638</v>
      </c>
      <c r="M1026" s="72" t="s">
        <v>4836</v>
      </c>
      <c r="N1026" s="72" t="s">
        <v>3753</v>
      </c>
      <c r="O1026" s="72" t="s">
        <v>4837</v>
      </c>
      <c r="P1026" s="46" t="s">
        <v>180</v>
      </c>
      <c r="Q1026" s="59" t="s">
        <v>2650</v>
      </c>
      <c r="R1026" s="59" t="s">
        <v>2783</v>
      </c>
      <c r="S1026" s="75">
        <f t="shared" si="252"/>
        <v>1</v>
      </c>
      <c r="T1026" s="75" t="s">
        <v>231</v>
      </c>
      <c r="U1026" s="75">
        <f t="shared" si="253"/>
        <v>3</v>
      </c>
      <c r="V1026" s="75" t="s">
        <v>232</v>
      </c>
      <c r="W1026" s="75">
        <f t="shared" si="254"/>
        <v>1</v>
      </c>
      <c r="X1026" s="75" t="s">
        <v>231</v>
      </c>
      <c r="Y1026" s="76">
        <f t="shared" si="248"/>
        <v>3</v>
      </c>
      <c r="Z1026" s="77" t="str">
        <f t="shared" si="249"/>
        <v>Moderado</v>
      </c>
      <c r="AA1026" s="78">
        <f t="shared" si="255"/>
        <v>4</v>
      </c>
      <c r="AB1026" s="75" t="s">
        <v>242</v>
      </c>
      <c r="AC1026" s="75">
        <f t="shared" si="256"/>
        <v>4</v>
      </c>
      <c r="AD1026" s="75" t="s">
        <v>242</v>
      </c>
      <c r="AE1026" s="75">
        <f t="shared" si="257"/>
        <v>5</v>
      </c>
      <c r="AF1026" s="75" t="s">
        <v>243</v>
      </c>
      <c r="AG1026" s="76">
        <f t="shared" si="250"/>
        <v>5</v>
      </c>
      <c r="AH1026" s="77" t="str">
        <f t="shared" si="258"/>
        <v>Catastrófico</v>
      </c>
      <c r="AI1026" s="78">
        <f t="shared" si="259"/>
        <v>4</v>
      </c>
      <c r="AJ1026" s="75" t="s">
        <v>242</v>
      </c>
      <c r="AK1026" s="75">
        <f t="shared" si="260"/>
        <v>4</v>
      </c>
      <c r="AL1026" s="75" t="s">
        <v>242</v>
      </c>
      <c r="AM1026" s="75">
        <f t="shared" si="261"/>
        <v>5</v>
      </c>
      <c r="AN1026" s="75" t="s">
        <v>243</v>
      </c>
      <c r="AO1026" s="76">
        <f t="shared" si="251"/>
        <v>5</v>
      </c>
      <c r="AP1026" s="77" t="str">
        <f t="shared" si="262"/>
        <v>Catastrófico</v>
      </c>
      <c r="AQ1026" s="79"/>
      <c r="AR1026" s="79"/>
      <c r="AS1026" s="79"/>
    </row>
    <row r="1027" spans="3:45" ht="25.5">
      <c r="C1027" s="56" t="s">
        <v>4832</v>
      </c>
      <c r="D1027" s="56" t="s">
        <v>4101</v>
      </c>
      <c r="E1027" s="71" t="s">
        <v>2778</v>
      </c>
      <c r="F1027" s="71" t="s">
        <v>4833</v>
      </c>
      <c r="G1027" s="72" t="s">
        <v>4834</v>
      </c>
      <c r="H1027" s="72" t="s">
        <v>222</v>
      </c>
      <c r="I1027" s="59" t="s">
        <v>223</v>
      </c>
      <c r="J1027" s="72" t="s">
        <v>4835</v>
      </c>
      <c r="K1027" s="72" t="s">
        <v>3637</v>
      </c>
      <c r="L1027" s="72" t="s">
        <v>3638</v>
      </c>
      <c r="M1027" s="72" t="s">
        <v>4836</v>
      </c>
      <c r="N1027" s="72" t="s">
        <v>3753</v>
      </c>
      <c r="O1027" s="72" t="s">
        <v>4838</v>
      </c>
      <c r="P1027" s="46" t="s">
        <v>180</v>
      </c>
      <c r="Q1027" s="59" t="s">
        <v>2650</v>
      </c>
      <c r="R1027" s="59" t="s">
        <v>2783</v>
      </c>
      <c r="S1027" s="75">
        <f t="shared" si="252"/>
        <v>1</v>
      </c>
      <c r="T1027" s="75" t="s">
        <v>231</v>
      </c>
      <c r="U1027" s="75">
        <f t="shared" si="253"/>
        <v>3</v>
      </c>
      <c r="V1027" s="75" t="s">
        <v>232</v>
      </c>
      <c r="W1027" s="75">
        <f t="shared" si="254"/>
        <v>1</v>
      </c>
      <c r="X1027" s="75" t="s">
        <v>231</v>
      </c>
      <c r="Y1027" s="76">
        <f>MAXA(S1027,U1027,W1027)</f>
        <v>3</v>
      </c>
      <c r="Z1027" s="77" t="str">
        <f>IF(Y1027=1,"Insignificante",IF(Y1027=2,"Menor",IF(Y1027=3,"Moderado",IF(Y1027=4,"Mayor",IF(Y1027=5,"Catastrófico","NA")))))</f>
        <v>Moderado</v>
      </c>
      <c r="AA1027" s="78">
        <f t="shared" si="255"/>
        <v>4</v>
      </c>
      <c r="AB1027" s="75" t="s">
        <v>242</v>
      </c>
      <c r="AC1027" s="75">
        <f t="shared" si="256"/>
        <v>4</v>
      </c>
      <c r="AD1027" s="75" t="s">
        <v>242</v>
      </c>
      <c r="AE1027" s="75">
        <f t="shared" si="257"/>
        <v>5</v>
      </c>
      <c r="AF1027" s="75" t="s">
        <v>243</v>
      </c>
      <c r="AG1027" s="76">
        <f>MAXA(AA1027,AC1027,AE1027)</f>
        <v>5</v>
      </c>
      <c r="AH1027" s="77" t="str">
        <f t="shared" si="258"/>
        <v>Catastrófico</v>
      </c>
      <c r="AI1027" s="78">
        <f t="shared" si="259"/>
        <v>4</v>
      </c>
      <c r="AJ1027" s="75" t="s">
        <v>242</v>
      </c>
      <c r="AK1027" s="75">
        <f t="shared" si="260"/>
        <v>4</v>
      </c>
      <c r="AL1027" s="75" t="s">
        <v>242</v>
      </c>
      <c r="AM1027" s="75">
        <f t="shared" si="261"/>
        <v>5</v>
      </c>
      <c r="AN1027" s="75" t="s">
        <v>243</v>
      </c>
      <c r="AO1027" s="76">
        <f>MAXA(AI1027,AK1027,AM1027)</f>
        <v>5</v>
      </c>
      <c r="AP1027" s="77" t="str">
        <f t="shared" si="262"/>
        <v>Catastrófico</v>
      </c>
      <c r="AQ1027" s="79"/>
      <c r="AR1027" s="79"/>
      <c r="AS1027" s="79"/>
    </row>
    <row r="1028" spans="3:45" ht="25.5">
      <c r="C1028" s="56" t="s">
        <v>4832</v>
      </c>
      <c r="D1028" s="56" t="s">
        <v>4101</v>
      </c>
      <c r="E1028" s="71" t="s">
        <v>2778</v>
      </c>
      <c r="F1028" s="71" t="s">
        <v>4833</v>
      </c>
      <c r="G1028" s="72" t="s">
        <v>4834</v>
      </c>
      <c r="H1028" s="72" t="s">
        <v>222</v>
      </c>
      <c r="I1028" s="59" t="s">
        <v>223</v>
      </c>
      <c r="J1028" s="72" t="s">
        <v>4835</v>
      </c>
      <c r="K1028" s="72" t="s">
        <v>3637</v>
      </c>
      <c r="L1028" s="72" t="s">
        <v>3638</v>
      </c>
      <c r="M1028" s="72" t="s">
        <v>4836</v>
      </c>
      <c r="N1028" s="72" t="s">
        <v>3753</v>
      </c>
      <c r="O1028" s="72" t="s">
        <v>4839</v>
      </c>
      <c r="P1028" s="46" t="s">
        <v>180</v>
      </c>
      <c r="Q1028" s="59" t="s">
        <v>2650</v>
      </c>
      <c r="R1028" s="59" t="s">
        <v>2783</v>
      </c>
      <c r="S1028" s="75">
        <f t="shared" si="252"/>
        <v>1</v>
      </c>
      <c r="T1028" s="75" t="s">
        <v>231</v>
      </c>
      <c r="U1028" s="75">
        <f t="shared" si="253"/>
        <v>3</v>
      </c>
      <c r="V1028" s="75" t="s">
        <v>232</v>
      </c>
      <c r="W1028" s="75">
        <f t="shared" si="254"/>
        <v>1</v>
      </c>
      <c r="X1028" s="75" t="s">
        <v>231</v>
      </c>
      <c r="Y1028" s="76">
        <f>MAXA(S1028,U1028,W1028)</f>
        <v>3</v>
      </c>
      <c r="Z1028" s="77" t="str">
        <f>IF(Y1028=1,"Insignificante",IF(Y1028=2,"Menor",IF(Y1028=3,"Moderado",IF(Y1028=4,"Mayor",IF(Y1028=5,"Catastrófico","NA")))))</f>
        <v>Moderado</v>
      </c>
      <c r="AA1028" s="78">
        <f t="shared" si="255"/>
        <v>4</v>
      </c>
      <c r="AB1028" s="75" t="s">
        <v>242</v>
      </c>
      <c r="AC1028" s="75">
        <f t="shared" si="256"/>
        <v>4</v>
      </c>
      <c r="AD1028" s="75" t="s">
        <v>242</v>
      </c>
      <c r="AE1028" s="75">
        <f t="shared" si="257"/>
        <v>5</v>
      </c>
      <c r="AF1028" s="75" t="s">
        <v>243</v>
      </c>
      <c r="AG1028" s="76">
        <f>MAXA(AA1028,AC1028,AE1028)</f>
        <v>5</v>
      </c>
      <c r="AH1028" s="77" t="str">
        <f t="shared" si="258"/>
        <v>Catastrófico</v>
      </c>
      <c r="AI1028" s="78">
        <f t="shared" si="259"/>
        <v>4</v>
      </c>
      <c r="AJ1028" s="75" t="s">
        <v>242</v>
      </c>
      <c r="AK1028" s="75">
        <f t="shared" si="260"/>
        <v>4</v>
      </c>
      <c r="AL1028" s="75" t="s">
        <v>242</v>
      </c>
      <c r="AM1028" s="75">
        <f t="shared" si="261"/>
        <v>5</v>
      </c>
      <c r="AN1028" s="75" t="s">
        <v>243</v>
      </c>
      <c r="AO1028" s="76">
        <f>MAXA(AI1028,AK1028,AM1028)</f>
        <v>5</v>
      </c>
      <c r="AP1028" s="77" t="str">
        <f t="shared" si="262"/>
        <v>Catastrófico</v>
      </c>
      <c r="AQ1028" s="79"/>
      <c r="AR1028" s="79"/>
      <c r="AS1028" s="79"/>
    </row>
    <row r="1029" spans="3:45" ht="25.5">
      <c r="C1029" s="56" t="s">
        <v>4832</v>
      </c>
      <c r="D1029" s="56" t="s">
        <v>4101</v>
      </c>
      <c r="E1029" s="71" t="s">
        <v>2778</v>
      </c>
      <c r="F1029" s="71" t="s">
        <v>4833</v>
      </c>
      <c r="G1029" s="72" t="s">
        <v>4834</v>
      </c>
      <c r="H1029" s="72" t="s">
        <v>222</v>
      </c>
      <c r="I1029" s="59" t="s">
        <v>223</v>
      </c>
      <c r="J1029" s="72" t="s">
        <v>4835</v>
      </c>
      <c r="K1029" s="72" t="s">
        <v>3637</v>
      </c>
      <c r="L1029" s="72" t="s">
        <v>3638</v>
      </c>
      <c r="M1029" s="72" t="s">
        <v>4836</v>
      </c>
      <c r="N1029" s="72" t="s">
        <v>3753</v>
      </c>
      <c r="O1029" s="72" t="s">
        <v>2755</v>
      </c>
      <c r="P1029" s="46" t="s">
        <v>180</v>
      </c>
      <c r="Q1029" s="59" t="s">
        <v>2650</v>
      </c>
      <c r="R1029" s="59" t="s">
        <v>2783</v>
      </c>
      <c r="S1029" s="75">
        <f t="shared" si="252"/>
        <v>1</v>
      </c>
      <c r="T1029" s="75" t="s">
        <v>231</v>
      </c>
      <c r="U1029" s="75">
        <f t="shared" si="253"/>
        <v>3</v>
      </c>
      <c r="V1029" s="75" t="s">
        <v>232</v>
      </c>
      <c r="W1029" s="75">
        <f t="shared" si="254"/>
        <v>1</v>
      </c>
      <c r="X1029" s="75" t="s">
        <v>231</v>
      </c>
      <c r="Y1029" s="76">
        <f>MAXA(S1029,U1029,W1029)</f>
        <v>3</v>
      </c>
      <c r="Z1029" s="77" t="str">
        <f>IF(Y1029=1,"Insignificante",IF(Y1029=2,"Menor",IF(Y1029=3,"Moderado",IF(Y1029=4,"Mayor",IF(Y1029=5,"Catastrófico","NA")))))</f>
        <v>Moderado</v>
      </c>
      <c r="AA1029" s="78">
        <f t="shared" si="255"/>
        <v>4</v>
      </c>
      <c r="AB1029" s="75" t="s">
        <v>242</v>
      </c>
      <c r="AC1029" s="75">
        <f t="shared" si="256"/>
        <v>4</v>
      </c>
      <c r="AD1029" s="75" t="s">
        <v>242</v>
      </c>
      <c r="AE1029" s="75">
        <f t="shared" si="257"/>
        <v>5</v>
      </c>
      <c r="AF1029" s="75" t="s">
        <v>243</v>
      </c>
      <c r="AG1029" s="76">
        <f>MAXA(AA1029,AC1029,AE1029)</f>
        <v>5</v>
      </c>
      <c r="AH1029" s="77" t="str">
        <f t="shared" si="258"/>
        <v>Catastrófico</v>
      </c>
      <c r="AI1029" s="78">
        <f t="shared" si="259"/>
        <v>4</v>
      </c>
      <c r="AJ1029" s="75" t="s">
        <v>242</v>
      </c>
      <c r="AK1029" s="75">
        <f t="shared" si="260"/>
        <v>4</v>
      </c>
      <c r="AL1029" s="75" t="s">
        <v>242</v>
      </c>
      <c r="AM1029" s="75">
        <f t="shared" si="261"/>
        <v>5</v>
      </c>
      <c r="AN1029" s="75" t="s">
        <v>243</v>
      </c>
      <c r="AO1029" s="76">
        <f>MAXA(AI1029,AK1029,AM1029)</f>
        <v>5</v>
      </c>
      <c r="AP1029" s="77" t="str">
        <f t="shared" si="262"/>
        <v>Catastrófico</v>
      </c>
      <c r="AQ1029" s="79"/>
      <c r="AR1029" s="79"/>
      <c r="AS1029" s="79"/>
    </row>
    <row r="1030" spans="3:45" ht="25.5">
      <c r="C1030" s="56" t="s">
        <v>4840</v>
      </c>
      <c r="D1030" s="56" t="s">
        <v>4101</v>
      </c>
      <c r="E1030" s="71" t="s">
        <v>220</v>
      </c>
      <c r="F1030" s="71" t="s">
        <v>220</v>
      </c>
      <c r="G1030" s="72" t="s">
        <v>4841</v>
      </c>
      <c r="H1030" s="72" t="s">
        <v>222</v>
      </c>
      <c r="I1030" s="59" t="s">
        <v>223</v>
      </c>
      <c r="J1030" s="72" t="s">
        <v>2747</v>
      </c>
      <c r="K1030" s="72" t="s">
        <v>3637</v>
      </c>
      <c r="L1030" s="72" t="s">
        <v>3638</v>
      </c>
      <c r="M1030" s="72" t="s">
        <v>4109</v>
      </c>
      <c r="N1030" s="72" t="s">
        <v>4842</v>
      </c>
      <c r="O1030" s="72" t="s">
        <v>4843</v>
      </c>
      <c r="P1030" s="46" t="s">
        <v>179</v>
      </c>
      <c r="Q1030" s="59" t="s">
        <v>2650</v>
      </c>
      <c r="R1030" s="59" t="s">
        <v>2783</v>
      </c>
      <c r="S1030" s="75">
        <f t="shared" si="252"/>
        <v>1</v>
      </c>
      <c r="T1030" s="75" t="s">
        <v>231</v>
      </c>
      <c r="U1030" s="75">
        <f t="shared" si="253"/>
        <v>1</v>
      </c>
      <c r="V1030" s="75" t="s">
        <v>231</v>
      </c>
      <c r="W1030" s="75">
        <f t="shared" si="254"/>
        <v>1</v>
      </c>
      <c r="X1030" s="75" t="s">
        <v>231</v>
      </c>
      <c r="Y1030" s="76">
        <f t="shared" si="248"/>
        <v>1</v>
      </c>
      <c r="Z1030" s="77" t="str">
        <f t="shared" si="249"/>
        <v>Insignificante</v>
      </c>
      <c r="AA1030" s="78">
        <f t="shared" si="255"/>
        <v>1</v>
      </c>
      <c r="AB1030" s="75" t="s">
        <v>231</v>
      </c>
      <c r="AC1030" s="75">
        <f t="shared" si="256"/>
        <v>4</v>
      </c>
      <c r="AD1030" s="75" t="s">
        <v>242</v>
      </c>
      <c r="AE1030" s="75">
        <f t="shared" si="257"/>
        <v>5</v>
      </c>
      <c r="AF1030" s="75" t="s">
        <v>243</v>
      </c>
      <c r="AG1030" s="76">
        <f t="shared" si="250"/>
        <v>5</v>
      </c>
      <c r="AH1030" s="77" t="str">
        <f t="shared" si="258"/>
        <v>Catastrófico</v>
      </c>
      <c r="AI1030" s="78">
        <f t="shared" si="259"/>
        <v>1</v>
      </c>
      <c r="AJ1030" s="75" t="s">
        <v>231</v>
      </c>
      <c r="AK1030" s="75">
        <f t="shared" si="260"/>
        <v>4</v>
      </c>
      <c r="AL1030" s="75" t="s">
        <v>242</v>
      </c>
      <c r="AM1030" s="75">
        <f t="shared" si="261"/>
        <v>4</v>
      </c>
      <c r="AN1030" s="75" t="s">
        <v>242</v>
      </c>
      <c r="AO1030" s="76">
        <f t="shared" si="251"/>
        <v>4</v>
      </c>
      <c r="AP1030" s="77" t="str">
        <f t="shared" si="262"/>
        <v>Mayor</v>
      </c>
      <c r="AQ1030" s="79"/>
      <c r="AR1030" s="79"/>
      <c r="AS1030" s="79"/>
    </row>
    <row r="1031" spans="3:45" ht="25.5">
      <c r="C1031" s="56" t="s">
        <v>4840</v>
      </c>
      <c r="D1031" s="56" t="s">
        <v>4101</v>
      </c>
      <c r="E1031" s="71" t="s">
        <v>220</v>
      </c>
      <c r="F1031" s="71" t="s">
        <v>220</v>
      </c>
      <c r="G1031" s="72" t="s">
        <v>4841</v>
      </c>
      <c r="H1031" s="72" t="s">
        <v>222</v>
      </c>
      <c r="I1031" s="59" t="s">
        <v>223</v>
      </c>
      <c r="J1031" s="72" t="s">
        <v>2747</v>
      </c>
      <c r="K1031" s="72" t="s">
        <v>3637</v>
      </c>
      <c r="L1031" s="72" t="s">
        <v>3638</v>
      </c>
      <c r="M1031" s="72" t="s">
        <v>4109</v>
      </c>
      <c r="N1031" s="72" t="s">
        <v>4842</v>
      </c>
      <c r="O1031" s="72" t="s">
        <v>4844</v>
      </c>
      <c r="P1031" s="46" t="s">
        <v>179</v>
      </c>
      <c r="Q1031" s="59" t="s">
        <v>2650</v>
      </c>
      <c r="R1031" s="59" t="s">
        <v>2783</v>
      </c>
      <c r="S1031" s="75">
        <f t="shared" si="252"/>
        <v>1</v>
      </c>
      <c r="T1031" s="75" t="s">
        <v>231</v>
      </c>
      <c r="U1031" s="75">
        <f t="shared" si="253"/>
        <v>1</v>
      </c>
      <c r="V1031" s="75" t="s">
        <v>231</v>
      </c>
      <c r="W1031" s="75">
        <f t="shared" si="254"/>
        <v>1</v>
      </c>
      <c r="X1031" s="75" t="s">
        <v>231</v>
      </c>
      <c r="Y1031" s="76">
        <f>MAXA(S1031,U1031,W1031)</f>
        <v>1</v>
      </c>
      <c r="Z1031" s="77" t="str">
        <f>IF(Y1031=1,"Insignificante",IF(Y1031=2,"Menor",IF(Y1031=3,"Moderado",IF(Y1031=4,"Mayor",IF(Y1031=5,"Catastrófico","NA")))))</f>
        <v>Insignificante</v>
      </c>
      <c r="AA1031" s="78">
        <f t="shared" si="255"/>
        <v>1</v>
      </c>
      <c r="AB1031" s="75" t="s">
        <v>231</v>
      </c>
      <c r="AC1031" s="75">
        <f t="shared" si="256"/>
        <v>4</v>
      </c>
      <c r="AD1031" s="75" t="s">
        <v>242</v>
      </c>
      <c r="AE1031" s="75">
        <f t="shared" si="257"/>
        <v>5</v>
      </c>
      <c r="AF1031" s="75" t="s">
        <v>243</v>
      </c>
      <c r="AG1031" s="76">
        <f>MAXA(AA1031,AC1031,AE1031)</f>
        <v>5</v>
      </c>
      <c r="AH1031" s="77" t="str">
        <f t="shared" si="258"/>
        <v>Catastrófico</v>
      </c>
      <c r="AI1031" s="78">
        <f t="shared" si="259"/>
        <v>1</v>
      </c>
      <c r="AJ1031" s="75" t="s">
        <v>231</v>
      </c>
      <c r="AK1031" s="75">
        <f t="shared" si="260"/>
        <v>4</v>
      </c>
      <c r="AL1031" s="75" t="s">
        <v>242</v>
      </c>
      <c r="AM1031" s="75">
        <f t="shared" si="261"/>
        <v>4</v>
      </c>
      <c r="AN1031" s="75" t="s">
        <v>242</v>
      </c>
      <c r="AO1031" s="76">
        <f>MAXA(AI1031,AK1031,AM1031)</f>
        <v>4</v>
      </c>
      <c r="AP1031" s="77" t="str">
        <f t="shared" si="262"/>
        <v>Mayor</v>
      </c>
      <c r="AQ1031" s="79"/>
      <c r="AR1031" s="79"/>
      <c r="AS1031" s="79"/>
    </row>
    <row r="1032" spans="3:45" ht="12.75">
      <c r="C1032" s="56" t="s">
        <v>4840</v>
      </c>
      <c r="D1032" s="56" t="s">
        <v>4101</v>
      </c>
      <c r="E1032" s="71" t="s">
        <v>220</v>
      </c>
      <c r="F1032" s="71" t="s">
        <v>220</v>
      </c>
      <c r="G1032" s="72" t="s">
        <v>4841</v>
      </c>
      <c r="H1032" s="72" t="s">
        <v>222</v>
      </c>
      <c r="I1032" s="59" t="s">
        <v>223</v>
      </c>
      <c r="J1032" s="72" t="s">
        <v>2747</v>
      </c>
      <c r="K1032" s="72" t="s">
        <v>3637</v>
      </c>
      <c r="L1032" s="72" t="s">
        <v>3638</v>
      </c>
      <c r="M1032" s="72" t="s">
        <v>4109</v>
      </c>
      <c r="N1032" s="72" t="s">
        <v>4842</v>
      </c>
      <c r="O1032" s="72" t="s">
        <v>2880</v>
      </c>
      <c r="P1032" s="46" t="s">
        <v>179</v>
      </c>
      <c r="Q1032" s="59" t="s">
        <v>2650</v>
      </c>
      <c r="R1032" s="59" t="s">
        <v>2783</v>
      </c>
      <c r="S1032" s="75">
        <f t="shared" si="252"/>
        <v>1</v>
      </c>
      <c r="T1032" s="75" t="s">
        <v>231</v>
      </c>
      <c r="U1032" s="75">
        <f t="shared" si="253"/>
        <v>1</v>
      </c>
      <c r="V1032" s="75" t="s">
        <v>231</v>
      </c>
      <c r="W1032" s="75">
        <f t="shared" si="254"/>
        <v>1</v>
      </c>
      <c r="X1032" s="75" t="s">
        <v>231</v>
      </c>
      <c r="Y1032" s="76">
        <f>MAXA(S1032,U1032,W1032)</f>
        <v>1</v>
      </c>
      <c r="Z1032" s="77" t="str">
        <f>IF(Y1032=1,"Insignificante",IF(Y1032=2,"Menor",IF(Y1032=3,"Moderado",IF(Y1032=4,"Mayor",IF(Y1032=5,"Catastrófico","NA")))))</f>
        <v>Insignificante</v>
      </c>
      <c r="AA1032" s="78">
        <f t="shared" si="255"/>
        <v>1</v>
      </c>
      <c r="AB1032" s="75" t="s">
        <v>231</v>
      </c>
      <c r="AC1032" s="75">
        <f t="shared" si="256"/>
        <v>4</v>
      </c>
      <c r="AD1032" s="75" t="s">
        <v>242</v>
      </c>
      <c r="AE1032" s="75">
        <f t="shared" si="257"/>
        <v>5</v>
      </c>
      <c r="AF1032" s="75" t="s">
        <v>243</v>
      </c>
      <c r="AG1032" s="76">
        <f>MAXA(AA1032,AC1032,AE1032)</f>
        <v>5</v>
      </c>
      <c r="AH1032" s="77" t="str">
        <f t="shared" si="258"/>
        <v>Catastrófico</v>
      </c>
      <c r="AI1032" s="78">
        <f t="shared" si="259"/>
        <v>1</v>
      </c>
      <c r="AJ1032" s="75" t="s">
        <v>231</v>
      </c>
      <c r="AK1032" s="75">
        <f t="shared" si="260"/>
        <v>4</v>
      </c>
      <c r="AL1032" s="75" t="s">
        <v>242</v>
      </c>
      <c r="AM1032" s="75">
        <f t="shared" si="261"/>
        <v>4</v>
      </c>
      <c r="AN1032" s="75" t="s">
        <v>242</v>
      </c>
      <c r="AO1032" s="76">
        <f>MAXA(AI1032,AK1032,AM1032)</f>
        <v>4</v>
      </c>
      <c r="AP1032" s="77" t="str">
        <f t="shared" si="262"/>
        <v>Mayor</v>
      </c>
      <c r="AQ1032" s="79"/>
      <c r="AR1032" s="79"/>
      <c r="AS1032" s="79"/>
    </row>
  </sheetData>
  <autoFilter ref="C13:AS1032" xr:uid="{00000000-0009-0000-0000-00000D000000}"/>
  <mergeCells count="7">
    <mergeCell ref="AQ12:AS12"/>
    <mergeCell ref="C12:J12"/>
    <mergeCell ref="K12:N12"/>
    <mergeCell ref="P12:Q12"/>
    <mergeCell ref="S12:Z12"/>
    <mergeCell ref="AA12:AH12"/>
    <mergeCell ref="AI12:AP12"/>
  </mergeCells>
  <hyperlinks>
    <hyperlink ref="O211" r:id="rId1" xr:uid="{00000000-0004-0000-0D00-000000000000}"/>
  </hyperlinks>
  <pageMargins left="0.70866141732283472" right="0.70866141732283472" top="0.74803149606299213" bottom="0.74803149606299213" header="0.31496062992125984" footer="0.31496062992125984"/>
  <pageSetup paperSize="9" scale="45" orientation="landscape" r:id="rId2"/>
  <drawing r:id="rId3"/>
  <legacyDrawing r:id="rId4"/>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D00-000000000000}">
          <x14:formula1>
            <xm:f>'https://inpahuedu-my.sharepoint.com/Users/Andrea Giraldo/Downloads/[ACTIVOS DE INFORMACION 2018 v1.3.1 (00000002).xlsx]Parametros'!#REF!</xm:f>
          </x14:formula1>
          <xm:sqref>AN952:AN953 AL952:AL953 AJ952:AJ953 AB952:AB953 T952:T953 V952:V953 AF952:AF953 AD952:AD953 X842:X879 T842:T880 AF842:AF880 AL842:AL880 AD842:AD880 AJ842:AJ880 AN842:AN880 AB842:AB880 V842:V880</xm:sqref>
        </x14:dataValidation>
        <x14:dataValidation type="list" allowBlank="1" showInputMessage="1" showErrorMessage="1" xr:uid="{00000000-0002-0000-0D00-000001000000}">
          <x14:formula1>
            <xm:f>'https://inpahuedu-my.sharepoint.com/Users/hcontreras/Downloads/[Copia de ACTIVOS DE INFORMACION 2018 v1.3.2-CONSOLIDADO.xlsx]Parametros'!#REF!</xm:f>
          </x14:formula1>
          <xm:sqref>V933 V948:V951 AL995:AL1020 V841 T959:T993 V760:V761 T881:T951 V1009:V1020 AD995:AD1025 AJ995:AJ1020 AF995:AF1020 AN995:AN1020 X995:X1020 T995:T1020 AB995:AB1020 V966:V993 AJ959:AJ993 X959:X993 AN959:AN993 AB959:AB993 AD959:AD993 AL959:AL993 AF959:AF993 V944:V946 V921:V931 V881:V914 AD881:AD950 AF881:AF950 AL881:AL950 AB881:AB951 AN881:AN950 X881:X950 AJ881:AJ951 V831:V837 V795:V820 V788:V790 V763:V785 AL760:AL841 AD760:AD841 AB760:AB841 AN760:AN841 X760:X841 AJ760:AJ841 T760:T841 AF760:AF841</xm:sqref>
        </x14:dataValidation>
        <x14:dataValidation type="list" allowBlank="1" showInputMessage="1" showErrorMessage="1" xr:uid="{00000000-0002-0000-0D00-000002000000}">
          <x14:formula1>
            <xm:f>'https://inpahuedu-my.sharepoint.com/Users/hcontreras/Documents/INS/[INS - ACTIVOS DE INFORMACION 2018 v0.13 - JOAQUIN.xlsx]Parametros'!#REF!</xm:f>
          </x14:formula1>
          <xm:sqref>AN722:AN723 AF720 AF722 AD722 AL722:AL723 T727 T724:T725 X727 AB727 V732:V733 X732:X733 AB732:AB733 AD732:AD733 AF732:AF733 AJ732:AJ733 AL732:AL733 AN732:AN733 V720 AJ727 T732:T733 V496:V498 V504 V509 V511 V513 V516 V631 V702:V718 V696:V699 V636:V694 V624:V628 V617:V621 V610:V614 V605:V607 V597:V602 V587:V594 V578:V581 V560:V575 V518:V557 V506:V507 V500:V502 V493:V494 AL487:AL718 X487:X721 AF487:AF718 AJ487:AJ718 AN487:AN718 AD487:AD718 AB487:AB718 T487:T718 V487:V489</xm:sqref>
        </x14:dataValidation>
        <x14:dataValidation type="list" allowBlank="1" showInputMessage="1" showErrorMessage="1" xr:uid="{00000000-0002-0000-0D00-000003000000}">
          <x14:formula1>
            <xm:f>'https://inpahuedu-my.sharepoint.com/Users/jafanador.ITSS/Downloads/[ACTIVOS DE INFORMACION - INS 2018 V1.3.xlsx]Parametros'!#REF!</xm:f>
          </x14:formula1>
          <xm:sqref>V752:V759 V738:V749 AD738:AD759 AN738:AN759 AJ738:AJ759 AB738:AB759 T738:T759 AL738:AL759 AF738:AF759 X738:X759</xm:sqref>
        </x14:dataValidation>
        <x14:dataValidation type="list" allowBlank="1" showInputMessage="1" showErrorMessage="1" xr:uid="{00000000-0002-0000-0D00-000004000000}">
          <x14:formula1>
            <xm:f>'https://inpahuedu-my.sharepoint.com/Users/hcontreras/Downloads/[INS - ACTIVOS DE INFORMACION 2018 v0.9 - Investigacion en salud publica.xlsx]Parametros'!#REF!</xm:f>
          </x14:formula1>
          <xm:sqref>V468 V461:V465 V452:V458 V447:V450 AF447:AF468 AJ447:AJ468 AL447:AL468 AN447:AN468 X447:X468 AB447:AB468 AD447:AD468 T447:T468</xm:sqref>
        </x14:dataValidation>
        <x14:dataValidation type="list" allowBlank="1" showInputMessage="1" showErrorMessage="1" xr:uid="{00000000-0002-0000-0D00-000005000000}">
          <x14:formula1>
            <xm:f>'https://inpahuedu-my.sharepoint.com/Users/hcontreras/Documents/INS/[ACTIVOS DE INFORMACION 2018 v1.3.xlsx]Parametros'!#REF!</xm:f>
          </x14:formula1>
          <xm:sqref>V430:V431 X474:X478 V399:V412 AN177:AN202 X426:X431 T474:T478 T426:T431 AN426:AN431 AL426:AL431 AJ426:AJ431 AF426:AF431 AD426:AD431 AB426:AB431 X399:X417 AN399:AN417 AL399:AL417 AJ399:AJ417 AF399:AF417 AD399:AD417 AB399:AB417 T399:T417 T177:T202 V177:V202 X177:X202 AB177:AB202 AD177:AD202 AF177:AF202 AJ177:AJ202 AL177:AL202 V147:V151 AB135:AB151 AD135:AD151 AF135:AF151 AJ135:AJ151 AL135:AL151 AN135:AN151 T135:T151 X135:X151 V135:V136</xm:sqref>
        </x14:dataValidation>
        <x14:dataValidation type="list" allowBlank="1" showInputMessage="1" showErrorMessage="1" xr:uid="{00000000-0002-0000-0D00-000006000000}">
          <x14:formula1>
            <xm:f>'https://inpahuedu-my.sharepoint.com/Users/hcontreras/Desktop/[ACTIVOS DE INFORMACION - INS 2018 V1.3 NO TRANSMISIBLES.xlsx]Parametros'!#REF!</xm:f>
          </x14:formula1>
          <xm:sqref>V160:V172 AF155:AF172 AJ155:AJ172 AN155:AN172 AD155:AD172 AB155:AB172 T155:T172 X155:X172 AL155:AL172</xm:sqref>
        </x14:dataValidation>
        <x14:dataValidation type="list" allowBlank="1" showInputMessage="1" showErrorMessage="1" xr:uid="{00000000-0002-0000-0D00-000007000000}">
          <x14:formula1>
            <xm:f>Parametros!$B$4:$B$8</xm:f>
          </x14:formula1>
          <xm:sqref>AN173:AN176 V459:V460 X152:X154 X203:X398 V137:V146 V413:V417 V426:V429 AF432:AF446 V451 V466:V467 V474:V478 V490:V492 V558:V559 V495 V499 V503 V505 V508 V510 V512 V514:V515 V517 V576:V577 V582:V586 V595:V596 V603:V604 V608:V609 V615:V616 V622:V623 V629:V630 V632:V635 V700:V701 V695 V734:V737 V721 V724 V750:V751 V791:V794 V762 V786:V787 V821:V830 V915:V920 V838:V840 V934:V943 V932 V959:V965 V947 V994:V1008 AB432:AB446 AD432:AD446 AL432:AL446 V432:V446 X432:X446 T432:T446 AJ432:AJ446 AN432:AN446 AN203:AN398 V203:V398 T203:T398 AL203:AL398 AJ203:AJ398 AF203:AF398 AD203:AD398 AB203:AB398 AL173:AL176 AJ173:AJ176 AF173:AF176 AD173:AD176 AB173:AB176 X173:X176 V173:V176 T173:T176 T152:T154 V152:V159 AN152:AN154 AL152:AL154 AJ152:AJ154 AF152:AF154 AD152:AD154 AB152:AB154 AJ14:AJ134 AN14:AN134 T14:T134 AF14:AF134 AL14:AL134 AD14:AD134 AB14:AB134 V14:V134 X14:X134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98"/>
  <sheetViews>
    <sheetView workbookViewId="0"/>
  </sheetViews>
  <sheetFormatPr baseColWidth="10" defaultColWidth="11.42578125" defaultRowHeight="12.75"/>
  <cols>
    <col min="2" max="2" width="133" bestFit="1" customWidth="1"/>
  </cols>
  <sheetData>
    <row r="1" spans="2:2" ht="13.5" thickBot="1"/>
    <row r="2" spans="2:2" ht="36" customHeight="1">
      <c r="B2" s="113" t="s">
        <v>183</v>
      </c>
    </row>
    <row r="3" spans="2:2">
      <c r="B3" s="103" t="s">
        <v>301</v>
      </c>
    </row>
    <row r="4" spans="2:2">
      <c r="B4" s="103" t="s">
        <v>2060</v>
      </c>
    </row>
    <row r="5" spans="2:2">
      <c r="B5" s="103" t="s">
        <v>2063</v>
      </c>
    </row>
    <row r="6" spans="2:2">
      <c r="B6" s="103" t="s">
        <v>2065</v>
      </c>
    </row>
    <row r="7" spans="2:2">
      <c r="B7" s="103" t="s">
        <v>2067</v>
      </c>
    </row>
    <row r="8" spans="2:2">
      <c r="B8" s="103" t="s">
        <v>2069</v>
      </c>
    </row>
    <row r="9" spans="2:2">
      <c r="B9" s="103" t="s">
        <v>2071</v>
      </c>
    </row>
    <row r="10" spans="2:2">
      <c r="B10" s="103" t="s">
        <v>2073</v>
      </c>
    </row>
    <row r="11" spans="2:2">
      <c r="B11" s="103" t="s">
        <v>2075</v>
      </c>
    </row>
    <row r="12" spans="2:2">
      <c r="B12" s="103" t="s">
        <v>2077</v>
      </c>
    </row>
    <row r="13" spans="2:2">
      <c r="B13" s="103" t="s">
        <v>2079</v>
      </c>
    </row>
    <row r="14" spans="2:2">
      <c r="B14" s="103" t="s">
        <v>2082</v>
      </c>
    </row>
    <row r="15" spans="2:2">
      <c r="B15" s="103" t="s">
        <v>2085</v>
      </c>
    </row>
    <row r="16" spans="2:2">
      <c r="B16" s="104" t="s">
        <v>2088</v>
      </c>
    </row>
    <row r="17" spans="2:2">
      <c r="B17" s="103" t="s">
        <v>2090</v>
      </c>
    </row>
    <row r="18" spans="2:2">
      <c r="B18" s="104" t="s">
        <v>2093</v>
      </c>
    </row>
    <row r="19" spans="2:2">
      <c r="B19" s="103" t="s">
        <v>2096</v>
      </c>
    </row>
    <row r="20" spans="2:2">
      <c r="B20" s="103" t="s">
        <v>2099</v>
      </c>
    </row>
    <row r="21" spans="2:2">
      <c r="B21" s="103" t="s">
        <v>2102</v>
      </c>
    </row>
    <row r="22" spans="2:2">
      <c r="B22" s="103" t="s">
        <v>2105</v>
      </c>
    </row>
    <row r="23" spans="2:2">
      <c r="B23" s="103" t="s">
        <v>2108</v>
      </c>
    </row>
    <row r="24" spans="2:2">
      <c r="B24" s="103" t="s">
        <v>2111</v>
      </c>
    </row>
    <row r="25" spans="2:2">
      <c r="B25" s="103" t="s">
        <v>2114</v>
      </c>
    </row>
    <row r="26" spans="2:2">
      <c r="B26" s="104" t="s">
        <v>2117</v>
      </c>
    </row>
    <row r="27" spans="2:2">
      <c r="B27" s="104" t="s">
        <v>2120</v>
      </c>
    </row>
    <row r="28" spans="2:2">
      <c r="B28" s="103" t="s">
        <v>2123</v>
      </c>
    </row>
    <row r="29" spans="2:2">
      <c r="B29" s="103" t="s">
        <v>2126</v>
      </c>
    </row>
    <row r="30" spans="2:2">
      <c r="B30" s="103" t="s">
        <v>4845</v>
      </c>
    </row>
    <row r="31" spans="2:2">
      <c r="B31" s="103" t="s">
        <v>2132</v>
      </c>
    </row>
    <row r="32" spans="2:2">
      <c r="B32" s="104" t="s">
        <v>4846</v>
      </c>
    </row>
    <row r="33" spans="2:2">
      <c r="B33" s="103" t="s">
        <v>4847</v>
      </c>
    </row>
    <row r="34" spans="2:2">
      <c r="B34" s="103" t="s">
        <v>2129</v>
      </c>
    </row>
    <row r="35" spans="2:2">
      <c r="B35" s="103" t="s">
        <v>2138</v>
      </c>
    </row>
    <row r="36" spans="2:2">
      <c r="B36" s="103" t="s">
        <v>2141</v>
      </c>
    </row>
    <row r="37" spans="2:2">
      <c r="B37" s="103" t="s">
        <v>2144</v>
      </c>
    </row>
    <row r="38" spans="2:2">
      <c r="B38" s="103" t="s">
        <v>2147</v>
      </c>
    </row>
    <row r="39" spans="2:2">
      <c r="B39" s="103" t="s">
        <v>2150</v>
      </c>
    </row>
    <row r="40" spans="2:2">
      <c r="B40" s="103" t="s">
        <v>2153</v>
      </c>
    </row>
    <row r="41" spans="2:2">
      <c r="B41" s="103" t="s">
        <v>2156</v>
      </c>
    </row>
    <row r="42" spans="2:2">
      <c r="B42" s="103" t="s">
        <v>2159</v>
      </c>
    </row>
    <row r="43" spans="2:2">
      <c r="B43" s="103" t="s">
        <v>2162</v>
      </c>
    </row>
    <row r="44" spans="2:2">
      <c r="B44" s="103" t="s">
        <v>2165</v>
      </c>
    </row>
    <row r="45" spans="2:2">
      <c r="B45" s="103" t="s">
        <v>2168</v>
      </c>
    </row>
    <row r="46" spans="2:2">
      <c r="B46" s="103" t="s">
        <v>2171</v>
      </c>
    </row>
    <row r="47" spans="2:2">
      <c r="B47" s="104" t="s">
        <v>2177</v>
      </c>
    </row>
    <row r="48" spans="2:2">
      <c r="B48" s="103" t="s">
        <v>2180</v>
      </c>
    </row>
    <row r="49" spans="2:2">
      <c r="B49" s="104" t="s">
        <v>2183</v>
      </c>
    </row>
    <row r="50" spans="2:2">
      <c r="B50" s="103" t="s">
        <v>2186</v>
      </c>
    </row>
    <row r="51" spans="2:2">
      <c r="B51" s="103" t="s">
        <v>2189</v>
      </c>
    </row>
    <row r="52" spans="2:2">
      <c r="B52" s="103" t="s">
        <v>2192</v>
      </c>
    </row>
    <row r="53" spans="2:2">
      <c r="B53" s="103" t="s">
        <v>2195</v>
      </c>
    </row>
    <row r="54" spans="2:2">
      <c r="B54" s="103" t="s">
        <v>2198</v>
      </c>
    </row>
    <row r="55" spans="2:2">
      <c r="B55" s="103" t="s">
        <v>2201</v>
      </c>
    </row>
    <row r="56" spans="2:2">
      <c r="B56" s="105" t="s">
        <v>4848</v>
      </c>
    </row>
    <row r="57" spans="2:2">
      <c r="B57" s="104" t="s">
        <v>2207</v>
      </c>
    </row>
    <row r="58" spans="2:2">
      <c r="B58" s="104" t="s">
        <v>2210</v>
      </c>
    </row>
    <row r="59" spans="2:2">
      <c r="B59" s="103" t="s">
        <v>2213</v>
      </c>
    </row>
    <row r="60" spans="2:2">
      <c r="B60" s="103" t="s">
        <v>2216</v>
      </c>
    </row>
    <row r="61" spans="2:2">
      <c r="B61" s="103" t="s">
        <v>2219</v>
      </c>
    </row>
    <row r="62" spans="2:2">
      <c r="B62" s="103" t="s">
        <v>4849</v>
      </c>
    </row>
    <row r="63" spans="2:2">
      <c r="B63" s="103" t="s">
        <v>4850</v>
      </c>
    </row>
    <row r="64" spans="2:2">
      <c r="B64" s="105" t="s">
        <v>4851</v>
      </c>
    </row>
    <row r="65" spans="1:2">
      <c r="B65" s="103" t="s">
        <v>2222</v>
      </c>
    </row>
    <row r="66" spans="1:2">
      <c r="B66" s="103" t="s">
        <v>4852</v>
      </c>
    </row>
    <row r="67" spans="1:2">
      <c r="B67" s="104" t="s">
        <v>2062</v>
      </c>
    </row>
    <row r="68" spans="1:2">
      <c r="A68" t="s">
        <v>4853</v>
      </c>
      <c r="B68" s="103" t="s">
        <v>480</v>
      </c>
    </row>
    <row r="69" spans="1:2">
      <c r="A69" t="s">
        <v>4853</v>
      </c>
      <c r="B69" s="103" t="s">
        <v>503</v>
      </c>
    </row>
    <row r="70" spans="1:2">
      <c r="B70" s="103" t="s">
        <v>2229</v>
      </c>
    </row>
    <row r="71" spans="1:2">
      <c r="B71" s="104" t="s">
        <v>2234</v>
      </c>
    </row>
    <row r="72" spans="1:2">
      <c r="B72" s="104" t="s">
        <v>4854</v>
      </c>
    </row>
    <row r="73" spans="1:2">
      <c r="B73" s="104" t="s">
        <v>2237</v>
      </c>
    </row>
    <row r="74" spans="1:2">
      <c r="B74" s="103" t="s">
        <v>2240</v>
      </c>
    </row>
    <row r="75" spans="1:2">
      <c r="B75" s="104" t="s">
        <v>2243</v>
      </c>
    </row>
    <row r="76" spans="1:2">
      <c r="B76" s="103" t="s">
        <v>2246</v>
      </c>
    </row>
    <row r="77" spans="1:2">
      <c r="B77" s="103" t="s">
        <v>2249</v>
      </c>
    </row>
    <row r="78" spans="1:2">
      <c r="B78" s="104" t="s">
        <v>2252</v>
      </c>
    </row>
    <row r="79" spans="1:2">
      <c r="B79" s="104" t="s">
        <v>2254</v>
      </c>
    </row>
    <row r="80" spans="1:2">
      <c r="B80" s="103" t="s">
        <v>2257</v>
      </c>
    </row>
    <row r="81" spans="2:2">
      <c r="B81" s="115" t="s">
        <v>2260</v>
      </c>
    </row>
    <row r="82" spans="2:2">
      <c r="B82" s="103" t="s">
        <v>2262</v>
      </c>
    </row>
    <row r="83" spans="2:2">
      <c r="B83" s="105" t="s">
        <v>2267</v>
      </c>
    </row>
    <row r="84" spans="2:2">
      <c r="B84" s="104" t="s">
        <v>2269</v>
      </c>
    </row>
    <row r="85" spans="2:2">
      <c r="B85" s="104" t="s">
        <v>2272</v>
      </c>
    </row>
    <row r="86" spans="2:2">
      <c r="B86" s="104" t="s">
        <v>2276</v>
      </c>
    </row>
    <row r="87" spans="2:2">
      <c r="B87" s="104" t="s">
        <v>2279</v>
      </c>
    </row>
    <row r="88" spans="2:2">
      <c r="B88" s="104" t="s">
        <v>2282</v>
      </c>
    </row>
    <row r="89" spans="2:2">
      <c r="B89" s="104" t="s">
        <v>2285</v>
      </c>
    </row>
    <row r="90" spans="2:2">
      <c r="B90" s="104" t="s">
        <v>2288</v>
      </c>
    </row>
    <row r="91" spans="2:2">
      <c r="B91" s="104" t="s">
        <v>2291</v>
      </c>
    </row>
    <row r="92" spans="2:2">
      <c r="B92" s="104" t="s">
        <v>4855</v>
      </c>
    </row>
    <row r="93" spans="2:2">
      <c r="B93" s="104" t="s">
        <v>2294</v>
      </c>
    </row>
    <row r="94" spans="2:2">
      <c r="B94" s="104" t="s">
        <v>2297</v>
      </c>
    </row>
    <row r="95" spans="2:2">
      <c r="B95" s="104" t="s">
        <v>2300</v>
      </c>
    </row>
    <row r="96" spans="2:2">
      <c r="B96" s="104" t="s">
        <v>2303</v>
      </c>
    </row>
    <row r="97" spans="2:2">
      <c r="B97" s="104" t="s">
        <v>2306</v>
      </c>
    </row>
    <row r="98" spans="2:2">
      <c r="B98" s="105" t="s">
        <v>2308</v>
      </c>
    </row>
    <row r="99" spans="2:2">
      <c r="B99" s="103" t="s">
        <v>2310</v>
      </c>
    </row>
    <row r="100" spans="2:2">
      <c r="B100" s="104" t="s">
        <v>2313</v>
      </c>
    </row>
    <row r="101" spans="2:2">
      <c r="B101" s="103" t="s">
        <v>2316</v>
      </c>
    </row>
    <row r="102" spans="2:2">
      <c r="B102" s="105" t="s">
        <v>2319</v>
      </c>
    </row>
    <row r="103" spans="2:2">
      <c r="B103" s="103" t="s">
        <v>2322</v>
      </c>
    </row>
    <row r="104" spans="2:2">
      <c r="B104" s="103" t="s">
        <v>2325</v>
      </c>
    </row>
    <row r="105" spans="2:2">
      <c r="B105" s="103" t="s">
        <v>2328</v>
      </c>
    </row>
    <row r="106" spans="2:2">
      <c r="B106" s="114" t="s">
        <v>2331</v>
      </c>
    </row>
    <row r="107" spans="2:2">
      <c r="B107" s="103" t="s">
        <v>2334</v>
      </c>
    </row>
    <row r="108" spans="2:2">
      <c r="B108" s="103" t="s">
        <v>2337</v>
      </c>
    </row>
    <row r="109" spans="2:2">
      <c r="B109" s="103" t="s">
        <v>2339</v>
      </c>
    </row>
    <row r="110" spans="2:2">
      <c r="B110" s="103" t="s">
        <v>2342</v>
      </c>
    </row>
    <row r="111" spans="2:2">
      <c r="B111" s="103" t="s">
        <v>2345</v>
      </c>
    </row>
    <row r="112" spans="2:2">
      <c r="B112" s="103" t="s">
        <v>2347</v>
      </c>
    </row>
    <row r="113" spans="2:2">
      <c r="B113" s="103" t="s">
        <v>2349</v>
      </c>
    </row>
    <row r="114" spans="2:2">
      <c r="B114" s="103" t="s">
        <v>2352</v>
      </c>
    </row>
    <row r="115" spans="2:2">
      <c r="B115" s="103" t="s">
        <v>2355</v>
      </c>
    </row>
    <row r="116" spans="2:2">
      <c r="B116" s="103" t="s">
        <v>2357</v>
      </c>
    </row>
    <row r="117" spans="2:2">
      <c r="B117" s="103" t="s">
        <v>2359</v>
      </c>
    </row>
    <row r="118" spans="2:2">
      <c r="B118" s="103" t="s">
        <v>2362</v>
      </c>
    </row>
    <row r="119" spans="2:2">
      <c r="B119" s="103" t="s">
        <v>2365</v>
      </c>
    </row>
    <row r="120" spans="2:2">
      <c r="B120" s="103" t="s">
        <v>2368</v>
      </c>
    </row>
    <row r="121" spans="2:2">
      <c r="B121" s="114" t="s">
        <v>2371</v>
      </c>
    </row>
    <row r="122" spans="2:2">
      <c r="B122" s="103" t="s">
        <v>2373</v>
      </c>
    </row>
    <row r="123" spans="2:2">
      <c r="B123" s="104" t="s">
        <v>2376</v>
      </c>
    </row>
    <row r="124" spans="2:2">
      <c r="B124" s="103" t="s">
        <v>4856</v>
      </c>
    </row>
    <row r="125" spans="2:2">
      <c r="B125" s="103" t="s">
        <v>2379</v>
      </c>
    </row>
    <row r="126" spans="2:2">
      <c r="B126" s="103" t="s">
        <v>2382</v>
      </c>
    </row>
    <row r="127" spans="2:2">
      <c r="B127" s="103" t="s">
        <v>2385</v>
      </c>
    </row>
    <row r="128" spans="2:2">
      <c r="B128" s="104" t="s">
        <v>2388</v>
      </c>
    </row>
    <row r="129" spans="2:2">
      <c r="B129" s="103" t="s">
        <v>2390</v>
      </c>
    </row>
    <row r="130" spans="2:2">
      <c r="B130" s="103" t="s">
        <v>2393</v>
      </c>
    </row>
    <row r="131" spans="2:2">
      <c r="B131" s="105" t="s">
        <v>2396</v>
      </c>
    </row>
    <row r="132" spans="2:2">
      <c r="B132" s="104" t="s">
        <v>2399</v>
      </c>
    </row>
    <row r="133" spans="2:2">
      <c r="B133" s="103" t="s">
        <v>2401</v>
      </c>
    </row>
    <row r="134" spans="2:2">
      <c r="B134" s="105" t="s">
        <v>2404</v>
      </c>
    </row>
    <row r="135" spans="2:2">
      <c r="B135" s="103" t="s">
        <v>2407</v>
      </c>
    </row>
    <row r="136" spans="2:2">
      <c r="B136" s="103" t="s">
        <v>2410</v>
      </c>
    </row>
    <row r="137" spans="2:2">
      <c r="B137" s="103" t="s">
        <v>2412</v>
      </c>
    </row>
    <row r="138" spans="2:2">
      <c r="B138" s="103" t="s">
        <v>2415</v>
      </c>
    </row>
    <row r="139" spans="2:2">
      <c r="B139" s="103" t="s">
        <v>2418</v>
      </c>
    </row>
    <row r="140" spans="2:2">
      <c r="B140" s="103" t="s">
        <v>2421</v>
      </c>
    </row>
    <row r="141" spans="2:2">
      <c r="B141" s="103" t="s">
        <v>2424</v>
      </c>
    </row>
    <row r="142" spans="2:2">
      <c r="B142" s="103" t="s">
        <v>2426</v>
      </c>
    </row>
    <row r="143" spans="2:2">
      <c r="B143" s="103" t="s">
        <v>2429</v>
      </c>
    </row>
    <row r="144" spans="2:2">
      <c r="B144" s="104" t="s">
        <v>2432</v>
      </c>
    </row>
    <row r="145" spans="2:2">
      <c r="B145" s="103" t="s">
        <v>2434</v>
      </c>
    </row>
    <row r="146" spans="2:2">
      <c r="B146" s="103" t="s">
        <v>2437</v>
      </c>
    </row>
    <row r="147" spans="2:2">
      <c r="B147" s="103" t="s">
        <v>2440</v>
      </c>
    </row>
    <row r="148" spans="2:2">
      <c r="B148" s="103" t="s">
        <v>2443</v>
      </c>
    </row>
    <row r="149" spans="2:2">
      <c r="B149" s="105" t="s">
        <v>2445</v>
      </c>
    </row>
    <row r="150" spans="2:2">
      <c r="B150" s="105" t="s">
        <v>2448</v>
      </c>
    </row>
    <row r="151" spans="2:2">
      <c r="B151" s="105" t="s">
        <v>2451</v>
      </c>
    </row>
    <row r="152" spans="2:2">
      <c r="B152" s="103" t="s">
        <v>2454</v>
      </c>
    </row>
    <row r="153" spans="2:2">
      <c r="B153" s="105" t="s">
        <v>2456</v>
      </c>
    </row>
    <row r="154" spans="2:2">
      <c r="B154" s="103" t="s">
        <v>2459</v>
      </c>
    </row>
    <row r="155" spans="2:2">
      <c r="B155" s="104" t="s">
        <v>2463</v>
      </c>
    </row>
    <row r="156" spans="2:2">
      <c r="B156" s="104" t="s">
        <v>2467</v>
      </c>
    </row>
    <row r="157" spans="2:2">
      <c r="B157" s="115" t="s">
        <v>2470</v>
      </c>
    </row>
    <row r="158" spans="2:2">
      <c r="B158" s="104" t="s">
        <v>2473</v>
      </c>
    </row>
    <row r="159" spans="2:2">
      <c r="B159" s="104" t="s">
        <v>2475</v>
      </c>
    </row>
    <row r="160" spans="2:2">
      <c r="B160" s="104" t="s">
        <v>2477</v>
      </c>
    </row>
    <row r="161" spans="2:2">
      <c r="B161" s="104" t="s">
        <v>2479</v>
      </c>
    </row>
    <row r="162" spans="2:2">
      <c r="B162" s="104" t="s">
        <v>2481</v>
      </c>
    </row>
    <row r="163" spans="2:2">
      <c r="B163" s="104" t="s">
        <v>2484</v>
      </c>
    </row>
    <row r="164" spans="2:2">
      <c r="B164" s="104" t="s">
        <v>2487</v>
      </c>
    </row>
    <row r="165" spans="2:2">
      <c r="B165" s="104" t="s">
        <v>2490</v>
      </c>
    </row>
    <row r="166" spans="2:2">
      <c r="B166" s="104" t="s">
        <v>2493</v>
      </c>
    </row>
    <row r="167" spans="2:2">
      <c r="B167" s="103" t="s">
        <v>2497</v>
      </c>
    </row>
    <row r="168" spans="2:2">
      <c r="B168" s="104" t="s">
        <v>426</v>
      </c>
    </row>
    <row r="169" spans="2:2">
      <c r="B169" s="103" t="s">
        <v>2500</v>
      </c>
    </row>
    <row r="170" spans="2:2">
      <c r="B170" s="104" t="s">
        <v>2504</v>
      </c>
    </row>
    <row r="171" spans="2:2">
      <c r="B171" s="103" t="s">
        <v>2507</v>
      </c>
    </row>
    <row r="172" spans="2:2">
      <c r="B172" s="116" t="s">
        <v>4857</v>
      </c>
    </row>
    <row r="173" spans="2:2">
      <c r="B173" s="116" t="s">
        <v>4858</v>
      </c>
    </row>
    <row r="174" spans="2:2">
      <c r="B174" s="103" t="s">
        <v>2514</v>
      </c>
    </row>
    <row r="175" spans="2:2">
      <c r="B175" s="103" t="s">
        <v>564</v>
      </c>
    </row>
    <row r="176" spans="2:2">
      <c r="B176" s="104" t="s">
        <v>581</v>
      </c>
    </row>
    <row r="177" spans="2:3">
      <c r="B177" s="116" t="s">
        <v>4859</v>
      </c>
    </row>
    <row r="178" spans="2:3" ht="14.25" customHeight="1">
      <c r="B178" s="104" t="s">
        <v>4860</v>
      </c>
    </row>
    <row r="179" spans="2:3">
      <c r="B179" s="116" t="s">
        <v>2521</v>
      </c>
    </row>
    <row r="180" spans="2:3">
      <c r="B180" s="117" t="s">
        <v>622</v>
      </c>
    </row>
    <row r="181" spans="2:3">
      <c r="B181" s="117" t="s">
        <v>444</v>
      </c>
    </row>
    <row r="182" spans="2:3">
      <c r="B182" s="103" t="s">
        <v>2528</v>
      </c>
    </row>
    <row r="183" spans="2:3">
      <c r="B183" s="116" t="s">
        <v>372</v>
      </c>
    </row>
    <row r="184" spans="2:3">
      <c r="B184" s="116" t="s">
        <v>2533</v>
      </c>
    </row>
    <row r="185" spans="2:3">
      <c r="B185" s="116" t="s">
        <v>637</v>
      </c>
    </row>
    <row r="186" spans="2:3">
      <c r="B186" s="117" t="s">
        <v>4861</v>
      </c>
    </row>
    <row r="187" spans="2:3">
      <c r="B187" s="116" t="s">
        <v>2541</v>
      </c>
      <c r="C187" t="s">
        <v>4862</v>
      </c>
    </row>
    <row r="188" spans="2:3">
      <c r="B188" s="116" t="s">
        <v>668</v>
      </c>
    </row>
    <row r="189" spans="2:3">
      <c r="B189" s="104" t="s">
        <v>2548</v>
      </c>
    </row>
    <row r="190" spans="2:3">
      <c r="B190" s="103" t="s">
        <v>4863</v>
      </c>
    </row>
    <row r="191" spans="2:3">
      <c r="B191" s="103" t="s">
        <v>2553</v>
      </c>
    </row>
    <row r="192" spans="2:3">
      <c r="B192" s="115" t="s">
        <v>2556</v>
      </c>
    </row>
    <row r="193" spans="2:3">
      <c r="B193" s="104" t="s">
        <v>2559</v>
      </c>
    </row>
    <row r="194" spans="2:3">
      <c r="B194" s="103" t="s">
        <v>2561</v>
      </c>
    </row>
    <row r="195" spans="2:3">
      <c r="B195" s="103" t="s">
        <v>694</v>
      </c>
    </row>
    <row r="196" spans="2:3">
      <c r="B196" s="118" t="s">
        <v>462</v>
      </c>
    </row>
    <row r="197" spans="2:3">
      <c r="B197" s="118" t="s">
        <v>707</v>
      </c>
      <c r="C197" t="s">
        <v>4864</v>
      </c>
    </row>
    <row r="198" spans="2:3">
      <c r="B198" s="118" t="s">
        <v>409</v>
      </c>
    </row>
  </sheetData>
  <autoFilter ref="B2:B197" xr:uid="{00000000-0009-0000-0000-00000E000000}"/>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G93"/>
  <sheetViews>
    <sheetView workbookViewId="0"/>
  </sheetViews>
  <sheetFormatPr baseColWidth="10" defaultColWidth="11.42578125" defaultRowHeight="12.75"/>
  <cols>
    <col min="1" max="1" width="7" bestFit="1" customWidth="1"/>
    <col min="3" max="3" width="8" bestFit="1" customWidth="1"/>
    <col min="5" max="5" width="7.140625" bestFit="1" customWidth="1"/>
    <col min="7" max="7" width="117.28515625" customWidth="1"/>
    <col min="9" max="9" width="134.5703125" bestFit="1" customWidth="1"/>
    <col min="10" max="10" width="44.7109375" customWidth="1"/>
    <col min="11" max="11" width="90.5703125" bestFit="1" customWidth="1"/>
    <col min="13" max="13" width="34.42578125" bestFit="1" customWidth="1"/>
    <col min="15" max="15" width="83.7109375" bestFit="1" customWidth="1"/>
    <col min="17" max="17" width="17.7109375" bestFit="1" customWidth="1"/>
    <col min="19" max="19" width="17.7109375" bestFit="1" customWidth="1"/>
    <col min="21" max="21" width="35.5703125" bestFit="1" customWidth="1"/>
    <col min="23" max="23" width="87.140625" bestFit="1" customWidth="1"/>
    <col min="25" max="25" width="86.85546875" bestFit="1" customWidth="1"/>
    <col min="27" max="27" width="23.42578125" bestFit="1" customWidth="1"/>
    <col min="29" max="29" width="20.7109375" bestFit="1" customWidth="1"/>
    <col min="31" max="31" width="45.5703125" bestFit="1" customWidth="1"/>
    <col min="33" max="33" width="23.85546875" bestFit="1" customWidth="1"/>
  </cols>
  <sheetData>
    <row r="1" spans="1:33">
      <c r="G1" s="102">
        <v>1</v>
      </c>
      <c r="I1" s="107">
        <v>1</v>
      </c>
    </row>
    <row r="2" spans="1:33">
      <c r="A2" s="88"/>
      <c r="G2" s="103" t="s">
        <v>301</v>
      </c>
      <c r="I2" s="107" t="s">
        <v>4865</v>
      </c>
      <c r="K2" s="89" t="s">
        <v>2463</v>
      </c>
      <c r="M2" s="87" t="s">
        <v>2507</v>
      </c>
      <c r="O2" s="87" t="s">
        <v>2561</v>
      </c>
      <c r="Q2" s="87"/>
      <c r="S2" s="88" t="s">
        <v>581</v>
      </c>
      <c r="U2" s="88"/>
      <c r="W2" s="88" t="s">
        <v>2269</v>
      </c>
      <c r="Y2" s="89" t="s">
        <v>2303</v>
      </c>
      <c r="AA2" s="87" t="s">
        <v>2459</v>
      </c>
      <c r="AC2" s="88" t="s">
        <v>2504</v>
      </c>
      <c r="AE2" s="88"/>
      <c r="AG2" s="87" t="s">
        <v>4866</v>
      </c>
    </row>
    <row r="3" spans="1:33">
      <c r="A3" s="87"/>
      <c r="G3" s="103" t="s">
        <v>4867</v>
      </c>
      <c r="I3" s="108" t="s">
        <v>4868</v>
      </c>
      <c r="K3" s="89" t="s">
        <v>2481</v>
      </c>
      <c r="M3" s="87"/>
      <c r="O3" s="87" t="s">
        <v>2553</v>
      </c>
      <c r="Q3" s="87"/>
      <c r="S3" s="87"/>
      <c r="U3" s="88" t="s">
        <v>2711</v>
      </c>
      <c r="W3" s="87" t="s">
        <v>3170</v>
      </c>
      <c r="Y3" s="89" t="s">
        <v>4855</v>
      </c>
      <c r="AC3" s="87" t="s">
        <v>2497</v>
      </c>
      <c r="AE3" s="88"/>
      <c r="AG3" s="87"/>
    </row>
    <row r="4" spans="1:33">
      <c r="G4" s="103" t="s">
        <v>4869</v>
      </c>
      <c r="I4" s="107" t="s">
        <v>4870</v>
      </c>
      <c r="K4" s="89" t="s">
        <v>2473</v>
      </c>
      <c r="M4" s="87"/>
      <c r="O4" s="112" t="s">
        <v>2556</v>
      </c>
      <c r="Q4" s="87"/>
      <c r="S4" s="87"/>
      <c r="U4" s="88"/>
      <c r="W4" s="88" t="s">
        <v>2252</v>
      </c>
      <c r="Y4" s="89" t="s">
        <v>2288</v>
      </c>
      <c r="AA4" s="87"/>
      <c r="AC4" s="88" t="s">
        <v>2493</v>
      </c>
      <c r="AE4" s="88"/>
    </row>
    <row r="5" spans="1:33">
      <c r="G5" s="103" t="s">
        <v>4871</v>
      </c>
      <c r="I5" s="109" t="s">
        <v>4872</v>
      </c>
      <c r="K5" s="89" t="s">
        <v>2484</v>
      </c>
      <c r="M5" s="87"/>
      <c r="O5" s="88" t="s">
        <v>2559</v>
      </c>
      <c r="Q5" s="87"/>
      <c r="S5" s="90"/>
      <c r="W5" s="88" t="s">
        <v>4854</v>
      </c>
      <c r="Y5" s="89" t="s">
        <v>2272</v>
      </c>
      <c r="AA5" s="87"/>
      <c r="AC5" s="88"/>
      <c r="AE5" s="88"/>
      <c r="AG5" s="87"/>
    </row>
    <row r="6" spans="1:33">
      <c r="G6" s="103" t="s">
        <v>4873</v>
      </c>
      <c r="I6" s="107" t="s">
        <v>4874</v>
      </c>
      <c r="K6" s="111" t="s">
        <v>2470</v>
      </c>
      <c r="O6" s="88"/>
      <c r="Q6" s="87"/>
      <c r="W6" s="88" t="s">
        <v>2254</v>
      </c>
      <c r="Y6" s="89" t="s">
        <v>2285</v>
      </c>
      <c r="AA6" s="87"/>
      <c r="AE6" s="87"/>
      <c r="AG6" s="87"/>
    </row>
    <row r="7" spans="1:33">
      <c r="G7" s="103" t="s">
        <v>4875</v>
      </c>
      <c r="I7" s="108" t="s">
        <v>4876</v>
      </c>
      <c r="K7" s="89" t="s">
        <v>4877</v>
      </c>
      <c r="M7" s="87"/>
      <c r="W7" s="87" t="s">
        <v>2257</v>
      </c>
      <c r="Y7" s="89" t="s">
        <v>2291</v>
      </c>
      <c r="AA7" s="87"/>
      <c r="AC7" s="87"/>
      <c r="AE7" s="87"/>
      <c r="AG7" s="87"/>
    </row>
    <row r="8" spans="1:33">
      <c r="G8" s="103" t="s">
        <v>4878</v>
      </c>
      <c r="I8" s="107" t="s">
        <v>2328</v>
      </c>
      <c r="K8" s="89" t="s">
        <v>2490</v>
      </c>
      <c r="M8" s="87"/>
      <c r="W8" s="88" t="s">
        <v>2234</v>
      </c>
      <c r="Y8" s="89" t="s">
        <v>2306</v>
      </c>
      <c r="AA8" s="87"/>
      <c r="AC8" s="88"/>
      <c r="AE8" s="87"/>
      <c r="AG8" s="87"/>
    </row>
    <row r="9" spans="1:33">
      <c r="G9" s="103" t="s">
        <v>4879</v>
      </c>
      <c r="I9" s="110" t="s">
        <v>2331</v>
      </c>
      <c r="K9" s="89" t="s">
        <v>4880</v>
      </c>
      <c r="M9" s="87"/>
      <c r="W9" s="112" t="s">
        <v>2260</v>
      </c>
      <c r="Y9" s="89" t="s">
        <v>2276</v>
      </c>
      <c r="AA9" s="87"/>
      <c r="AE9" s="87"/>
      <c r="AG9" s="87"/>
    </row>
    <row r="10" spans="1:33">
      <c r="G10" s="103" t="s">
        <v>4881</v>
      </c>
      <c r="I10" s="107" t="s">
        <v>2334</v>
      </c>
      <c r="K10" s="89" t="s">
        <v>2477</v>
      </c>
      <c r="M10" s="87"/>
      <c r="W10" s="88" t="s">
        <v>2243</v>
      </c>
      <c r="Y10" s="89" t="s">
        <v>2282</v>
      </c>
      <c r="AA10" s="87"/>
      <c r="AE10" s="87"/>
    </row>
    <row r="11" spans="1:33">
      <c r="G11" s="103" t="s">
        <v>4882</v>
      </c>
      <c r="I11" s="107" t="s">
        <v>2337</v>
      </c>
      <c r="K11" s="89" t="s">
        <v>2487</v>
      </c>
      <c r="M11" s="87"/>
      <c r="W11" s="87" t="s">
        <v>3998</v>
      </c>
      <c r="Y11" s="89" t="s">
        <v>2297</v>
      </c>
      <c r="AE11" s="87"/>
    </row>
    <row r="12" spans="1:33">
      <c r="G12" s="103" t="s">
        <v>4883</v>
      </c>
      <c r="I12" s="107" t="s">
        <v>2339</v>
      </c>
      <c r="K12" s="89" t="s">
        <v>2467</v>
      </c>
      <c r="M12" s="87"/>
      <c r="W12" s="87" t="s">
        <v>2240</v>
      </c>
      <c r="Y12" s="89" t="s">
        <v>2300</v>
      </c>
      <c r="AE12" s="87"/>
    </row>
    <row r="13" spans="1:33">
      <c r="G13" s="104" t="s">
        <v>4884</v>
      </c>
      <c r="I13" s="107" t="s">
        <v>2342</v>
      </c>
      <c r="K13" s="89" t="s">
        <v>2475</v>
      </c>
      <c r="M13" s="87"/>
      <c r="W13" s="87" t="s">
        <v>2229</v>
      </c>
      <c r="Y13" s="89" t="s">
        <v>2294</v>
      </c>
    </row>
    <row r="14" spans="1:33">
      <c r="G14" s="103" t="s">
        <v>4885</v>
      </c>
      <c r="I14" s="107" t="s">
        <v>2345</v>
      </c>
      <c r="K14" s="89" t="s">
        <v>2479</v>
      </c>
      <c r="M14" s="87"/>
      <c r="W14" s="90" t="s">
        <v>2267</v>
      </c>
      <c r="Y14" s="89" t="s">
        <v>2279</v>
      </c>
      <c r="AE14" s="87"/>
    </row>
    <row r="15" spans="1:33">
      <c r="G15" s="103" t="s">
        <v>4886</v>
      </c>
      <c r="I15" s="107" t="s">
        <v>2347</v>
      </c>
      <c r="M15" s="87"/>
      <c r="W15" s="88" t="s">
        <v>2237</v>
      </c>
      <c r="Y15" s="89"/>
      <c r="AE15" s="87"/>
    </row>
    <row r="16" spans="1:33">
      <c r="G16" s="103" t="s">
        <v>4887</v>
      </c>
      <c r="I16" s="107" t="s">
        <v>2349</v>
      </c>
      <c r="W16" s="87" t="s">
        <v>2246</v>
      </c>
      <c r="Y16" s="89"/>
      <c r="AE16" s="87"/>
    </row>
    <row r="17" spans="7:31">
      <c r="G17" s="103" t="s">
        <v>4888</v>
      </c>
      <c r="I17" s="107" t="s">
        <v>2352</v>
      </c>
    </row>
    <row r="18" spans="7:31">
      <c r="G18" s="103" t="s">
        <v>4889</v>
      </c>
      <c r="I18" s="107" t="s">
        <v>2355</v>
      </c>
      <c r="AE18" s="87"/>
    </row>
    <row r="19" spans="7:31">
      <c r="G19" s="104" t="s">
        <v>4890</v>
      </c>
      <c r="I19" s="107" t="s">
        <v>2357</v>
      </c>
      <c r="AE19" s="87"/>
    </row>
    <row r="20" spans="7:31">
      <c r="G20" s="103" t="s">
        <v>4891</v>
      </c>
      <c r="I20" s="107" t="s">
        <v>2359</v>
      </c>
      <c r="AE20" s="87"/>
    </row>
    <row r="21" spans="7:31">
      <c r="G21" s="103" t="s">
        <v>4892</v>
      </c>
      <c r="I21" s="107" t="s">
        <v>2368</v>
      </c>
    </row>
    <row r="22" spans="7:31">
      <c r="G22" s="103" t="s">
        <v>4893</v>
      </c>
      <c r="I22" s="110" t="s">
        <v>2371</v>
      </c>
      <c r="AE22" s="87"/>
    </row>
    <row r="23" spans="7:31">
      <c r="G23" s="103" t="s">
        <v>4894</v>
      </c>
      <c r="I23" s="107" t="s">
        <v>2373</v>
      </c>
    </row>
    <row r="24" spans="7:31">
      <c r="G24" s="103" t="s">
        <v>4895</v>
      </c>
      <c r="I24" s="107" t="s">
        <v>4896</v>
      </c>
    </row>
    <row r="25" spans="7:31">
      <c r="G25" s="103" t="s">
        <v>4897</v>
      </c>
      <c r="I25" s="107" t="s">
        <v>4898</v>
      </c>
    </row>
    <row r="26" spans="7:31">
      <c r="G26" s="104" t="s">
        <v>4899</v>
      </c>
      <c r="I26" s="107" t="s">
        <v>4900</v>
      </c>
    </row>
    <row r="27" spans="7:31">
      <c r="G27" s="104" t="s">
        <v>4901</v>
      </c>
      <c r="I27" s="107" t="s">
        <v>4902</v>
      </c>
    </row>
    <row r="28" spans="7:31">
      <c r="G28" s="103" t="s">
        <v>4903</v>
      </c>
      <c r="I28" s="108" t="s">
        <v>2448</v>
      </c>
    </row>
    <row r="29" spans="7:31">
      <c r="G29" s="103" t="s">
        <v>4904</v>
      </c>
      <c r="I29" s="109" t="s">
        <v>2376</v>
      </c>
    </row>
    <row r="30" spans="7:31">
      <c r="G30" s="103" t="s">
        <v>4905</v>
      </c>
      <c r="I30" s="107" t="s">
        <v>2379</v>
      </c>
    </row>
    <row r="31" spans="7:31">
      <c r="G31" s="104" t="s">
        <v>4906</v>
      </c>
      <c r="I31" s="107" t="s">
        <v>2382</v>
      </c>
    </row>
    <row r="32" spans="7:31">
      <c r="G32" s="103" t="s">
        <v>4907</v>
      </c>
      <c r="I32" s="107" t="s">
        <v>2385</v>
      </c>
    </row>
    <row r="33" spans="7:9">
      <c r="G33" s="103" t="s">
        <v>4908</v>
      </c>
      <c r="I33" s="109" t="s">
        <v>2388</v>
      </c>
    </row>
    <row r="34" spans="7:9">
      <c r="G34" s="103" t="s">
        <v>4909</v>
      </c>
      <c r="I34" s="107" t="s">
        <v>2390</v>
      </c>
    </row>
    <row r="35" spans="7:9">
      <c r="G35" s="103" t="s">
        <v>4910</v>
      </c>
      <c r="I35" s="107" t="s">
        <v>2393</v>
      </c>
    </row>
    <row r="36" spans="7:9">
      <c r="G36" s="103" t="s">
        <v>4911</v>
      </c>
      <c r="I36" s="108" t="s">
        <v>2396</v>
      </c>
    </row>
    <row r="37" spans="7:9">
      <c r="G37" s="103" t="s">
        <v>4912</v>
      </c>
      <c r="I37" s="109" t="s">
        <v>2399</v>
      </c>
    </row>
    <row r="38" spans="7:9">
      <c r="G38" s="103" t="s">
        <v>4913</v>
      </c>
      <c r="I38" s="108" t="s">
        <v>2404</v>
      </c>
    </row>
    <row r="39" spans="7:9">
      <c r="G39" s="103" t="s">
        <v>4914</v>
      </c>
      <c r="I39" s="107" t="s">
        <v>2401</v>
      </c>
    </row>
    <row r="40" spans="7:9">
      <c r="G40" s="103" t="s">
        <v>4915</v>
      </c>
      <c r="I40" s="107" t="s">
        <v>2407</v>
      </c>
    </row>
    <row r="41" spans="7:9">
      <c r="G41" s="103" t="s">
        <v>4916</v>
      </c>
      <c r="I41" s="107" t="s">
        <v>2410</v>
      </c>
    </row>
    <row r="42" spans="7:9">
      <c r="G42" s="103" t="s">
        <v>4917</v>
      </c>
      <c r="I42" s="107" t="s">
        <v>2421</v>
      </c>
    </row>
    <row r="43" spans="7:9">
      <c r="G43" s="103" t="s">
        <v>4918</v>
      </c>
      <c r="I43" s="107" t="s">
        <v>2415</v>
      </c>
    </row>
    <row r="44" spans="7:9">
      <c r="G44" s="103" t="s">
        <v>4919</v>
      </c>
      <c r="I44" s="107" t="s">
        <v>2418</v>
      </c>
    </row>
    <row r="45" spans="7:9">
      <c r="G45" s="103" t="s">
        <v>4920</v>
      </c>
      <c r="I45" s="107" t="s">
        <v>2424</v>
      </c>
    </row>
    <row r="46" spans="7:9">
      <c r="G46" s="104" t="s">
        <v>4921</v>
      </c>
      <c r="I46" s="107" t="s">
        <v>2426</v>
      </c>
    </row>
    <row r="47" spans="7:9">
      <c r="G47" s="103" t="s">
        <v>4922</v>
      </c>
      <c r="I47" s="109" t="s">
        <v>2432</v>
      </c>
    </row>
    <row r="48" spans="7:9">
      <c r="G48" s="104" t="s">
        <v>4923</v>
      </c>
      <c r="I48" s="107" t="s">
        <v>2434</v>
      </c>
    </row>
    <row r="49" spans="7:9">
      <c r="G49" s="103" t="s">
        <v>4924</v>
      </c>
      <c r="I49" s="107" t="s">
        <v>2437</v>
      </c>
    </row>
    <row r="50" spans="7:9">
      <c r="G50" s="103" t="s">
        <v>4925</v>
      </c>
      <c r="I50" s="107" t="s">
        <v>2440</v>
      </c>
    </row>
    <row r="51" spans="7:9">
      <c r="G51" s="103" t="s">
        <v>4926</v>
      </c>
      <c r="I51" s="108" t="s">
        <v>2445</v>
      </c>
    </row>
    <row r="52" spans="7:9">
      <c r="G52" s="103" t="s">
        <v>4927</v>
      </c>
      <c r="I52" s="108" t="s">
        <v>2451</v>
      </c>
    </row>
    <row r="53" spans="7:9">
      <c r="G53" s="103" t="s">
        <v>4928</v>
      </c>
      <c r="I53" s="107" t="s">
        <v>2454</v>
      </c>
    </row>
    <row r="54" spans="7:9">
      <c r="G54" s="105" t="s">
        <v>4929</v>
      </c>
      <c r="I54" s="108" t="s">
        <v>2456</v>
      </c>
    </row>
    <row r="55" spans="7:9">
      <c r="G55" s="104" t="s">
        <v>4930</v>
      </c>
      <c r="I55" s="107" t="s">
        <v>4931</v>
      </c>
    </row>
    <row r="56" spans="7:9">
      <c r="G56" s="104" t="s">
        <v>4932</v>
      </c>
      <c r="I56" s="107" t="s">
        <v>4933</v>
      </c>
    </row>
    <row r="57" spans="7:9">
      <c r="G57" s="103" t="s">
        <v>4934</v>
      </c>
      <c r="I57" s="107" t="s">
        <v>4935</v>
      </c>
    </row>
    <row r="58" spans="7:9">
      <c r="G58" s="103" t="s">
        <v>4936</v>
      </c>
      <c r="I58" s="107" t="s">
        <v>4937</v>
      </c>
    </row>
    <row r="59" spans="7:9">
      <c r="G59" s="103" t="s">
        <v>4938</v>
      </c>
    </row>
    <row r="60" spans="7:9">
      <c r="G60" s="103" t="s">
        <v>4939</v>
      </c>
    </row>
    <row r="61" spans="7:9">
      <c r="G61" s="105" t="s">
        <v>4940</v>
      </c>
    </row>
    <row r="62" spans="7:9">
      <c r="G62" s="103" t="s">
        <v>4941</v>
      </c>
    </row>
    <row r="63" spans="7:9">
      <c r="G63" s="103" t="s">
        <v>4942</v>
      </c>
    </row>
    <row r="64" spans="7:9">
      <c r="G64" s="103" t="s">
        <v>4943</v>
      </c>
    </row>
    <row r="65" spans="7:10" ht="13.5" thickBot="1">
      <c r="G65" s="106" t="s">
        <v>2062</v>
      </c>
    </row>
    <row r="66" spans="7:10">
      <c r="I66" s="107"/>
    </row>
    <row r="80" spans="7:10">
      <c r="J80" s="89"/>
    </row>
    <row r="84" spans="9:9">
      <c r="I84" s="107"/>
    </row>
    <row r="90" spans="9:9">
      <c r="I90" s="88"/>
    </row>
    <row r="92" spans="9:9">
      <c r="I92" s="87"/>
    </row>
    <row r="93" spans="9:9">
      <c r="I93" s="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6"/>
  <dimension ref="B3:B8"/>
  <sheetViews>
    <sheetView workbookViewId="0"/>
  </sheetViews>
  <sheetFormatPr baseColWidth="10" defaultColWidth="11.42578125" defaultRowHeight="12.75"/>
  <sheetData>
    <row r="3" spans="2:2" ht="15">
      <c r="B3" s="3" t="s">
        <v>342</v>
      </c>
    </row>
    <row r="4" spans="2:2" ht="25.5">
      <c r="B4" s="4" t="s">
        <v>231</v>
      </c>
    </row>
    <row r="5" spans="2:2">
      <c r="B5" s="4" t="s">
        <v>233</v>
      </c>
    </row>
    <row r="6" spans="2:2">
      <c r="B6" s="4" t="s">
        <v>232</v>
      </c>
    </row>
    <row r="7" spans="2:2">
      <c r="B7" s="4" t="s">
        <v>242</v>
      </c>
    </row>
    <row r="8" spans="2:2">
      <c r="B8" s="4" t="s">
        <v>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80"/>
  <sheetViews>
    <sheetView tabSelected="1" topLeftCell="A17" zoomScale="110" zoomScaleNormal="110" workbookViewId="0">
      <selection activeCell="F16" sqref="F16"/>
    </sheetView>
  </sheetViews>
  <sheetFormatPr baseColWidth="10" defaultColWidth="0" defaultRowHeight="15.75" customHeight="1"/>
  <cols>
    <col min="1" max="1" width="3.5703125" style="83" customWidth="1"/>
    <col min="2" max="2" width="15.7109375" style="83" customWidth="1"/>
    <col min="3" max="3" width="16.28515625" style="452" hidden="1" customWidth="1"/>
    <col min="4" max="4" width="20.42578125" style="83" hidden="1" customWidth="1"/>
    <col min="5" max="5" width="23.85546875" style="453" hidden="1" customWidth="1"/>
    <col min="6" max="6" width="32.7109375" style="453" customWidth="1"/>
    <col min="7" max="7" width="44.5703125" style="83" customWidth="1"/>
    <col min="8" max="8" width="9.5703125" style="83" hidden="1" customWidth="1"/>
    <col min="9" max="9" width="16.5703125" style="83" hidden="1" customWidth="1"/>
    <col min="10" max="10" width="19.7109375" style="83" hidden="1" customWidth="1"/>
    <col min="11" max="11" width="23.85546875" style="83" customWidth="1"/>
    <col min="12" max="12" width="21.85546875" style="83" customWidth="1"/>
    <col min="13" max="14" width="21.5703125" style="83" customWidth="1"/>
    <col min="15" max="15" width="24" style="83" customWidth="1"/>
    <col min="16" max="16" width="15.7109375" style="83" customWidth="1"/>
    <col min="17" max="19" width="33.28515625" style="83" customWidth="1"/>
    <col min="20" max="24" width="14.42578125" style="83" customWidth="1"/>
    <col min="25" max="25" width="16" style="83" customWidth="1"/>
    <col min="26" max="26" width="14.42578125" style="83" customWidth="1"/>
    <col min="27" max="27" width="18" style="83" bestFit="1" customWidth="1"/>
    <col min="28" max="32" width="14.42578125" style="83" customWidth="1"/>
    <col min="33" max="33" width="15.85546875" style="83" customWidth="1"/>
    <col min="34" max="40" width="14.42578125" style="83" customWidth="1"/>
    <col min="41" max="41" width="15.85546875" style="83" customWidth="1"/>
    <col min="42" max="46" width="14.42578125" style="83" customWidth="1"/>
    <col min="47" max="52" width="14.42578125" style="448" customWidth="1"/>
    <col min="53" max="16384" width="14.42578125" style="448" hidden="1"/>
  </cols>
  <sheetData>
    <row r="1" spans="1:52" s="21" customFormat="1" ht="12.75">
      <c r="E1" s="22"/>
      <c r="F1" s="23"/>
      <c r="G1" s="22"/>
      <c r="H1" s="22"/>
      <c r="I1" s="22"/>
      <c r="J1" s="24"/>
      <c r="K1" s="24"/>
      <c r="L1" s="24"/>
      <c r="M1" s="24"/>
      <c r="N1" s="25"/>
      <c r="O1" s="26"/>
      <c r="P1" s="27"/>
      <c r="Q1" s="27"/>
      <c r="R1" s="27"/>
      <c r="S1" s="27"/>
      <c r="T1" s="27"/>
      <c r="U1" s="27"/>
      <c r="V1" s="27"/>
      <c r="W1" s="27"/>
      <c r="X1" s="27"/>
      <c r="Y1" s="27"/>
      <c r="Z1" s="27"/>
      <c r="AA1" s="27"/>
      <c r="AB1" s="27"/>
      <c r="AC1" s="27"/>
      <c r="AD1" s="27"/>
      <c r="AE1" s="27"/>
      <c r="AF1" s="27"/>
      <c r="AG1" s="27"/>
      <c r="AH1" s="27"/>
      <c r="AI1" s="27"/>
      <c r="AJ1" s="27"/>
      <c r="AK1" s="27"/>
      <c r="AL1" s="27"/>
      <c r="AM1" s="27"/>
      <c r="AN1" s="27"/>
      <c r="AO1" s="27"/>
    </row>
    <row r="2" spans="1:52" s="83" customFormat="1" ht="12.75">
      <c r="E2" s="448"/>
      <c r="F2" s="92"/>
      <c r="G2" s="448"/>
      <c r="H2" s="448"/>
      <c r="I2" s="448"/>
      <c r="J2" s="448"/>
      <c r="K2" s="448"/>
      <c r="L2" s="448"/>
      <c r="M2" s="448"/>
    </row>
    <row r="3" spans="1:52" s="83" customFormat="1" ht="12.75">
      <c r="E3" s="448"/>
      <c r="F3" s="92"/>
      <c r="G3" s="448"/>
      <c r="H3" s="448"/>
      <c r="I3" s="448"/>
      <c r="J3" s="448"/>
      <c r="K3" s="448"/>
      <c r="L3" s="448"/>
      <c r="M3" s="448"/>
    </row>
    <row r="4" spans="1:52" s="83" customFormat="1" ht="12.75">
      <c r="E4" s="448"/>
      <c r="F4" s="92"/>
      <c r="G4" s="448"/>
      <c r="H4" s="448"/>
      <c r="I4" s="448"/>
      <c r="J4" s="448"/>
      <c r="K4" s="448"/>
      <c r="L4" s="448"/>
      <c r="M4" s="448"/>
      <c r="AZ4" s="83" t="s">
        <v>179</v>
      </c>
    </row>
    <row r="5" spans="1:52" s="83" customFormat="1" ht="12.75">
      <c r="E5" s="448"/>
      <c r="F5" s="92"/>
      <c r="G5" s="448"/>
      <c r="H5" s="448"/>
      <c r="I5" s="448"/>
      <c r="J5" s="449"/>
      <c r="K5" s="448"/>
      <c r="L5" s="448"/>
      <c r="M5" s="448"/>
      <c r="AZ5" s="83" t="s">
        <v>180</v>
      </c>
    </row>
    <row r="6" spans="1:52" s="83" customFormat="1" ht="12.75">
      <c r="E6" s="448"/>
      <c r="F6" s="92"/>
      <c r="H6" s="30"/>
      <c r="I6" s="30"/>
      <c r="J6" s="31"/>
      <c r="K6" s="30"/>
    </row>
    <row r="7" spans="1:52" s="83" customFormat="1" ht="12.75">
      <c r="E7" s="448"/>
      <c r="F7" s="92"/>
      <c r="G7" s="30"/>
      <c r="H7" s="30"/>
      <c r="I7" s="30"/>
      <c r="J7" s="31"/>
      <c r="K7" s="30"/>
      <c r="L7" s="31"/>
      <c r="M7" s="30"/>
    </row>
    <row r="8" spans="1:52" s="83" customFormat="1" ht="12.75">
      <c r="E8" s="448"/>
      <c r="F8" s="92"/>
      <c r="G8" s="30"/>
      <c r="H8" s="30"/>
      <c r="I8" s="30"/>
      <c r="J8" s="31"/>
      <c r="K8" s="30"/>
      <c r="L8" s="31"/>
      <c r="M8" s="30"/>
    </row>
    <row r="9" spans="1:52" s="83" customFormat="1" ht="12.75">
      <c r="E9" s="448"/>
      <c r="F9" s="92"/>
      <c r="G9" s="30"/>
      <c r="H9" s="30"/>
      <c r="I9" s="30"/>
      <c r="J9" s="31"/>
      <c r="K9" s="30"/>
      <c r="L9" s="31"/>
      <c r="M9" s="30"/>
    </row>
    <row r="10" spans="1:52" s="83" customFormat="1" ht="12.75">
      <c r="E10" s="448"/>
      <c r="F10" s="92"/>
      <c r="G10" s="448"/>
      <c r="H10" s="448"/>
      <c r="I10" s="448"/>
      <c r="J10" s="448"/>
      <c r="K10" s="448"/>
      <c r="L10" s="448"/>
      <c r="M10" s="448"/>
    </row>
    <row r="11" spans="1:52" s="83" customFormat="1" ht="12.75">
      <c r="E11" s="448"/>
      <c r="F11" s="92"/>
      <c r="G11" s="448"/>
      <c r="H11" s="448"/>
      <c r="I11" s="448"/>
      <c r="J11" s="448"/>
      <c r="K11" s="448"/>
      <c r="L11" s="448"/>
      <c r="M11" s="448"/>
    </row>
    <row r="12" spans="1:52" s="450" customFormat="1" ht="27.75" customHeight="1">
      <c r="A12" s="83"/>
      <c r="B12" s="445" t="s">
        <v>181</v>
      </c>
      <c r="C12" s="446"/>
      <c r="D12" s="446"/>
      <c r="E12" s="446"/>
      <c r="F12" s="446"/>
      <c r="G12" s="446"/>
      <c r="H12" s="446"/>
      <c r="I12" s="446"/>
      <c r="J12" s="447"/>
      <c r="K12" s="445" t="s">
        <v>182</v>
      </c>
      <c r="L12" s="446"/>
      <c r="M12" s="446"/>
      <c r="N12" s="447"/>
      <c r="O12" s="74" t="s">
        <v>183</v>
      </c>
      <c r="P12" s="445" t="s">
        <v>184</v>
      </c>
      <c r="Q12" s="447"/>
      <c r="R12" s="74" t="s">
        <v>185</v>
      </c>
      <c r="S12" s="74" t="s">
        <v>186</v>
      </c>
      <c r="T12" s="416" t="s">
        <v>187</v>
      </c>
      <c r="U12" s="417"/>
      <c r="V12" s="417"/>
      <c r="W12" s="417"/>
      <c r="X12" s="417"/>
      <c r="Y12" s="417"/>
      <c r="Z12" s="417"/>
      <c r="AA12" s="418"/>
      <c r="AB12" s="416" t="s">
        <v>188</v>
      </c>
      <c r="AC12" s="417"/>
      <c r="AD12" s="417"/>
      <c r="AE12" s="417"/>
      <c r="AF12" s="417"/>
      <c r="AG12" s="417"/>
      <c r="AH12" s="417"/>
      <c r="AI12" s="418"/>
      <c r="AJ12" s="416" t="s">
        <v>189</v>
      </c>
      <c r="AK12" s="417"/>
      <c r="AL12" s="417"/>
      <c r="AM12" s="417"/>
      <c r="AN12" s="417"/>
      <c r="AO12" s="417"/>
      <c r="AP12" s="417"/>
      <c r="AQ12" s="418"/>
      <c r="AR12" s="416" t="s">
        <v>190</v>
      </c>
      <c r="AS12" s="417"/>
      <c r="AT12" s="418"/>
    </row>
    <row r="13" spans="1:52" s="450" customFormat="1" ht="51">
      <c r="A13" s="83"/>
      <c r="B13" s="1" t="s">
        <v>191</v>
      </c>
      <c r="C13" s="1" t="s">
        <v>192</v>
      </c>
      <c r="D13" s="1" t="s">
        <v>193</v>
      </c>
      <c r="E13" s="2" t="s">
        <v>194</v>
      </c>
      <c r="F13" s="1" t="s">
        <v>195</v>
      </c>
      <c r="G13" s="1" t="s">
        <v>196</v>
      </c>
      <c r="H13" s="1" t="s">
        <v>197</v>
      </c>
      <c r="I13" s="1" t="s">
        <v>198</v>
      </c>
      <c r="J13" s="1" t="s">
        <v>199</v>
      </c>
      <c r="K13" s="1" t="s">
        <v>200</v>
      </c>
      <c r="L13" s="1" t="s">
        <v>201</v>
      </c>
      <c r="M13" s="1" t="s">
        <v>202</v>
      </c>
      <c r="N13" s="1" t="s">
        <v>203</v>
      </c>
      <c r="O13" s="1" t="s">
        <v>204</v>
      </c>
      <c r="P13" s="2" t="s">
        <v>205</v>
      </c>
      <c r="Q13" s="1" t="s">
        <v>206</v>
      </c>
      <c r="R13" s="1" t="s">
        <v>207</v>
      </c>
      <c r="S13" s="1" t="s">
        <v>208</v>
      </c>
      <c r="T13" s="8" t="s">
        <v>209</v>
      </c>
      <c r="U13" s="9" t="s">
        <v>210</v>
      </c>
      <c r="V13" s="8" t="s">
        <v>209</v>
      </c>
      <c r="W13" s="9" t="s">
        <v>211</v>
      </c>
      <c r="X13" s="8" t="s">
        <v>209</v>
      </c>
      <c r="Y13" s="9" t="s">
        <v>212</v>
      </c>
      <c r="Z13" s="10" t="s">
        <v>209</v>
      </c>
      <c r="AA13" s="10" t="s">
        <v>213</v>
      </c>
      <c r="AB13" s="8" t="s">
        <v>209</v>
      </c>
      <c r="AC13" s="9" t="s">
        <v>210</v>
      </c>
      <c r="AD13" s="8" t="s">
        <v>209</v>
      </c>
      <c r="AE13" s="9" t="s">
        <v>211</v>
      </c>
      <c r="AF13" s="8" t="s">
        <v>209</v>
      </c>
      <c r="AG13" s="9" t="s">
        <v>212</v>
      </c>
      <c r="AH13" s="10" t="s">
        <v>209</v>
      </c>
      <c r="AI13" s="10" t="s">
        <v>213</v>
      </c>
      <c r="AJ13" s="8" t="s">
        <v>209</v>
      </c>
      <c r="AK13" s="9" t="s">
        <v>210</v>
      </c>
      <c r="AL13" s="8" t="s">
        <v>209</v>
      </c>
      <c r="AM13" s="9" t="s">
        <v>211</v>
      </c>
      <c r="AN13" s="8" t="s">
        <v>209</v>
      </c>
      <c r="AO13" s="9" t="s">
        <v>212</v>
      </c>
      <c r="AP13" s="10" t="s">
        <v>209</v>
      </c>
      <c r="AQ13" s="10" t="s">
        <v>213</v>
      </c>
      <c r="AR13" s="11" t="s">
        <v>214</v>
      </c>
      <c r="AS13" s="11" t="s">
        <v>215</v>
      </c>
      <c r="AT13" s="11" t="s">
        <v>216</v>
      </c>
    </row>
    <row r="14" spans="1:52" ht="89.25">
      <c r="B14" s="56" t="s">
        <v>217</v>
      </c>
      <c r="C14" s="56" t="s">
        <v>218</v>
      </c>
      <c r="D14" s="101">
        <v>41276</v>
      </c>
      <c r="E14" s="58" t="s">
        <v>219</v>
      </c>
      <c r="F14" s="46" t="s">
        <v>220</v>
      </c>
      <c r="G14" s="58" t="s">
        <v>221</v>
      </c>
      <c r="H14" s="58" t="s">
        <v>222</v>
      </c>
      <c r="I14" s="58" t="s">
        <v>223</v>
      </c>
      <c r="J14" s="58" t="s">
        <v>199</v>
      </c>
      <c r="K14" s="58" t="s">
        <v>224</v>
      </c>
      <c r="L14" s="58" t="s">
        <v>225</v>
      </c>
      <c r="M14" s="58" t="s">
        <v>226</v>
      </c>
      <c r="N14" s="58" t="s">
        <v>227</v>
      </c>
      <c r="O14" s="58" t="s">
        <v>228</v>
      </c>
      <c r="P14" s="46" t="s">
        <v>180</v>
      </c>
      <c r="Q14" s="59" t="s">
        <v>229</v>
      </c>
      <c r="R14" s="58" t="s">
        <v>230</v>
      </c>
      <c r="S14" s="46" t="s">
        <v>180</v>
      </c>
      <c r="T14" s="75">
        <f t="shared" ref="T14:T24" si="0">IF(U14="Insignificante",1,IF(U14="Menor",2,IF(U14="Moderado",3,IF(U14="Mayor",4,IF(U14="Catastrófico",5,"NA")))))</f>
        <v>1</v>
      </c>
      <c r="U14" s="75" t="s">
        <v>231</v>
      </c>
      <c r="V14" s="75">
        <f t="shared" ref="V14:V24" si="1">IF(W14="Insignificante",1,IF(W14="Menor",2,IF(W14="Moderado",3,IF(W14="Mayor",4,IF(W14="Catastrófico",5,"NA")))))</f>
        <v>1</v>
      </c>
      <c r="W14" s="75" t="s">
        <v>231</v>
      </c>
      <c r="X14" s="75">
        <f t="shared" ref="X14:X24" si="2">IF(Y14="Insignificante",1,IF(Y14="Menor",2,IF(Y14="Moderado",3,IF(Y14="Mayor",4,IF(Y14="Catastrófico",5,"NA")))))</f>
        <v>1</v>
      </c>
      <c r="Y14" s="75" t="s">
        <v>231</v>
      </c>
      <c r="Z14" s="379">
        <f>MAXA(T14,V14,X14)</f>
        <v>1</v>
      </c>
      <c r="AA14" s="77" t="str">
        <f>IF(Z14=1,"Insignificante",IF(Z14=2,"Menor",IF(Z14=3,"Moderado",IF(Z14=4,"Mayor",IF(Z14=5,"Catastrófico","NA")))))</f>
        <v>Insignificante</v>
      </c>
      <c r="AB14" s="78">
        <f t="shared" ref="AB14:AB24" si="3">IF(AC14="Insignificante",1,IF(AC14="Menor",2,IF(AC14="Moderado",3,IF(AC14="Mayor",4,IF(AC14="Catastrófico",5,"NA")))))</f>
        <v>1</v>
      </c>
      <c r="AC14" s="75" t="s">
        <v>231</v>
      </c>
      <c r="AD14" s="75">
        <f t="shared" ref="AD14:AD24" si="4">IF(AE14="Insignificante",1,IF(AE14="Menor",2,IF(AE14="Moderado",3,IF(AE14="Mayor",4,IF(AE14="Catastrófico",5,"NA")))))</f>
        <v>1</v>
      </c>
      <c r="AE14" s="75" t="s">
        <v>231</v>
      </c>
      <c r="AF14" s="75">
        <f t="shared" ref="AF14:AF24" si="5">IF(AG14="Insignificante",1,IF(AG14="Menor",2,IF(AG14="Moderado",3,IF(AG14="Mayor",4,IF(AG14="Catastrófico",5,"NA")))))</f>
        <v>3</v>
      </c>
      <c r="AG14" s="75" t="s">
        <v>232</v>
      </c>
      <c r="AH14" s="379">
        <f>MAXA(AB14,AD14,AF14)</f>
        <v>3</v>
      </c>
      <c r="AI14" s="77" t="str">
        <f t="shared" ref="AI14" si="6">IF(AH14=1,"Insignificante",IF(AH14=2,"Menor",IF(AH14=3,"Moderado",IF(AH14=4,"Mayor",IF(AH14=5,"Catastrófico","NA")))))</f>
        <v>Moderado</v>
      </c>
      <c r="AJ14" s="78">
        <f t="shared" ref="AJ14:AJ24" si="7">IF(AK14="Insignificante",1,IF(AK14="Menor",2,IF(AK14="Moderado",3,IF(AK14="Mayor",4,IF(AK14="Catastrófico",5,"NA")))))</f>
        <v>1</v>
      </c>
      <c r="AK14" s="75" t="s">
        <v>231</v>
      </c>
      <c r="AL14" s="75">
        <f t="shared" ref="AL14:AL24" si="8">IF(AM14="Insignificante",1,IF(AM14="Menor",2,IF(AM14="Moderado",3,IF(AM14="Mayor",4,IF(AM14="Catastrófico",5,"NA")))))</f>
        <v>2</v>
      </c>
      <c r="AM14" s="75" t="s">
        <v>233</v>
      </c>
      <c r="AN14" s="75">
        <f t="shared" ref="AN14:AN24" si="9">IF(AO14="Insignificante",1,IF(AO14="Menor",2,IF(AO14="Moderado",3,IF(AO14="Mayor",4,IF(AO14="Catastrófico",5,"NA")))))</f>
        <v>3</v>
      </c>
      <c r="AO14" s="75" t="s">
        <v>232</v>
      </c>
      <c r="AP14" s="379">
        <f>MAXA(AJ14,AL14,AN14)</f>
        <v>3</v>
      </c>
      <c r="AQ14" s="77" t="str">
        <f t="shared" ref="AQ14" si="10">IF(AP14=1,"Insignificante",IF(AP14=2,"Menor",IF(AP14=3,"Moderado",IF(AP14=4,"Mayor",IF(AP14=5,"Catastrófico","NA")))))</f>
        <v>Moderado</v>
      </c>
      <c r="AR14" s="80" t="s">
        <v>180</v>
      </c>
      <c r="AS14" s="80" t="s">
        <v>180</v>
      </c>
      <c r="AT14" s="80" t="s">
        <v>180</v>
      </c>
    </row>
    <row r="15" spans="1:52" ht="44.1" customHeight="1">
      <c r="B15" s="56" t="s">
        <v>234</v>
      </c>
      <c r="C15" s="56"/>
      <c r="D15" s="101"/>
      <c r="E15" s="58"/>
      <c r="F15" s="466" t="s">
        <v>235</v>
      </c>
      <c r="G15" s="58" t="s">
        <v>4999</v>
      </c>
      <c r="H15" s="58"/>
      <c r="I15" s="58"/>
      <c r="J15" s="58"/>
      <c r="K15" s="58" t="s">
        <v>224</v>
      </c>
      <c r="L15" s="58" t="s">
        <v>236</v>
      </c>
      <c r="M15" s="58" t="s">
        <v>237</v>
      </c>
      <c r="N15" s="58" t="s">
        <v>238</v>
      </c>
      <c r="O15" s="58" t="s">
        <v>239</v>
      </c>
      <c r="P15" s="46" t="s">
        <v>4</v>
      </c>
      <c r="Q15" s="59" t="s">
        <v>240</v>
      </c>
      <c r="R15" s="58" t="s">
        <v>241</v>
      </c>
      <c r="S15" s="46" t="s">
        <v>179</v>
      </c>
      <c r="T15" s="75">
        <f t="shared" si="0"/>
        <v>4</v>
      </c>
      <c r="U15" s="75" t="s">
        <v>242</v>
      </c>
      <c r="V15" s="75">
        <f t="shared" si="1"/>
        <v>4</v>
      </c>
      <c r="W15" s="75" t="s">
        <v>242</v>
      </c>
      <c r="X15" s="75">
        <f t="shared" si="2"/>
        <v>4</v>
      </c>
      <c r="Y15" s="75" t="s">
        <v>242</v>
      </c>
      <c r="Z15" s="379">
        <f t="shared" ref="Z15:Z24" si="11">MAXA(T15,V15,X15)</f>
        <v>4</v>
      </c>
      <c r="AA15" s="77" t="str">
        <f t="shared" ref="AA15:AA23" si="12">IF(Z15=1,"Insignificante",IF(Z15=2,"Menor",IF(Z15=3,"Moderado",IF(Z15=4,"Mayor",IF(Z15=5,"Catastrófico","NA")))))</f>
        <v>Mayor</v>
      </c>
      <c r="AB15" s="78">
        <f t="shared" si="3"/>
        <v>4</v>
      </c>
      <c r="AC15" s="75" t="s">
        <v>242</v>
      </c>
      <c r="AD15" s="75">
        <f t="shared" si="4"/>
        <v>5</v>
      </c>
      <c r="AE15" s="75" t="s">
        <v>243</v>
      </c>
      <c r="AF15" s="75">
        <f t="shared" si="5"/>
        <v>4</v>
      </c>
      <c r="AG15" s="75" t="s">
        <v>242</v>
      </c>
      <c r="AH15" s="379">
        <f t="shared" ref="AH15:AH24" si="13">MAXA(AB15,AD15,AF15)</f>
        <v>5</v>
      </c>
      <c r="AI15" s="77" t="str">
        <f t="shared" ref="AI15:AI24" si="14">IF(AH15=1,"Insignificante",IF(AH15=2,"Menor",IF(AH15=3,"Moderado",IF(AH15=4,"Mayor",IF(AH15=5,"Catastrófico","NA")))))</f>
        <v>Catastrófico</v>
      </c>
      <c r="AJ15" s="78">
        <f t="shared" si="7"/>
        <v>4</v>
      </c>
      <c r="AK15" s="75" t="s">
        <v>242</v>
      </c>
      <c r="AL15" s="75">
        <f t="shared" si="8"/>
        <v>4</v>
      </c>
      <c r="AM15" s="75" t="s">
        <v>242</v>
      </c>
      <c r="AN15" s="75">
        <f t="shared" si="9"/>
        <v>4</v>
      </c>
      <c r="AO15" s="75" t="s">
        <v>242</v>
      </c>
      <c r="AP15" s="379">
        <f t="shared" ref="AP15:AP24" si="15">MAXA(AJ15,AL15,AN15)</f>
        <v>4</v>
      </c>
      <c r="AQ15" s="77" t="str">
        <f t="shared" ref="AQ15:AQ23" si="16">IF(AP15=1,"Insignificante",IF(AP15=2,"Menor",IF(AP15=3,"Moderado",IF(AP15=4,"Mayor",IF(AP15=5,"Catastrófico","NA")))))</f>
        <v>Mayor</v>
      </c>
      <c r="AR15" s="80" t="s">
        <v>180</v>
      </c>
      <c r="AS15" s="80" t="s">
        <v>180</v>
      </c>
      <c r="AT15" s="80" t="s">
        <v>180</v>
      </c>
    </row>
    <row r="16" spans="1:52" ht="36.75" customHeight="1">
      <c r="B16" s="471" t="s">
        <v>244</v>
      </c>
      <c r="C16" s="56"/>
      <c r="D16" s="101"/>
      <c r="E16" s="58"/>
      <c r="F16" s="466" t="s">
        <v>245</v>
      </c>
      <c r="G16" s="403" t="s">
        <v>4958</v>
      </c>
      <c r="H16" s="58"/>
      <c r="I16" s="58"/>
      <c r="J16" s="58"/>
      <c r="K16" s="403" t="s">
        <v>224</v>
      </c>
      <c r="L16" s="403" t="s">
        <v>246</v>
      </c>
      <c r="M16" s="58" t="s">
        <v>247</v>
      </c>
      <c r="N16" s="58" t="s">
        <v>248</v>
      </c>
      <c r="O16" s="403" t="s">
        <v>249</v>
      </c>
      <c r="P16" s="46" t="s">
        <v>179</v>
      </c>
      <c r="Q16" s="59" t="s">
        <v>240</v>
      </c>
      <c r="R16" s="58" t="s">
        <v>241</v>
      </c>
      <c r="S16" s="46" t="s">
        <v>180</v>
      </c>
      <c r="T16" s="75">
        <f t="shared" si="0"/>
        <v>4</v>
      </c>
      <c r="U16" s="75" t="s">
        <v>242</v>
      </c>
      <c r="V16" s="75">
        <f t="shared" si="1"/>
        <v>4</v>
      </c>
      <c r="W16" s="75" t="s">
        <v>242</v>
      </c>
      <c r="X16" s="75">
        <f t="shared" si="2"/>
        <v>4</v>
      </c>
      <c r="Y16" s="75" t="s">
        <v>242</v>
      </c>
      <c r="Z16" s="379">
        <f t="shared" si="11"/>
        <v>4</v>
      </c>
      <c r="AA16" s="77" t="str">
        <f t="shared" si="12"/>
        <v>Mayor</v>
      </c>
      <c r="AB16" s="78">
        <f t="shared" si="3"/>
        <v>4</v>
      </c>
      <c r="AC16" s="75" t="s">
        <v>242</v>
      </c>
      <c r="AD16" s="75">
        <f t="shared" si="4"/>
        <v>4</v>
      </c>
      <c r="AE16" s="75" t="s">
        <v>242</v>
      </c>
      <c r="AF16" s="75">
        <f t="shared" si="5"/>
        <v>4</v>
      </c>
      <c r="AG16" s="75" t="s">
        <v>242</v>
      </c>
      <c r="AH16" s="379">
        <f t="shared" si="13"/>
        <v>4</v>
      </c>
      <c r="AI16" s="77" t="str">
        <f t="shared" si="14"/>
        <v>Mayor</v>
      </c>
      <c r="AJ16" s="78">
        <f t="shared" si="7"/>
        <v>4</v>
      </c>
      <c r="AK16" s="75" t="s">
        <v>242</v>
      </c>
      <c r="AL16" s="75">
        <f t="shared" si="8"/>
        <v>4</v>
      </c>
      <c r="AM16" s="75" t="s">
        <v>242</v>
      </c>
      <c r="AN16" s="75">
        <f t="shared" si="9"/>
        <v>4</v>
      </c>
      <c r="AO16" s="75" t="s">
        <v>242</v>
      </c>
      <c r="AP16" s="379">
        <f t="shared" si="15"/>
        <v>4</v>
      </c>
      <c r="AQ16" s="77" t="str">
        <f t="shared" si="16"/>
        <v>Mayor</v>
      </c>
      <c r="AR16" s="80" t="s">
        <v>180</v>
      </c>
      <c r="AS16" s="80" t="s">
        <v>180</v>
      </c>
      <c r="AT16" s="80" t="s">
        <v>180</v>
      </c>
    </row>
    <row r="17" spans="1:52" ht="51">
      <c r="B17" s="471" t="s">
        <v>250</v>
      </c>
      <c r="C17" s="56"/>
      <c r="D17" s="101"/>
      <c r="E17" s="58"/>
      <c r="F17" s="466" t="s">
        <v>267</v>
      </c>
      <c r="G17" s="58" t="s">
        <v>4965</v>
      </c>
      <c r="H17" s="58"/>
      <c r="I17" s="58"/>
      <c r="J17" s="58"/>
      <c r="K17" s="58" t="s">
        <v>4960</v>
      </c>
      <c r="L17" s="58" t="s">
        <v>4364</v>
      </c>
      <c r="M17" s="58" t="s">
        <v>4961</v>
      </c>
      <c r="N17" s="58" t="s">
        <v>4365</v>
      </c>
      <c r="O17" s="58" t="s">
        <v>267</v>
      </c>
      <c r="P17" s="46" t="s">
        <v>179</v>
      </c>
      <c r="Q17" s="59" t="s">
        <v>240</v>
      </c>
      <c r="R17" s="451" t="s">
        <v>241</v>
      </c>
      <c r="S17" s="46" t="s">
        <v>179</v>
      </c>
      <c r="T17" s="75">
        <f t="shared" si="0"/>
        <v>4</v>
      </c>
      <c r="U17" s="75" t="s">
        <v>242</v>
      </c>
      <c r="V17" s="75">
        <f t="shared" si="1"/>
        <v>4</v>
      </c>
      <c r="W17" s="75" t="s">
        <v>242</v>
      </c>
      <c r="X17" s="75">
        <f t="shared" si="2"/>
        <v>4</v>
      </c>
      <c r="Y17" s="75" t="s">
        <v>242</v>
      </c>
      <c r="Z17" s="379">
        <f t="shared" si="11"/>
        <v>4</v>
      </c>
      <c r="AA17" s="77" t="str">
        <f t="shared" ref="AA17:AA24" si="17">IF(Z17=1,"Insignificante",IF(Z17=2,"Menor",IF(Z17=3,"Moderado",IF(Z17=4,"Mayor",IF(Z17=5,"Catastrófico","NA")))))</f>
        <v>Mayor</v>
      </c>
      <c r="AB17" s="78">
        <f t="shared" si="3"/>
        <v>4</v>
      </c>
      <c r="AC17" s="75" t="s">
        <v>242</v>
      </c>
      <c r="AD17" s="75">
        <f t="shared" si="4"/>
        <v>5</v>
      </c>
      <c r="AE17" s="75" t="s">
        <v>243</v>
      </c>
      <c r="AF17" s="75">
        <f t="shared" si="5"/>
        <v>4</v>
      </c>
      <c r="AG17" s="75" t="s">
        <v>242</v>
      </c>
      <c r="AH17" s="379">
        <f t="shared" si="13"/>
        <v>5</v>
      </c>
      <c r="AI17" s="77" t="str">
        <f t="shared" ref="AI17:AI19" si="18">IF(AH17=1,"Insignificante",IF(AH17=2,"Menor",IF(AH17=3,"Moderado",IF(AH17=4,"Mayor",IF(AH17=5,"Catastrófico","NA")))))</f>
        <v>Catastrófico</v>
      </c>
      <c r="AJ17" s="78">
        <f t="shared" si="7"/>
        <v>4</v>
      </c>
      <c r="AK17" s="75" t="s">
        <v>242</v>
      </c>
      <c r="AL17" s="75">
        <f t="shared" si="8"/>
        <v>4</v>
      </c>
      <c r="AM17" s="75" t="s">
        <v>242</v>
      </c>
      <c r="AN17" s="75">
        <f t="shared" si="9"/>
        <v>4</v>
      </c>
      <c r="AO17" s="75" t="s">
        <v>242</v>
      </c>
      <c r="AP17" s="379">
        <f t="shared" si="15"/>
        <v>4</v>
      </c>
      <c r="AQ17" s="77" t="str">
        <f t="shared" ref="AQ17:AQ24" si="19">IF(AP17=1,"Insignificante",IF(AP17=2,"Menor",IF(AP17=3,"Moderado",IF(AP17=4,"Mayor",IF(AP17=5,"Catastrófico","NA")))))</f>
        <v>Mayor</v>
      </c>
      <c r="AR17" s="80" t="s">
        <v>180</v>
      </c>
      <c r="AS17" s="80" t="s">
        <v>180</v>
      </c>
      <c r="AT17" s="80" t="s">
        <v>180</v>
      </c>
    </row>
    <row r="18" spans="1:52" s="465" customFormat="1" ht="38.25">
      <c r="A18" s="470"/>
      <c r="B18" s="471" t="s">
        <v>251</v>
      </c>
      <c r="C18" s="471"/>
      <c r="D18" s="472"/>
      <c r="E18" s="473"/>
      <c r="F18" s="466" t="s">
        <v>4970</v>
      </c>
      <c r="G18" s="474" t="s">
        <v>4974</v>
      </c>
      <c r="H18" s="475" t="s">
        <v>252</v>
      </c>
      <c r="I18" s="473"/>
      <c r="J18" s="473"/>
      <c r="K18" s="476" t="s">
        <v>224</v>
      </c>
      <c r="L18" s="475" t="s">
        <v>253</v>
      </c>
      <c r="M18" s="475" t="s">
        <v>254</v>
      </c>
      <c r="N18" s="475" t="s">
        <v>4975</v>
      </c>
      <c r="O18" s="474" t="s">
        <v>236</v>
      </c>
      <c r="P18" s="477" t="s">
        <v>179</v>
      </c>
      <c r="Q18" s="475" t="s">
        <v>256</v>
      </c>
      <c r="R18" s="475" t="s">
        <v>4976</v>
      </c>
      <c r="S18" s="477" t="s">
        <v>179</v>
      </c>
      <c r="T18" s="76">
        <f t="shared" si="0"/>
        <v>2</v>
      </c>
      <c r="U18" s="76" t="s">
        <v>233</v>
      </c>
      <c r="V18" s="76">
        <f t="shared" si="1"/>
        <v>4</v>
      </c>
      <c r="W18" s="387" t="s">
        <v>242</v>
      </c>
      <c r="X18" s="76">
        <f t="shared" si="2"/>
        <v>3</v>
      </c>
      <c r="Y18" s="387" t="s">
        <v>232</v>
      </c>
      <c r="Z18" s="76">
        <f t="shared" si="11"/>
        <v>4</v>
      </c>
      <c r="AA18" s="77" t="str">
        <f t="shared" si="17"/>
        <v>Mayor</v>
      </c>
      <c r="AB18" s="78">
        <f t="shared" si="3"/>
        <v>3</v>
      </c>
      <c r="AC18" s="75" t="s">
        <v>232</v>
      </c>
      <c r="AD18" s="75">
        <f t="shared" si="4"/>
        <v>4</v>
      </c>
      <c r="AE18" s="387" t="s">
        <v>242</v>
      </c>
      <c r="AF18" s="76">
        <f t="shared" si="5"/>
        <v>3</v>
      </c>
      <c r="AG18" s="387" t="s">
        <v>232</v>
      </c>
      <c r="AH18" s="379">
        <f t="shared" si="13"/>
        <v>4</v>
      </c>
      <c r="AI18" s="77" t="str">
        <f t="shared" si="18"/>
        <v>Mayor</v>
      </c>
      <c r="AJ18" s="78">
        <f t="shared" si="7"/>
        <v>4</v>
      </c>
      <c r="AK18" s="387" t="s">
        <v>242</v>
      </c>
      <c r="AL18" s="76">
        <f t="shared" si="8"/>
        <v>3</v>
      </c>
      <c r="AM18" s="76" t="s">
        <v>232</v>
      </c>
      <c r="AN18" s="76">
        <f t="shared" si="9"/>
        <v>4</v>
      </c>
      <c r="AO18" s="387" t="s">
        <v>242</v>
      </c>
      <c r="AP18" s="379">
        <f t="shared" si="15"/>
        <v>4</v>
      </c>
      <c r="AQ18" s="77" t="str">
        <f t="shared" si="19"/>
        <v>Mayor</v>
      </c>
      <c r="AR18" s="80" t="s">
        <v>180</v>
      </c>
      <c r="AS18" s="80" t="s">
        <v>180</v>
      </c>
      <c r="AT18" s="80" t="s">
        <v>180</v>
      </c>
      <c r="AU18" s="468"/>
      <c r="AV18" s="468"/>
      <c r="AW18" s="469"/>
      <c r="AX18" s="469"/>
      <c r="AY18" s="469"/>
      <c r="AZ18" s="469"/>
    </row>
    <row r="19" spans="1:52" ht="22.5" customHeight="1">
      <c r="B19" s="471" t="s">
        <v>257</v>
      </c>
      <c r="C19" s="56"/>
      <c r="D19" s="101"/>
      <c r="E19" s="58"/>
      <c r="F19" s="466" t="s">
        <v>258</v>
      </c>
      <c r="G19" s="403" t="s">
        <v>259</v>
      </c>
      <c r="H19" s="58"/>
      <c r="I19" s="58"/>
      <c r="J19" s="58"/>
      <c r="K19" s="403" t="s">
        <v>224</v>
      </c>
      <c r="L19" s="403" t="s">
        <v>260</v>
      </c>
      <c r="M19" s="403" t="s">
        <v>261</v>
      </c>
      <c r="N19" s="403" t="s">
        <v>248</v>
      </c>
      <c r="O19" s="403" t="s">
        <v>236</v>
      </c>
      <c r="P19" s="46" t="s">
        <v>179</v>
      </c>
      <c r="Q19" s="403" t="s">
        <v>240</v>
      </c>
      <c r="R19" s="403" t="s">
        <v>241</v>
      </c>
      <c r="S19" s="46" t="s">
        <v>180</v>
      </c>
      <c r="T19" s="75">
        <f t="shared" si="0"/>
        <v>3</v>
      </c>
      <c r="U19" s="75" t="s">
        <v>232</v>
      </c>
      <c r="V19" s="75">
        <f t="shared" si="1"/>
        <v>3</v>
      </c>
      <c r="W19" s="75" t="s">
        <v>232</v>
      </c>
      <c r="X19" s="75">
        <f t="shared" si="2"/>
        <v>3</v>
      </c>
      <c r="Y19" s="75" t="s">
        <v>232</v>
      </c>
      <c r="Z19" s="379">
        <f t="shared" si="11"/>
        <v>3</v>
      </c>
      <c r="AA19" s="77" t="str">
        <f t="shared" si="17"/>
        <v>Moderado</v>
      </c>
      <c r="AB19" s="78">
        <f t="shared" si="3"/>
        <v>3</v>
      </c>
      <c r="AC19" s="75" t="s">
        <v>232</v>
      </c>
      <c r="AD19" s="75">
        <f t="shared" si="4"/>
        <v>3</v>
      </c>
      <c r="AE19" s="75" t="s">
        <v>232</v>
      </c>
      <c r="AF19" s="75">
        <f t="shared" si="5"/>
        <v>3</v>
      </c>
      <c r="AG19" s="75" t="s">
        <v>232</v>
      </c>
      <c r="AH19" s="379">
        <f t="shared" si="13"/>
        <v>3</v>
      </c>
      <c r="AI19" s="77" t="str">
        <f t="shared" si="18"/>
        <v>Moderado</v>
      </c>
      <c r="AJ19" s="78">
        <f t="shared" si="7"/>
        <v>3</v>
      </c>
      <c r="AK19" s="75" t="s">
        <v>232</v>
      </c>
      <c r="AL19" s="75">
        <f t="shared" si="8"/>
        <v>3</v>
      </c>
      <c r="AM19" s="75" t="s">
        <v>232</v>
      </c>
      <c r="AN19" s="75">
        <f t="shared" si="9"/>
        <v>3</v>
      </c>
      <c r="AO19" s="75" t="s">
        <v>232</v>
      </c>
      <c r="AP19" s="379">
        <f t="shared" si="15"/>
        <v>3</v>
      </c>
      <c r="AQ19" s="77" t="str">
        <f t="shared" si="19"/>
        <v>Moderado</v>
      </c>
      <c r="AR19" s="80" t="s">
        <v>180</v>
      </c>
      <c r="AS19" s="80" t="s">
        <v>180</v>
      </c>
      <c r="AT19" s="80" t="s">
        <v>180</v>
      </c>
    </row>
    <row r="20" spans="1:52" ht="29.45" customHeight="1">
      <c r="B20" s="471" t="s">
        <v>262</v>
      </c>
      <c r="C20" s="56"/>
      <c r="D20" s="101"/>
      <c r="E20" s="58"/>
      <c r="F20" s="466" t="s">
        <v>263</v>
      </c>
      <c r="G20" s="58" t="s">
        <v>4946</v>
      </c>
      <c r="H20" s="58"/>
      <c r="I20" s="58"/>
      <c r="J20" s="58"/>
      <c r="K20" s="58" t="s">
        <v>224</v>
      </c>
      <c r="L20" s="58" t="s">
        <v>4944</v>
      </c>
      <c r="M20" s="58" t="s">
        <v>4945</v>
      </c>
      <c r="N20" s="58" t="s">
        <v>4947</v>
      </c>
      <c r="O20" s="58" t="s">
        <v>4948</v>
      </c>
      <c r="P20" s="46" t="s">
        <v>4</v>
      </c>
      <c r="Q20" s="59" t="s">
        <v>240</v>
      </c>
      <c r="R20" s="451" t="s">
        <v>241</v>
      </c>
      <c r="S20" s="46" t="s">
        <v>179</v>
      </c>
      <c r="T20" s="75">
        <f t="shared" si="0"/>
        <v>4</v>
      </c>
      <c r="U20" s="75" t="s">
        <v>242</v>
      </c>
      <c r="V20" s="75">
        <f t="shared" si="1"/>
        <v>4</v>
      </c>
      <c r="W20" s="75" t="s">
        <v>242</v>
      </c>
      <c r="X20" s="75">
        <f t="shared" si="2"/>
        <v>4</v>
      </c>
      <c r="Y20" s="75" t="s">
        <v>242</v>
      </c>
      <c r="Z20" s="379">
        <f t="shared" si="11"/>
        <v>4</v>
      </c>
      <c r="AA20" s="77" t="str">
        <f t="shared" si="17"/>
        <v>Mayor</v>
      </c>
      <c r="AB20" s="78">
        <f t="shared" si="3"/>
        <v>4</v>
      </c>
      <c r="AC20" s="75" t="s">
        <v>242</v>
      </c>
      <c r="AD20" s="75">
        <f t="shared" si="4"/>
        <v>5</v>
      </c>
      <c r="AE20" s="75" t="s">
        <v>243</v>
      </c>
      <c r="AF20" s="75">
        <f t="shared" si="5"/>
        <v>4</v>
      </c>
      <c r="AG20" s="75" t="s">
        <v>242</v>
      </c>
      <c r="AH20" s="379">
        <f t="shared" si="13"/>
        <v>5</v>
      </c>
      <c r="AI20" s="77" t="str">
        <f t="shared" si="14"/>
        <v>Catastrófico</v>
      </c>
      <c r="AJ20" s="78">
        <f t="shared" si="7"/>
        <v>4</v>
      </c>
      <c r="AK20" s="75" t="s">
        <v>242</v>
      </c>
      <c r="AL20" s="75">
        <f t="shared" si="8"/>
        <v>4</v>
      </c>
      <c r="AM20" s="75" t="s">
        <v>242</v>
      </c>
      <c r="AN20" s="75">
        <f t="shared" si="9"/>
        <v>4</v>
      </c>
      <c r="AO20" s="75" t="s">
        <v>242</v>
      </c>
      <c r="AP20" s="379">
        <f t="shared" si="15"/>
        <v>4</v>
      </c>
      <c r="AQ20" s="77" t="str">
        <f t="shared" si="19"/>
        <v>Mayor</v>
      </c>
      <c r="AR20" s="80" t="s">
        <v>180</v>
      </c>
      <c r="AS20" s="80" t="s">
        <v>180</v>
      </c>
      <c r="AT20" s="80" t="s">
        <v>180</v>
      </c>
    </row>
    <row r="21" spans="1:52" s="465" customFormat="1" ht="24.95" customHeight="1">
      <c r="A21" s="470"/>
      <c r="B21" s="471" t="s">
        <v>264</v>
      </c>
      <c r="C21" s="471"/>
      <c r="D21" s="472"/>
      <c r="E21" s="473"/>
      <c r="F21" s="466" t="s">
        <v>4959</v>
      </c>
      <c r="G21" s="473" t="s">
        <v>4973</v>
      </c>
      <c r="H21" s="473"/>
      <c r="I21" s="473"/>
      <c r="J21" s="473"/>
      <c r="K21" s="473"/>
      <c r="L21" s="473"/>
      <c r="M21" s="473"/>
      <c r="N21" s="473"/>
      <c r="O21" s="473"/>
      <c r="P21" s="466"/>
      <c r="Q21" s="485"/>
      <c r="R21" s="473"/>
      <c r="S21" s="466"/>
      <c r="T21" s="76" t="str">
        <f t="shared" si="0"/>
        <v>NA</v>
      </c>
      <c r="U21" s="76"/>
      <c r="V21" s="76" t="str">
        <f t="shared" si="1"/>
        <v>NA</v>
      </c>
      <c r="W21" s="76"/>
      <c r="X21" s="76" t="str">
        <f t="shared" si="2"/>
        <v>NA</v>
      </c>
      <c r="Y21" s="76"/>
      <c r="Z21" s="76">
        <f t="shared" si="11"/>
        <v>0</v>
      </c>
      <c r="AA21" s="77" t="str">
        <f t="shared" si="17"/>
        <v>NA</v>
      </c>
      <c r="AB21" s="76" t="str">
        <f t="shared" si="3"/>
        <v>NA</v>
      </c>
      <c r="AC21" s="76"/>
      <c r="AD21" s="76" t="str">
        <f t="shared" si="4"/>
        <v>NA</v>
      </c>
      <c r="AE21" s="76"/>
      <c r="AF21" s="76" t="str">
        <f t="shared" si="5"/>
        <v>NA</v>
      </c>
      <c r="AG21" s="76"/>
      <c r="AH21" s="76">
        <f t="shared" si="13"/>
        <v>0</v>
      </c>
      <c r="AI21" s="77" t="str">
        <f t="shared" si="14"/>
        <v>NA</v>
      </c>
      <c r="AJ21" s="76" t="str">
        <f t="shared" si="7"/>
        <v>NA</v>
      </c>
      <c r="AK21" s="76"/>
      <c r="AL21" s="76" t="str">
        <f t="shared" si="8"/>
        <v>NA</v>
      </c>
      <c r="AM21" s="76"/>
      <c r="AN21" s="76" t="str">
        <f t="shared" si="9"/>
        <v>NA</v>
      </c>
      <c r="AO21" s="76"/>
      <c r="AP21" s="76">
        <f t="shared" si="15"/>
        <v>0</v>
      </c>
      <c r="AQ21" s="77" t="str">
        <f t="shared" si="19"/>
        <v>NA</v>
      </c>
      <c r="AR21" s="80" t="s">
        <v>180</v>
      </c>
      <c r="AS21" s="80" t="s">
        <v>180</v>
      </c>
      <c r="AT21" s="80" t="s">
        <v>180</v>
      </c>
    </row>
    <row r="22" spans="1:52" s="465" customFormat="1" ht="63.75">
      <c r="A22" s="470"/>
      <c r="B22" s="471" t="s">
        <v>265</v>
      </c>
      <c r="C22" s="471"/>
      <c r="D22" s="472"/>
      <c r="E22" s="473"/>
      <c r="F22" s="466" t="s">
        <v>4972</v>
      </c>
      <c r="G22" s="474" t="s">
        <v>4971</v>
      </c>
      <c r="H22" s="473"/>
      <c r="I22" s="473"/>
      <c r="J22" s="473"/>
      <c r="K22" s="474" t="s">
        <v>4983</v>
      </c>
      <c r="L22" s="474" t="s">
        <v>4984</v>
      </c>
      <c r="M22" s="474" t="s">
        <v>4985</v>
      </c>
      <c r="N22" s="474" t="s">
        <v>4986</v>
      </c>
      <c r="O22" s="474" t="s">
        <v>4987</v>
      </c>
      <c r="P22" s="466" t="s">
        <v>179</v>
      </c>
      <c r="Q22" s="474" t="s">
        <v>240</v>
      </c>
      <c r="R22" s="474" t="s">
        <v>241</v>
      </c>
      <c r="S22" s="466" t="s">
        <v>180</v>
      </c>
      <c r="T22" s="76">
        <f t="shared" si="0"/>
        <v>3</v>
      </c>
      <c r="U22" s="76" t="s">
        <v>232</v>
      </c>
      <c r="V22" s="76">
        <f t="shared" si="1"/>
        <v>5</v>
      </c>
      <c r="W22" s="76" t="s">
        <v>243</v>
      </c>
      <c r="X22" s="76">
        <f t="shared" si="2"/>
        <v>4</v>
      </c>
      <c r="Y22" s="76" t="s">
        <v>242</v>
      </c>
      <c r="Z22" s="379">
        <f t="shared" si="11"/>
        <v>5</v>
      </c>
      <c r="AA22" s="77" t="str">
        <f t="shared" si="17"/>
        <v>Catastrófico</v>
      </c>
      <c r="AB22" s="78">
        <f t="shared" si="3"/>
        <v>4</v>
      </c>
      <c r="AC22" s="76" t="s">
        <v>242</v>
      </c>
      <c r="AD22" s="76">
        <f t="shared" si="4"/>
        <v>4</v>
      </c>
      <c r="AE22" s="76" t="s">
        <v>242</v>
      </c>
      <c r="AF22" s="75">
        <f t="shared" si="5"/>
        <v>4</v>
      </c>
      <c r="AG22" s="76" t="s">
        <v>242</v>
      </c>
      <c r="AH22" s="379">
        <f t="shared" si="13"/>
        <v>4</v>
      </c>
      <c r="AI22" s="77" t="str">
        <f t="shared" si="14"/>
        <v>Mayor</v>
      </c>
      <c r="AJ22" s="78">
        <f t="shared" si="7"/>
        <v>3</v>
      </c>
      <c r="AK22" s="76" t="s">
        <v>232</v>
      </c>
      <c r="AL22" s="75">
        <f t="shared" si="8"/>
        <v>4</v>
      </c>
      <c r="AM22" s="76" t="s">
        <v>242</v>
      </c>
      <c r="AN22" s="75">
        <f t="shared" si="9"/>
        <v>4</v>
      </c>
      <c r="AO22" s="76" t="s">
        <v>242</v>
      </c>
      <c r="AP22" s="379">
        <f t="shared" si="15"/>
        <v>4</v>
      </c>
      <c r="AQ22" s="77" t="str">
        <f t="shared" si="19"/>
        <v>Mayor</v>
      </c>
      <c r="AR22" s="80" t="s">
        <v>180</v>
      </c>
      <c r="AS22" s="80" t="s">
        <v>180</v>
      </c>
      <c r="AT22" s="80" t="s">
        <v>180</v>
      </c>
    </row>
    <row r="23" spans="1:52" ht="89.25">
      <c r="B23" s="471" t="s">
        <v>266</v>
      </c>
      <c r="C23" s="56"/>
      <c r="D23" s="101"/>
      <c r="E23" s="58"/>
      <c r="F23" s="466" t="s">
        <v>4963</v>
      </c>
      <c r="G23" s="58" t="s">
        <v>4964</v>
      </c>
      <c r="H23" s="58"/>
      <c r="I23" s="58"/>
      <c r="J23" s="58"/>
      <c r="K23" s="58" t="s">
        <v>4962</v>
      </c>
      <c r="L23" s="58" t="s">
        <v>4966</v>
      </c>
      <c r="M23" s="58" t="s">
        <v>4949</v>
      </c>
      <c r="N23" s="58" t="s">
        <v>4967</v>
      </c>
      <c r="O23" s="58" t="s">
        <v>267</v>
      </c>
      <c r="P23" s="46" t="s">
        <v>179</v>
      </c>
      <c r="Q23" s="59" t="s">
        <v>240</v>
      </c>
      <c r="R23" s="451" t="s">
        <v>241</v>
      </c>
      <c r="S23" s="46" t="s">
        <v>179</v>
      </c>
      <c r="T23" s="75">
        <f t="shared" si="0"/>
        <v>4</v>
      </c>
      <c r="U23" s="75" t="s">
        <v>242</v>
      </c>
      <c r="V23" s="75">
        <f t="shared" si="1"/>
        <v>4</v>
      </c>
      <c r="W23" s="75" t="s">
        <v>242</v>
      </c>
      <c r="X23" s="75">
        <f t="shared" si="2"/>
        <v>4</v>
      </c>
      <c r="Y23" s="75" t="s">
        <v>242</v>
      </c>
      <c r="Z23" s="379">
        <f t="shared" si="11"/>
        <v>4</v>
      </c>
      <c r="AA23" s="77" t="str">
        <f t="shared" si="17"/>
        <v>Mayor</v>
      </c>
      <c r="AB23" s="78">
        <f t="shared" si="3"/>
        <v>4</v>
      </c>
      <c r="AC23" s="75" t="s">
        <v>242</v>
      </c>
      <c r="AD23" s="75">
        <f t="shared" si="4"/>
        <v>5</v>
      </c>
      <c r="AE23" s="75" t="s">
        <v>243</v>
      </c>
      <c r="AF23" s="75">
        <f t="shared" si="5"/>
        <v>4</v>
      </c>
      <c r="AG23" s="75" t="s">
        <v>242</v>
      </c>
      <c r="AH23" s="379">
        <f t="shared" si="13"/>
        <v>5</v>
      </c>
      <c r="AI23" s="77" t="str">
        <f t="shared" si="14"/>
        <v>Catastrófico</v>
      </c>
      <c r="AJ23" s="78">
        <f t="shared" si="7"/>
        <v>4</v>
      </c>
      <c r="AK23" s="75" t="s">
        <v>242</v>
      </c>
      <c r="AL23" s="75">
        <f t="shared" si="8"/>
        <v>4</v>
      </c>
      <c r="AM23" s="75" t="s">
        <v>242</v>
      </c>
      <c r="AN23" s="75">
        <f t="shared" si="9"/>
        <v>4</v>
      </c>
      <c r="AO23" s="75" t="s">
        <v>242</v>
      </c>
      <c r="AP23" s="379">
        <f t="shared" si="15"/>
        <v>4</v>
      </c>
      <c r="AQ23" s="77" t="str">
        <f t="shared" si="19"/>
        <v>Mayor</v>
      </c>
      <c r="AR23" s="80" t="s">
        <v>180</v>
      </c>
      <c r="AS23" s="80" t="s">
        <v>180</v>
      </c>
      <c r="AT23" s="80" t="s">
        <v>180</v>
      </c>
    </row>
    <row r="24" spans="1:52" s="92" customFormat="1" ht="42" customHeight="1">
      <c r="A24" s="84"/>
      <c r="B24" s="471" t="s">
        <v>268</v>
      </c>
      <c r="C24" s="56"/>
      <c r="D24" s="57"/>
      <c r="E24" s="46"/>
      <c r="F24" s="467" t="s">
        <v>5010</v>
      </c>
      <c r="G24" s="389" t="s">
        <v>5011</v>
      </c>
      <c r="H24" s="390" t="s">
        <v>224</v>
      </c>
      <c r="I24" s="390" t="s">
        <v>236</v>
      </c>
      <c r="J24" s="390" t="s">
        <v>237</v>
      </c>
      <c r="K24" s="389" t="s">
        <v>224</v>
      </c>
      <c r="L24" s="390" t="s">
        <v>236</v>
      </c>
      <c r="M24" s="390" t="s">
        <v>237</v>
      </c>
      <c r="N24" s="390" t="s">
        <v>238</v>
      </c>
      <c r="O24" s="390" t="s">
        <v>269</v>
      </c>
      <c r="P24" s="385" t="s">
        <v>179</v>
      </c>
      <c r="Q24" s="390" t="s">
        <v>240</v>
      </c>
      <c r="R24" s="390" t="s">
        <v>241</v>
      </c>
      <c r="S24" s="385" t="s">
        <v>179</v>
      </c>
      <c r="T24" s="75">
        <f t="shared" si="0"/>
        <v>4</v>
      </c>
      <c r="U24" s="386" t="s">
        <v>242</v>
      </c>
      <c r="V24" s="75">
        <f t="shared" si="1"/>
        <v>5</v>
      </c>
      <c r="W24" s="386" t="s">
        <v>243</v>
      </c>
      <c r="X24" s="75">
        <f t="shared" si="2"/>
        <v>5</v>
      </c>
      <c r="Y24" s="386" t="s">
        <v>243</v>
      </c>
      <c r="Z24" s="379">
        <f t="shared" si="11"/>
        <v>5</v>
      </c>
      <c r="AA24" s="77" t="str">
        <f t="shared" si="17"/>
        <v>Catastrófico</v>
      </c>
      <c r="AB24" s="78">
        <f t="shared" si="3"/>
        <v>4</v>
      </c>
      <c r="AC24" s="386" t="s">
        <v>242</v>
      </c>
      <c r="AD24" s="75">
        <f t="shared" si="4"/>
        <v>4</v>
      </c>
      <c r="AE24" s="386" t="s">
        <v>242</v>
      </c>
      <c r="AF24" s="75">
        <f t="shared" si="5"/>
        <v>4</v>
      </c>
      <c r="AG24" s="386" t="s">
        <v>242</v>
      </c>
      <c r="AH24" s="379">
        <f t="shared" si="13"/>
        <v>4</v>
      </c>
      <c r="AI24" s="77" t="str">
        <f t="shared" si="14"/>
        <v>Mayor</v>
      </c>
      <c r="AJ24" s="78">
        <f t="shared" si="7"/>
        <v>4</v>
      </c>
      <c r="AK24" s="386" t="s">
        <v>242</v>
      </c>
      <c r="AL24" s="75">
        <f t="shared" si="8"/>
        <v>4</v>
      </c>
      <c r="AM24" s="386" t="s">
        <v>242</v>
      </c>
      <c r="AN24" s="75">
        <f t="shared" si="9"/>
        <v>4</v>
      </c>
      <c r="AO24" s="386" t="s">
        <v>242</v>
      </c>
      <c r="AP24" s="379">
        <f t="shared" si="15"/>
        <v>4</v>
      </c>
      <c r="AQ24" s="77" t="str">
        <f t="shared" si="19"/>
        <v>Mayor</v>
      </c>
      <c r="AR24" s="388" t="s">
        <v>180</v>
      </c>
      <c r="AS24" s="388" t="s">
        <v>180</v>
      </c>
      <c r="AT24" s="388" t="s">
        <v>180</v>
      </c>
    </row>
    <row r="25" spans="1:52" ht="12.75">
      <c r="B25" s="56"/>
      <c r="C25" s="56"/>
      <c r="D25" s="101"/>
      <c r="E25" s="58"/>
      <c r="F25" s="58"/>
      <c r="G25" s="58"/>
      <c r="H25" s="58"/>
      <c r="I25" s="58"/>
      <c r="J25" s="58"/>
      <c r="K25" s="58"/>
      <c r="L25" s="58"/>
      <c r="M25" s="58"/>
      <c r="N25" s="58"/>
      <c r="O25" s="58"/>
      <c r="P25" s="46"/>
      <c r="Q25" s="59"/>
      <c r="R25" s="58"/>
      <c r="S25" s="46"/>
      <c r="T25" s="75"/>
      <c r="U25" s="75"/>
      <c r="V25" s="75"/>
      <c r="W25" s="75"/>
      <c r="X25" s="75"/>
      <c r="Y25" s="75"/>
      <c r="Z25" s="379"/>
      <c r="AA25" s="77"/>
      <c r="AB25" s="78"/>
      <c r="AC25" s="75"/>
      <c r="AD25" s="75"/>
      <c r="AE25" s="75"/>
      <c r="AF25" s="75"/>
      <c r="AG25" s="75"/>
      <c r="AH25" s="379"/>
      <c r="AI25" s="77"/>
      <c r="AJ25" s="78"/>
      <c r="AK25" s="75"/>
      <c r="AL25" s="75"/>
      <c r="AM25" s="75"/>
      <c r="AN25" s="75"/>
      <c r="AO25" s="75"/>
      <c r="AP25" s="379"/>
      <c r="AQ25" s="77"/>
      <c r="AR25" s="80"/>
      <c r="AS25" s="80"/>
      <c r="AT25" s="80"/>
    </row>
    <row r="26" spans="1:52" ht="12.75">
      <c r="B26" s="56"/>
      <c r="C26" s="56"/>
      <c r="D26" s="101"/>
      <c r="E26" s="58"/>
      <c r="F26" s="58"/>
      <c r="G26" s="58"/>
      <c r="H26" s="58"/>
      <c r="I26" s="58"/>
      <c r="J26" s="58"/>
      <c r="K26" s="58"/>
      <c r="L26" s="58"/>
      <c r="M26" s="58"/>
      <c r="N26" s="58"/>
      <c r="O26" s="58"/>
      <c r="P26" s="46"/>
      <c r="Q26" s="59"/>
      <c r="R26" s="58"/>
      <c r="S26" s="46"/>
      <c r="T26" s="75"/>
      <c r="U26" s="75"/>
      <c r="V26" s="75"/>
      <c r="W26" s="75"/>
      <c r="X26" s="75"/>
      <c r="Y26" s="75"/>
      <c r="Z26" s="379"/>
      <c r="AA26" s="77"/>
      <c r="AB26" s="78"/>
      <c r="AC26" s="75"/>
      <c r="AD26" s="75"/>
      <c r="AE26" s="75"/>
      <c r="AF26" s="75"/>
      <c r="AG26" s="75"/>
      <c r="AH26" s="379"/>
      <c r="AI26" s="77"/>
      <c r="AJ26" s="78"/>
      <c r="AK26" s="75"/>
      <c r="AL26" s="75"/>
      <c r="AM26" s="75"/>
      <c r="AN26" s="75"/>
      <c r="AO26" s="75"/>
      <c r="AP26" s="379"/>
      <c r="AQ26" s="77"/>
      <c r="AR26" s="80"/>
      <c r="AS26" s="80"/>
      <c r="AT26" s="80"/>
    </row>
    <row r="27" spans="1:52" ht="12.75">
      <c r="B27" s="56"/>
      <c r="C27" s="56"/>
      <c r="D27" s="101"/>
      <c r="E27" s="58"/>
      <c r="F27" s="58"/>
      <c r="G27" s="58"/>
      <c r="H27" s="58"/>
      <c r="I27" s="58"/>
      <c r="J27" s="58"/>
      <c r="K27" s="58"/>
      <c r="L27" s="58"/>
      <c r="M27" s="58"/>
      <c r="N27" s="58"/>
      <c r="O27" s="58"/>
      <c r="P27" s="46"/>
      <c r="Q27" s="59"/>
      <c r="R27" s="58"/>
      <c r="S27" s="46"/>
      <c r="T27" s="75"/>
      <c r="U27" s="75"/>
      <c r="V27" s="75"/>
      <c r="W27" s="75"/>
      <c r="X27" s="75"/>
      <c r="Y27" s="75"/>
      <c r="Z27" s="379"/>
      <c r="AA27" s="77"/>
      <c r="AB27" s="78"/>
      <c r="AC27" s="75"/>
      <c r="AD27" s="75"/>
      <c r="AE27" s="75"/>
      <c r="AF27" s="75"/>
      <c r="AG27" s="75"/>
      <c r="AH27" s="379"/>
      <c r="AI27" s="77"/>
      <c r="AJ27" s="78"/>
      <c r="AK27" s="75"/>
      <c r="AL27" s="75"/>
      <c r="AM27" s="75"/>
      <c r="AN27" s="75"/>
      <c r="AO27" s="75"/>
      <c r="AP27" s="379"/>
      <c r="AQ27" s="77"/>
      <c r="AR27" s="80"/>
      <c r="AS27" s="80"/>
      <c r="AT27" s="80"/>
    </row>
    <row r="28" spans="1:52" ht="12.75">
      <c r="B28" s="56"/>
      <c r="C28" s="56"/>
      <c r="D28" s="101"/>
      <c r="E28" s="58"/>
      <c r="F28" s="58"/>
      <c r="G28" s="58"/>
      <c r="H28" s="58"/>
      <c r="I28" s="58"/>
      <c r="J28" s="58"/>
      <c r="K28" s="58"/>
      <c r="L28" s="58"/>
      <c r="M28" s="58"/>
      <c r="N28" s="58"/>
      <c r="O28" s="58"/>
      <c r="P28" s="46"/>
      <c r="Q28" s="59"/>
      <c r="R28" s="58"/>
      <c r="S28" s="46"/>
      <c r="T28" s="75"/>
      <c r="U28" s="75"/>
      <c r="V28" s="75"/>
      <c r="W28" s="75"/>
      <c r="X28" s="75"/>
      <c r="Y28" s="75"/>
      <c r="Z28" s="379"/>
      <c r="AA28" s="77"/>
      <c r="AB28" s="78"/>
      <c r="AC28" s="75"/>
      <c r="AD28" s="75"/>
      <c r="AE28" s="75"/>
      <c r="AF28" s="75"/>
      <c r="AG28" s="75"/>
      <c r="AH28" s="379"/>
      <c r="AI28" s="77"/>
      <c r="AJ28" s="78"/>
      <c r="AK28" s="75"/>
      <c r="AL28" s="75"/>
      <c r="AM28" s="75"/>
      <c r="AN28" s="75"/>
      <c r="AO28" s="75"/>
      <c r="AP28" s="379"/>
      <c r="AQ28" s="77"/>
      <c r="AR28" s="80"/>
      <c r="AS28" s="80"/>
      <c r="AT28" s="80"/>
    </row>
    <row r="29" spans="1:52" ht="12.75">
      <c r="B29" s="56"/>
      <c r="C29" s="56"/>
      <c r="D29" s="101"/>
      <c r="E29" s="58"/>
      <c r="F29" s="58"/>
      <c r="G29" s="58"/>
      <c r="H29" s="58"/>
      <c r="I29" s="58"/>
      <c r="J29" s="58"/>
      <c r="K29" s="58"/>
      <c r="L29" s="58"/>
      <c r="M29" s="58"/>
      <c r="N29" s="58"/>
      <c r="O29" s="58"/>
      <c r="P29" s="46"/>
      <c r="Q29" s="59"/>
      <c r="R29" s="58"/>
      <c r="S29" s="46"/>
      <c r="T29" s="75"/>
      <c r="U29" s="75"/>
      <c r="V29" s="75"/>
      <c r="W29" s="75"/>
      <c r="X29" s="75"/>
      <c r="Y29" s="75"/>
      <c r="Z29" s="379"/>
      <c r="AA29" s="77"/>
      <c r="AB29" s="78"/>
      <c r="AC29" s="75"/>
      <c r="AD29" s="75"/>
      <c r="AE29" s="75"/>
      <c r="AF29" s="75"/>
      <c r="AG29" s="75"/>
      <c r="AH29" s="379"/>
      <c r="AI29" s="77"/>
      <c r="AJ29" s="78"/>
      <c r="AK29" s="75"/>
      <c r="AL29" s="75"/>
      <c r="AM29" s="75"/>
      <c r="AN29" s="75"/>
      <c r="AO29" s="75"/>
      <c r="AP29" s="379"/>
      <c r="AQ29" s="77"/>
      <c r="AR29" s="80"/>
      <c r="AS29" s="80"/>
      <c r="AT29" s="80"/>
    </row>
    <row r="30" spans="1:52" ht="12.75">
      <c r="B30" s="56"/>
      <c r="C30" s="56"/>
      <c r="D30" s="101"/>
      <c r="E30" s="58"/>
      <c r="F30" s="58"/>
      <c r="G30" s="58"/>
      <c r="H30" s="58"/>
      <c r="I30" s="58"/>
      <c r="J30" s="58"/>
      <c r="K30" s="58"/>
      <c r="L30" s="58"/>
      <c r="M30" s="58"/>
      <c r="N30" s="58"/>
      <c r="O30" s="58"/>
      <c r="P30" s="46"/>
      <c r="Q30" s="59"/>
      <c r="R30" s="58"/>
      <c r="S30" s="46"/>
      <c r="T30" s="75"/>
      <c r="U30" s="75"/>
      <c r="V30" s="75"/>
      <c r="W30" s="75"/>
      <c r="X30" s="75"/>
      <c r="Y30" s="75"/>
      <c r="Z30" s="379"/>
      <c r="AA30" s="77"/>
      <c r="AB30" s="78"/>
      <c r="AC30" s="75"/>
      <c r="AD30" s="75"/>
      <c r="AE30" s="75"/>
      <c r="AF30" s="75"/>
      <c r="AG30" s="75"/>
      <c r="AH30" s="379"/>
      <c r="AI30" s="77"/>
      <c r="AJ30" s="78"/>
      <c r="AK30" s="75"/>
      <c r="AL30" s="75"/>
      <c r="AM30" s="75"/>
      <c r="AN30" s="75"/>
      <c r="AO30" s="75"/>
      <c r="AP30" s="379"/>
      <c r="AQ30" s="77"/>
      <c r="AR30" s="80"/>
      <c r="AS30" s="80"/>
      <c r="AT30" s="80"/>
    </row>
    <row r="31" spans="1:52" ht="12.75">
      <c r="B31" s="56"/>
      <c r="C31" s="56"/>
      <c r="D31" s="101"/>
      <c r="E31" s="58"/>
      <c r="F31" s="58"/>
      <c r="G31" s="58"/>
      <c r="H31" s="58"/>
      <c r="I31" s="58"/>
      <c r="J31" s="58"/>
      <c r="K31" s="58"/>
      <c r="L31" s="58"/>
      <c r="M31" s="58"/>
      <c r="N31" s="58"/>
      <c r="O31" s="58"/>
      <c r="P31" s="46"/>
      <c r="Q31" s="59"/>
      <c r="R31" s="58"/>
      <c r="S31" s="46"/>
      <c r="T31" s="75"/>
      <c r="U31" s="75"/>
      <c r="V31" s="75"/>
      <c r="W31" s="75"/>
      <c r="X31" s="75"/>
      <c r="Y31" s="75"/>
      <c r="Z31" s="379"/>
      <c r="AA31" s="77"/>
      <c r="AB31" s="78"/>
      <c r="AC31" s="75"/>
      <c r="AD31" s="75"/>
      <c r="AE31" s="75"/>
      <c r="AF31" s="75"/>
      <c r="AG31" s="75"/>
      <c r="AH31" s="379"/>
      <c r="AI31" s="77"/>
      <c r="AJ31" s="78"/>
      <c r="AK31" s="75"/>
      <c r="AL31" s="75"/>
      <c r="AM31" s="75"/>
      <c r="AN31" s="75"/>
      <c r="AO31" s="75"/>
      <c r="AP31" s="379"/>
      <c r="AQ31" s="77"/>
      <c r="AR31" s="80"/>
      <c r="AS31" s="80"/>
      <c r="AT31" s="80"/>
    </row>
    <row r="32" spans="1:52" ht="12.75">
      <c r="B32" s="56"/>
      <c r="C32" s="56"/>
      <c r="D32" s="101"/>
      <c r="E32" s="58"/>
      <c r="F32" s="58"/>
      <c r="G32" s="58"/>
      <c r="H32" s="58"/>
      <c r="I32" s="58"/>
      <c r="J32" s="58"/>
      <c r="K32" s="58"/>
      <c r="L32" s="58"/>
      <c r="M32" s="58"/>
      <c r="N32" s="58"/>
      <c r="O32" s="58"/>
      <c r="P32" s="46"/>
      <c r="Q32" s="59"/>
      <c r="R32" s="58"/>
      <c r="S32" s="46"/>
      <c r="T32" s="75"/>
      <c r="U32" s="75"/>
      <c r="V32" s="75"/>
      <c r="W32" s="75"/>
      <c r="X32" s="75"/>
      <c r="Y32" s="75"/>
      <c r="Z32" s="379"/>
      <c r="AA32" s="77"/>
      <c r="AB32" s="78"/>
      <c r="AC32" s="75"/>
      <c r="AD32" s="75"/>
      <c r="AE32" s="75"/>
      <c r="AF32" s="75"/>
      <c r="AG32" s="75"/>
      <c r="AH32" s="379"/>
      <c r="AI32" s="77"/>
      <c r="AJ32" s="78"/>
      <c r="AK32" s="75"/>
      <c r="AL32" s="75"/>
      <c r="AM32" s="75"/>
      <c r="AN32" s="75"/>
      <c r="AO32" s="75"/>
      <c r="AP32" s="379"/>
      <c r="AQ32" s="77"/>
      <c r="AR32" s="80"/>
      <c r="AS32" s="80"/>
      <c r="AT32" s="80"/>
    </row>
    <row r="33" spans="2:46" ht="12.75">
      <c r="B33" s="56"/>
      <c r="C33" s="56"/>
      <c r="D33" s="101"/>
      <c r="E33" s="58"/>
      <c r="F33" s="58"/>
      <c r="G33" s="58"/>
      <c r="H33" s="58"/>
      <c r="I33" s="58"/>
      <c r="J33" s="58"/>
      <c r="K33" s="58"/>
      <c r="L33" s="58"/>
      <c r="M33" s="58"/>
      <c r="N33" s="58"/>
      <c r="O33" s="58"/>
      <c r="P33" s="46"/>
      <c r="Q33" s="59"/>
      <c r="R33" s="58"/>
      <c r="S33" s="46"/>
      <c r="T33" s="75"/>
      <c r="U33" s="75"/>
      <c r="V33" s="75"/>
      <c r="W33" s="75"/>
      <c r="X33" s="75"/>
      <c r="Y33" s="75"/>
      <c r="Z33" s="379"/>
      <c r="AA33" s="77"/>
      <c r="AB33" s="78"/>
      <c r="AC33" s="75"/>
      <c r="AD33" s="75"/>
      <c r="AE33" s="75"/>
      <c r="AF33" s="75"/>
      <c r="AG33" s="75"/>
      <c r="AH33" s="379"/>
      <c r="AI33" s="77"/>
      <c r="AJ33" s="78"/>
      <c r="AK33" s="75"/>
      <c r="AL33" s="75"/>
      <c r="AM33" s="75"/>
      <c r="AN33" s="75"/>
      <c r="AO33" s="75"/>
      <c r="AP33" s="379"/>
      <c r="AQ33" s="77"/>
      <c r="AR33" s="80"/>
      <c r="AS33" s="80"/>
      <c r="AT33" s="80"/>
    </row>
    <row r="34" spans="2:46" ht="12.75">
      <c r="B34" s="56"/>
      <c r="C34" s="56"/>
      <c r="D34" s="101"/>
      <c r="E34" s="58"/>
      <c r="F34" s="58"/>
      <c r="G34" s="58"/>
      <c r="H34" s="58"/>
      <c r="I34" s="58"/>
      <c r="J34" s="58"/>
      <c r="K34" s="58"/>
      <c r="L34" s="58"/>
      <c r="M34" s="58"/>
      <c r="N34" s="58"/>
      <c r="O34" s="58"/>
      <c r="P34" s="46"/>
      <c r="Q34" s="59"/>
      <c r="R34" s="58"/>
      <c r="S34" s="46"/>
      <c r="T34" s="75"/>
      <c r="U34" s="75"/>
      <c r="V34" s="75"/>
      <c r="W34" s="75"/>
      <c r="X34" s="75"/>
      <c r="Y34" s="75"/>
      <c r="Z34" s="379"/>
      <c r="AA34" s="77"/>
      <c r="AB34" s="78"/>
      <c r="AC34" s="75"/>
      <c r="AD34" s="75"/>
      <c r="AE34" s="75"/>
      <c r="AF34" s="75"/>
      <c r="AG34" s="75"/>
      <c r="AH34" s="379"/>
      <c r="AI34" s="77"/>
      <c r="AJ34" s="78"/>
      <c r="AK34" s="75"/>
      <c r="AL34" s="75"/>
      <c r="AM34" s="75"/>
      <c r="AN34" s="75"/>
      <c r="AO34" s="75"/>
      <c r="AP34" s="379"/>
      <c r="AQ34" s="77"/>
      <c r="AR34" s="80"/>
      <c r="AS34" s="80"/>
      <c r="AT34" s="80"/>
    </row>
    <row r="35" spans="2:46" ht="12.75">
      <c r="B35" s="56"/>
      <c r="C35" s="56"/>
      <c r="D35" s="101"/>
      <c r="E35" s="58"/>
      <c r="F35" s="58"/>
      <c r="G35" s="58"/>
      <c r="H35" s="58"/>
      <c r="I35" s="58"/>
      <c r="J35" s="58"/>
      <c r="K35" s="58"/>
      <c r="L35" s="58"/>
      <c r="M35" s="58"/>
      <c r="N35" s="58"/>
      <c r="O35" s="58"/>
      <c r="P35" s="46"/>
      <c r="Q35" s="59"/>
      <c r="R35" s="58"/>
      <c r="S35" s="46"/>
      <c r="T35" s="75"/>
      <c r="U35" s="75"/>
      <c r="V35" s="75"/>
      <c r="W35" s="75"/>
      <c r="X35" s="75"/>
      <c r="Y35" s="75"/>
      <c r="Z35" s="379"/>
      <c r="AA35" s="77"/>
      <c r="AB35" s="78"/>
      <c r="AC35" s="75"/>
      <c r="AD35" s="75"/>
      <c r="AE35" s="75"/>
      <c r="AF35" s="75"/>
      <c r="AG35" s="75"/>
      <c r="AH35" s="379"/>
      <c r="AI35" s="77"/>
      <c r="AJ35" s="78"/>
      <c r="AK35" s="75"/>
      <c r="AL35" s="75"/>
      <c r="AM35" s="75"/>
      <c r="AN35" s="75"/>
      <c r="AO35" s="75"/>
      <c r="AP35" s="379"/>
      <c r="AQ35" s="77"/>
      <c r="AR35" s="80"/>
      <c r="AS35" s="80"/>
      <c r="AT35" s="80"/>
    </row>
    <row r="36" spans="2:46" ht="12.75">
      <c r="B36" s="56"/>
      <c r="C36" s="56"/>
      <c r="D36" s="101"/>
      <c r="E36" s="58"/>
      <c r="F36" s="58"/>
      <c r="G36" s="58"/>
      <c r="H36" s="58"/>
      <c r="I36" s="58"/>
      <c r="J36" s="58"/>
      <c r="K36" s="58"/>
      <c r="L36" s="58"/>
      <c r="M36" s="58"/>
      <c r="N36" s="58"/>
      <c r="O36" s="58"/>
      <c r="P36" s="46"/>
      <c r="Q36" s="59"/>
      <c r="R36" s="58"/>
      <c r="S36" s="46"/>
      <c r="T36" s="75"/>
      <c r="U36" s="75"/>
      <c r="V36" s="75"/>
      <c r="W36" s="75"/>
      <c r="X36" s="75"/>
      <c r="Y36" s="75"/>
      <c r="Z36" s="379"/>
      <c r="AA36" s="77"/>
      <c r="AB36" s="78"/>
      <c r="AC36" s="75"/>
      <c r="AD36" s="75"/>
      <c r="AE36" s="75"/>
      <c r="AF36" s="75"/>
      <c r="AG36" s="75"/>
      <c r="AH36" s="379"/>
      <c r="AI36" s="77"/>
      <c r="AJ36" s="78"/>
      <c r="AK36" s="75"/>
      <c r="AL36" s="75"/>
      <c r="AM36" s="75"/>
      <c r="AN36" s="75"/>
      <c r="AO36" s="75"/>
      <c r="AP36" s="379"/>
      <c r="AQ36" s="77"/>
      <c r="AR36" s="80"/>
      <c r="AS36" s="80"/>
      <c r="AT36" s="80"/>
    </row>
    <row r="37" spans="2:46" ht="12.75">
      <c r="B37" s="56"/>
      <c r="C37" s="56"/>
      <c r="D37" s="101"/>
      <c r="E37" s="58"/>
      <c r="F37" s="58"/>
      <c r="G37" s="58"/>
      <c r="H37" s="58"/>
      <c r="I37" s="58"/>
      <c r="J37" s="58"/>
      <c r="K37" s="58"/>
      <c r="L37" s="58"/>
      <c r="M37" s="58"/>
      <c r="N37" s="58"/>
      <c r="O37" s="58"/>
      <c r="P37" s="46"/>
      <c r="Q37" s="59"/>
      <c r="R37" s="58"/>
      <c r="S37" s="46"/>
      <c r="T37" s="75"/>
      <c r="U37" s="75"/>
      <c r="V37" s="75"/>
      <c r="W37" s="75"/>
      <c r="X37" s="75"/>
      <c r="Y37" s="75"/>
      <c r="Z37" s="379"/>
      <c r="AA37" s="77"/>
      <c r="AB37" s="78"/>
      <c r="AC37" s="75"/>
      <c r="AD37" s="75"/>
      <c r="AE37" s="75"/>
      <c r="AF37" s="75"/>
      <c r="AG37" s="75"/>
      <c r="AH37" s="379"/>
      <c r="AI37" s="77"/>
      <c r="AJ37" s="78"/>
      <c r="AK37" s="75"/>
      <c r="AL37" s="75"/>
      <c r="AM37" s="75"/>
      <c r="AN37" s="75"/>
      <c r="AO37" s="75"/>
      <c r="AP37" s="379"/>
      <c r="AQ37" s="77"/>
      <c r="AR37" s="80"/>
      <c r="AS37" s="80"/>
      <c r="AT37" s="80"/>
    </row>
    <row r="38" spans="2:46" ht="12.75">
      <c r="B38" s="56"/>
      <c r="C38" s="56"/>
      <c r="D38" s="101"/>
      <c r="E38" s="58"/>
      <c r="F38" s="58"/>
      <c r="G38" s="58"/>
      <c r="H38" s="58"/>
      <c r="I38" s="58"/>
      <c r="J38" s="58"/>
      <c r="K38" s="58"/>
      <c r="L38" s="58"/>
      <c r="M38" s="58"/>
      <c r="N38" s="58"/>
      <c r="O38" s="58"/>
      <c r="P38" s="46"/>
      <c r="Q38" s="59"/>
      <c r="R38" s="58"/>
      <c r="S38" s="46"/>
      <c r="T38" s="75"/>
      <c r="U38" s="75"/>
      <c r="V38" s="75"/>
      <c r="W38" s="75"/>
      <c r="X38" s="75"/>
      <c r="Y38" s="75"/>
      <c r="Z38" s="379"/>
      <c r="AA38" s="77"/>
      <c r="AB38" s="78"/>
      <c r="AC38" s="75"/>
      <c r="AD38" s="75"/>
      <c r="AE38" s="75"/>
      <c r="AF38" s="75"/>
      <c r="AG38" s="75"/>
      <c r="AH38" s="379"/>
      <c r="AI38" s="77"/>
      <c r="AJ38" s="78"/>
      <c r="AK38" s="75"/>
      <c r="AL38" s="75"/>
      <c r="AM38" s="75"/>
      <c r="AN38" s="75"/>
      <c r="AO38" s="75"/>
      <c r="AP38" s="379"/>
      <c r="AQ38" s="77"/>
      <c r="AR38" s="80"/>
      <c r="AS38" s="80"/>
      <c r="AT38" s="80"/>
    </row>
    <row r="39" spans="2:46" ht="12.75">
      <c r="B39" s="56"/>
      <c r="C39" s="56"/>
      <c r="D39" s="101"/>
      <c r="E39" s="58"/>
      <c r="F39" s="58"/>
      <c r="G39" s="58"/>
      <c r="H39" s="58"/>
      <c r="I39" s="58"/>
      <c r="J39" s="58"/>
      <c r="K39" s="58"/>
      <c r="L39" s="58"/>
      <c r="M39" s="58"/>
      <c r="N39" s="58"/>
      <c r="O39" s="58"/>
      <c r="P39" s="46"/>
      <c r="Q39" s="59"/>
      <c r="R39" s="58"/>
      <c r="S39" s="46"/>
      <c r="T39" s="75"/>
      <c r="U39" s="75"/>
      <c r="V39" s="75"/>
      <c r="W39" s="75"/>
      <c r="X39" s="75"/>
      <c r="Y39" s="75"/>
      <c r="Z39" s="379"/>
      <c r="AA39" s="77"/>
      <c r="AB39" s="78"/>
      <c r="AC39" s="75"/>
      <c r="AD39" s="75"/>
      <c r="AE39" s="75"/>
      <c r="AF39" s="75"/>
      <c r="AG39" s="75"/>
      <c r="AH39" s="379"/>
      <c r="AI39" s="77"/>
      <c r="AJ39" s="78"/>
      <c r="AK39" s="75"/>
      <c r="AL39" s="75"/>
      <c r="AM39" s="75"/>
      <c r="AN39" s="75"/>
      <c r="AO39" s="75"/>
      <c r="AP39" s="379"/>
      <c r="AQ39" s="77"/>
      <c r="AR39" s="80"/>
      <c r="AS39" s="80"/>
      <c r="AT39" s="80"/>
    </row>
    <row r="40" spans="2:46" ht="12.75">
      <c r="B40" s="56"/>
      <c r="C40" s="56"/>
      <c r="D40" s="101"/>
      <c r="E40" s="58"/>
      <c r="F40" s="58"/>
      <c r="G40" s="58"/>
      <c r="H40" s="58"/>
      <c r="I40" s="58"/>
      <c r="J40" s="58"/>
      <c r="K40" s="58"/>
      <c r="L40" s="58"/>
      <c r="M40" s="58"/>
      <c r="N40" s="58"/>
      <c r="O40" s="58"/>
      <c r="P40" s="46"/>
      <c r="Q40" s="59"/>
      <c r="R40" s="58"/>
      <c r="S40" s="46"/>
      <c r="T40" s="75"/>
      <c r="U40" s="75"/>
      <c r="V40" s="75"/>
      <c r="W40" s="75"/>
      <c r="X40" s="75"/>
      <c r="Y40" s="75"/>
      <c r="Z40" s="379"/>
      <c r="AA40" s="77"/>
      <c r="AB40" s="78"/>
      <c r="AC40" s="75"/>
      <c r="AD40" s="75"/>
      <c r="AE40" s="75"/>
      <c r="AF40" s="75"/>
      <c r="AG40" s="75"/>
      <c r="AH40" s="379"/>
      <c r="AI40" s="77"/>
      <c r="AJ40" s="78"/>
      <c r="AK40" s="75"/>
      <c r="AL40" s="75"/>
      <c r="AM40" s="75"/>
      <c r="AN40" s="75"/>
      <c r="AO40" s="75"/>
      <c r="AP40" s="379"/>
      <c r="AQ40" s="77"/>
      <c r="AR40" s="80"/>
      <c r="AS40" s="80"/>
      <c r="AT40" s="80"/>
    </row>
    <row r="41" spans="2:46" ht="12.75">
      <c r="B41" s="56"/>
      <c r="C41" s="56"/>
      <c r="D41" s="101"/>
      <c r="E41" s="58"/>
      <c r="F41" s="58"/>
      <c r="G41" s="58"/>
      <c r="H41" s="58"/>
      <c r="I41" s="58"/>
      <c r="J41" s="58"/>
      <c r="K41" s="58"/>
      <c r="L41" s="58"/>
      <c r="M41" s="58"/>
      <c r="N41" s="58"/>
      <c r="O41" s="58"/>
      <c r="P41" s="46"/>
      <c r="Q41" s="59"/>
      <c r="R41" s="58"/>
      <c r="S41" s="46"/>
      <c r="T41" s="75"/>
      <c r="U41" s="75"/>
      <c r="V41" s="75"/>
      <c r="W41" s="75"/>
      <c r="X41" s="75"/>
      <c r="Y41" s="75"/>
      <c r="Z41" s="379"/>
      <c r="AA41" s="77"/>
      <c r="AB41" s="78"/>
      <c r="AC41" s="75"/>
      <c r="AD41" s="75"/>
      <c r="AE41" s="75"/>
      <c r="AF41" s="75"/>
      <c r="AG41" s="75"/>
      <c r="AH41" s="379"/>
      <c r="AI41" s="77"/>
      <c r="AJ41" s="78"/>
      <c r="AK41" s="75"/>
      <c r="AL41" s="75"/>
      <c r="AM41" s="75"/>
      <c r="AN41" s="75"/>
      <c r="AO41" s="75"/>
      <c r="AP41" s="379"/>
      <c r="AQ41" s="77"/>
      <c r="AR41" s="80"/>
      <c r="AS41" s="80"/>
      <c r="AT41" s="80"/>
    </row>
    <row r="42" spans="2:46" ht="12.75">
      <c r="B42" s="56"/>
      <c r="C42" s="56"/>
      <c r="D42" s="101"/>
      <c r="E42" s="58"/>
      <c r="F42" s="58"/>
      <c r="G42" s="58"/>
      <c r="H42" s="58"/>
      <c r="I42" s="58"/>
      <c r="J42" s="58"/>
      <c r="K42" s="58"/>
      <c r="L42" s="58"/>
      <c r="M42" s="58"/>
      <c r="N42" s="58"/>
      <c r="O42" s="58"/>
      <c r="P42" s="46"/>
      <c r="Q42" s="59"/>
      <c r="R42" s="58"/>
      <c r="S42" s="46"/>
      <c r="T42" s="75"/>
      <c r="U42" s="75"/>
      <c r="V42" s="75"/>
      <c r="W42" s="75"/>
      <c r="X42" s="75"/>
      <c r="Y42" s="75"/>
      <c r="Z42" s="379"/>
      <c r="AA42" s="77"/>
      <c r="AB42" s="78"/>
      <c r="AC42" s="75"/>
      <c r="AD42" s="75"/>
      <c r="AE42" s="75"/>
      <c r="AF42" s="75"/>
      <c r="AG42" s="75"/>
      <c r="AH42" s="379"/>
      <c r="AI42" s="77"/>
      <c r="AJ42" s="78"/>
      <c r="AK42" s="75"/>
      <c r="AL42" s="75"/>
      <c r="AM42" s="75"/>
      <c r="AN42" s="75"/>
      <c r="AO42" s="75"/>
      <c r="AP42" s="379"/>
      <c r="AQ42" s="77"/>
      <c r="AR42" s="80"/>
      <c r="AS42" s="80"/>
      <c r="AT42" s="80"/>
    </row>
    <row r="43" spans="2:46" ht="12.75">
      <c r="B43" s="56"/>
      <c r="C43" s="56"/>
      <c r="D43" s="101"/>
      <c r="E43" s="58"/>
      <c r="F43" s="58"/>
      <c r="G43" s="58"/>
      <c r="H43" s="58"/>
      <c r="I43" s="58"/>
      <c r="J43" s="58"/>
      <c r="K43" s="58"/>
      <c r="L43" s="58"/>
      <c r="M43" s="58"/>
      <c r="N43" s="58"/>
      <c r="O43" s="58"/>
      <c r="P43" s="46"/>
      <c r="Q43" s="59"/>
      <c r="R43" s="58"/>
      <c r="S43" s="46"/>
      <c r="T43" s="75"/>
      <c r="U43" s="75"/>
      <c r="V43" s="75"/>
      <c r="W43" s="75"/>
      <c r="X43" s="75"/>
      <c r="Y43" s="75"/>
      <c r="Z43" s="379"/>
      <c r="AA43" s="77"/>
      <c r="AB43" s="78"/>
      <c r="AC43" s="75"/>
      <c r="AD43" s="75"/>
      <c r="AE43" s="75"/>
      <c r="AF43" s="75"/>
      <c r="AG43" s="75"/>
      <c r="AH43" s="379"/>
      <c r="AI43" s="77"/>
      <c r="AJ43" s="78"/>
      <c r="AK43" s="75"/>
      <c r="AL43" s="75"/>
      <c r="AM43" s="75"/>
      <c r="AN43" s="75"/>
      <c r="AO43" s="75"/>
      <c r="AP43" s="379"/>
      <c r="AQ43" s="77"/>
      <c r="AR43" s="80"/>
      <c r="AS43" s="80"/>
      <c r="AT43" s="80"/>
    </row>
    <row r="44" spans="2:46" ht="12.75">
      <c r="B44" s="56"/>
      <c r="C44" s="56"/>
      <c r="D44" s="101"/>
      <c r="E44" s="58"/>
      <c r="F44" s="58"/>
      <c r="G44" s="58"/>
      <c r="H44" s="58"/>
      <c r="I44" s="58"/>
      <c r="J44" s="58"/>
      <c r="K44" s="58"/>
      <c r="L44" s="58"/>
      <c r="M44" s="58"/>
      <c r="N44" s="58"/>
      <c r="O44" s="58"/>
      <c r="P44" s="46"/>
      <c r="Q44" s="59"/>
      <c r="R44" s="58"/>
      <c r="S44" s="46"/>
      <c r="T44" s="75"/>
      <c r="U44" s="75"/>
      <c r="V44" s="75"/>
      <c r="W44" s="75"/>
      <c r="X44" s="75"/>
      <c r="Y44" s="75"/>
      <c r="Z44" s="379"/>
      <c r="AA44" s="77"/>
      <c r="AB44" s="78"/>
      <c r="AC44" s="75"/>
      <c r="AD44" s="75"/>
      <c r="AE44" s="75"/>
      <c r="AF44" s="75"/>
      <c r="AG44" s="75"/>
      <c r="AH44" s="379"/>
      <c r="AI44" s="77"/>
      <c r="AJ44" s="78"/>
      <c r="AK44" s="75"/>
      <c r="AL44" s="75"/>
      <c r="AM44" s="75"/>
      <c r="AN44" s="75"/>
      <c r="AO44" s="75"/>
      <c r="AP44" s="379"/>
      <c r="AQ44" s="77"/>
      <c r="AR44" s="80"/>
      <c r="AS44" s="80"/>
      <c r="AT44" s="80"/>
    </row>
    <row r="45" spans="2:46" ht="12.75">
      <c r="B45" s="56"/>
      <c r="C45" s="56"/>
      <c r="D45" s="101"/>
      <c r="E45" s="58"/>
      <c r="F45" s="58"/>
      <c r="G45" s="58"/>
      <c r="H45" s="58"/>
      <c r="I45" s="58"/>
      <c r="J45" s="58"/>
      <c r="K45" s="58"/>
      <c r="L45" s="58"/>
      <c r="M45" s="58"/>
      <c r="N45" s="58"/>
      <c r="O45" s="58"/>
      <c r="P45" s="46"/>
      <c r="Q45" s="59"/>
      <c r="R45" s="58"/>
      <c r="S45" s="46"/>
      <c r="T45" s="75"/>
      <c r="U45" s="75"/>
      <c r="V45" s="75"/>
      <c r="W45" s="75"/>
      <c r="X45" s="75"/>
      <c r="Y45" s="75"/>
      <c r="Z45" s="379"/>
      <c r="AA45" s="77"/>
      <c r="AB45" s="78"/>
      <c r="AC45" s="75"/>
      <c r="AD45" s="75"/>
      <c r="AE45" s="75"/>
      <c r="AF45" s="75"/>
      <c r="AG45" s="75"/>
      <c r="AH45" s="379"/>
      <c r="AI45" s="77"/>
      <c r="AJ45" s="78"/>
      <c r="AK45" s="75"/>
      <c r="AL45" s="75"/>
      <c r="AM45" s="75"/>
      <c r="AN45" s="75"/>
      <c r="AO45" s="75"/>
      <c r="AP45" s="379"/>
      <c r="AQ45" s="77"/>
      <c r="AR45" s="80"/>
      <c r="AS45" s="80"/>
      <c r="AT45" s="80"/>
    </row>
    <row r="46" spans="2:46" ht="12.75">
      <c r="B46" s="56"/>
      <c r="C46" s="56"/>
      <c r="D46" s="101"/>
      <c r="E46" s="58"/>
      <c r="F46" s="58"/>
      <c r="G46" s="58"/>
      <c r="H46" s="58"/>
      <c r="I46" s="58"/>
      <c r="J46" s="58"/>
      <c r="K46" s="58"/>
      <c r="L46" s="58"/>
      <c r="M46" s="58"/>
      <c r="N46" s="58"/>
      <c r="O46" s="58"/>
      <c r="P46" s="46"/>
      <c r="Q46" s="59"/>
      <c r="R46" s="58"/>
      <c r="S46" s="46"/>
      <c r="T46" s="75"/>
      <c r="U46" s="75"/>
      <c r="V46" s="75"/>
      <c r="W46" s="75"/>
      <c r="X46" s="75"/>
      <c r="Y46" s="75"/>
      <c r="Z46" s="379"/>
      <c r="AA46" s="77"/>
      <c r="AB46" s="78"/>
      <c r="AC46" s="75"/>
      <c r="AD46" s="75"/>
      <c r="AE46" s="75"/>
      <c r="AF46" s="75"/>
      <c r="AG46" s="75"/>
      <c r="AH46" s="379"/>
      <c r="AI46" s="77"/>
      <c r="AJ46" s="78"/>
      <c r="AK46" s="75"/>
      <c r="AL46" s="75"/>
      <c r="AM46" s="75"/>
      <c r="AN46" s="75"/>
      <c r="AO46" s="75"/>
      <c r="AP46" s="379"/>
      <c r="AQ46" s="77"/>
      <c r="AR46" s="80"/>
      <c r="AS46" s="80"/>
      <c r="AT46" s="80"/>
    </row>
    <row r="47" spans="2:46" ht="12.75">
      <c r="B47" s="56"/>
      <c r="C47" s="56"/>
      <c r="D47" s="101"/>
      <c r="E47" s="58"/>
      <c r="F47" s="58"/>
      <c r="G47" s="58"/>
      <c r="H47" s="58"/>
      <c r="I47" s="58"/>
      <c r="J47" s="58"/>
      <c r="K47" s="58"/>
      <c r="L47" s="58"/>
      <c r="M47" s="58"/>
      <c r="N47" s="58"/>
      <c r="O47" s="58"/>
      <c r="P47" s="46"/>
      <c r="Q47" s="59"/>
      <c r="R47" s="58"/>
      <c r="S47" s="46"/>
      <c r="T47" s="75"/>
      <c r="U47" s="75"/>
      <c r="V47" s="75"/>
      <c r="W47" s="75"/>
      <c r="X47" s="75"/>
      <c r="Y47" s="75"/>
      <c r="Z47" s="379"/>
      <c r="AA47" s="77"/>
      <c r="AB47" s="78"/>
      <c r="AC47" s="75"/>
      <c r="AD47" s="75"/>
      <c r="AE47" s="75"/>
      <c r="AF47" s="75"/>
      <c r="AG47" s="75"/>
      <c r="AH47" s="379"/>
      <c r="AI47" s="77"/>
      <c r="AJ47" s="78"/>
      <c r="AK47" s="75"/>
      <c r="AL47" s="75"/>
      <c r="AM47" s="75"/>
      <c r="AN47" s="75"/>
      <c r="AO47" s="75"/>
      <c r="AP47" s="379"/>
      <c r="AQ47" s="77"/>
      <c r="AR47" s="80"/>
      <c r="AS47" s="80"/>
      <c r="AT47" s="80"/>
    </row>
    <row r="48" spans="2:46" ht="12.75">
      <c r="B48" s="56"/>
      <c r="C48" s="56"/>
      <c r="D48" s="101"/>
      <c r="E48" s="58"/>
      <c r="F48" s="58"/>
      <c r="G48" s="58"/>
      <c r="H48" s="58"/>
      <c r="I48" s="58"/>
      <c r="J48" s="58"/>
      <c r="K48" s="58"/>
      <c r="L48" s="58"/>
      <c r="M48" s="58"/>
      <c r="N48" s="58"/>
      <c r="O48" s="58"/>
      <c r="P48" s="46"/>
      <c r="Q48" s="59"/>
      <c r="R48" s="58"/>
      <c r="S48" s="46"/>
      <c r="T48" s="75"/>
      <c r="U48" s="75"/>
      <c r="V48" s="75"/>
      <c r="W48" s="75"/>
      <c r="X48" s="75"/>
      <c r="Y48" s="75"/>
      <c r="Z48" s="379"/>
      <c r="AA48" s="77"/>
      <c r="AB48" s="78"/>
      <c r="AC48" s="75"/>
      <c r="AD48" s="75"/>
      <c r="AE48" s="75"/>
      <c r="AF48" s="75"/>
      <c r="AG48" s="75"/>
      <c r="AH48" s="379"/>
      <c r="AI48" s="77"/>
      <c r="AJ48" s="78"/>
      <c r="AK48" s="75"/>
      <c r="AL48" s="75"/>
      <c r="AM48" s="75"/>
      <c r="AN48" s="75"/>
      <c r="AO48" s="75"/>
      <c r="AP48" s="379"/>
      <c r="AQ48" s="77"/>
      <c r="AR48" s="80"/>
      <c r="AS48" s="80"/>
      <c r="AT48" s="80"/>
    </row>
    <row r="49" spans="2:46" ht="12.75">
      <c r="B49" s="56"/>
      <c r="C49" s="56"/>
      <c r="D49" s="101"/>
      <c r="E49" s="58"/>
      <c r="F49" s="58"/>
      <c r="G49" s="58"/>
      <c r="H49" s="58"/>
      <c r="I49" s="58"/>
      <c r="J49" s="58"/>
      <c r="K49" s="58"/>
      <c r="L49" s="58"/>
      <c r="M49" s="58"/>
      <c r="N49" s="58"/>
      <c r="O49" s="58"/>
      <c r="P49" s="46"/>
      <c r="Q49" s="59"/>
      <c r="R49" s="58"/>
      <c r="S49" s="46"/>
      <c r="T49" s="75"/>
      <c r="U49" s="75"/>
      <c r="V49" s="75"/>
      <c r="W49" s="75"/>
      <c r="X49" s="75"/>
      <c r="Y49" s="75"/>
      <c r="Z49" s="379"/>
      <c r="AA49" s="77"/>
      <c r="AB49" s="78"/>
      <c r="AC49" s="75"/>
      <c r="AD49" s="75"/>
      <c r="AE49" s="75"/>
      <c r="AF49" s="75"/>
      <c r="AG49" s="75"/>
      <c r="AH49" s="379"/>
      <c r="AI49" s="77"/>
      <c r="AJ49" s="78"/>
      <c r="AK49" s="75"/>
      <c r="AL49" s="75"/>
      <c r="AM49" s="75"/>
      <c r="AN49" s="75"/>
      <c r="AO49" s="75"/>
      <c r="AP49" s="379"/>
      <c r="AQ49" s="77"/>
      <c r="AR49" s="80"/>
      <c r="AS49" s="80"/>
      <c r="AT49" s="80"/>
    </row>
    <row r="50" spans="2:46" ht="12.75">
      <c r="B50" s="56"/>
      <c r="C50" s="56"/>
      <c r="D50" s="101"/>
      <c r="E50" s="58"/>
      <c r="F50" s="58"/>
      <c r="G50" s="58"/>
      <c r="H50" s="58"/>
      <c r="I50" s="58"/>
      <c r="J50" s="58"/>
      <c r="K50" s="58"/>
      <c r="L50" s="58"/>
      <c r="M50" s="58"/>
      <c r="N50" s="58"/>
      <c r="O50" s="58"/>
      <c r="P50" s="46"/>
      <c r="Q50" s="59"/>
      <c r="R50" s="58"/>
      <c r="S50" s="46"/>
      <c r="T50" s="75"/>
      <c r="U50" s="75"/>
      <c r="V50" s="75"/>
      <c r="W50" s="75"/>
      <c r="X50" s="75"/>
      <c r="Y50" s="75"/>
      <c r="Z50" s="379"/>
      <c r="AA50" s="77"/>
      <c r="AB50" s="78"/>
      <c r="AC50" s="75"/>
      <c r="AD50" s="75"/>
      <c r="AE50" s="75"/>
      <c r="AF50" s="75"/>
      <c r="AG50" s="75"/>
      <c r="AH50" s="379"/>
      <c r="AI50" s="77"/>
      <c r="AJ50" s="78"/>
      <c r="AK50" s="75"/>
      <c r="AL50" s="75"/>
      <c r="AM50" s="75"/>
      <c r="AN50" s="75"/>
      <c r="AO50" s="75"/>
      <c r="AP50" s="379"/>
      <c r="AQ50" s="77"/>
      <c r="AR50" s="80"/>
      <c r="AS50" s="80"/>
      <c r="AT50" s="80"/>
    </row>
    <row r="51" spans="2:46" ht="12.75">
      <c r="B51" s="56"/>
      <c r="C51" s="56"/>
      <c r="D51" s="101"/>
      <c r="E51" s="58"/>
      <c r="F51" s="58"/>
      <c r="G51" s="58"/>
      <c r="H51" s="58"/>
      <c r="I51" s="58"/>
      <c r="J51" s="58"/>
      <c r="K51" s="58"/>
      <c r="L51" s="58"/>
      <c r="M51" s="58"/>
      <c r="N51" s="58"/>
      <c r="O51" s="58"/>
      <c r="P51" s="46"/>
      <c r="Q51" s="59"/>
      <c r="R51" s="58"/>
      <c r="S51" s="46"/>
      <c r="T51" s="75"/>
      <c r="U51" s="75"/>
      <c r="V51" s="75"/>
      <c r="W51" s="75"/>
      <c r="X51" s="75"/>
      <c r="Y51" s="75"/>
      <c r="Z51" s="379"/>
      <c r="AA51" s="77"/>
      <c r="AB51" s="78"/>
      <c r="AC51" s="75"/>
      <c r="AD51" s="75"/>
      <c r="AE51" s="75"/>
      <c r="AF51" s="75"/>
      <c r="AG51" s="75"/>
      <c r="AH51" s="379"/>
      <c r="AI51" s="77"/>
      <c r="AJ51" s="78"/>
      <c r="AK51" s="75"/>
      <c r="AL51" s="75"/>
      <c r="AM51" s="75"/>
      <c r="AN51" s="75"/>
      <c r="AO51" s="75"/>
      <c r="AP51" s="379"/>
      <c r="AQ51" s="77"/>
      <c r="AR51" s="80"/>
      <c r="AS51" s="80"/>
      <c r="AT51" s="80"/>
    </row>
    <row r="52" spans="2:46" ht="12.75">
      <c r="B52" s="56"/>
      <c r="C52" s="56"/>
      <c r="D52" s="101"/>
      <c r="E52" s="58"/>
      <c r="F52" s="58"/>
      <c r="G52" s="58"/>
      <c r="H52" s="58"/>
      <c r="I52" s="58"/>
      <c r="J52" s="58"/>
      <c r="K52" s="58"/>
      <c r="L52" s="58"/>
      <c r="M52" s="58"/>
      <c r="N52" s="58"/>
      <c r="O52" s="58"/>
      <c r="P52" s="46"/>
      <c r="Q52" s="59"/>
      <c r="R52" s="58"/>
      <c r="S52" s="46"/>
      <c r="T52" s="75"/>
      <c r="U52" s="75"/>
      <c r="V52" s="75"/>
      <c r="W52" s="75"/>
      <c r="X52" s="75"/>
      <c r="Y52" s="75"/>
      <c r="Z52" s="379"/>
      <c r="AA52" s="77"/>
      <c r="AB52" s="78"/>
      <c r="AC52" s="75"/>
      <c r="AD52" s="75"/>
      <c r="AE52" s="75"/>
      <c r="AF52" s="75"/>
      <c r="AG52" s="75"/>
      <c r="AH52" s="379"/>
      <c r="AI52" s="77"/>
      <c r="AJ52" s="78"/>
      <c r="AK52" s="75"/>
      <c r="AL52" s="75"/>
      <c r="AM52" s="75"/>
      <c r="AN52" s="75"/>
      <c r="AO52" s="75"/>
      <c r="AP52" s="379"/>
      <c r="AQ52" s="77"/>
      <c r="AR52" s="80"/>
      <c r="AS52" s="80"/>
      <c r="AT52" s="80"/>
    </row>
    <row r="53" spans="2:46" ht="12.75">
      <c r="B53" s="56"/>
      <c r="C53" s="56"/>
      <c r="D53" s="101"/>
      <c r="E53" s="58"/>
      <c r="F53" s="58"/>
      <c r="G53" s="58"/>
      <c r="H53" s="58"/>
      <c r="I53" s="58"/>
      <c r="J53" s="58"/>
      <c r="K53" s="58"/>
      <c r="L53" s="58"/>
      <c r="M53" s="58"/>
      <c r="N53" s="58"/>
      <c r="O53" s="58"/>
      <c r="P53" s="46"/>
      <c r="Q53" s="59"/>
      <c r="R53" s="58"/>
      <c r="S53" s="46"/>
      <c r="T53" s="75"/>
      <c r="U53" s="75"/>
      <c r="V53" s="75"/>
      <c r="W53" s="75"/>
      <c r="X53" s="75"/>
      <c r="Y53" s="75"/>
      <c r="Z53" s="379"/>
      <c r="AA53" s="77"/>
      <c r="AB53" s="78"/>
      <c r="AC53" s="75"/>
      <c r="AD53" s="75"/>
      <c r="AE53" s="75"/>
      <c r="AF53" s="75"/>
      <c r="AG53" s="75"/>
      <c r="AH53" s="379"/>
      <c r="AI53" s="77"/>
      <c r="AJ53" s="78"/>
      <c r="AK53" s="75"/>
      <c r="AL53" s="75"/>
      <c r="AM53" s="75"/>
      <c r="AN53" s="75"/>
      <c r="AO53" s="75"/>
      <c r="AP53" s="379"/>
      <c r="AQ53" s="77"/>
      <c r="AR53" s="80"/>
      <c r="AS53" s="80"/>
      <c r="AT53" s="80"/>
    </row>
    <row r="54" spans="2:46" ht="12.75">
      <c r="B54" s="56"/>
      <c r="C54" s="56"/>
      <c r="D54" s="101"/>
      <c r="E54" s="58"/>
      <c r="F54" s="58"/>
      <c r="G54" s="58"/>
      <c r="H54" s="58"/>
      <c r="I54" s="58"/>
      <c r="J54" s="58"/>
      <c r="K54" s="58"/>
      <c r="L54" s="58"/>
      <c r="M54" s="58"/>
      <c r="N54" s="58"/>
      <c r="O54" s="58"/>
      <c r="P54" s="46"/>
      <c r="Q54" s="59"/>
      <c r="R54" s="58"/>
      <c r="S54" s="46"/>
      <c r="T54" s="75"/>
      <c r="U54" s="75"/>
      <c r="V54" s="75"/>
      <c r="W54" s="75"/>
      <c r="X54" s="75"/>
      <c r="Y54" s="75"/>
      <c r="Z54" s="379"/>
      <c r="AA54" s="77"/>
      <c r="AB54" s="78"/>
      <c r="AC54" s="75"/>
      <c r="AD54" s="75"/>
      <c r="AE54" s="75"/>
      <c r="AF54" s="75"/>
      <c r="AG54" s="75"/>
      <c r="AH54" s="379"/>
      <c r="AI54" s="77"/>
      <c r="AJ54" s="78"/>
      <c r="AK54" s="75"/>
      <c r="AL54" s="75"/>
      <c r="AM54" s="75"/>
      <c r="AN54" s="75"/>
      <c r="AO54" s="75"/>
      <c r="AP54" s="379"/>
      <c r="AQ54" s="77"/>
      <c r="AR54" s="80"/>
      <c r="AS54" s="80"/>
      <c r="AT54" s="80"/>
    </row>
    <row r="55" spans="2:46" ht="12.75">
      <c r="B55" s="56"/>
      <c r="C55" s="56"/>
      <c r="D55" s="101"/>
      <c r="E55" s="58"/>
      <c r="F55" s="58"/>
      <c r="G55" s="58"/>
      <c r="H55" s="58"/>
      <c r="I55" s="58"/>
      <c r="J55" s="58"/>
      <c r="K55" s="58"/>
      <c r="L55" s="58"/>
      <c r="M55" s="58"/>
      <c r="N55" s="58"/>
      <c r="O55" s="58"/>
      <c r="P55" s="46"/>
      <c r="Q55" s="59"/>
      <c r="R55" s="58"/>
      <c r="S55" s="46"/>
      <c r="T55" s="75"/>
      <c r="U55" s="75"/>
      <c r="V55" s="75"/>
      <c r="W55" s="75"/>
      <c r="X55" s="75"/>
      <c r="Y55" s="75"/>
      <c r="Z55" s="379"/>
      <c r="AA55" s="77"/>
      <c r="AB55" s="78"/>
      <c r="AC55" s="75"/>
      <c r="AD55" s="75"/>
      <c r="AE55" s="75"/>
      <c r="AF55" s="75"/>
      <c r="AG55" s="75"/>
      <c r="AH55" s="379"/>
      <c r="AI55" s="77"/>
      <c r="AJ55" s="78"/>
      <c r="AK55" s="75"/>
      <c r="AL55" s="75"/>
      <c r="AM55" s="75"/>
      <c r="AN55" s="75"/>
      <c r="AO55" s="75"/>
      <c r="AP55" s="379"/>
      <c r="AQ55" s="77"/>
      <c r="AR55" s="80"/>
      <c r="AS55" s="80"/>
      <c r="AT55" s="80"/>
    </row>
    <row r="56" spans="2:46" ht="12.75">
      <c r="B56" s="56"/>
      <c r="C56" s="56"/>
      <c r="D56" s="101"/>
      <c r="E56" s="58"/>
      <c r="F56" s="58"/>
      <c r="G56" s="58"/>
      <c r="H56" s="58"/>
      <c r="I56" s="58"/>
      <c r="J56" s="58"/>
      <c r="K56" s="58"/>
      <c r="L56" s="58"/>
      <c r="M56" s="58"/>
      <c r="N56" s="58"/>
      <c r="O56" s="58"/>
      <c r="P56" s="46"/>
      <c r="Q56" s="59"/>
      <c r="R56" s="58"/>
      <c r="S56" s="46"/>
      <c r="T56" s="75"/>
      <c r="U56" s="75"/>
      <c r="V56" s="75"/>
      <c r="W56" s="75"/>
      <c r="X56" s="75"/>
      <c r="Y56" s="75"/>
      <c r="Z56" s="379"/>
      <c r="AA56" s="77"/>
      <c r="AB56" s="78"/>
      <c r="AC56" s="75"/>
      <c r="AD56" s="75"/>
      <c r="AE56" s="75"/>
      <c r="AF56" s="75"/>
      <c r="AG56" s="75"/>
      <c r="AH56" s="379"/>
      <c r="AI56" s="77"/>
      <c r="AJ56" s="78"/>
      <c r="AK56" s="75"/>
      <c r="AL56" s="75"/>
      <c r="AM56" s="75"/>
      <c r="AN56" s="75"/>
      <c r="AO56" s="75"/>
      <c r="AP56" s="379"/>
      <c r="AQ56" s="77"/>
      <c r="AR56" s="80"/>
      <c r="AS56" s="80"/>
      <c r="AT56" s="80"/>
    </row>
    <row r="57" spans="2:46" ht="12.75">
      <c r="B57" s="56"/>
      <c r="C57" s="56"/>
      <c r="D57" s="101"/>
      <c r="E57" s="58"/>
      <c r="F57" s="58"/>
      <c r="G57" s="58"/>
      <c r="H57" s="58"/>
      <c r="I57" s="58"/>
      <c r="J57" s="58"/>
      <c r="K57" s="58"/>
      <c r="L57" s="58"/>
      <c r="M57" s="58"/>
      <c r="N57" s="58"/>
      <c r="O57" s="58"/>
      <c r="P57" s="46"/>
      <c r="Q57" s="59"/>
      <c r="R57" s="58"/>
      <c r="S57" s="46"/>
      <c r="T57" s="75"/>
      <c r="U57" s="75"/>
      <c r="V57" s="75"/>
      <c r="W57" s="75"/>
      <c r="X57" s="75"/>
      <c r="Y57" s="75"/>
      <c r="Z57" s="379"/>
      <c r="AA57" s="77"/>
      <c r="AB57" s="78"/>
      <c r="AC57" s="75"/>
      <c r="AD57" s="75"/>
      <c r="AE57" s="75"/>
      <c r="AF57" s="75"/>
      <c r="AG57" s="75"/>
      <c r="AH57" s="379"/>
      <c r="AI57" s="77"/>
      <c r="AJ57" s="78"/>
      <c r="AK57" s="75"/>
      <c r="AL57" s="75"/>
      <c r="AM57" s="75"/>
      <c r="AN57" s="75"/>
      <c r="AO57" s="75"/>
      <c r="AP57" s="379"/>
      <c r="AQ57" s="77"/>
      <c r="AR57" s="80"/>
      <c r="AS57" s="80"/>
      <c r="AT57" s="80"/>
    </row>
    <row r="58" spans="2:46" ht="12.75">
      <c r="B58" s="56"/>
      <c r="C58" s="56"/>
      <c r="D58" s="101"/>
      <c r="E58" s="58"/>
      <c r="F58" s="58"/>
      <c r="G58" s="58"/>
      <c r="H58" s="58"/>
      <c r="I58" s="58"/>
      <c r="J58" s="58"/>
      <c r="K58" s="58"/>
      <c r="L58" s="58"/>
      <c r="M58" s="58"/>
      <c r="N58" s="58"/>
      <c r="O58" s="58"/>
      <c r="P58" s="46"/>
      <c r="Q58" s="59"/>
      <c r="R58" s="58"/>
      <c r="S58" s="46"/>
      <c r="T58" s="75"/>
      <c r="U58" s="75"/>
      <c r="V58" s="75"/>
      <c r="W58" s="75"/>
      <c r="X58" s="75"/>
      <c r="Y58" s="75"/>
      <c r="Z58" s="379"/>
      <c r="AA58" s="77"/>
      <c r="AB58" s="78"/>
      <c r="AC58" s="75"/>
      <c r="AD58" s="75"/>
      <c r="AE58" s="75"/>
      <c r="AF58" s="75"/>
      <c r="AG58" s="75"/>
      <c r="AH58" s="379"/>
      <c r="AI58" s="77"/>
      <c r="AJ58" s="78"/>
      <c r="AK58" s="75"/>
      <c r="AL58" s="75"/>
      <c r="AM58" s="75"/>
      <c r="AN58" s="75"/>
      <c r="AO58" s="75"/>
      <c r="AP58" s="379"/>
      <c r="AQ58" s="77"/>
      <c r="AR58" s="80"/>
      <c r="AS58" s="80"/>
      <c r="AT58" s="80"/>
    </row>
    <row r="59" spans="2:46" ht="12.75">
      <c r="B59" s="56"/>
      <c r="C59" s="56"/>
      <c r="D59" s="101"/>
      <c r="E59" s="61"/>
      <c r="F59" s="61"/>
      <c r="G59" s="61"/>
      <c r="H59" s="58"/>
      <c r="I59" s="58"/>
      <c r="J59" s="58"/>
      <c r="K59" s="58"/>
      <c r="L59" s="58"/>
      <c r="M59" s="58"/>
      <c r="N59" s="58"/>
      <c r="O59" s="58"/>
      <c r="P59" s="46"/>
      <c r="Q59" s="59"/>
      <c r="R59" s="58"/>
      <c r="S59" s="46"/>
      <c r="T59" s="75"/>
      <c r="U59" s="75"/>
      <c r="V59" s="75"/>
      <c r="W59" s="75"/>
      <c r="X59" s="75"/>
      <c r="Y59" s="75"/>
      <c r="Z59" s="379"/>
      <c r="AA59" s="77"/>
      <c r="AB59" s="78"/>
      <c r="AC59" s="75"/>
      <c r="AD59" s="75"/>
      <c r="AE59" s="75"/>
      <c r="AF59" s="75"/>
      <c r="AG59" s="75"/>
      <c r="AH59" s="379"/>
      <c r="AI59" s="77"/>
      <c r="AJ59" s="78"/>
      <c r="AK59" s="75"/>
      <c r="AL59" s="75"/>
      <c r="AM59" s="75"/>
      <c r="AN59" s="75"/>
      <c r="AO59" s="75"/>
      <c r="AP59" s="379"/>
      <c r="AQ59" s="77"/>
      <c r="AR59" s="80"/>
      <c r="AS59" s="80"/>
      <c r="AT59" s="80"/>
    </row>
    <row r="60" spans="2:46" ht="12.75">
      <c r="B60" s="56"/>
      <c r="C60" s="56"/>
      <c r="D60" s="101"/>
      <c r="E60" s="61"/>
      <c r="F60" s="61"/>
      <c r="G60" s="61"/>
      <c r="H60" s="58"/>
      <c r="I60" s="58"/>
      <c r="J60" s="58"/>
      <c r="K60" s="58"/>
      <c r="L60" s="58"/>
      <c r="M60" s="58"/>
      <c r="N60" s="58"/>
      <c r="O60" s="58"/>
      <c r="P60" s="46"/>
      <c r="Q60" s="59"/>
      <c r="R60" s="58"/>
      <c r="S60" s="46"/>
      <c r="T60" s="75"/>
      <c r="U60" s="75"/>
      <c r="V60" s="75"/>
      <c r="W60" s="75"/>
      <c r="X60" s="75"/>
      <c r="Y60" s="75"/>
      <c r="Z60" s="379"/>
      <c r="AA60" s="77"/>
      <c r="AB60" s="78"/>
      <c r="AC60" s="75"/>
      <c r="AD60" s="75"/>
      <c r="AE60" s="75"/>
      <c r="AF60" s="75"/>
      <c r="AG60" s="75"/>
      <c r="AH60" s="379"/>
      <c r="AI60" s="77"/>
      <c r="AJ60" s="78"/>
      <c r="AK60" s="75"/>
      <c r="AL60" s="75"/>
      <c r="AM60" s="75"/>
      <c r="AN60" s="75"/>
      <c r="AO60" s="75"/>
      <c r="AP60" s="379"/>
      <c r="AQ60" s="77"/>
      <c r="AR60" s="80"/>
      <c r="AS60" s="80"/>
      <c r="AT60" s="80"/>
    </row>
    <row r="61" spans="2:46" ht="12.75">
      <c r="B61" s="56"/>
      <c r="C61" s="56"/>
      <c r="D61" s="101"/>
      <c r="E61" s="58"/>
      <c r="F61" s="58"/>
      <c r="G61" s="58"/>
      <c r="H61" s="58"/>
      <c r="I61" s="58"/>
      <c r="J61" s="58"/>
      <c r="K61" s="58"/>
      <c r="L61" s="58"/>
      <c r="M61" s="58"/>
      <c r="N61" s="58"/>
      <c r="O61" s="58"/>
      <c r="P61" s="46"/>
      <c r="Q61" s="59"/>
      <c r="R61" s="58"/>
      <c r="S61" s="46"/>
      <c r="T61" s="75"/>
      <c r="U61" s="75"/>
      <c r="V61" s="75"/>
      <c r="W61" s="75"/>
      <c r="X61" s="75"/>
      <c r="Y61" s="75"/>
      <c r="Z61" s="379"/>
      <c r="AA61" s="77"/>
      <c r="AB61" s="78"/>
      <c r="AC61" s="75"/>
      <c r="AD61" s="75"/>
      <c r="AE61" s="75"/>
      <c r="AF61" s="75"/>
      <c r="AG61" s="75"/>
      <c r="AH61" s="379"/>
      <c r="AI61" s="77"/>
      <c r="AJ61" s="78"/>
      <c r="AK61" s="75"/>
      <c r="AL61" s="75"/>
      <c r="AM61" s="75"/>
      <c r="AN61" s="75"/>
      <c r="AO61" s="75"/>
      <c r="AP61" s="379"/>
      <c r="AQ61" s="77"/>
      <c r="AR61" s="80"/>
      <c r="AS61" s="80"/>
      <c r="AT61" s="80"/>
    </row>
    <row r="62" spans="2:46" ht="12.75">
      <c r="B62" s="56"/>
      <c r="C62" s="56"/>
      <c r="D62" s="101"/>
      <c r="E62" s="58"/>
      <c r="F62" s="58"/>
      <c r="G62" s="58"/>
      <c r="H62" s="58"/>
      <c r="I62" s="58"/>
      <c r="J62" s="58"/>
      <c r="K62" s="58"/>
      <c r="L62" s="58"/>
      <c r="M62" s="58"/>
      <c r="N62" s="58"/>
      <c r="O62" s="58"/>
      <c r="P62" s="46"/>
      <c r="Q62" s="59"/>
      <c r="R62" s="58"/>
      <c r="S62" s="46"/>
      <c r="T62" s="75"/>
      <c r="U62" s="75"/>
      <c r="V62" s="75"/>
      <c r="W62" s="75"/>
      <c r="X62" s="75"/>
      <c r="Y62" s="75"/>
      <c r="Z62" s="379"/>
      <c r="AA62" s="77"/>
      <c r="AB62" s="78"/>
      <c r="AC62" s="75"/>
      <c r="AD62" s="75"/>
      <c r="AE62" s="75"/>
      <c r="AF62" s="75"/>
      <c r="AG62" s="75"/>
      <c r="AH62" s="379"/>
      <c r="AI62" s="77"/>
      <c r="AJ62" s="78"/>
      <c r="AK62" s="75"/>
      <c r="AL62" s="75"/>
      <c r="AM62" s="75"/>
      <c r="AN62" s="75"/>
      <c r="AO62" s="75"/>
      <c r="AP62" s="379"/>
      <c r="AQ62" s="77"/>
      <c r="AR62" s="80"/>
      <c r="AS62" s="80"/>
      <c r="AT62" s="80"/>
    </row>
    <row r="63" spans="2:46" ht="12.75">
      <c r="B63" s="56"/>
      <c r="C63" s="56"/>
      <c r="D63" s="101"/>
      <c r="E63" s="58"/>
      <c r="F63" s="58"/>
      <c r="G63" s="58"/>
      <c r="H63" s="58"/>
      <c r="I63" s="58"/>
      <c r="J63" s="58"/>
      <c r="K63" s="58"/>
      <c r="L63" s="58"/>
      <c r="M63" s="58"/>
      <c r="N63" s="58"/>
      <c r="O63" s="58"/>
      <c r="P63" s="46"/>
      <c r="Q63" s="59"/>
      <c r="R63" s="58"/>
      <c r="S63" s="46"/>
      <c r="T63" s="75"/>
      <c r="U63" s="75"/>
      <c r="V63" s="75"/>
      <c r="W63" s="75"/>
      <c r="X63" s="75"/>
      <c r="Y63" s="75"/>
      <c r="Z63" s="379"/>
      <c r="AA63" s="77"/>
      <c r="AB63" s="78"/>
      <c r="AC63" s="75"/>
      <c r="AD63" s="75"/>
      <c r="AE63" s="75"/>
      <c r="AF63" s="75"/>
      <c r="AG63" s="75"/>
      <c r="AH63" s="379"/>
      <c r="AI63" s="77"/>
      <c r="AJ63" s="78"/>
      <c r="AK63" s="75"/>
      <c r="AL63" s="75"/>
      <c r="AM63" s="75"/>
      <c r="AN63" s="75"/>
      <c r="AO63" s="75"/>
      <c r="AP63" s="379"/>
      <c r="AQ63" s="77"/>
      <c r="AR63" s="80"/>
      <c r="AS63" s="80"/>
      <c r="AT63" s="80"/>
    </row>
    <row r="64" spans="2:46" ht="12.75">
      <c r="B64" s="56"/>
      <c r="C64" s="56"/>
      <c r="D64" s="101"/>
      <c r="E64" s="58"/>
      <c r="F64" s="58"/>
      <c r="G64" s="58"/>
      <c r="H64" s="58"/>
      <c r="I64" s="58"/>
      <c r="J64" s="58"/>
      <c r="K64" s="58"/>
      <c r="L64" s="58"/>
      <c r="M64" s="58"/>
      <c r="N64" s="58"/>
      <c r="O64" s="58"/>
      <c r="P64" s="46"/>
      <c r="Q64" s="59"/>
      <c r="R64" s="58"/>
      <c r="S64" s="46"/>
      <c r="T64" s="75"/>
      <c r="U64" s="75"/>
      <c r="V64" s="75"/>
      <c r="W64" s="75"/>
      <c r="X64" s="75"/>
      <c r="Y64" s="75"/>
      <c r="Z64" s="379"/>
      <c r="AA64" s="77"/>
      <c r="AB64" s="78"/>
      <c r="AC64" s="75"/>
      <c r="AD64" s="75"/>
      <c r="AE64" s="75"/>
      <c r="AF64" s="75"/>
      <c r="AG64" s="75"/>
      <c r="AH64" s="379"/>
      <c r="AI64" s="77"/>
      <c r="AJ64" s="78"/>
      <c r="AK64" s="75"/>
      <c r="AL64" s="75"/>
      <c r="AM64" s="75"/>
      <c r="AN64" s="75"/>
      <c r="AO64" s="75"/>
      <c r="AP64" s="379"/>
      <c r="AQ64" s="77"/>
      <c r="AR64" s="80"/>
      <c r="AS64" s="80"/>
      <c r="AT64" s="80"/>
    </row>
    <row r="65" spans="2:46" ht="12.75">
      <c r="B65" s="56"/>
      <c r="C65" s="56"/>
      <c r="D65" s="101"/>
      <c r="E65" s="58"/>
      <c r="F65" s="58"/>
      <c r="G65" s="58"/>
      <c r="H65" s="58"/>
      <c r="I65" s="58"/>
      <c r="J65" s="58"/>
      <c r="K65" s="58"/>
      <c r="L65" s="58"/>
      <c r="M65" s="58"/>
      <c r="N65" s="58"/>
      <c r="O65" s="58"/>
      <c r="P65" s="46"/>
      <c r="Q65" s="59"/>
      <c r="R65" s="58"/>
      <c r="S65" s="46"/>
      <c r="T65" s="75"/>
      <c r="U65" s="75"/>
      <c r="V65" s="75"/>
      <c r="W65" s="75"/>
      <c r="X65" s="75"/>
      <c r="Y65" s="75"/>
      <c r="Z65" s="379"/>
      <c r="AA65" s="77"/>
      <c r="AB65" s="78"/>
      <c r="AC65" s="75"/>
      <c r="AD65" s="75"/>
      <c r="AE65" s="75"/>
      <c r="AF65" s="75"/>
      <c r="AG65" s="75"/>
      <c r="AH65" s="379"/>
      <c r="AI65" s="77"/>
      <c r="AJ65" s="78"/>
      <c r="AK65" s="75"/>
      <c r="AL65" s="75"/>
      <c r="AM65" s="75"/>
      <c r="AN65" s="75"/>
      <c r="AO65" s="75"/>
      <c r="AP65" s="379"/>
      <c r="AQ65" s="77"/>
      <c r="AR65" s="80"/>
      <c r="AS65" s="80"/>
      <c r="AT65" s="80"/>
    </row>
    <row r="66" spans="2:46" ht="12.75">
      <c r="B66" s="56"/>
      <c r="C66" s="56"/>
      <c r="D66" s="101"/>
      <c r="E66" s="58"/>
      <c r="F66" s="58"/>
      <c r="G66" s="58"/>
      <c r="H66" s="58"/>
      <c r="I66" s="58"/>
      <c r="J66" s="58"/>
      <c r="K66" s="58"/>
      <c r="L66" s="58"/>
      <c r="M66" s="58"/>
      <c r="N66" s="58"/>
      <c r="O66" s="58"/>
      <c r="P66" s="46"/>
      <c r="Q66" s="59"/>
      <c r="R66" s="58"/>
      <c r="S66" s="46"/>
      <c r="T66" s="75"/>
      <c r="U66" s="75"/>
      <c r="V66" s="75"/>
      <c r="W66" s="75"/>
      <c r="X66" s="75"/>
      <c r="Y66" s="75"/>
      <c r="Z66" s="379"/>
      <c r="AA66" s="77"/>
      <c r="AB66" s="78"/>
      <c r="AC66" s="75"/>
      <c r="AD66" s="75"/>
      <c r="AE66" s="75"/>
      <c r="AF66" s="75"/>
      <c r="AG66" s="75"/>
      <c r="AH66" s="379"/>
      <c r="AI66" s="77"/>
      <c r="AJ66" s="78"/>
      <c r="AK66" s="75"/>
      <c r="AL66" s="75"/>
      <c r="AM66" s="75"/>
      <c r="AN66" s="75"/>
      <c r="AO66" s="75"/>
      <c r="AP66" s="379"/>
      <c r="AQ66" s="77"/>
      <c r="AR66" s="80"/>
      <c r="AS66" s="80"/>
      <c r="AT66" s="80"/>
    </row>
    <row r="67" spans="2:46" ht="12.75">
      <c r="B67" s="56"/>
      <c r="C67" s="56"/>
      <c r="D67" s="101"/>
      <c r="E67" s="58"/>
      <c r="F67" s="58"/>
      <c r="G67" s="58"/>
      <c r="H67" s="58"/>
      <c r="I67" s="58"/>
      <c r="J67" s="58"/>
      <c r="K67" s="58"/>
      <c r="L67" s="58"/>
      <c r="M67" s="58"/>
      <c r="N67" s="58"/>
      <c r="O67" s="58"/>
      <c r="P67" s="46"/>
      <c r="Q67" s="59"/>
      <c r="R67" s="58"/>
      <c r="S67" s="46"/>
      <c r="T67" s="75"/>
      <c r="U67" s="75"/>
      <c r="V67" s="75"/>
      <c r="W67" s="75"/>
      <c r="X67" s="75"/>
      <c r="Y67" s="75"/>
      <c r="Z67" s="379"/>
      <c r="AA67" s="77"/>
      <c r="AB67" s="78"/>
      <c r="AC67" s="75"/>
      <c r="AD67" s="75"/>
      <c r="AE67" s="75"/>
      <c r="AF67" s="75"/>
      <c r="AG67" s="75"/>
      <c r="AH67" s="379"/>
      <c r="AI67" s="77"/>
      <c r="AJ67" s="78"/>
      <c r="AK67" s="75"/>
      <c r="AL67" s="75"/>
      <c r="AM67" s="75"/>
      <c r="AN67" s="75"/>
      <c r="AO67" s="75"/>
      <c r="AP67" s="379"/>
      <c r="AQ67" s="77"/>
      <c r="AR67" s="80"/>
      <c r="AS67" s="80"/>
      <c r="AT67" s="80"/>
    </row>
    <row r="68" spans="2:46" ht="12.75">
      <c r="B68" s="56"/>
      <c r="C68" s="56"/>
      <c r="D68" s="101"/>
      <c r="E68" s="61"/>
      <c r="F68" s="61"/>
      <c r="G68" s="61"/>
      <c r="H68" s="58"/>
      <c r="I68" s="58"/>
      <c r="J68" s="58"/>
      <c r="K68" s="58"/>
      <c r="L68" s="58"/>
      <c r="M68" s="58"/>
      <c r="N68" s="58"/>
      <c r="O68" s="58"/>
      <c r="P68" s="46"/>
      <c r="Q68" s="59"/>
      <c r="R68" s="58"/>
      <c r="S68" s="46"/>
      <c r="T68" s="75"/>
      <c r="U68" s="75"/>
      <c r="V68" s="75"/>
      <c r="W68" s="75"/>
      <c r="X68" s="75"/>
      <c r="Y68" s="75"/>
      <c r="Z68" s="379"/>
      <c r="AA68" s="77"/>
      <c r="AB68" s="78"/>
      <c r="AC68" s="75"/>
      <c r="AD68" s="75"/>
      <c r="AE68" s="75"/>
      <c r="AF68" s="75"/>
      <c r="AG68" s="75"/>
      <c r="AH68" s="379"/>
      <c r="AI68" s="77"/>
      <c r="AJ68" s="78"/>
      <c r="AK68" s="75"/>
      <c r="AL68" s="75"/>
      <c r="AM68" s="75"/>
      <c r="AN68" s="75"/>
      <c r="AO68" s="75"/>
      <c r="AP68" s="379"/>
      <c r="AQ68" s="77"/>
      <c r="AR68" s="80"/>
      <c r="AS68" s="80"/>
      <c r="AT68" s="80"/>
    </row>
    <row r="69" spans="2:46" ht="12.75">
      <c r="B69" s="56"/>
      <c r="C69" s="56"/>
      <c r="D69" s="101"/>
      <c r="E69" s="58"/>
      <c r="F69" s="58"/>
      <c r="G69" s="58"/>
      <c r="H69" s="58"/>
      <c r="I69" s="58"/>
      <c r="J69" s="58"/>
      <c r="K69" s="58"/>
      <c r="L69" s="58"/>
      <c r="M69" s="58"/>
      <c r="N69" s="58"/>
      <c r="O69" s="58"/>
      <c r="P69" s="46"/>
      <c r="Q69" s="59"/>
      <c r="R69" s="58"/>
      <c r="S69" s="46"/>
      <c r="T69" s="75"/>
      <c r="U69" s="75"/>
      <c r="V69" s="75"/>
      <c r="W69" s="75"/>
      <c r="X69" s="75"/>
      <c r="Y69" s="75"/>
      <c r="Z69" s="379"/>
      <c r="AA69" s="77"/>
      <c r="AB69" s="78"/>
      <c r="AC69" s="75"/>
      <c r="AD69" s="75"/>
      <c r="AE69" s="75"/>
      <c r="AF69" s="75"/>
      <c r="AG69" s="75"/>
      <c r="AH69" s="379"/>
      <c r="AI69" s="77"/>
      <c r="AJ69" s="78"/>
      <c r="AK69" s="75"/>
      <c r="AL69" s="75"/>
      <c r="AM69" s="75"/>
      <c r="AN69" s="75"/>
      <c r="AO69" s="75"/>
      <c r="AP69" s="379"/>
      <c r="AQ69" s="77"/>
      <c r="AR69" s="80"/>
      <c r="AS69" s="80"/>
      <c r="AT69" s="80"/>
    </row>
    <row r="70" spans="2:46" ht="12.75">
      <c r="B70" s="56"/>
      <c r="C70" s="56"/>
      <c r="D70" s="101"/>
      <c r="E70" s="58"/>
      <c r="F70" s="58"/>
      <c r="G70" s="58"/>
      <c r="H70" s="58"/>
      <c r="I70" s="58"/>
      <c r="J70" s="58"/>
      <c r="K70" s="58"/>
      <c r="L70" s="58"/>
      <c r="M70" s="58"/>
      <c r="N70" s="58"/>
      <c r="O70" s="58"/>
      <c r="P70" s="46"/>
      <c r="Q70" s="59"/>
      <c r="R70" s="58"/>
      <c r="S70" s="46"/>
      <c r="T70" s="75"/>
      <c r="U70" s="75"/>
      <c r="V70" s="75"/>
      <c r="W70" s="75"/>
      <c r="X70" s="75"/>
      <c r="Y70" s="75"/>
      <c r="Z70" s="379"/>
      <c r="AA70" s="77"/>
      <c r="AB70" s="78"/>
      <c r="AC70" s="75"/>
      <c r="AD70" s="75"/>
      <c r="AE70" s="75"/>
      <c r="AF70" s="75"/>
      <c r="AG70" s="75"/>
      <c r="AH70" s="379"/>
      <c r="AI70" s="77"/>
      <c r="AJ70" s="78"/>
      <c r="AK70" s="75"/>
      <c r="AL70" s="75"/>
      <c r="AM70" s="75"/>
      <c r="AN70" s="75"/>
      <c r="AO70" s="75"/>
      <c r="AP70" s="379"/>
      <c r="AQ70" s="77"/>
      <c r="AR70" s="80"/>
      <c r="AS70" s="80"/>
      <c r="AT70" s="80"/>
    </row>
    <row r="71" spans="2:46" ht="12.75">
      <c r="B71" s="56"/>
      <c r="C71" s="56"/>
      <c r="D71" s="101"/>
      <c r="E71" s="58"/>
      <c r="F71" s="58"/>
      <c r="G71" s="58"/>
      <c r="H71" s="58"/>
      <c r="I71" s="58"/>
      <c r="J71" s="58"/>
      <c r="K71" s="58"/>
      <c r="L71" s="58"/>
      <c r="M71" s="58"/>
      <c r="N71" s="58"/>
      <c r="O71" s="58"/>
      <c r="P71" s="46"/>
      <c r="Q71" s="59"/>
      <c r="R71" s="58"/>
      <c r="S71" s="46"/>
      <c r="T71" s="75"/>
      <c r="U71" s="75"/>
      <c r="V71" s="75"/>
      <c r="W71" s="75"/>
      <c r="X71" s="75"/>
      <c r="Y71" s="75"/>
      <c r="Z71" s="379"/>
      <c r="AA71" s="77"/>
      <c r="AB71" s="78"/>
      <c r="AC71" s="75"/>
      <c r="AD71" s="75"/>
      <c r="AE71" s="75"/>
      <c r="AF71" s="75"/>
      <c r="AG71" s="75"/>
      <c r="AH71" s="379"/>
      <c r="AI71" s="77"/>
      <c r="AJ71" s="78"/>
      <c r="AK71" s="75"/>
      <c r="AL71" s="75"/>
      <c r="AM71" s="75"/>
      <c r="AN71" s="75"/>
      <c r="AO71" s="75"/>
      <c r="AP71" s="379"/>
      <c r="AQ71" s="77"/>
      <c r="AR71" s="80"/>
      <c r="AS71" s="80"/>
      <c r="AT71" s="80"/>
    </row>
    <row r="72" spans="2:46" ht="12.75">
      <c r="B72" s="56"/>
      <c r="C72" s="56"/>
      <c r="D72" s="101"/>
      <c r="E72" s="58"/>
      <c r="F72" s="58"/>
      <c r="G72" s="58"/>
      <c r="H72" s="58"/>
      <c r="I72" s="58"/>
      <c r="J72" s="58"/>
      <c r="K72" s="58"/>
      <c r="L72" s="58"/>
      <c r="M72" s="58"/>
      <c r="N72" s="58"/>
      <c r="O72" s="58"/>
      <c r="P72" s="46"/>
      <c r="Q72" s="59"/>
      <c r="R72" s="58"/>
      <c r="S72" s="46"/>
      <c r="T72" s="75"/>
      <c r="U72" s="75"/>
      <c r="V72" s="75"/>
      <c r="W72" s="75"/>
      <c r="X72" s="75"/>
      <c r="Y72" s="75"/>
      <c r="Z72" s="379"/>
      <c r="AA72" s="77"/>
      <c r="AB72" s="78"/>
      <c r="AC72" s="75"/>
      <c r="AD72" s="75"/>
      <c r="AE72" s="75"/>
      <c r="AF72" s="75"/>
      <c r="AG72" s="75"/>
      <c r="AH72" s="379"/>
      <c r="AI72" s="77"/>
      <c r="AJ72" s="78"/>
      <c r="AK72" s="75"/>
      <c r="AL72" s="75"/>
      <c r="AM72" s="75"/>
      <c r="AN72" s="75"/>
      <c r="AO72" s="75"/>
      <c r="AP72" s="379"/>
      <c r="AQ72" s="77"/>
      <c r="AR72" s="80"/>
      <c r="AS72" s="80"/>
      <c r="AT72" s="80"/>
    </row>
    <row r="73" spans="2:46" ht="12.75">
      <c r="B73" s="56"/>
      <c r="C73" s="56"/>
      <c r="D73" s="101"/>
      <c r="E73" s="58"/>
      <c r="F73" s="58"/>
      <c r="G73" s="58"/>
      <c r="H73" s="58"/>
      <c r="I73" s="58"/>
      <c r="J73" s="58"/>
      <c r="K73" s="58"/>
      <c r="L73" s="58"/>
      <c r="M73" s="58"/>
      <c r="N73" s="58"/>
      <c r="O73" s="58"/>
      <c r="P73" s="46"/>
      <c r="Q73" s="59"/>
      <c r="R73" s="58"/>
      <c r="S73" s="46"/>
      <c r="T73" s="75"/>
      <c r="U73" s="75"/>
      <c r="V73" s="75"/>
      <c r="W73" s="75"/>
      <c r="X73" s="75"/>
      <c r="Y73" s="75"/>
      <c r="Z73" s="379"/>
      <c r="AA73" s="77"/>
      <c r="AB73" s="78"/>
      <c r="AC73" s="75"/>
      <c r="AD73" s="75"/>
      <c r="AE73" s="75"/>
      <c r="AF73" s="75"/>
      <c r="AG73" s="75"/>
      <c r="AH73" s="379"/>
      <c r="AI73" s="77"/>
      <c r="AJ73" s="78"/>
      <c r="AK73" s="75"/>
      <c r="AL73" s="75"/>
      <c r="AM73" s="75"/>
      <c r="AN73" s="75"/>
      <c r="AO73" s="75"/>
      <c r="AP73" s="379"/>
      <c r="AQ73" s="77"/>
      <c r="AR73" s="80"/>
      <c r="AS73" s="80"/>
      <c r="AT73" s="80"/>
    </row>
    <row r="74" spans="2:46" ht="12.75">
      <c r="B74" s="56"/>
      <c r="C74" s="56"/>
      <c r="D74" s="101"/>
      <c r="E74" s="58"/>
      <c r="F74" s="58"/>
      <c r="G74" s="58"/>
      <c r="H74" s="58"/>
      <c r="I74" s="58"/>
      <c r="J74" s="58"/>
      <c r="K74" s="58"/>
      <c r="L74" s="58"/>
      <c r="M74" s="58"/>
      <c r="N74" s="58"/>
      <c r="O74" s="58"/>
      <c r="P74" s="46"/>
      <c r="Q74" s="59"/>
      <c r="R74" s="58"/>
      <c r="S74" s="46"/>
      <c r="T74" s="75"/>
      <c r="U74" s="75"/>
      <c r="V74" s="75"/>
      <c r="W74" s="75"/>
      <c r="X74" s="75"/>
      <c r="Y74" s="75"/>
      <c r="Z74" s="379"/>
      <c r="AA74" s="77"/>
      <c r="AB74" s="78"/>
      <c r="AC74" s="75"/>
      <c r="AD74" s="75"/>
      <c r="AE74" s="75"/>
      <c r="AF74" s="75"/>
      <c r="AG74" s="75"/>
      <c r="AH74" s="379"/>
      <c r="AI74" s="77"/>
      <c r="AJ74" s="78"/>
      <c r="AK74" s="75"/>
      <c r="AL74" s="75"/>
      <c r="AM74" s="75"/>
      <c r="AN74" s="75"/>
      <c r="AO74" s="75"/>
      <c r="AP74" s="379"/>
      <c r="AQ74" s="77"/>
      <c r="AR74" s="80"/>
      <c r="AS74" s="80"/>
      <c r="AT74" s="80"/>
    </row>
    <row r="75" spans="2:46" ht="12.75">
      <c r="B75" s="56"/>
      <c r="C75" s="56"/>
      <c r="D75" s="101"/>
      <c r="E75" s="58"/>
      <c r="F75" s="58"/>
      <c r="G75" s="58"/>
      <c r="H75" s="58"/>
      <c r="I75" s="58"/>
      <c r="J75" s="58"/>
      <c r="K75" s="58"/>
      <c r="L75" s="58"/>
      <c r="M75" s="58"/>
      <c r="N75" s="58"/>
      <c r="O75" s="58"/>
      <c r="P75" s="46"/>
      <c r="Q75" s="59"/>
      <c r="R75" s="58"/>
      <c r="S75" s="46"/>
      <c r="T75" s="75"/>
      <c r="U75" s="75"/>
      <c r="V75" s="75"/>
      <c r="W75" s="75"/>
      <c r="X75" s="75"/>
      <c r="Y75" s="75"/>
      <c r="Z75" s="379"/>
      <c r="AA75" s="77"/>
      <c r="AB75" s="78"/>
      <c r="AC75" s="75"/>
      <c r="AD75" s="75"/>
      <c r="AE75" s="75"/>
      <c r="AF75" s="75"/>
      <c r="AG75" s="75"/>
      <c r="AH75" s="379"/>
      <c r="AI75" s="77"/>
      <c r="AJ75" s="78"/>
      <c r="AK75" s="75"/>
      <c r="AL75" s="75"/>
      <c r="AM75" s="75"/>
      <c r="AN75" s="75"/>
      <c r="AO75" s="75"/>
      <c r="AP75" s="379"/>
      <c r="AQ75" s="77"/>
      <c r="AR75" s="80"/>
      <c r="AS75" s="80"/>
      <c r="AT75" s="80"/>
    </row>
    <row r="76" spans="2:46" ht="12.75">
      <c r="B76" s="56"/>
      <c r="C76" s="56"/>
      <c r="D76" s="101"/>
      <c r="E76" s="58"/>
      <c r="F76" s="58"/>
      <c r="G76" s="58"/>
      <c r="H76" s="58"/>
      <c r="I76" s="58"/>
      <c r="J76" s="58"/>
      <c r="K76" s="58"/>
      <c r="L76" s="58"/>
      <c r="M76" s="58"/>
      <c r="N76" s="58"/>
      <c r="O76" s="58"/>
      <c r="P76" s="46"/>
      <c r="Q76" s="59"/>
      <c r="R76" s="58"/>
      <c r="S76" s="46"/>
      <c r="T76" s="75"/>
      <c r="U76" s="75"/>
      <c r="V76" s="75"/>
      <c r="W76" s="75"/>
      <c r="X76" s="75"/>
      <c r="Y76" s="75"/>
      <c r="Z76" s="379"/>
      <c r="AA76" s="77"/>
      <c r="AB76" s="78"/>
      <c r="AC76" s="75"/>
      <c r="AD76" s="75"/>
      <c r="AE76" s="75"/>
      <c r="AF76" s="75"/>
      <c r="AG76" s="75"/>
      <c r="AH76" s="379"/>
      <c r="AI76" s="77"/>
      <c r="AJ76" s="78"/>
      <c r="AK76" s="75"/>
      <c r="AL76" s="75"/>
      <c r="AM76" s="75"/>
      <c r="AN76" s="75"/>
      <c r="AO76" s="75"/>
      <c r="AP76" s="379"/>
      <c r="AQ76" s="77"/>
      <c r="AR76" s="80"/>
      <c r="AS76" s="80"/>
      <c r="AT76" s="80"/>
    </row>
    <row r="77" spans="2:46" ht="12.75">
      <c r="B77" s="56"/>
      <c r="C77" s="56"/>
      <c r="D77" s="101"/>
      <c r="E77" s="58"/>
      <c r="F77" s="58"/>
      <c r="G77" s="58"/>
      <c r="H77" s="58"/>
      <c r="I77" s="58"/>
      <c r="J77" s="58"/>
      <c r="K77" s="58"/>
      <c r="L77" s="58"/>
      <c r="M77" s="58"/>
      <c r="N77" s="58"/>
      <c r="O77" s="58"/>
      <c r="P77" s="46"/>
      <c r="Q77" s="59"/>
      <c r="R77" s="58"/>
      <c r="S77" s="46"/>
      <c r="T77" s="75"/>
      <c r="U77" s="75"/>
      <c r="V77" s="75"/>
      <c r="W77" s="75"/>
      <c r="X77" s="75"/>
      <c r="Y77" s="75"/>
      <c r="Z77" s="379"/>
      <c r="AA77" s="77"/>
      <c r="AB77" s="78"/>
      <c r="AC77" s="75"/>
      <c r="AD77" s="75"/>
      <c r="AE77" s="75"/>
      <c r="AF77" s="75"/>
      <c r="AG77" s="75"/>
      <c r="AH77" s="379"/>
      <c r="AI77" s="77"/>
      <c r="AJ77" s="78"/>
      <c r="AK77" s="75"/>
      <c r="AL77" s="75"/>
      <c r="AM77" s="75"/>
      <c r="AN77" s="75"/>
      <c r="AO77" s="75"/>
      <c r="AP77" s="379"/>
      <c r="AQ77" s="77"/>
      <c r="AR77" s="80"/>
      <c r="AS77" s="80"/>
      <c r="AT77" s="80"/>
    </row>
    <row r="78" spans="2:46" ht="12.75">
      <c r="B78" s="56"/>
      <c r="C78" s="56"/>
      <c r="D78" s="101"/>
      <c r="E78" s="58"/>
      <c r="F78" s="58"/>
      <c r="G78" s="58"/>
      <c r="H78" s="58"/>
      <c r="I78" s="58"/>
      <c r="J78" s="58"/>
      <c r="K78" s="58"/>
      <c r="L78" s="58"/>
      <c r="M78" s="58"/>
      <c r="N78" s="58"/>
      <c r="O78" s="58"/>
      <c r="P78" s="46"/>
      <c r="Q78" s="59"/>
      <c r="R78" s="58"/>
      <c r="S78" s="46"/>
      <c r="T78" s="75"/>
      <c r="U78" s="75"/>
      <c r="V78" s="75"/>
      <c r="W78" s="75"/>
      <c r="X78" s="75"/>
      <c r="Y78" s="75"/>
      <c r="Z78" s="379"/>
      <c r="AA78" s="77"/>
      <c r="AB78" s="78"/>
      <c r="AC78" s="75"/>
      <c r="AD78" s="75"/>
      <c r="AE78" s="75"/>
      <c r="AF78" s="75"/>
      <c r="AG78" s="75"/>
      <c r="AH78" s="379"/>
      <c r="AI78" s="77"/>
      <c r="AJ78" s="78"/>
      <c r="AK78" s="75"/>
      <c r="AL78" s="75"/>
      <c r="AM78" s="75"/>
      <c r="AN78" s="75"/>
      <c r="AO78" s="75"/>
      <c r="AP78" s="379"/>
      <c r="AQ78" s="77"/>
      <c r="AR78" s="80"/>
      <c r="AS78" s="80"/>
      <c r="AT78" s="80"/>
    </row>
    <row r="79" spans="2:46" ht="12.75">
      <c r="B79" s="56"/>
      <c r="C79" s="56"/>
      <c r="D79" s="101"/>
      <c r="E79" s="58"/>
      <c r="F79" s="58"/>
      <c r="G79" s="58"/>
      <c r="H79" s="58"/>
      <c r="I79" s="58"/>
      <c r="J79" s="58"/>
      <c r="K79" s="58"/>
      <c r="L79" s="58"/>
      <c r="M79" s="58"/>
      <c r="N79" s="58"/>
      <c r="O79" s="58"/>
      <c r="P79" s="46"/>
      <c r="Q79" s="59"/>
      <c r="R79" s="58"/>
      <c r="S79" s="46"/>
      <c r="T79" s="75"/>
      <c r="U79" s="75"/>
      <c r="V79" s="75"/>
      <c r="W79" s="75"/>
      <c r="X79" s="75"/>
      <c r="Y79" s="75"/>
      <c r="Z79" s="379"/>
      <c r="AA79" s="77"/>
      <c r="AB79" s="78"/>
      <c r="AC79" s="75"/>
      <c r="AD79" s="75"/>
      <c r="AE79" s="75"/>
      <c r="AF79" s="75"/>
      <c r="AG79" s="75"/>
      <c r="AH79" s="379"/>
      <c r="AI79" s="77"/>
      <c r="AJ79" s="78"/>
      <c r="AK79" s="75"/>
      <c r="AL79" s="75"/>
      <c r="AM79" s="75"/>
      <c r="AN79" s="75"/>
      <c r="AO79" s="75"/>
      <c r="AP79" s="379"/>
      <c r="AQ79" s="77"/>
      <c r="AR79" s="80"/>
      <c r="AS79" s="80"/>
      <c r="AT79" s="80"/>
    </row>
    <row r="80" spans="2:46" ht="12.75">
      <c r="B80" s="56"/>
      <c r="C80" s="56"/>
      <c r="D80" s="101"/>
      <c r="E80" s="58"/>
      <c r="F80" s="58"/>
      <c r="G80" s="58"/>
      <c r="H80" s="58"/>
      <c r="I80" s="58"/>
      <c r="J80" s="58"/>
      <c r="K80" s="58"/>
      <c r="L80" s="58"/>
      <c r="M80" s="58"/>
      <c r="N80" s="58"/>
      <c r="O80" s="58"/>
      <c r="P80" s="46"/>
      <c r="Q80" s="59"/>
      <c r="R80" s="58"/>
      <c r="S80" s="46"/>
      <c r="T80" s="75"/>
      <c r="U80" s="75"/>
      <c r="V80" s="75"/>
      <c r="W80" s="75"/>
      <c r="X80" s="75"/>
      <c r="Y80" s="75"/>
      <c r="Z80" s="379"/>
      <c r="AA80" s="77"/>
      <c r="AB80" s="78"/>
      <c r="AC80" s="75"/>
      <c r="AD80" s="75"/>
      <c r="AE80" s="75"/>
      <c r="AF80" s="75"/>
      <c r="AG80" s="75"/>
      <c r="AH80" s="379"/>
      <c r="AI80" s="77"/>
      <c r="AJ80" s="78"/>
      <c r="AK80" s="75"/>
      <c r="AL80" s="75"/>
      <c r="AM80" s="75"/>
      <c r="AN80" s="75"/>
      <c r="AO80" s="75"/>
      <c r="AP80" s="379"/>
      <c r="AQ80" s="77"/>
      <c r="AR80" s="80"/>
      <c r="AS80" s="80"/>
      <c r="AT80" s="80"/>
    </row>
  </sheetData>
  <autoFilter ref="B13:AT80" xr:uid="{00000000-0009-0000-0000-000001000000}"/>
  <dataConsolidate/>
  <mergeCells count="7">
    <mergeCell ref="B12:J12"/>
    <mergeCell ref="AR12:AT12"/>
    <mergeCell ref="K12:N12"/>
    <mergeCell ref="P12:Q12"/>
    <mergeCell ref="T12:AA12"/>
    <mergeCell ref="AB12:AI12"/>
    <mergeCell ref="AJ12:AQ12"/>
  </mergeCells>
  <pageMargins left="0.70866141732283472" right="0.70866141732283472" top="0.74803149606299213" bottom="0.74803149606299213" header="0.31496062992125984" footer="0.31496062992125984"/>
  <pageSetup paperSize="9" scale="45"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Hoja1!$A$17:$A$21</xm:f>
          </x14:formula1>
          <xm:sqref>W25:W80 Y25:Y80 AC25:AC80 AE25:AE80 AG25:AG80 AK25:AK80 AM25:AM80 AO25:AO80 AG21:AG22 AE21:AE22 AC21:AC22 Y21:Y22 W21:W22 U21:U22 AK21:AK22 AM21:AM22 U25:U80 W14:W16 Y14:Y16 AC14:AC16 AE14:AE16 AG14:AG16 AK14:AK16 AM14:AM16 AO14:AO16 U14:U16 AO19 U18:U19 W19 Y19 AC18:AC19 AE19 AG19 AK19 AM18:AM19 AO22</xm:sqref>
        </x14:dataValidation>
        <x14:dataValidation type="list" allowBlank="1" showInputMessage="1" showErrorMessage="1" xr:uid="{00000000-0002-0000-0100-000001000000}">
          <x14:formula1>
            <xm:f>Hoja1!$A$24:$A$25</xm:f>
          </x14:formula1>
          <xm:sqref>S25:S80 P25:P80 P21:P22 S21:S22 AR25:AT80 S14:S16 P14:P16 AR14:AT16 P19 AR19:AT19 S19</xm:sqref>
        </x14:dataValidation>
        <x14:dataValidation type="list" allowBlank="1" showInputMessage="1" showErrorMessage="1" xr:uid="{87AB9258-CD81-41F9-8ED0-8E1C5ED41F5B}">
          <x14:formula1>
            <xm:f>'C:\Users\ANDRÉS\Downloads\[Analisis de riesgos.xlsx]Hoja1'!#REF!</xm:f>
          </x14:formula1>
          <xm:sqref>AK20 AM20 AO20:AO21 S20 P20 AR20:AT23 S23 P23 U23 W23 Y23 AC23 AE23 AG23 AK23 AM23 AO23 U20 W20 Y20 AC20 AE20 AG20 AR17:AT18 S17 P17 AO17 W17 Y17 U17 AE17 AG17 AK17 AM17 AC17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64"/>
  <sheetViews>
    <sheetView topLeftCell="A5" workbookViewId="0">
      <selection activeCell="B11" sqref="B11"/>
    </sheetView>
  </sheetViews>
  <sheetFormatPr baseColWidth="10" defaultColWidth="0" defaultRowHeight="12.75"/>
  <cols>
    <col min="1" max="1" width="2.7109375" style="73" customWidth="1"/>
    <col min="2" max="2" width="23.85546875" style="55" bestFit="1" customWidth="1"/>
    <col min="3" max="3" width="23.5703125" style="55" bestFit="1" customWidth="1"/>
    <col min="4" max="4" width="24.140625" style="55" bestFit="1" customWidth="1"/>
    <col min="5" max="5" width="29.5703125" style="55" bestFit="1" customWidth="1"/>
    <col min="6" max="6" width="20.28515625" style="55" bestFit="1" customWidth="1"/>
    <col min="7" max="7" width="19.85546875" style="55" bestFit="1" customWidth="1"/>
    <col min="8" max="8" width="27" style="55" bestFit="1" customWidth="1"/>
    <col min="9" max="9" width="15.7109375" style="55" bestFit="1" customWidth="1"/>
    <col min="10" max="10" width="21.42578125" style="55" bestFit="1" customWidth="1"/>
    <col min="11" max="11" width="28.85546875" style="55" bestFit="1" customWidth="1"/>
    <col min="12" max="12" width="30.42578125" style="55" customWidth="1"/>
    <col min="13" max="13" width="23.140625" style="55" bestFit="1" customWidth="1"/>
    <col min="14" max="14" width="25.5703125" style="55" bestFit="1" customWidth="1"/>
    <col min="15" max="15" width="18.42578125" style="55" bestFit="1" customWidth="1"/>
    <col min="16" max="16" width="22.85546875" style="55" bestFit="1" customWidth="1"/>
    <col min="17" max="17" width="22" style="55" bestFit="1" customWidth="1"/>
    <col min="18" max="18" width="11.42578125" style="73" customWidth="1"/>
    <col min="19" max="48" width="0" style="73" hidden="1" customWidth="1"/>
    <col min="49" max="16384" width="11.42578125" style="73" hidden="1"/>
  </cols>
  <sheetData>
    <row r="1" spans="2:48" s="21" customFormat="1">
      <c r="B1" s="50"/>
      <c r="C1" s="23"/>
      <c r="D1" s="23"/>
      <c r="E1" s="23"/>
      <c r="F1" s="23"/>
      <c r="G1" s="23"/>
      <c r="H1" s="27"/>
      <c r="I1" s="27"/>
      <c r="J1" s="27"/>
      <c r="K1" s="27"/>
      <c r="L1" s="14"/>
      <c r="M1" s="23"/>
      <c r="N1" s="27"/>
      <c r="O1" s="27"/>
      <c r="P1" s="27"/>
      <c r="Q1" s="27"/>
      <c r="R1" s="24"/>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row>
    <row r="2" spans="2:48">
      <c r="B2" s="84"/>
      <c r="C2" s="92"/>
      <c r="D2" s="92"/>
      <c r="E2" s="92"/>
      <c r="F2" s="92"/>
      <c r="G2" s="92"/>
      <c r="H2" s="92"/>
      <c r="I2" s="92"/>
      <c r="J2" s="92"/>
      <c r="K2" s="92"/>
      <c r="L2" s="84"/>
      <c r="M2" s="84"/>
      <c r="N2" s="84"/>
      <c r="O2" s="84"/>
      <c r="P2" s="84"/>
      <c r="Q2" s="84"/>
    </row>
    <row r="3" spans="2:48">
      <c r="B3" s="84"/>
      <c r="C3" s="92"/>
      <c r="D3" s="92"/>
      <c r="E3" s="92"/>
      <c r="F3" s="92"/>
      <c r="G3" s="92"/>
      <c r="H3" s="92"/>
      <c r="I3" s="92"/>
      <c r="J3" s="92"/>
      <c r="K3" s="92"/>
      <c r="L3" s="84"/>
      <c r="M3" s="84"/>
      <c r="N3" s="84"/>
      <c r="O3" s="84"/>
      <c r="P3" s="84"/>
      <c r="Q3" s="84"/>
    </row>
    <row r="4" spans="2:48">
      <c r="B4" s="84"/>
      <c r="C4" s="92"/>
      <c r="D4" s="92"/>
      <c r="E4" s="92"/>
      <c r="F4" s="92"/>
      <c r="G4" s="92"/>
      <c r="H4" s="92"/>
      <c r="I4" s="92"/>
      <c r="J4" s="92"/>
      <c r="K4" s="92"/>
      <c r="L4" s="84"/>
      <c r="M4" s="84"/>
      <c r="N4" s="84"/>
      <c r="O4" s="84"/>
      <c r="P4" s="84"/>
      <c r="Q4" s="84"/>
    </row>
    <row r="5" spans="2:48">
      <c r="B5" s="84"/>
      <c r="C5" s="92"/>
      <c r="D5" s="92"/>
      <c r="E5" s="92"/>
      <c r="F5" s="92"/>
      <c r="G5" s="92"/>
      <c r="H5" s="93"/>
      <c r="I5" s="92"/>
      <c r="J5" s="92"/>
      <c r="K5" s="92"/>
      <c r="L5" s="84"/>
      <c r="M5" s="84"/>
      <c r="N5" s="84"/>
      <c r="O5" s="84"/>
      <c r="P5" s="84"/>
      <c r="Q5" s="84"/>
    </row>
    <row r="6" spans="2:48">
      <c r="B6" s="84"/>
      <c r="C6" s="92"/>
      <c r="D6" s="92"/>
      <c r="E6" s="84"/>
      <c r="F6" s="31"/>
      <c r="G6" s="31"/>
      <c r="H6" s="31"/>
      <c r="I6" s="31"/>
      <c r="J6" s="84"/>
      <c r="K6" s="84"/>
      <c r="L6" s="84"/>
      <c r="M6" s="84"/>
      <c r="N6" s="84"/>
      <c r="O6" s="84"/>
      <c r="P6" s="84"/>
      <c r="Q6" s="84"/>
    </row>
    <row r="7" spans="2:48">
      <c r="B7" s="84"/>
      <c r="C7" s="92"/>
      <c r="D7" s="92"/>
      <c r="E7" s="31"/>
      <c r="F7" s="31"/>
      <c r="G7" s="31"/>
      <c r="H7" s="31"/>
      <c r="I7" s="31"/>
      <c r="J7" s="31"/>
      <c r="K7" s="31"/>
      <c r="L7" s="84"/>
      <c r="M7" s="84"/>
      <c r="N7" s="84"/>
      <c r="O7" s="84"/>
      <c r="P7" s="84"/>
      <c r="Q7" s="84"/>
    </row>
    <row r="8" spans="2:48">
      <c r="B8" s="84"/>
      <c r="C8" s="92"/>
      <c r="D8" s="92"/>
      <c r="E8" s="31"/>
      <c r="F8" s="31"/>
      <c r="G8" s="31"/>
      <c r="H8" s="31"/>
      <c r="I8" s="31"/>
      <c r="J8" s="31"/>
      <c r="K8" s="31"/>
      <c r="L8" s="84"/>
      <c r="M8" s="84"/>
      <c r="N8" s="84"/>
      <c r="O8" s="84"/>
      <c r="P8" s="84"/>
      <c r="Q8" s="94"/>
    </row>
    <row r="9" spans="2:48" ht="12.75" customHeight="1">
      <c r="B9" s="84"/>
      <c r="C9" s="92"/>
      <c r="D9" s="92"/>
      <c r="E9" s="92"/>
      <c r="F9" s="92"/>
      <c r="G9" s="92"/>
      <c r="H9" s="92"/>
      <c r="I9" s="92"/>
      <c r="J9" s="92"/>
      <c r="K9" s="92"/>
      <c r="L9" s="84"/>
      <c r="M9" s="84"/>
      <c r="N9" s="84"/>
      <c r="O9" s="84"/>
      <c r="P9" s="84"/>
      <c r="Q9" s="84"/>
    </row>
    <row r="10" spans="2:48" s="83" customFormat="1" ht="51">
      <c r="B10" s="16" t="s">
        <v>270</v>
      </c>
      <c r="C10" s="45" t="s">
        <v>271</v>
      </c>
      <c r="D10" s="16" t="s">
        <v>272</v>
      </c>
      <c r="E10" s="16" t="s">
        <v>273</v>
      </c>
      <c r="F10" s="16" t="s">
        <v>274</v>
      </c>
      <c r="G10" s="16" t="s">
        <v>275</v>
      </c>
      <c r="H10" s="16" t="s">
        <v>276</v>
      </c>
      <c r="I10" s="16" t="s">
        <v>277</v>
      </c>
      <c r="J10" s="16" t="s">
        <v>278</v>
      </c>
      <c r="K10" s="16" t="s">
        <v>279</v>
      </c>
      <c r="L10" s="16" t="s">
        <v>2</v>
      </c>
      <c r="M10" s="16" t="s">
        <v>280</v>
      </c>
      <c r="N10" s="16" t="s">
        <v>281</v>
      </c>
      <c r="O10" s="16" t="s">
        <v>282</v>
      </c>
      <c r="P10" s="16" t="s">
        <v>3</v>
      </c>
      <c r="Q10" s="16" t="s">
        <v>283</v>
      </c>
    </row>
    <row r="11" spans="2:48" s="83" customFormat="1" ht="51">
      <c r="B11" s="47">
        <v>43383</v>
      </c>
      <c r="C11" s="48" t="s">
        <v>284</v>
      </c>
      <c r="D11" s="48" t="s">
        <v>285</v>
      </c>
      <c r="E11" s="48" t="s">
        <v>286</v>
      </c>
      <c r="F11" s="48" t="s">
        <v>179</v>
      </c>
      <c r="G11" s="48" t="s">
        <v>180</v>
      </c>
      <c r="H11" s="48" t="s">
        <v>179</v>
      </c>
      <c r="I11" s="48">
        <v>3000</v>
      </c>
      <c r="J11" s="48" t="s">
        <v>39</v>
      </c>
      <c r="K11" s="48" t="s">
        <v>287</v>
      </c>
      <c r="L11" s="48" t="s">
        <v>288</v>
      </c>
      <c r="M11" s="48" t="s">
        <v>180</v>
      </c>
      <c r="N11" s="48" t="s">
        <v>180</v>
      </c>
      <c r="O11" s="48" t="s">
        <v>180</v>
      </c>
      <c r="P11" s="49" t="s">
        <v>289</v>
      </c>
      <c r="Q11" s="48" t="s">
        <v>290</v>
      </c>
    </row>
    <row r="12" spans="2:48" s="84" customFormat="1" ht="51">
      <c r="B12" s="95">
        <v>44295</v>
      </c>
      <c r="C12" s="96" t="s">
        <v>5000</v>
      </c>
      <c r="D12" s="96" t="s">
        <v>5002</v>
      </c>
      <c r="E12" s="96" t="s">
        <v>5001</v>
      </c>
      <c r="F12" s="48" t="s">
        <v>179</v>
      </c>
      <c r="G12" s="48" t="s">
        <v>180</v>
      </c>
      <c r="H12" s="48" t="s">
        <v>179</v>
      </c>
      <c r="I12" s="48">
        <v>1000</v>
      </c>
      <c r="J12" s="48" t="s">
        <v>5004</v>
      </c>
      <c r="K12" s="48" t="s">
        <v>5003</v>
      </c>
      <c r="L12" s="48" t="s">
        <v>288</v>
      </c>
      <c r="M12" s="48" t="s">
        <v>180</v>
      </c>
      <c r="N12" s="48" t="s">
        <v>180</v>
      </c>
      <c r="O12" s="48" t="s">
        <v>179</v>
      </c>
      <c r="P12" s="49" t="s">
        <v>289</v>
      </c>
      <c r="Q12" s="48" t="s">
        <v>290</v>
      </c>
    </row>
    <row r="13" spans="2:48" ht="38.25">
      <c r="B13" s="95">
        <v>44291</v>
      </c>
      <c r="C13" s="96" t="s">
        <v>5005</v>
      </c>
      <c r="D13" s="96" t="s">
        <v>5007</v>
      </c>
      <c r="E13" s="96" t="s">
        <v>5006</v>
      </c>
      <c r="F13" s="48" t="s">
        <v>179</v>
      </c>
      <c r="G13" s="48" t="s">
        <v>180</v>
      </c>
      <c r="H13" s="48" t="s">
        <v>179</v>
      </c>
      <c r="I13" s="48">
        <v>200</v>
      </c>
      <c r="J13" s="48" t="s">
        <v>5008</v>
      </c>
      <c r="K13" s="48" t="s">
        <v>5009</v>
      </c>
      <c r="L13" s="48" t="s">
        <v>288</v>
      </c>
      <c r="M13" s="48" t="s">
        <v>180</v>
      </c>
      <c r="N13" s="48" t="s">
        <v>179</v>
      </c>
      <c r="O13" s="48" t="s">
        <v>180</v>
      </c>
      <c r="P13" s="49" t="s">
        <v>289</v>
      </c>
      <c r="Q13" s="48" t="s">
        <v>290</v>
      </c>
    </row>
    <row r="14" spans="2:48">
      <c r="B14" s="47"/>
      <c r="C14" s="96"/>
      <c r="D14" s="96"/>
      <c r="E14" s="96"/>
      <c r="F14" s="48"/>
      <c r="G14" s="48"/>
      <c r="H14" s="48"/>
      <c r="I14" s="48"/>
      <c r="J14" s="48"/>
      <c r="K14" s="48"/>
      <c r="L14" s="48"/>
      <c r="M14" s="48"/>
      <c r="N14" s="48"/>
      <c r="O14" s="48"/>
      <c r="P14" s="49"/>
      <c r="Q14" s="48"/>
    </row>
    <row r="15" spans="2:48">
      <c r="B15" s="95"/>
      <c r="C15" s="96"/>
      <c r="D15" s="96"/>
      <c r="E15" s="96"/>
      <c r="F15" s="48"/>
      <c r="G15" s="48"/>
      <c r="H15" s="48"/>
      <c r="I15" s="48"/>
      <c r="J15" s="48"/>
      <c r="K15" s="48"/>
      <c r="L15" s="48"/>
      <c r="M15" s="48"/>
      <c r="N15" s="48"/>
      <c r="O15" s="48"/>
      <c r="P15" s="49"/>
      <c r="Q15" s="48"/>
    </row>
    <row r="16" spans="2:48">
      <c r="B16" s="95"/>
      <c r="C16" s="96"/>
      <c r="D16" s="96"/>
      <c r="E16" s="96"/>
      <c r="F16" s="48"/>
      <c r="G16" s="48"/>
      <c r="H16" s="48"/>
      <c r="I16" s="48"/>
      <c r="J16" s="48"/>
      <c r="K16" s="48"/>
      <c r="L16" s="48"/>
      <c r="M16" s="48"/>
      <c r="N16" s="48"/>
      <c r="O16" s="48"/>
      <c r="P16" s="49"/>
      <c r="Q16" s="48"/>
    </row>
    <row r="17" spans="2:17" s="84" customFormat="1">
      <c r="B17" s="51"/>
      <c r="C17" s="49"/>
      <c r="D17" s="49"/>
      <c r="E17" s="49"/>
      <c r="F17" s="48"/>
      <c r="G17" s="96"/>
      <c r="H17" s="48"/>
      <c r="I17" s="49"/>
      <c r="J17" s="49"/>
      <c r="K17" s="49"/>
      <c r="L17" s="49"/>
      <c r="M17" s="49"/>
      <c r="N17" s="49"/>
      <c r="O17" s="48"/>
      <c r="P17" s="96"/>
      <c r="Q17" s="49"/>
    </row>
    <row r="18" spans="2:17">
      <c r="B18" s="51"/>
      <c r="C18" s="49"/>
      <c r="D18" s="49"/>
      <c r="E18" s="49"/>
      <c r="F18" s="48"/>
      <c r="G18" s="96"/>
      <c r="H18" s="48"/>
      <c r="I18" s="49"/>
      <c r="J18" s="49"/>
      <c r="K18" s="49"/>
      <c r="L18" s="49"/>
      <c r="M18" s="49"/>
      <c r="N18" s="49"/>
      <c r="O18" s="48"/>
      <c r="P18" s="96"/>
      <c r="Q18" s="49"/>
    </row>
    <row r="19" spans="2:17">
      <c r="B19" s="51"/>
      <c r="C19" s="49"/>
      <c r="D19" s="49"/>
      <c r="E19" s="49"/>
      <c r="F19" s="49"/>
      <c r="G19" s="96"/>
      <c r="H19" s="48"/>
      <c r="I19" s="49"/>
      <c r="J19" s="49"/>
      <c r="K19" s="49"/>
      <c r="L19" s="49"/>
      <c r="M19" s="49"/>
      <c r="N19" s="49"/>
      <c r="O19" s="48"/>
      <c r="P19" s="96"/>
      <c r="Q19" s="49"/>
    </row>
    <row r="20" spans="2:17">
      <c r="B20" s="51"/>
      <c r="C20" s="49"/>
      <c r="D20" s="49"/>
      <c r="E20" s="49"/>
      <c r="F20" s="48"/>
      <c r="G20" s="96"/>
      <c r="H20" s="48"/>
      <c r="I20" s="49"/>
      <c r="J20" s="49"/>
      <c r="K20" s="49"/>
      <c r="L20" s="49"/>
      <c r="M20" s="49"/>
      <c r="N20" s="49"/>
      <c r="O20" s="49"/>
      <c r="P20" s="96"/>
      <c r="Q20" s="49"/>
    </row>
    <row r="21" spans="2:17">
      <c r="B21" s="51"/>
      <c r="C21" s="49"/>
      <c r="D21" s="49"/>
      <c r="E21" s="49"/>
      <c r="F21" s="48"/>
      <c r="G21" s="96"/>
      <c r="H21" s="49"/>
      <c r="I21" s="49"/>
      <c r="J21" s="49"/>
      <c r="K21" s="49"/>
      <c r="L21" s="49"/>
      <c r="M21" s="49"/>
      <c r="N21" s="49"/>
      <c r="O21" s="48"/>
      <c r="P21" s="96"/>
      <c r="Q21" s="49"/>
    </row>
    <row r="22" spans="2:17">
      <c r="B22" s="51"/>
      <c r="C22" s="49"/>
      <c r="D22" s="49"/>
      <c r="E22" s="49"/>
      <c r="F22" s="48"/>
      <c r="G22" s="48"/>
      <c r="H22" s="49"/>
      <c r="I22" s="49"/>
      <c r="J22" s="49"/>
      <c r="K22" s="49"/>
      <c r="L22" s="49"/>
      <c r="M22" s="49"/>
      <c r="N22" s="49"/>
      <c r="O22" s="48"/>
      <c r="P22" s="96"/>
      <c r="Q22" s="49"/>
    </row>
    <row r="23" spans="2:17">
      <c r="B23" s="51"/>
      <c r="C23" s="49"/>
      <c r="D23" s="49"/>
      <c r="E23" s="49"/>
      <c r="F23" s="48"/>
      <c r="G23" s="48"/>
      <c r="H23" s="49"/>
      <c r="I23" s="49"/>
      <c r="J23" s="49"/>
      <c r="K23" s="49"/>
      <c r="L23" s="49"/>
      <c r="M23" s="49"/>
      <c r="N23" s="49"/>
      <c r="O23" s="48"/>
      <c r="P23" s="96"/>
      <c r="Q23" s="49"/>
    </row>
    <row r="24" spans="2:17">
      <c r="B24" s="51"/>
      <c r="C24" s="49"/>
      <c r="D24" s="49"/>
      <c r="E24" s="49"/>
      <c r="F24" s="48"/>
      <c r="G24" s="48"/>
      <c r="H24" s="49"/>
      <c r="I24" s="49"/>
      <c r="J24" s="49"/>
      <c r="K24" s="49"/>
      <c r="L24" s="49"/>
      <c r="M24" s="49"/>
      <c r="N24" s="49"/>
      <c r="O24" s="48"/>
      <c r="P24" s="96"/>
      <c r="Q24" s="49"/>
    </row>
    <row r="25" spans="2:17">
      <c r="B25" s="51"/>
      <c r="C25" s="49"/>
      <c r="D25" s="49"/>
      <c r="E25" s="49"/>
      <c r="F25" s="48"/>
      <c r="G25" s="48"/>
      <c r="H25" s="49"/>
      <c r="I25" s="49"/>
      <c r="J25" s="49"/>
      <c r="K25" s="49"/>
      <c r="L25" s="49"/>
      <c r="M25" s="49"/>
      <c r="N25" s="49"/>
      <c r="O25" s="48"/>
      <c r="P25" s="96"/>
      <c r="Q25" s="49"/>
    </row>
    <row r="26" spans="2:17">
      <c r="B26" s="51"/>
      <c r="C26" s="49"/>
      <c r="D26" s="49"/>
      <c r="E26" s="49"/>
      <c r="F26" s="48"/>
      <c r="G26" s="48"/>
      <c r="H26" s="49"/>
      <c r="I26" s="49"/>
      <c r="J26" s="49"/>
      <c r="K26" s="49"/>
      <c r="L26" s="49"/>
      <c r="M26" s="49"/>
      <c r="N26" s="49"/>
      <c r="O26" s="48"/>
      <c r="P26" s="96"/>
      <c r="Q26" s="49"/>
    </row>
    <row r="27" spans="2:17" s="84" customFormat="1">
      <c r="B27" s="51"/>
      <c r="C27" s="49"/>
      <c r="D27" s="49"/>
      <c r="E27" s="49"/>
      <c r="F27" s="48"/>
      <c r="G27" s="48"/>
      <c r="H27" s="49"/>
      <c r="I27" s="49"/>
      <c r="J27" s="49"/>
      <c r="K27" s="49"/>
      <c r="L27" s="49"/>
      <c r="M27" s="49"/>
      <c r="N27" s="49"/>
      <c r="O27" s="48"/>
      <c r="P27" s="96"/>
      <c r="Q27" s="49"/>
    </row>
    <row r="28" spans="2:17" s="84" customFormat="1">
      <c r="B28" s="51"/>
      <c r="C28" s="49"/>
      <c r="D28" s="49"/>
      <c r="E28" s="49"/>
      <c r="F28" s="48"/>
      <c r="G28" s="48"/>
      <c r="H28" s="49"/>
      <c r="I28" s="49"/>
      <c r="J28" s="49"/>
      <c r="K28" s="49"/>
      <c r="L28" s="49"/>
      <c r="M28" s="49"/>
      <c r="N28" s="49"/>
      <c r="O28" s="48"/>
      <c r="P28" s="96"/>
      <c r="Q28" s="49"/>
    </row>
    <row r="29" spans="2:17" s="84" customFormat="1">
      <c r="B29" s="51"/>
      <c r="C29" s="49"/>
      <c r="D29" s="49"/>
      <c r="E29" s="49"/>
      <c r="F29" s="48"/>
      <c r="G29" s="48"/>
      <c r="H29" s="49"/>
      <c r="I29" s="49"/>
      <c r="J29" s="49"/>
      <c r="K29" s="49"/>
      <c r="L29" s="49"/>
      <c r="M29" s="49"/>
      <c r="N29" s="49"/>
      <c r="O29" s="49"/>
      <c r="P29" s="96"/>
      <c r="Q29" s="49"/>
    </row>
    <row r="30" spans="2:17" s="84" customFormat="1">
      <c r="B30" s="51"/>
      <c r="C30" s="49"/>
      <c r="D30" s="49"/>
      <c r="E30" s="49"/>
      <c r="F30" s="48"/>
      <c r="G30" s="96"/>
      <c r="H30" s="48"/>
      <c r="I30" s="49"/>
      <c r="J30" s="49"/>
      <c r="K30" s="49"/>
      <c r="L30" s="49"/>
      <c r="M30" s="49"/>
      <c r="N30" s="49"/>
      <c r="O30" s="49"/>
      <c r="P30" s="49"/>
      <c r="Q30" s="49"/>
    </row>
    <row r="31" spans="2:17" s="84" customFormat="1">
      <c r="B31" s="51"/>
      <c r="C31" s="49"/>
      <c r="D31" s="49"/>
      <c r="E31" s="49"/>
      <c r="F31" s="48"/>
      <c r="G31" s="96"/>
      <c r="H31" s="49"/>
      <c r="I31" s="49"/>
      <c r="J31" s="49"/>
      <c r="K31" s="49"/>
      <c r="L31" s="49"/>
      <c r="M31" s="49"/>
      <c r="N31" s="49"/>
      <c r="O31" s="48"/>
      <c r="P31" s="96"/>
      <c r="Q31" s="49"/>
    </row>
    <row r="32" spans="2:17">
      <c r="B32" s="51"/>
      <c r="C32" s="51"/>
      <c r="D32" s="51"/>
      <c r="E32" s="49"/>
      <c r="F32" s="48"/>
      <c r="G32" s="96"/>
      <c r="H32" s="49"/>
      <c r="I32" s="49"/>
      <c r="J32" s="49"/>
      <c r="K32" s="49"/>
      <c r="L32" s="51"/>
      <c r="M32" s="49"/>
      <c r="N32" s="49"/>
      <c r="O32" s="48"/>
      <c r="P32" s="49"/>
      <c r="Q32" s="49"/>
    </row>
    <row r="33" spans="2:17">
      <c r="B33" s="51"/>
      <c r="C33" s="51"/>
      <c r="D33" s="49"/>
      <c r="E33" s="49"/>
      <c r="F33" s="48"/>
      <c r="G33" s="48"/>
      <c r="H33" s="49"/>
      <c r="I33" s="49"/>
      <c r="J33" s="49"/>
      <c r="K33" s="49"/>
      <c r="L33" s="51"/>
      <c r="M33" s="49"/>
      <c r="N33" s="49"/>
      <c r="O33" s="48"/>
      <c r="P33" s="96"/>
      <c r="Q33" s="49"/>
    </row>
    <row r="34" spans="2:17">
      <c r="B34" s="51"/>
      <c r="C34" s="49"/>
      <c r="D34" s="49"/>
      <c r="E34" s="49"/>
      <c r="F34" s="48"/>
      <c r="G34" s="48"/>
      <c r="H34" s="49"/>
      <c r="I34" s="49"/>
      <c r="J34" s="49"/>
      <c r="K34" s="49"/>
      <c r="L34" s="49"/>
      <c r="M34" s="49"/>
      <c r="N34" s="49"/>
      <c r="O34" s="48"/>
      <c r="P34" s="96"/>
      <c r="Q34" s="49"/>
    </row>
    <row r="35" spans="2:17">
      <c r="B35" s="51"/>
      <c r="C35" s="49"/>
      <c r="D35" s="49"/>
      <c r="E35" s="49"/>
      <c r="F35" s="48"/>
      <c r="G35" s="48"/>
      <c r="H35" s="48"/>
      <c r="I35" s="49"/>
      <c r="J35" s="49"/>
      <c r="K35" s="49"/>
      <c r="L35" s="49"/>
      <c r="M35" s="49"/>
      <c r="N35" s="49"/>
      <c r="O35" s="48"/>
      <c r="P35" s="96"/>
      <c r="Q35" s="49"/>
    </row>
    <row r="36" spans="2:17">
      <c r="B36" s="51"/>
      <c r="C36" s="49"/>
      <c r="D36" s="49"/>
      <c r="E36" s="49"/>
      <c r="F36" s="48"/>
      <c r="G36" s="48"/>
      <c r="H36" s="48"/>
      <c r="I36" s="49"/>
      <c r="J36" s="49"/>
      <c r="K36" s="49"/>
      <c r="L36" s="49"/>
      <c r="M36" s="49"/>
      <c r="N36" s="49"/>
      <c r="O36" s="48"/>
      <c r="P36" s="96"/>
      <c r="Q36" s="49"/>
    </row>
    <row r="37" spans="2:17">
      <c r="B37" s="51"/>
      <c r="C37" s="49"/>
      <c r="D37" s="49"/>
      <c r="E37" s="49"/>
      <c r="F37" s="48"/>
      <c r="G37" s="48"/>
      <c r="H37" s="48"/>
      <c r="I37" s="49"/>
      <c r="J37" s="49"/>
      <c r="K37" s="51"/>
      <c r="L37" s="49"/>
      <c r="M37" s="49"/>
      <c r="N37" s="49"/>
      <c r="O37" s="48"/>
      <c r="P37" s="96"/>
      <c r="Q37" s="49"/>
    </row>
    <row r="38" spans="2:17">
      <c r="B38" s="51"/>
      <c r="C38" s="49"/>
      <c r="D38" s="49"/>
      <c r="E38" s="49"/>
      <c r="F38" s="48"/>
      <c r="G38" s="96"/>
      <c r="H38" s="48"/>
      <c r="I38" s="49"/>
      <c r="J38" s="49"/>
      <c r="K38" s="51"/>
      <c r="L38" s="49"/>
      <c r="M38" s="49"/>
      <c r="N38" s="49"/>
      <c r="O38" s="48"/>
      <c r="P38" s="96"/>
      <c r="Q38" s="49"/>
    </row>
    <row r="39" spans="2:17">
      <c r="B39" s="51"/>
      <c r="C39" s="49"/>
      <c r="D39" s="49"/>
      <c r="E39" s="49"/>
      <c r="F39" s="48"/>
      <c r="G39" s="48"/>
      <c r="H39" s="49"/>
      <c r="I39" s="49"/>
      <c r="J39" s="49"/>
      <c r="K39" s="49"/>
      <c r="L39" s="49"/>
      <c r="M39" s="49"/>
      <c r="N39" s="49"/>
      <c r="O39" s="48"/>
      <c r="P39" s="96"/>
      <c r="Q39" s="49"/>
    </row>
    <row r="40" spans="2:17">
      <c r="B40" s="51"/>
      <c r="C40" s="49"/>
      <c r="D40" s="49"/>
      <c r="E40" s="49"/>
      <c r="F40" s="48"/>
      <c r="G40" s="48"/>
      <c r="H40" s="48"/>
      <c r="I40" s="49"/>
      <c r="J40" s="49"/>
      <c r="K40" s="49"/>
      <c r="L40" s="49"/>
      <c r="M40" s="48"/>
      <c r="N40" s="48"/>
      <c r="O40" s="48"/>
      <c r="P40" s="49"/>
      <c r="Q40" s="49"/>
    </row>
    <row r="41" spans="2:17">
      <c r="B41" s="51"/>
      <c r="C41" s="49"/>
      <c r="D41" s="97"/>
      <c r="E41" s="97"/>
      <c r="F41" s="48"/>
      <c r="G41" s="96"/>
      <c r="H41" s="49"/>
      <c r="I41" s="49"/>
      <c r="J41" s="49"/>
      <c r="K41" s="49"/>
      <c r="L41" s="49"/>
      <c r="M41" s="49"/>
      <c r="N41" s="49"/>
      <c r="O41" s="48"/>
      <c r="P41" s="96"/>
      <c r="Q41" s="52"/>
    </row>
    <row r="42" spans="2:17">
      <c r="B42" s="51"/>
      <c r="C42" s="49"/>
      <c r="D42" s="97"/>
      <c r="E42" s="97"/>
      <c r="F42" s="48"/>
      <c r="G42" s="48"/>
      <c r="H42" s="49"/>
      <c r="I42" s="49"/>
      <c r="J42" s="49"/>
      <c r="K42" s="49"/>
      <c r="L42" s="49"/>
      <c r="M42" s="49"/>
      <c r="N42" s="49"/>
      <c r="O42" s="48"/>
      <c r="P42" s="96"/>
      <c r="Q42" s="52"/>
    </row>
    <row r="43" spans="2:17">
      <c r="B43" s="51"/>
      <c r="C43" s="49"/>
      <c r="D43" s="97"/>
      <c r="E43" s="97"/>
      <c r="F43" s="48"/>
      <c r="G43" s="48"/>
      <c r="H43" s="49"/>
      <c r="I43" s="49"/>
      <c r="J43" s="49"/>
      <c r="K43" s="49"/>
      <c r="L43" s="49"/>
      <c r="M43" s="49"/>
      <c r="N43" s="49"/>
      <c r="O43" s="48"/>
      <c r="P43" s="96"/>
      <c r="Q43" s="52"/>
    </row>
    <row r="44" spans="2:17">
      <c r="B44" s="51"/>
      <c r="C44" s="49"/>
      <c r="D44" s="97"/>
      <c r="E44" s="97"/>
      <c r="F44" s="48"/>
      <c r="G44" s="48"/>
      <c r="H44" s="49"/>
      <c r="I44" s="49"/>
      <c r="J44" s="49"/>
      <c r="K44" s="49"/>
      <c r="L44" s="49"/>
      <c r="M44" s="49"/>
      <c r="N44" s="49"/>
      <c r="O44" s="48"/>
      <c r="P44" s="96"/>
      <c r="Q44" s="52"/>
    </row>
    <row r="45" spans="2:17">
      <c r="B45" s="51"/>
      <c r="C45" s="51"/>
      <c r="D45" s="49"/>
      <c r="E45" s="49"/>
      <c r="F45" s="48"/>
      <c r="G45" s="48"/>
      <c r="H45" s="48"/>
      <c r="I45" s="49"/>
      <c r="J45" s="49"/>
      <c r="K45" s="49"/>
      <c r="L45" s="49"/>
      <c r="M45" s="49"/>
      <c r="N45" s="49"/>
      <c r="O45" s="48"/>
      <c r="P45" s="49"/>
      <c r="Q45" s="49"/>
    </row>
    <row r="46" spans="2:17">
      <c r="B46" s="51"/>
      <c r="C46" s="51"/>
      <c r="D46" s="49"/>
      <c r="E46" s="49"/>
      <c r="F46" s="48"/>
      <c r="G46" s="96"/>
      <c r="H46" s="49"/>
      <c r="I46" s="49"/>
      <c r="J46" s="49"/>
      <c r="K46" s="49"/>
      <c r="L46" s="49"/>
      <c r="M46" s="49"/>
      <c r="N46" s="49"/>
      <c r="O46" s="48"/>
      <c r="P46" s="96"/>
      <c r="Q46" s="49"/>
    </row>
    <row r="47" spans="2:17">
      <c r="B47" s="51"/>
      <c r="C47" s="51"/>
      <c r="D47" s="49"/>
      <c r="E47" s="49"/>
      <c r="F47" s="48"/>
      <c r="G47" s="96"/>
      <c r="H47" s="49"/>
      <c r="I47" s="49"/>
      <c r="J47" s="49"/>
      <c r="K47" s="49"/>
      <c r="L47" s="49"/>
      <c r="M47" s="49"/>
      <c r="N47" s="49"/>
      <c r="O47" s="48"/>
      <c r="P47" s="96"/>
      <c r="Q47" s="49"/>
    </row>
    <row r="48" spans="2:17">
      <c r="B48" s="51"/>
      <c r="C48" s="51"/>
      <c r="D48" s="49"/>
      <c r="E48" s="49"/>
      <c r="F48" s="48"/>
      <c r="G48" s="48"/>
      <c r="H48" s="49"/>
      <c r="I48" s="98"/>
      <c r="J48" s="49"/>
      <c r="K48" s="51"/>
      <c r="L48" s="49"/>
      <c r="M48" s="49"/>
      <c r="N48" s="49"/>
      <c r="O48" s="48"/>
      <c r="P48" s="96"/>
      <c r="Q48" s="49"/>
    </row>
    <row r="49" spans="2:17">
      <c r="B49" s="99"/>
      <c r="C49" s="99"/>
      <c r="D49" s="53"/>
      <c r="E49" s="53"/>
      <c r="F49" s="48"/>
      <c r="G49" s="48"/>
      <c r="H49" s="53"/>
      <c r="I49" s="100"/>
      <c r="J49" s="54"/>
      <c r="K49" s="99"/>
      <c r="L49" s="53"/>
      <c r="M49" s="53"/>
      <c r="N49" s="53"/>
      <c r="O49" s="48"/>
      <c r="P49" s="96"/>
      <c r="Q49" s="49"/>
    </row>
    <row r="50" spans="2:17">
      <c r="B50" s="51"/>
      <c r="C50" s="51"/>
      <c r="D50" s="49"/>
      <c r="E50" s="49"/>
      <c r="F50" s="48"/>
      <c r="G50" s="96"/>
      <c r="H50" s="48"/>
      <c r="I50" s="98"/>
      <c r="J50" s="49"/>
      <c r="K50" s="49"/>
      <c r="L50" s="49"/>
      <c r="M50" s="49"/>
      <c r="N50" s="49"/>
      <c r="O50" s="49"/>
      <c r="P50" s="96"/>
      <c r="Q50" s="49"/>
    </row>
    <row r="51" spans="2:17">
      <c r="B51" s="51"/>
      <c r="D51" s="49"/>
      <c r="E51" s="49"/>
      <c r="F51" s="48"/>
      <c r="G51" s="96"/>
      <c r="H51" s="49"/>
      <c r="I51" s="98"/>
      <c r="J51" s="49"/>
      <c r="K51" s="49"/>
      <c r="L51" s="49"/>
      <c r="M51" s="49"/>
      <c r="N51" s="49"/>
      <c r="O51" s="48"/>
      <c r="P51" s="96"/>
      <c r="Q51" s="49"/>
    </row>
    <row r="52" spans="2:17">
      <c r="B52" s="51"/>
      <c r="C52" s="49"/>
      <c r="D52" s="49"/>
      <c r="E52" s="49"/>
      <c r="F52" s="48"/>
      <c r="G52" s="96"/>
      <c r="H52" s="49"/>
      <c r="I52" s="98"/>
      <c r="J52" s="49"/>
      <c r="K52" s="49"/>
      <c r="L52" s="49"/>
      <c r="M52" s="49"/>
      <c r="N52" s="49"/>
      <c r="O52" s="48"/>
      <c r="P52" s="96"/>
      <c r="Q52" s="49"/>
    </row>
    <row r="53" spans="2:17">
      <c r="B53" s="51"/>
      <c r="C53" s="49"/>
      <c r="D53" s="49"/>
      <c r="E53" s="49"/>
      <c r="F53" s="48"/>
      <c r="G53" s="96"/>
      <c r="H53" s="49"/>
      <c r="I53" s="98"/>
      <c r="J53" s="49"/>
      <c r="K53" s="49"/>
      <c r="L53" s="49"/>
      <c r="M53" s="49"/>
      <c r="N53" s="49"/>
      <c r="O53" s="48"/>
      <c r="P53" s="96"/>
      <c r="Q53" s="49"/>
    </row>
    <row r="54" spans="2:17">
      <c r="B54" s="51"/>
      <c r="C54" s="49"/>
      <c r="D54" s="49"/>
      <c r="E54" s="49"/>
      <c r="F54" s="48"/>
      <c r="G54" s="96"/>
      <c r="H54" s="49"/>
      <c r="I54" s="98"/>
      <c r="J54" s="49"/>
      <c r="K54" s="49"/>
      <c r="L54" s="49"/>
      <c r="M54" s="49"/>
      <c r="N54" s="49"/>
      <c r="O54" s="48"/>
      <c r="P54" s="96"/>
      <c r="Q54" s="49"/>
    </row>
    <row r="55" spans="2:17">
      <c r="B55" s="51"/>
      <c r="C55" s="49"/>
      <c r="D55" s="49"/>
      <c r="E55" s="49"/>
      <c r="F55" s="48"/>
      <c r="G55" s="96"/>
      <c r="H55" s="49"/>
      <c r="I55" s="98"/>
      <c r="J55" s="49"/>
      <c r="K55" s="49"/>
      <c r="L55" s="49"/>
      <c r="M55" s="49"/>
      <c r="N55" s="49"/>
      <c r="O55" s="48"/>
      <c r="P55" s="96"/>
      <c r="Q55" s="49"/>
    </row>
    <row r="56" spans="2:17">
      <c r="B56" s="51"/>
      <c r="C56" s="49"/>
      <c r="D56" s="49"/>
      <c r="E56" s="49"/>
      <c r="F56" s="48"/>
      <c r="G56" s="96"/>
      <c r="H56" s="48"/>
      <c r="I56" s="98"/>
      <c r="J56" s="49"/>
      <c r="K56" s="49"/>
      <c r="L56" s="49"/>
      <c r="M56" s="49"/>
      <c r="N56" s="49"/>
      <c r="O56" s="49"/>
      <c r="P56" s="96"/>
      <c r="Q56" s="49"/>
    </row>
    <row r="57" spans="2:17">
      <c r="B57" s="51"/>
      <c r="C57" s="49"/>
      <c r="D57" s="49"/>
      <c r="E57" s="49"/>
      <c r="F57" s="48"/>
      <c r="G57" s="96"/>
      <c r="H57" s="49"/>
      <c r="I57" s="98"/>
      <c r="J57" s="49"/>
      <c r="K57" s="49"/>
      <c r="L57" s="49"/>
      <c r="M57" s="49"/>
      <c r="N57" s="49"/>
      <c r="O57" s="48"/>
      <c r="P57" s="96"/>
      <c r="Q57" s="49"/>
    </row>
    <row r="58" spans="2:17">
      <c r="B58" s="51"/>
      <c r="C58" s="49"/>
      <c r="D58" s="49"/>
      <c r="E58" s="49"/>
      <c r="F58" s="48"/>
      <c r="G58" s="96"/>
      <c r="H58" s="49"/>
      <c r="I58" s="98"/>
      <c r="J58" s="49"/>
      <c r="K58" s="49"/>
      <c r="L58" s="49"/>
      <c r="M58" s="49"/>
      <c r="N58" s="49"/>
      <c r="O58" s="48"/>
      <c r="P58" s="96"/>
      <c r="Q58" s="49"/>
    </row>
    <row r="59" spans="2:17">
      <c r="B59" s="51"/>
      <c r="C59" s="49"/>
      <c r="D59" s="49"/>
      <c r="E59" s="49"/>
      <c r="F59" s="48"/>
      <c r="G59" s="96"/>
      <c r="H59" s="49"/>
      <c r="I59" s="98"/>
      <c r="J59" s="49"/>
      <c r="K59" s="49"/>
      <c r="L59" s="49"/>
      <c r="M59" s="49"/>
      <c r="N59" s="49"/>
      <c r="O59" s="48"/>
      <c r="P59" s="96"/>
      <c r="Q59" s="49"/>
    </row>
    <row r="60" spans="2:17">
      <c r="B60" s="51"/>
      <c r="C60" s="49"/>
      <c r="D60" s="49"/>
      <c r="E60" s="49"/>
      <c r="F60" s="48"/>
      <c r="G60" s="96"/>
      <c r="H60" s="49"/>
      <c r="I60" s="98"/>
      <c r="J60" s="49"/>
      <c r="K60" s="49"/>
      <c r="L60" s="49"/>
      <c r="M60" s="49"/>
      <c r="N60" s="49"/>
      <c r="O60" s="48"/>
      <c r="P60" s="96"/>
      <c r="Q60" s="49"/>
    </row>
    <row r="61" spans="2:17">
      <c r="B61" s="51"/>
      <c r="C61" s="49"/>
      <c r="D61" s="49"/>
      <c r="E61" s="49"/>
      <c r="F61" s="48"/>
      <c r="G61" s="96"/>
      <c r="H61" s="49"/>
      <c r="I61" s="98"/>
      <c r="J61" s="49"/>
      <c r="K61" s="49"/>
      <c r="L61" s="49"/>
      <c r="M61" s="49"/>
      <c r="N61" s="49"/>
      <c r="O61" s="48"/>
      <c r="P61" s="96"/>
      <c r="Q61" s="49"/>
    </row>
    <row r="62" spans="2:17">
      <c r="B62" s="51"/>
      <c r="C62" s="49"/>
      <c r="D62" s="49"/>
      <c r="E62" s="49"/>
      <c r="F62" s="48"/>
      <c r="G62" s="48"/>
      <c r="H62" s="49"/>
      <c r="I62" s="98"/>
      <c r="J62" s="54"/>
      <c r="K62" s="49"/>
      <c r="L62" s="49"/>
      <c r="M62" s="49"/>
      <c r="N62" s="49"/>
      <c r="O62" s="48"/>
      <c r="P62" s="96"/>
      <c r="Q62" s="49"/>
    </row>
    <row r="63" spans="2:17">
      <c r="B63" s="51"/>
      <c r="C63" s="52"/>
      <c r="D63" s="49"/>
      <c r="E63" s="49"/>
      <c r="F63" s="48"/>
      <c r="G63" s="96"/>
      <c r="H63" s="49"/>
      <c r="I63" s="98"/>
      <c r="J63" s="49"/>
      <c r="K63" s="49"/>
      <c r="L63" s="49"/>
      <c r="M63" s="49"/>
      <c r="N63" s="49"/>
      <c r="O63" s="49"/>
      <c r="P63" s="96"/>
      <c r="Q63" s="49"/>
    </row>
    <row r="64" spans="2:17">
      <c r="B64" s="51"/>
      <c r="C64" s="49"/>
      <c r="D64" s="49"/>
      <c r="E64" s="49"/>
      <c r="F64" s="48"/>
      <c r="G64" s="96"/>
      <c r="H64" s="49"/>
      <c r="I64" s="98"/>
      <c r="J64" s="49"/>
      <c r="K64" s="49"/>
      <c r="L64" s="49"/>
      <c r="M64" s="49"/>
      <c r="N64" s="49"/>
      <c r="O64" s="49"/>
      <c r="P64" s="96"/>
      <c r="Q64" s="49"/>
    </row>
  </sheetData>
  <autoFilter ref="B10:Q64" xr:uid="{00000000-0009-0000-0000-000002000000}"/>
  <conditionalFormatting sqref="J45">
    <cfRule type="duplicateValues" dxfId="813" priority="50"/>
  </conditionalFormatting>
  <conditionalFormatting sqref="J48">
    <cfRule type="duplicateValues" dxfId="812" priority="49"/>
  </conditionalFormatting>
  <conditionalFormatting sqref="J49">
    <cfRule type="duplicateValues" dxfId="811" priority="48"/>
  </conditionalFormatting>
  <conditionalFormatting sqref="J59">
    <cfRule type="duplicateValues" dxfId="810" priority="51"/>
  </conditionalFormatting>
  <conditionalFormatting sqref="J62">
    <cfRule type="duplicateValues" dxfId="809" priority="47"/>
  </conditionalFormatting>
  <conditionalFormatting sqref="J20">
    <cfRule type="duplicateValues" dxfId="808" priority="46"/>
  </conditionalFormatting>
  <conditionalFormatting sqref="J19">
    <cfRule type="duplicateValues" dxfId="807" priority="45"/>
  </conditionalFormatting>
  <conditionalFormatting sqref="J17">
    <cfRule type="duplicateValues" dxfId="801" priority="39"/>
  </conditionalFormatting>
  <conditionalFormatting sqref="J18">
    <cfRule type="duplicateValues" dxfId="800" priority="38"/>
  </conditionalFormatting>
  <conditionalFormatting sqref="J21">
    <cfRule type="duplicateValues" dxfId="799" priority="37"/>
  </conditionalFormatting>
  <conditionalFormatting sqref="J23">
    <cfRule type="duplicateValues" dxfId="798" priority="36"/>
  </conditionalFormatting>
  <conditionalFormatting sqref="J30">
    <cfRule type="duplicateValues" dxfId="797" priority="35"/>
  </conditionalFormatting>
  <conditionalFormatting sqref="J31">
    <cfRule type="duplicateValues" dxfId="796" priority="34"/>
  </conditionalFormatting>
  <conditionalFormatting sqref="J22">
    <cfRule type="duplicateValues" dxfId="795" priority="33"/>
  </conditionalFormatting>
  <conditionalFormatting sqref="J24">
    <cfRule type="duplicateValues" dxfId="794" priority="32"/>
  </conditionalFormatting>
  <conditionalFormatting sqref="J25">
    <cfRule type="duplicateValues" dxfId="793" priority="31"/>
  </conditionalFormatting>
  <conditionalFormatting sqref="J26">
    <cfRule type="duplicateValues" dxfId="792" priority="30"/>
  </conditionalFormatting>
  <conditionalFormatting sqref="J27">
    <cfRule type="duplicateValues" dxfId="791" priority="29"/>
  </conditionalFormatting>
  <conditionalFormatting sqref="J28">
    <cfRule type="duplicateValues" dxfId="790" priority="28"/>
  </conditionalFormatting>
  <conditionalFormatting sqref="J29">
    <cfRule type="duplicateValues" dxfId="789" priority="27"/>
  </conditionalFormatting>
  <conditionalFormatting sqref="J33">
    <cfRule type="duplicateValues" dxfId="788" priority="25"/>
  </conditionalFormatting>
  <conditionalFormatting sqref="J34">
    <cfRule type="duplicateValues" dxfId="787" priority="24"/>
  </conditionalFormatting>
  <conditionalFormatting sqref="J37">
    <cfRule type="duplicateValues" dxfId="786" priority="23"/>
  </conditionalFormatting>
  <conditionalFormatting sqref="J38">
    <cfRule type="duplicateValues" dxfId="785" priority="22"/>
  </conditionalFormatting>
  <conditionalFormatting sqref="J39">
    <cfRule type="duplicateValues" dxfId="784" priority="21"/>
  </conditionalFormatting>
  <conditionalFormatting sqref="J41">
    <cfRule type="duplicateValues" dxfId="783" priority="20"/>
  </conditionalFormatting>
  <conditionalFormatting sqref="J42">
    <cfRule type="duplicateValues" dxfId="782" priority="19"/>
  </conditionalFormatting>
  <conditionalFormatting sqref="J43">
    <cfRule type="duplicateValues" dxfId="781" priority="18"/>
  </conditionalFormatting>
  <conditionalFormatting sqref="J44">
    <cfRule type="duplicateValues" dxfId="780" priority="17"/>
  </conditionalFormatting>
  <conditionalFormatting sqref="J40">
    <cfRule type="duplicateValues" dxfId="779" priority="16"/>
  </conditionalFormatting>
  <conditionalFormatting sqref="J50">
    <cfRule type="duplicateValues" dxfId="778" priority="15"/>
  </conditionalFormatting>
  <conditionalFormatting sqref="J51">
    <cfRule type="duplicateValues" dxfId="777" priority="14"/>
  </conditionalFormatting>
  <conditionalFormatting sqref="J52">
    <cfRule type="duplicateValues" dxfId="776" priority="13"/>
  </conditionalFormatting>
  <conditionalFormatting sqref="J53">
    <cfRule type="duplicateValues" dxfId="775" priority="12"/>
  </conditionalFormatting>
  <conditionalFormatting sqref="J54">
    <cfRule type="duplicateValues" dxfId="774" priority="11"/>
  </conditionalFormatting>
  <conditionalFormatting sqref="J55">
    <cfRule type="duplicateValues" dxfId="773" priority="10"/>
  </conditionalFormatting>
  <conditionalFormatting sqref="J56">
    <cfRule type="duplicateValues" dxfId="772" priority="9"/>
  </conditionalFormatting>
  <conditionalFormatting sqref="J57">
    <cfRule type="duplicateValues" dxfId="771" priority="8"/>
  </conditionalFormatting>
  <conditionalFormatting sqref="J58">
    <cfRule type="duplicateValues" dxfId="770" priority="7"/>
  </conditionalFormatting>
  <conditionalFormatting sqref="J64">
    <cfRule type="duplicateValues" dxfId="769" priority="6"/>
  </conditionalFormatting>
  <conditionalFormatting sqref="J63">
    <cfRule type="duplicateValues" dxfId="768" priority="5"/>
  </conditionalFormatting>
  <conditionalFormatting sqref="J61">
    <cfRule type="duplicateValues" dxfId="767" priority="4"/>
  </conditionalFormatting>
  <conditionalFormatting sqref="J60">
    <cfRule type="duplicateValues" dxfId="766" priority="3"/>
  </conditionalFormatting>
  <conditionalFormatting sqref="J32">
    <cfRule type="duplicateValues" dxfId="765" priority="2"/>
  </conditionalFormatting>
  <conditionalFormatting sqref="J11:J16">
    <cfRule type="duplicateValues" dxfId="0" priority="1"/>
  </conditionalFormatting>
  <dataValidations count="2">
    <dataValidation type="list" allowBlank="1" showInputMessage="1" showErrorMessage="1" sqref="J20" xr:uid="{00000000-0002-0000-0200-000000000000}">
      <formula1>$C$3:$C$64</formula1>
    </dataValidation>
    <dataValidation type="list" allowBlank="1" showInputMessage="1" showErrorMessage="1" sqref="H31" xr:uid="{00000000-0002-0000-0200-000001000000}">
      <formula1>$B$3:$B$4</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2000000}">
          <x14:formula1>
            <xm:f>'https://inpahuedu-my.sharepoint.com/Users/hcontreras/Downloads/[Copia de ACTIVOS DE INFORMACION 2018 v1.3.2-CONSOLIDADO.xlsx]Finalidades SIC'!#REF!</xm:f>
          </x14:formula1>
          <xm:sqref>P45 J45:J49 J62 J59 H46:H49 H51:H55 H57:H64</xm:sqref>
        </x14:dataValidation>
        <x14:dataValidation type="list" allowBlank="1" showInputMessage="1" showErrorMessage="1" xr:uid="{00000000-0002-0000-0200-000003000000}">
          <x14:formula1>
            <xm:f>'https://inpahuedu-my.sharepoint.com/Users/hcontreras/Documents/INS/[INS - ACTIVOS DE INFORMACION 2018 v0.13 - JOAQUIN.xlsx]Finalidades SIC'!#REF!</xm:f>
          </x14:formula1>
          <xm:sqref>H32:H33 P40 J43:J44 J50:J58 J63:J64 J60:J61 P32 H39 J32:J41</xm:sqref>
        </x14:dataValidation>
        <x14:dataValidation type="list" allowBlank="1" showInputMessage="1" showErrorMessage="1" xr:uid="{00000000-0002-0000-0200-000004000000}">
          <x14:formula1>
            <xm:f>'https://inpahuedu-my.sharepoint.com/Users/hcontreras/Documents/INS/[ACTIVOS DE INFORMACION 2018 v1.3.xlsx]Finalidades SIC'!#REF!</xm:f>
          </x14:formula1>
          <xm:sqref>H22:H29</xm:sqref>
        </x14:dataValidation>
        <x14:dataValidation type="list" allowBlank="1" showInputMessage="1" showErrorMessage="1" xr:uid="{00000000-0002-0000-0200-000005000000}">
          <x14:formula1>
            <xm:f>'https://inpahuedu-my.sharepoint.com/Users/hcontreras/Desktop/[ACTIVOS DE INFORMACION - INS 2018 V1.3 NO TRANSMISIBLES.xlsx]Finalidades SIC'!#REF!</xm:f>
          </x14:formula1>
          <xm:sqref>G50:G61 G63:G64 P17:P29 G30:G32 G38 G41 G46:G47 P46:P64 P31 P33:P39 P41:P44 G17:G21</xm:sqref>
        </x14:dataValidation>
        <x14:dataValidation type="list" allowBlank="1" showInputMessage="1" showErrorMessage="1" xr:uid="{00000000-0002-0000-0200-000006000000}">
          <x14:formula1>
            <xm:f>'https://inpahuedu-my.sharepoint.com/Users/hcontreras/Downloads/[MATRIZ ACTIVOS DE INFORMACION - INS V1.5.xlsx]Finalidades SIC'!#REF!</xm:f>
          </x14:formula1>
          <xm:sqref>H56 J21:J31 F20:F64 G22:G29 G33:G37 G39:G40 G42:G45 G48:G49 G62 H40 H17:H20 F17:F18 H30 H35:H38 H45 H50 M40:N40 J17:J19</xm:sqref>
        </x14:dataValidation>
        <x14:dataValidation type="list" allowBlank="1" showInputMessage="1" showErrorMessage="1" xr:uid="{00000000-0002-0000-0200-000007000000}">
          <x14:formula1>
            <xm:f>Hoja1!$A$24:$A$25</xm:f>
          </x14:formula1>
          <xm:sqref>F11:H16 M11:O16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2"/>
  <dimension ref="A1:L228"/>
  <sheetViews>
    <sheetView topLeftCell="H10" workbookViewId="0">
      <selection activeCell="M18" sqref="M18"/>
    </sheetView>
  </sheetViews>
  <sheetFormatPr baseColWidth="10" defaultColWidth="11.42578125" defaultRowHeight="12.75"/>
  <cols>
    <col min="1" max="1" width="5.28515625" style="120" customWidth="1"/>
    <col min="2" max="2" width="10.85546875" style="124" customWidth="1"/>
    <col min="3" max="3" width="39.85546875" style="124" customWidth="1"/>
    <col min="4" max="4" width="35.42578125" style="124" customWidth="1"/>
    <col min="5" max="5" width="20.85546875" style="124" customWidth="1"/>
    <col min="6" max="6" width="39.28515625" style="124" customWidth="1"/>
    <col min="7" max="8" width="49.5703125" style="124" customWidth="1"/>
    <col min="9" max="9" width="18.85546875" style="124" customWidth="1"/>
    <col min="10" max="10" width="20.28515625" style="120" customWidth="1"/>
    <col min="11" max="11" width="22.28515625" style="120" customWidth="1"/>
    <col min="12" max="12" width="0" style="120" hidden="1" customWidth="1"/>
    <col min="13" max="16384" width="11.42578125" style="120"/>
  </cols>
  <sheetData>
    <row r="1" spans="1:12" s="50" customFormat="1">
      <c r="B1" s="23"/>
      <c r="C1" s="23"/>
      <c r="D1" s="23"/>
      <c r="E1" s="27"/>
      <c r="F1" s="23"/>
      <c r="G1" s="23"/>
      <c r="H1" s="23"/>
      <c r="I1" s="27"/>
      <c r="J1" s="14"/>
      <c r="K1" s="23"/>
    </row>
    <row r="2" spans="1:12" s="126" customFormat="1">
      <c r="B2" s="127"/>
      <c r="C2" s="127"/>
      <c r="D2" s="127"/>
      <c r="E2" s="127"/>
      <c r="F2" s="127"/>
      <c r="G2" s="125"/>
      <c r="H2" s="125"/>
      <c r="I2" s="127"/>
    </row>
    <row r="3" spans="1:12" s="126" customFormat="1">
      <c r="B3" s="127"/>
      <c r="C3" s="127"/>
      <c r="D3" s="127"/>
      <c r="E3" s="127"/>
      <c r="F3" s="127"/>
      <c r="G3" s="125"/>
      <c r="H3" s="125"/>
      <c r="I3" s="127"/>
    </row>
    <row r="4" spans="1:12" s="126" customFormat="1">
      <c r="B4" s="127"/>
      <c r="C4" s="127"/>
      <c r="D4" s="127"/>
      <c r="E4" s="127"/>
      <c r="F4" s="127"/>
      <c r="G4" s="125"/>
      <c r="H4" s="125"/>
      <c r="I4" s="127"/>
    </row>
    <row r="5" spans="1:12" s="126" customFormat="1">
      <c r="B5" s="127"/>
      <c r="C5" s="127"/>
      <c r="D5" s="127"/>
      <c r="E5" s="127"/>
      <c r="F5" s="127"/>
      <c r="G5" s="125"/>
      <c r="H5" s="125"/>
      <c r="I5" s="127"/>
    </row>
    <row r="6" spans="1:12" s="126" customFormat="1">
      <c r="B6" s="127"/>
      <c r="C6" s="127"/>
      <c r="D6" s="119"/>
      <c r="G6" s="119"/>
      <c r="H6" s="119"/>
    </row>
    <row r="7" spans="1:12" s="126" customFormat="1">
      <c r="B7" s="127"/>
      <c r="C7" s="127"/>
      <c r="D7" s="119"/>
      <c r="E7" s="119"/>
      <c r="F7" s="119"/>
      <c r="G7" s="119"/>
      <c r="H7" s="119"/>
      <c r="I7" s="119"/>
    </row>
    <row r="8" spans="1:12" s="126" customFormat="1">
      <c r="B8" s="127"/>
      <c r="C8" s="127"/>
      <c r="D8" s="119"/>
      <c r="E8" s="119"/>
      <c r="F8" s="119"/>
      <c r="G8" s="119"/>
      <c r="H8" s="119"/>
      <c r="I8" s="119"/>
    </row>
    <row r="9" spans="1:12" s="126" customFormat="1">
      <c r="B9" s="127"/>
      <c r="C9" s="127"/>
      <c r="D9" s="127"/>
      <c r="E9" s="127"/>
      <c r="F9" s="127"/>
      <c r="G9" s="125"/>
      <c r="H9" s="125"/>
      <c r="I9" s="127"/>
    </row>
    <row r="10" spans="1:12" s="121" customFormat="1" ht="25.5">
      <c r="A10" s="120"/>
      <c r="B10" s="2" t="s">
        <v>291</v>
      </c>
      <c r="C10" s="2" t="s">
        <v>292</v>
      </c>
      <c r="D10" s="2" t="s">
        <v>293</v>
      </c>
      <c r="E10" s="2" t="s">
        <v>294</v>
      </c>
      <c r="F10" s="2" t="s">
        <v>295</v>
      </c>
      <c r="G10" s="2" t="s">
        <v>196</v>
      </c>
      <c r="H10" s="2"/>
      <c r="I10" s="2" t="s">
        <v>296</v>
      </c>
      <c r="J10" s="2" t="s">
        <v>297</v>
      </c>
      <c r="K10" s="2" t="s">
        <v>298</v>
      </c>
      <c r="L10" s="121" t="s">
        <v>299</v>
      </c>
    </row>
    <row r="11" spans="1:12" s="121" customFormat="1" ht="63.75">
      <c r="A11" s="120"/>
      <c r="B11" s="148" t="s">
        <v>300</v>
      </c>
      <c r="C11" s="146" t="s">
        <v>301</v>
      </c>
      <c r="D11" s="148" t="s">
        <v>302</v>
      </c>
      <c r="E11" s="148" t="s">
        <v>303</v>
      </c>
      <c r="F11" s="146" t="s">
        <v>304</v>
      </c>
      <c r="G11" s="146" t="s">
        <v>301</v>
      </c>
      <c r="H11" s="146"/>
      <c r="I11" s="146" t="str">
        <f>'1. Activos de Información'!AA14</f>
        <v>Insignificante</v>
      </c>
      <c r="J11" s="146" t="str">
        <f>'1. Activos de Información'!AI14</f>
        <v>Moderado</v>
      </c>
      <c r="K11" s="146" t="str">
        <f>'1. Activos de Información'!AQ14</f>
        <v>Moderado</v>
      </c>
      <c r="L11" s="121" t="s">
        <v>305</v>
      </c>
    </row>
    <row r="12" spans="1:12" s="121" customFormat="1" ht="32.450000000000003" customHeight="1">
      <c r="A12" s="120"/>
      <c r="B12" s="148" t="s">
        <v>306</v>
      </c>
      <c r="C12" s="150" t="s">
        <v>307</v>
      </c>
      <c r="D12" s="152" t="s">
        <v>4988</v>
      </c>
      <c r="E12" s="152"/>
      <c r="F12" s="152" t="s">
        <v>308</v>
      </c>
      <c r="G12" s="150" t="s">
        <v>307</v>
      </c>
      <c r="H12" s="150"/>
      <c r="I12" s="146" t="str">
        <f>'1. Activos de Información'!AA15</f>
        <v>Mayor</v>
      </c>
      <c r="J12" s="146" t="str">
        <f>'1. Activos de Información'!AI15</f>
        <v>Catastrófico</v>
      </c>
      <c r="K12" s="146" t="str">
        <f>'1. Activos de Información'!AQ15</f>
        <v>Mayor</v>
      </c>
    </row>
    <row r="13" spans="1:12" s="128" customFormat="1">
      <c r="A13" s="120"/>
      <c r="B13" s="148" t="s">
        <v>309</v>
      </c>
      <c r="C13" s="404" t="s">
        <v>249</v>
      </c>
      <c r="D13" s="405" t="s">
        <v>246</v>
      </c>
      <c r="E13" s="152"/>
      <c r="F13" s="404" t="s">
        <v>246</v>
      </c>
      <c r="G13" s="405" t="s">
        <v>249</v>
      </c>
      <c r="H13" s="152"/>
      <c r="I13" s="146" t="str">
        <f>'1. Activos de Información'!AA16</f>
        <v>Mayor</v>
      </c>
      <c r="J13" s="146" t="str">
        <f>'1. Activos de Información'!AI16</f>
        <v>Mayor</v>
      </c>
      <c r="K13" s="146" t="str">
        <f>'1. Activos de Información'!AQ16</f>
        <v>Mayor</v>
      </c>
    </row>
    <row r="14" spans="1:12" s="121" customFormat="1" ht="25.5">
      <c r="A14" s="120"/>
      <c r="B14" s="148" t="s">
        <v>310</v>
      </c>
      <c r="C14" s="146" t="s">
        <v>267</v>
      </c>
      <c r="D14" s="148" t="s">
        <v>4952</v>
      </c>
      <c r="E14" s="148"/>
      <c r="F14" s="148" t="s">
        <v>4952</v>
      </c>
      <c r="G14" s="148" t="s">
        <v>4968</v>
      </c>
      <c r="H14" s="148"/>
      <c r="I14" s="146" t="str">
        <f>'1. Activos de Información'!AA17</f>
        <v>Mayor</v>
      </c>
      <c r="J14" s="146" t="str">
        <f>'1. Activos de Información'!AI17</f>
        <v>Catastrófico</v>
      </c>
      <c r="K14" s="146" t="str">
        <f>'1. Activos de Información'!AQ17</f>
        <v>Mayor</v>
      </c>
    </row>
    <row r="15" spans="1:12" s="121" customFormat="1">
      <c r="A15" s="120"/>
      <c r="B15" s="478" t="s">
        <v>311</v>
      </c>
      <c r="C15" s="398" t="s">
        <v>236</v>
      </c>
      <c r="D15" s="392" t="s">
        <v>260</v>
      </c>
      <c r="E15" s="152"/>
      <c r="F15" s="391" t="s">
        <v>260</v>
      </c>
      <c r="G15" s="392" t="s">
        <v>236</v>
      </c>
      <c r="H15" s="152"/>
      <c r="I15" s="146" t="str">
        <f>'1. Activos de Información'!AA18</f>
        <v>Mayor</v>
      </c>
      <c r="J15" s="146" t="str">
        <f>'1. Activos de Información'!AI18</f>
        <v>Mayor</v>
      </c>
      <c r="K15" s="146" t="str">
        <f>'1. Activos de Información'!AQ18</f>
        <v>Mayor</v>
      </c>
    </row>
    <row r="16" spans="1:12" s="121" customFormat="1" ht="25.5">
      <c r="A16" s="120"/>
      <c r="B16" s="148" t="s">
        <v>312</v>
      </c>
      <c r="C16" s="146" t="s">
        <v>2647</v>
      </c>
      <c r="D16" s="148" t="s">
        <v>4988</v>
      </c>
      <c r="E16" s="148"/>
      <c r="F16" s="148" t="s">
        <v>4950</v>
      </c>
      <c r="G16" s="148" t="s">
        <v>4951</v>
      </c>
      <c r="H16" s="148"/>
      <c r="I16" s="146" t="str">
        <f>'1. Activos de Información'!AA20</f>
        <v>Mayor</v>
      </c>
      <c r="J16" s="146" t="str">
        <f>'1. Activos de Información'!AI20</f>
        <v>Catastrófico</v>
      </c>
      <c r="K16" s="146" t="str">
        <f>'1. Activos de Información'!AQ20</f>
        <v>Mayor</v>
      </c>
    </row>
    <row r="17" spans="1:12" s="121" customFormat="1">
      <c r="A17" s="120"/>
      <c r="B17" s="148" t="s">
        <v>313</v>
      </c>
      <c r="C17" s="150"/>
      <c r="D17" s="152"/>
      <c r="E17" s="152"/>
      <c r="F17" s="150"/>
      <c r="G17" s="152"/>
      <c r="H17" s="152"/>
      <c r="I17" s="146" t="str">
        <f>'1. Activos de Información'!AA21</f>
        <v>NA</v>
      </c>
      <c r="J17" s="146" t="str">
        <f>'1. Activos de Información'!AI21</f>
        <v>NA</v>
      </c>
      <c r="K17" s="146" t="str">
        <f>'1. Activos de Información'!AQ21</f>
        <v>NA</v>
      </c>
    </row>
    <row r="18" spans="1:12" s="121" customFormat="1" ht="25.5">
      <c r="A18" s="120"/>
      <c r="B18" s="148" t="s">
        <v>314</v>
      </c>
      <c r="C18" s="146" t="s">
        <v>4987</v>
      </c>
      <c r="D18" s="400" t="s">
        <v>4988</v>
      </c>
      <c r="E18" s="152"/>
      <c r="F18" s="398" t="s">
        <v>4989</v>
      </c>
      <c r="G18" s="400" t="s">
        <v>4990</v>
      </c>
      <c r="H18" s="152"/>
      <c r="I18" s="146" t="str">
        <f>'1. Activos de Información'!AA22</f>
        <v>Catastrófico</v>
      </c>
      <c r="J18" s="146" t="str">
        <f>'1. Activos de Información'!AI22</f>
        <v>Mayor</v>
      </c>
      <c r="K18" s="146" t="str">
        <f>'1. Activos de Información'!AQ22</f>
        <v>Mayor</v>
      </c>
      <c r="L18" s="121" t="s">
        <v>305</v>
      </c>
    </row>
    <row r="19" spans="1:12" s="121" customFormat="1" ht="25.5">
      <c r="A19" s="120"/>
      <c r="B19" s="148" t="s">
        <v>315</v>
      </c>
      <c r="C19" s="146" t="s">
        <v>4963</v>
      </c>
      <c r="D19" s="148" t="s">
        <v>4952</v>
      </c>
      <c r="E19" s="148"/>
      <c r="F19" s="148" t="s">
        <v>4952</v>
      </c>
      <c r="G19" s="148" t="s">
        <v>4969</v>
      </c>
      <c r="H19" s="148"/>
      <c r="I19" s="146" t="str">
        <f>'1. Activos de Información'!AA23</f>
        <v>Mayor</v>
      </c>
      <c r="J19" s="146" t="str">
        <f>'1. Activos de Información'!AI23</f>
        <v>Catastrófico</v>
      </c>
      <c r="K19" s="146" t="str">
        <f>'1. Activos de Información'!AQ23</f>
        <v>Mayor</v>
      </c>
    </row>
    <row r="20" spans="1:12" s="121" customFormat="1">
      <c r="A20" s="120"/>
      <c r="B20" s="391"/>
    </row>
    <row r="21" spans="1:12" s="121" customFormat="1">
      <c r="A21" s="120"/>
      <c r="B21" s="152"/>
      <c r="C21" s="150"/>
      <c r="D21" s="152"/>
      <c r="E21" s="230"/>
      <c r="F21" s="150"/>
      <c r="G21" s="152"/>
      <c r="H21" s="152"/>
      <c r="I21" s="152"/>
      <c r="J21" s="152"/>
      <c r="K21" s="152"/>
    </row>
    <row r="22" spans="1:12" s="121" customFormat="1">
      <c r="A22" s="120"/>
      <c r="B22" s="152"/>
      <c r="C22" s="150"/>
      <c r="D22" s="152"/>
      <c r="E22" s="152"/>
      <c r="F22" s="150"/>
      <c r="G22" s="152"/>
      <c r="H22" s="152"/>
      <c r="I22" s="152"/>
      <c r="J22" s="152"/>
      <c r="K22" s="152"/>
    </row>
    <row r="23" spans="1:12" s="121" customFormat="1">
      <c r="A23" s="120"/>
      <c r="B23" s="152"/>
      <c r="C23" s="150"/>
      <c r="D23" s="152"/>
      <c r="E23" s="152"/>
      <c r="F23" s="150"/>
      <c r="G23" s="152"/>
      <c r="H23" s="152"/>
      <c r="I23" s="152"/>
      <c r="J23" s="150"/>
      <c r="K23" s="152"/>
    </row>
    <row r="24" spans="1:12" s="121" customFormat="1">
      <c r="A24" s="120"/>
      <c r="B24" s="152"/>
      <c r="C24" s="150"/>
      <c r="D24" s="152"/>
      <c r="E24" s="152"/>
      <c r="F24" s="150"/>
      <c r="G24" s="152"/>
      <c r="H24" s="152"/>
      <c r="I24" s="152"/>
      <c r="J24" s="152"/>
      <c r="K24" s="152"/>
    </row>
    <row r="25" spans="1:12" s="121" customFormat="1">
      <c r="A25" s="120"/>
      <c r="B25" s="152"/>
      <c r="C25" s="150"/>
      <c r="D25" s="152"/>
      <c r="E25" s="152"/>
      <c r="F25" s="150"/>
      <c r="G25" s="152"/>
      <c r="H25" s="152"/>
      <c r="I25" s="152"/>
      <c r="J25" s="152"/>
      <c r="K25" s="152"/>
    </row>
    <row r="26" spans="1:12" s="121" customFormat="1">
      <c r="A26" s="120"/>
      <c r="B26" s="152"/>
      <c r="C26" s="150"/>
      <c r="D26" s="152"/>
      <c r="E26" s="150"/>
      <c r="F26" s="150"/>
      <c r="G26" s="152"/>
      <c r="H26" s="152"/>
      <c r="I26" s="152"/>
      <c r="J26" s="150"/>
      <c r="K26" s="150"/>
    </row>
    <row r="27" spans="1:12" s="121" customFormat="1">
      <c r="A27" s="120"/>
      <c r="B27" s="152"/>
      <c r="C27" s="150"/>
      <c r="D27" s="152"/>
      <c r="E27" s="152"/>
      <c r="F27" s="150"/>
      <c r="G27" s="152"/>
      <c r="H27" s="152"/>
      <c r="I27" s="150"/>
      <c r="J27" s="150"/>
      <c r="K27" s="150"/>
    </row>
    <row r="28" spans="1:12" s="121" customFormat="1">
      <c r="A28" s="120"/>
      <c r="B28" s="152"/>
      <c r="C28" s="150"/>
      <c r="D28" s="152"/>
      <c r="E28" s="150"/>
      <c r="F28" s="150"/>
      <c r="G28" s="152"/>
      <c r="H28" s="152"/>
      <c r="I28" s="152"/>
      <c r="J28" s="150"/>
      <c r="K28" s="150"/>
    </row>
    <row r="29" spans="1:12" s="121" customFormat="1">
      <c r="A29" s="120"/>
      <c r="B29" s="152"/>
      <c r="C29" s="150"/>
      <c r="D29" s="152"/>
      <c r="E29" s="150"/>
      <c r="F29" s="150"/>
      <c r="G29" s="152"/>
      <c r="H29" s="152"/>
      <c r="I29" s="152"/>
      <c r="J29" s="152"/>
      <c r="K29" s="152"/>
    </row>
    <row r="30" spans="1:12" s="121" customFormat="1">
      <c r="A30" s="120"/>
      <c r="B30" s="152"/>
      <c r="C30" s="150"/>
      <c r="D30" s="152"/>
      <c r="E30" s="152"/>
      <c r="F30" s="150"/>
      <c r="G30" s="152"/>
      <c r="H30" s="152"/>
      <c r="I30" s="152"/>
      <c r="J30" s="150"/>
      <c r="K30" s="150"/>
      <c r="L30" s="121" t="s">
        <v>305</v>
      </c>
    </row>
    <row r="31" spans="1:12" s="121" customFormat="1">
      <c r="A31" s="120"/>
      <c r="B31" s="152"/>
      <c r="C31" s="150"/>
      <c r="D31" s="152"/>
      <c r="E31" s="150"/>
      <c r="F31" s="150"/>
      <c r="G31" s="152"/>
      <c r="H31" s="152"/>
      <c r="I31" s="152"/>
      <c r="J31" s="150"/>
      <c r="K31" s="150"/>
    </row>
    <row r="32" spans="1:12" s="121" customFormat="1">
      <c r="A32" s="120"/>
      <c r="B32" s="152"/>
      <c r="C32" s="150"/>
      <c r="D32" s="152"/>
      <c r="E32" s="150"/>
      <c r="F32" s="150"/>
      <c r="G32" s="152"/>
      <c r="H32" s="152"/>
      <c r="I32" s="152"/>
      <c r="J32" s="152"/>
      <c r="K32" s="152"/>
    </row>
    <row r="33" spans="1:12" s="121" customFormat="1">
      <c r="A33" s="120"/>
      <c r="B33" s="152"/>
      <c r="C33" s="150"/>
      <c r="D33" s="152"/>
      <c r="E33" s="150"/>
      <c r="F33" s="150"/>
      <c r="G33" s="152"/>
      <c r="H33" s="152"/>
      <c r="I33" s="152"/>
      <c r="J33" s="150"/>
      <c r="K33" s="150"/>
      <c r="L33" s="121" t="s">
        <v>305</v>
      </c>
    </row>
    <row r="34" spans="1:12" s="121" customFormat="1">
      <c r="A34" s="120"/>
      <c r="B34" s="152"/>
      <c r="C34" s="150"/>
      <c r="D34" s="152"/>
      <c r="E34" s="150"/>
      <c r="F34" s="150"/>
      <c r="G34" s="152"/>
      <c r="H34" s="152"/>
      <c r="I34" s="152"/>
      <c r="J34" s="152"/>
      <c r="K34" s="152"/>
    </row>
    <row r="35" spans="1:12" s="121" customFormat="1">
      <c r="A35" s="120"/>
      <c r="B35" s="152"/>
      <c r="C35" s="150"/>
      <c r="D35" s="152"/>
      <c r="E35" s="150"/>
      <c r="F35" s="150"/>
      <c r="G35" s="152"/>
      <c r="H35" s="152"/>
      <c r="I35" s="152"/>
      <c r="J35" s="152"/>
      <c r="K35" s="152"/>
      <c r="L35" s="121" t="s">
        <v>305</v>
      </c>
    </row>
    <row r="36" spans="1:12" s="121" customFormat="1">
      <c r="A36" s="120"/>
      <c r="B36" s="152"/>
      <c r="C36" s="150"/>
      <c r="D36" s="152"/>
      <c r="E36" s="230"/>
      <c r="F36" s="150"/>
      <c r="G36" s="152"/>
      <c r="H36" s="152"/>
      <c r="I36" s="152"/>
      <c r="J36" s="152"/>
      <c r="K36" s="152"/>
    </row>
    <row r="37" spans="1:12" s="128" customFormat="1">
      <c r="A37" s="120"/>
      <c r="B37" s="152"/>
      <c r="C37" s="150"/>
      <c r="D37" s="152"/>
      <c r="E37" s="150"/>
      <c r="F37" s="150"/>
      <c r="G37" s="152"/>
      <c r="H37" s="152"/>
      <c r="I37" s="152"/>
      <c r="J37" s="152"/>
      <c r="K37" s="152"/>
    </row>
    <row r="38" spans="1:12" s="121" customFormat="1">
      <c r="A38" s="120"/>
      <c r="B38" s="152"/>
      <c r="C38" s="150"/>
      <c r="D38" s="152"/>
      <c r="E38" s="150"/>
      <c r="F38" s="150"/>
      <c r="G38" s="152"/>
      <c r="H38" s="152"/>
      <c r="I38" s="152"/>
      <c r="J38" s="152"/>
      <c r="K38" s="152"/>
    </row>
    <row r="39" spans="1:12" s="121" customFormat="1">
      <c r="A39" s="120"/>
      <c r="B39" s="152"/>
      <c r="C39" s="150"/>
      <c r="D39" s="152"/>
      <c r="E39" s="150"/>
      <c r="F39" s="150"/>
      <c r="G39" s="152"/>
      <c r="H39" s="152"/>
      <c r="I39" s="152"/>
      <c r="J39" s="152"/>
      <c r="K39" s="152"/>
      <c r="L39" s="121" t="s">
        <v>305</v>
      </c>
    </row>
    <row r="40" spans="1:12" s="121" customFormat="1">
      <c r="A40" s="120"/>
      <c r="B40" s="152"/>
      <c r="C40" s="150"/>
      <c r="D40" s="152"/>
      <c r="E40" s="150"/>
      <c r="F40" s="150"/>
      <c r="G40" s="152"/>
      <c r="H40" s="152"/>
      <c r="I40" s="152"/>
      <c r="J40" s="152"/>
      <c r="K40" s="152"/>
      <c r="L40" s="121" t="s">
        <v>305</v>
      </c>
    </row>
    <row r="41" spans="1:12" s="121" customFormat="1">
      <c r="A41" s="120"/>
      <c r="B41" s="152"/>
      <c r="C41" s="150"/>
      <c r="D41" s="152"/>
      <c r="E41" s="152"/>
      <c r="F41" s="150"/>
      <c r="G41" s="152"/>
      <c r="H41" s="152"/>
      <c r="I41" s="152"/>
      <c r="J41" s="152"/>
      <c r="K41" s="152"/>
      <c r="L41" s="121" t="s">
        <v>305</v>
      </c>
    </row>
    <row r="42" spans="1:12" s="121" customFormat="1">
      <c r="A42" s="120"/>
      <c r="B42" s="152"/>
      <c r="C42" s="150"/>
      <c r="D42" s="152"/>
      <c r="E42" s="152"/>
      <c r="F42" s="150"/>
      <c r="G42" s="152"/>
      <c r="H42" s="152"/>
      <c r="I42" s="152"/>
      <c r="J42" s="152"/>
      <c r="K42" s="152"/>
      <c r="L42" s="121" t="s">
        <v>305</v>
      </c>
    </row>
    <row r="43" spans="1:12" s="128" customFormat="1">
      <c r="A43" s="120"/>
      <c r="B43" s="152"/>
      <c r="C43" s="150"/>
      <c r="D43" s="152"/>
      <c r="E43" s="150"/>
      <c r="F43" s="150"/>
      <c r="G43" s="152"/>
      <c r="H43" s="152"/>
      <c r="I43" s="152"/>
      <c r="J43" s="150"/>
      <c r="K43" s="150"/>
    </row>
    <row r="44" spans="1:12" s="128" customFormat="1">
      <c r="A44" s="120"/>
      <c r="B44" s="152"/>
      <c r="C44" s="150"/>
      <c r="D44" s="152"/>
      <c r="E44" s="150"/>
      <c r="F44" s="150"/>
      <c r="G44" s="152"/>
      <c r="H44" s="152"/>
      <c r="I44" s="152"/>
      <c r="J44" s="152"/>
      <c r="K44" s="152"/>
      <c r="L44" s="121" t="s">
        <v>305</v>
      </c>
    </row>
    <row r="45" spans="1:12" s="121" customFormat="1">
      <c r="A45" s="120"/>
      <c r="B45" s="152"/>
      <c r="C45" s="150"/>
      <c r="D45" s="152"/>
      <c r="E45" s="152"/>
      <c r="F45" s="150"/>
      <c r="G45" s="152"/>
      <c r="H45" s="152"/>
      <c r="I45" s="152"/>
      <c r="J45" s="152"/>
      <c r="K45" s="152"/>
      <c r="L45" s="121" t="s">
        <v>305</v>
      </c>
    </row>
    <row r="46" spans="1:12" s="128" customFormat="1">
      <c r="A46" s="120"/>
      <c r="B46" s="152"/>
      <c r="C46" s="150"/>
      <c r="D46" s="152"/>
      <c r="E46" s="150"/>
      <c r="F46" s="150"/>
      <c r="G46" s="152"/>
      <c r="H46" s="152"/>
      <c r="I46" s="152"/>
      <c r="J46" s="150"/>
      <c r="K46" s="150"/>
      <c r="L46" s="121" t="s">
        <v>305</v>
      </c>
    </row>
    <row r="47" spans="1:12" s="121" customFormat="1">
      <c r="A47" s="120"/>
      <c r="B47" s="152"/>
      <c r="C47" s="150"/>
      <c r="D47" s="152"/>
      <c r="E47" s="150"/>
      <c r="F47" s="150"/>
      <c r="G47" s="152"/>
      <c r="H47" s="152"/>
      <c r="I47" s="152"/>
      <c r="J47" s="152"/>
      <c r="K47" s="150"/>
      <c r="L47" s="121" t="s">
        <v>305</v>
      </c>
    </row>
    <row r="48" spans="1:12" s="121" customFormat="1">
      <c r="A48" s="120"/>
      <c r="B48" s="152"/>
      <c r="C48" s="150"/>
      <c r="D48" s="152"/>
      <c r="E48" s="150"/>
      <c r="F48" s="150"/>
      <c r="G48" s="152"/>
      <c r="H48" s="152"/>
      <c r="I48" s="152"/>
      <c r="J48" s="152"/>
      <c r="K48" s="150"/>
      <c r="L48" s="121" t="s">
        <v>305</v>
      </c>
    </row>
    <row r="49" spans="1:12" s="121" customFormat="1">
      <c r="A49" s="120"/>
      <c r="B49" s="152"/>
      <c r="C49" s="150"/>
      <c r="D49" s="152"/>
      <c r="E49" s="150"/>
      <c r="F49" s="150"/>
      <c r="G49" s="152"/>
      <c r="H49" s="152"/>
      <c r="I49" s="152"/>
      <c r="J49" s="152"/>
      <c r="K49" s="150"/>
    </row>
    <row r="50" spans="1:12" s="121" customFormat="1">
      <c r="A50" s="120"/>
      <c r="B50" s="152"/>
      <c r="C50" s="150"/>
      <c r="D50" s="152"/>
      <c r="E50" s="150"/>
      <c r="F50" s="150"/>
      <c r="G50" s="152"/>
      <c r="H50" s="152"/>
      <c r="I50" s="152"/>
      <c r="J50" s="150"/>
      <c r="K50" s="150"/>
    </row>
    <row r="51" spans="1:12" s="121" customFormat="1">
      <c r="A51" s="120"/>
      <c r="B51" s="152"/>
      <c r="C51" s="150"/>
      <c r="D51" s="152"/>
      <c r="E51" s="150"/>
      <c r="F51" s="150"/>
      <c r="G51" s="152"/>
      <c r="H51" s="152"/>
      <c r="I51" s="152"/>
      <c r="J51" s="150"/>
      <c r="K51" s="150"/>
    </row>
    <row r="52" spans="1:12" s="121" customFormat="1">
      <c r="A52" s="120"/>
      <c r="B52" s="152"/>
      <c r="C52" s="150"/>
      <c r="D52" s="152"/>
      <c r="E52" s="150"/>
      <c r="F52" s="150"/>
      <c r="G52" s="152"/>
      <c r="H52" s="152"/>
      <c r="I52" s="152"/>
      <c r="J52" s="150"/>
      <c r="K52" s="150"/>
      <c r="L52" s="121" t="s">
        <v>305</v>
      </c>
    </row>
    <row r="53" spans="1:12" s="121" customFormat="1">
      <c r="A53" s="120"/>
      <c r="B53" s="152"/>
      <c r="C53" s="150"/>
      <c r="D53" s="152"/>
      <c r="E53" s="150"/>
      <c r="F53" s="150"/>
      <c r="G53" s="152"/>
      <c r="H53" s="152"/>
      <c r="I53" s="152"/>
      <c r="J53" s="152"/>
      <c r="K53" s="152"/>
      <c r="L53" s="121" t="s">
        <v>305</v>
      </c>
    </row>
    <row r="54" spans="1:12" s="121" customFormat="1">
      <c r="A54" s="120"/>
      <c r="B54" s="152"/>
      <c r="C54" s="150"/>
      <c r="D54" s="152"/>
      <c r="E54" s="150"/>
      <c r="F54" s="150"/>
      <c r="G54" s="152"/>
      <c r="H54" s="152"/>
      <c r="I54" s="152"/>
      <c r="J54" s="150"/>
      <c r="K54" s="150"/>
    </row>
    <row r="55" spans="1:12" s="121" customFormat="1">
      <c r="A55" s="120"/>
      <c r="B55" s="152"/>
      <c r="C55" s="150"/>
      <c r="D55" s="152"/>
      <c r="E55" s="152"/>
      <c r="F55" s="150"/>
      <c r="G55" s="152"/>
      <c r="H55" s="152"/>
      <c r="I55" s="152"/>
      <c r="J55" s="150"/>
      <c r="K55" s="150"/>
    </row>
    <row r="56" spans="1:12" s="121" customFormat="1">
      <c r="A56" s="120"/>
      <c r="B56" s="152"/>
      <c r="C56" s="150"/>
      <c r="D56" s="152"/>
      <c r="E56" s="150"/>
      <c r="F56" s="150"/>
      <c r="G56" s="152"/>
      <c r="H56" s="152"/>
      <c r="I56" s="150"/>
      <c r="J56" s="150"/>
      <c r="K56" s="150"/>
      <c r="L56" s="121" t="s">
        <v>305</v>
      </c>
    </row>
    <row r="57" spans="1:12" s="121" customFormat="1">
      <c r="A57" s="120"/>
      <c r="B57" s="152"/>
      <c r="C57" s="150"/>
      <c r="D57" s="152"/>
      <c r="E57" s="150"/>
      <c r="F57" s="150"/>
      <c r="G57" s="152"/>
      <c r="H57" s="152"/>
      <c r="I57" s="152"/>
      <c r="J57" s="150"/>
      <c r="K57" s="150"/>
    </row>
    <row r="58" spans="1:12" s="121" customFormat="1">
      <c r="A58" s="120"/>
      <c r="B58" s="152"/>
      <c r="C58" s="150"/>
      <c r="D58" s="152"/>
      <c r="E58" s="152"/>
      <c r="F58" s="150"/>
      <c r="G58" s="152"/>
      <c r="H58" s="152"/>
      <c r="I58" s="152"/>
      <c r="J58" s="152"/>
      <c r="K58" s="152"/>
    </row>
    <row r="59" spans="1:12" s="121" customFormat="1">
      <c r="A59" s="120"/>
      <c r="B59" s="152"/>
      <c r="C59" s="150"/>
      <c r="D59" s="152"/>
      <c r="E59" s="150"/>
      <c r="F59" s="150"/>
      <c r="G59" s="152"/>
      <c r="H59" s="152"/>
      <c r="I59" s="152"/>
      <c r="J59" s="150"/>
      <c r="K59" s="150"/>
    </row>
    <row r="60" spans="1:12" s="121" customFormat="1">
      <c r="A60" s="120"/>
      <c r="B60" s="152"/>
      <c r="C60" s="150"/>
      <c r="D60" s="152"/>
      <c r="E60" s="150"/>
      <c r="F60" s="150"/>
      <c r="G60" s="152"/>
      <c r="H60" s="152"/>
      <c r="I60" s="150"/>
      <c r="J60" s="150"/>
      <c r="K60" s="150"/>
      <c r="L60" s="121" t="s">
        <v>305</v>
      </c>
    </row>
    <row r="61" spans="1:12" s="121" customFormat="1">
      <c r="A61" s="120"/>
      <c r="B61" s="152"/>
      <c r="C61" s="150"/>
      <c r="D61" s="152"/>
      <c r="E61" s="150"/>
      <c r="F61" s="150"/>
      <c r="G61" s="152"/>
      <c r="H61" s="152"/>
      <c r="I61" s="150"/>
      <c r="J61" s="150"/>
      <c r="K61" s="150"/>
      <c r="L61" s="121" t="s">
        <v>305</v>
      </c>
    </row>
    <row r="62" spans="1:12" s="121" customFormat="1">
      <c r="A62" s="120"/>
      <c r="B62" s="152"/>
      <c r="C62" s="150"/>
      <c r="D62" s="152"/>
      <c r="E62" s="150"/>
      <c r="F62" s="150"/>
      <c r="G62" s="152"/>
      <c r="H62" s="152"/>
      <c r="I62" s="152"/>
      <c r="J62" s="150"/>
      <c r="K62" s="150"/>
    </row>
    <row r="63" spans="1:12" s="121" customFormat="1">
      <c r="A63" s="120"/>
      <c r="B63" s="152"/>
      <c r="C63" s="150"/>
      <c r="D63" s="152"/>
      <c r="E63" s="230"/>
      <c r="F63" s="150"/>
      <c r="G63" s="152"/>
      <c r="H63" s="152"/>
      <c r="I63" s="150"/>
      <c r="J63" s="150"/>
      <c r="K63" s="150"/>
      <c r="L63" s="121" t="s">
        <v>305</v>
      </c>
    </row>
    <row r="64" spans="1:12" s="121" customFormat="1">
      <c r="A64" s="120"/>
      <c r="B64" s="152"/>
      <c r="C64" s="150"/>
      <c r="D64" s="152"/>
      <c r="E64" s="230"/>
      <c r="F64" s="150"/>
      <c r="G64" s="152"/>
      <c r="H64" s="152"/>
      <c r="I64" s="150"/>
      <c r="J64" s="150"/>
      <c r="K64" s="150"/>
      <c r="L64" s="121" t="s">
        <v>305</v>
      </c>
    </row>
    <row r="65" spans="1:12" s="121" customFormat="1">
      <c r="A65" s="120"/>
      <c r="B65" s="152"/>
      <c r="C65" s="150"/>
      <c r="D65" s="152"/>
      <c r="E65" s="150"/>
      <c r="F65" s="150"/>
      <c r="G65" s="152"/>
      <c r="H65" s="152"/>
      <c r="I65" s="150"/>
      <c r="J65" s="150"/>
      <c r="K65" s="150"/>
      <c r="L65" s="121" t="s">
        <v>305</v>
      </c>
    </row>
    <row r="66" spans="1:12" s="121" customFormat="1">
      <c r="A66" s="120"/>
      <c r="B66" s="152"/>
      <c r="C66" s="150"/>
      <c r="D66" s="152"/>
      <c r="E66" s="150"/>
      <c r="F66" s="150"/>
      <c r="G66" s="152"/>
      <c r="H66" s="152"/>
      <c r="I66" s="152"/>
      <c r="J66" s="152"/>
      <c r="K66" s="152"/>
    </row>
    <row r="67" spans="1:12" s="121" customFormat="1">
      <c r="A67" s="120"/>
      <c r="B67" s="152"/>
      <c r="C67" s="150"/>
      <c r="D67" s="152"/>
      <c r="E67" s="152"/>
      <c r="F67" s="150"/>
      <c r="G67" s="152"/>
      <c r="H67" s="152"/>
      <c r="I67" s="152"/>
      <c r="J67" s="152"/>
      <c r="K67" s="152"/>
      <c r="L67" s="121" t="s">
        <v>305</v>
      </c>
    </row>
    <row r="68" spans="1:12" s="121" customFormat="1">
      <c r="A68" s="120"/>
      <c r="B68" s="152"/>
      <c r="C68" s="150"/>
      <c r="D68" s="152"/>
      <c r="E68" s="152"/>
      <c r="F68" s="150"/>
      <c r="G68" s="152"/>
      <c r="H68" s="152"/>
      <c r="I68" s="152"/>
      <c r="J68" s="150"/>
      <c r="K68" s="150"/>
    </row>
    <row r="69" spans="1:12" s="121" customFormat="1">
      <c r="A69" s="120"/>
      <c r="B69" s="152"/>
      <c r="C69" s="150"/>
      <c r="D69" s="152"/>
      <c r="E69" s="152"/>
      <c r="F69" s="150"/>
      <c r="G69" s="147"/>
      <c r="H69" s="147"/>
      <c r="I69" s="152"/>
      <c r="J69" s="150"/>
      <c r="K69" s="150"/>
      <c r="L69" s="121" t="s">
        <v>305</v>
      </c>
    </row>
    <row r="70" spans="1:12" s="121" customFormat="1">
      <c r="A70" s="120"/>
      <c r="B70" s="152"/>
      <c r="C70" s="150"/>
      <c r="D70" s="152"/>
      <c r="E70" s="152"/>
      <c r="F70" s="162"/>
      <c r="G70" s="150"/>
      <c r="H70" s="150"/>
      <c r="I70" s="152"/>
      <c r="J70" s="152"/>
      <c r="K70" s="152"/>
      <c r="L70" s="121" t="s">
        <v>305</v>
      </c>
    </row>
    <row r="71" spans="1:12" s="121" customFormat="1">
      <c r="A71" s="120"/>
      <c r="B71" s="152"/>
      <c r="C71" s="150"/>
      <c r="D71" s="152"/>
      <c r="E71" s="152"/>
      <c r="F71" s="150"/>
      <c r="G71" s="150"/>
      <c r="H71" s="150"/>
      <c r="I71" s="152"/>
      <c r="J71" s="152"/>
      <c r="K71" s="152"/>
    </row>
    <row r="72" spans="1:12" s="121" customFormat="1">
      <c r="A72" s="120"/>
      <c r="B72" s="152"/>
      <c r="C72" s="150"/>
      <c r="D72" s="152"/>
      <c r="E72" s="230"/>
      <c r="F72" s="150"/>
      <c r="G72" s="150"/>
      <c r="H72" s="150"/>
      <c r="I72" s="152"/>
      <c r="J72" s="152"/>
      <c r="K72" s="152"/>
    </row>
    <row r="73" spans="1:12" s="121" customFormat="1">
      <c r="A73" s="120"/>
      <c r="B73" s="152"/>
      <c r="C73" s="150"/>
      <c r="D73" s="152"/>
      <c r="E73" s="150"/>
      <c r="F73" s="150"/>
      <c r="G73" s="150"/>
      <c r="H73" s="150"/>
      <c r="I73" s="152"/>
      <c r="J73" s="150"/>
      <c r="K73" s="150"/>
    </row>
    <row r="74" spans="1:12" s="121" customFormat="1">
      <c r="A74" s="120"/>
      <c r="B74" s="152"/>
      <c r="C74" s="150"/>
      <c r="D74" s="152"/>
      <c r="E74" s="152"/>
      <c r="F74" s="150"/>
      <c r="G74" s="150"/>
      <c r="H74" s="150"/>
      <c r="I74" s="152"/>
      <c r="J74" s="150"/>
      <c r="K74" s="150"/>
    </row>
    <row r="75" spans="1:12" s="128" customFormat="1">
      <c r="A75" s="120"/>
      <c r="B75" s="152"/>
      <c r="C75" s="150"/>
      <c r="D75" s="152"/>
      <c r="E75" s="152"/>
      <c r="F75" s="150"/>
      <c r="G75" s="150"/>
      <c r="H75" s="150"/>
      <c r="I75" s="152"/>
      <c r="J75" s="150"/>
      <c r="K75" s="150"/>
    </row>
    <row r="76" spans="1:12" s="128" customFormat="1">
      <c r="A76" s="120"/>
      <c r="B76" s="152"/>
      <c r="C76" s="150"/>
      <c r="D76" s="152"/>
      <c r="E76" s="152"/>
      <c r="F76" s="150"/>
      <c r="G76" s="150"/>
      <c r="H76" s="150"/>
      <c r="I76" s="152"/>
      <c r="J76" s="150"/>
      <c r="K76" s="150"/>
    </row>
    <row r="77" spans="1:12" s="130" customFormat="1">
      <c r="A77" s="122"/>
      <c r="B77" s="152"/>
      <c r="C77" s="150"/>
      <c r="D77" s="152"/>
      <c r="E77" s="152"/>
      <c r="F77" s="150"/>
      <c r="G77" s="150"/>
      <c r="H77" s="150"/>
      <c r="I77" s="150"/>
      <c r="J77" s="150"/>
      <c r="K77" s="150"/>
    </row>
    <row r="78" spans="1:12" s="130" customFormat="1">
      <c r="A78" s="122"/>
      <c r="B78" s="152"/>
      <c r="C78" s="150"/>
      <c r="D78" s="152"/>
      <c r="E78" s="150"/>
      <c r="F78" s="150"/>
      <c r="G78" s="150"/>
      <c r="H78" s="150"/>
      <c r="I78" s="152"/>
      <c r="J78" s="150"/>
      <c r="K78" s="150"/>
    </row>
    <row r="79" spans="1:12" s="130" customFormat="1">
      <c r="A79" s="122"/>
      <c r="B79" s="152"/>
      <c r="C79" s="150"/>
      <c r="D79" s="152"/>
      <c r="E79" s="150"/>
      <c r="F79" s="150"/>
      <c r="G79" s="150"/>
      <c r="H79" s="150"/>
      <c r="I79" s="152"/>
      <c r="J79" s="150"/>
      <c r="K79" s="150"/>
    </row>
    <row r="80" spans="1:12" s="121" customFormat="1">
      <c r="A80" s="120"/>
      <c r="B80" s="152"/>
      <c r="C80" s="150"/>
      <c r="D80" s="152"/>
      <c r="E80" s="152"/>
      <c r="F80" s="150"/>
      <c r="G80" s="150"/>
      <c r="H80" s="150"/>
      <c r="I80" s="150"/>
      <c r="J80" s="150"/>
      <c r="K80" s="150"/>
    </row>
    <row r="81" spans="1:11" s="121" customFormat="1">
      <c r="A81" s="120"/>
      <c r="B81" s="152"/>
      <c r="C81" s="150"/>
      <c r="D81" s="152"/>
      <c r="E81" s="230"/>
      <c r="F81" s="150"/>
      <c r="G81" s="150"/>
      <c r="H81" s="150"/>
      <c r="I81" s="150"/>
      <c r="J81" s="150"/>
      <c r="K81" s="150"/>
    </row>
    <row r="82" spans="1:11" s="121" customFormat="1">
      <c r="A82" s="120"/>
      <c r="B82" s="152"/>
      <c r="C82" s="150"/>
      <c r="D82" s="152"/>
      <c r="E82" s="152"/>
      <c r="F82" s="150"/>
      <c r="G82" s="150"/>
      <c r="H82" s="150"/>
      <c r="I82" s="150"/>
      <c r="J82" s="150"/>
      <c r="K82" s="150"/>
    </row>
    <row r="83" spans="1:11" s="121" customFormat="1">
      <c r="A83" s="120"/>
      <c r="B83" s="152"/>
      <c r="C83" s="150"/>
      <c r="D83" s="152"/>
      <c r="E83" s="230"/>
      <c r="F83" s="150"/>
      <c r="G83" s="150"/>
      <c r="H83" s="150"/>
      <c r="I83" s="152"/>
      <c r="J83" s="150"/>
      <c r="K83" s="150"/>
    </row>
    <row r="84" spans="1:11" s="128" customFormat="1">
      <c r="A84" s="120"/>
      <c r="B84" s="152"/>
      <c r="C84" s="150"/>
      <c r="D84" s="152"/>
      <c r="E84" s="230"/>
      <c r="F84" s="150"/>
      <c r="G84" s="150"/>
      <c r="H84" s="150"/>
      <c r="I84" s="152"/>
      <c r="J84" s="150"/>
      <c r="K84" s="150"/>
    </row>
    <row r="85" spans="1:11" s="121" customFormat="1">
      <c r="A85" s="120"/>
      <c r="B85" s="152"/>
      <c r="C85" s="150"/>
      <c r="D85" s="152"/>
      <c r="E85" s="150"/>
      <c r="F85" s="150"/>
      <c r="G85" s="150"/>
      <c r="H85" s="150"/>
      <c r="I85" s="152"/>
      <c r="J85" s="150"/>
      <c r="K85" s="150"/>
    </row>
    <row r="86" spans="1:11" s="121" customFormat="1">
      <c r="A86" s="120"/>
      <c r="B86" s="152"/>
      <c r="C86" s="150"/>
      <c r="D86" s="152"/>
      <c r="E86" s="150"/>
      <c r="F86" s="150"/>
      <c r="G86" s="150"/>
      <c r="H86" s="150"/>
      <c r="I86" s="152"/>
      <c r="J86" s="150"/>
      <c r="K86" s="150"/>
    </row>
    <row r="87" spans="1:11" s="121" customFormat="1">
      <c r="A87" s="120"/>
      <c r="B87" s="152"/>
      <c r="C87" s="150"/>
      <c r="D87" s="152"/>
      <c r="E87" s="230"/>
      <c r="F87" s="150"/>
      <c r="G87" s="150"/>
      <c r="H87" s="150"/>
      <c r="I87" s="152"/>
      <c r="J87" s="150"/>
      <c r="K87" s="150"/>
    </row>
    <row r="88" spans="1:11" s="121" customFormat="1">
      <c r="A88" s="120"/>
      <c r="B88" s="152"/>
      <c r="C88" s="150"/>
      <c r="D88" s="152"/>
      <c r="E88" s="230"/>
      <c r="F88" s="150"/>
      <c r="G88" s="150"/>
      <c r="H88" s="150"/>
      <c r="I88" s="152"/>
      <c r="J88" s="152"/>
      <c r="K88" s="152"/>
    </row>
    <row r="89" spans="1:11" s="121" customFormat="1">
      <c r="A89" s="120"/>
      <c r="B89" s="152"/>
      <c r="C89" s="150"/>
      <c r="D89" s="152"/>
      <c r="E89" s="230"/>
      <c r="F89" s="150"/>
      <c r="G89" s="150"/>
      <c r="H89" s="150"/>
      <c r="I89" s="152"/>
      <c r="J89" s="150"/>
      <c r="K89" s="150"/>
    </row>
    <row r="90" spans="1:11" s="121" customFormat="1">
      <c r="A90" s="120"/>
      <c r="B90" s="152"/>
      <c r="C90" s="150"/>
      <c r="D90" s="152"/>
      <c r="E90" s="230"/>
      <c r="F90" s="150"/>
      <c r="G90" s="150"/>
      <c r="H90" s="150"/>
      <c r="I90" s="152"/>
      <c r="J90" s="150"/>
      <c r="K90" s="150"/>
    </row>
    <row r="91" spans="1:11" s="121" customFormat="1">
      <c r="A91" s="120"/>
      <c r="B91" s="152"/>
      <c r="C91" s="150"/>
      <c r="D91" s="152"/>
      <c r="E91" s="230"/>
      <c r="F91" s="150"/>
      <c r="G91" s="150"/>
      <c r="H91" s="150"/>
      <c r="I91" s="152"/>
      <c r="J91" s="150"/>
      <c r="K91" s="150"/>
    </row>
    <row r="92" spans="1:11" s="121" customFormat="1">
      <c r="A92" s="120"/>
      <c r="B92" s="152"/>
      <c r="C92" s="150"/>
      <c r="D92" s="152"/>
      <c r="E92" s="150"/>
      <c r="F92" s="150"/>
      <c r="G92" s="150"/>
      <c r="H92" s="150"/>
      <c r="I92" s="152"/>
      <c r="J92" s="150"/>
      <c r="K92" s="150"/>
    </row>
    <row r="93" spans="1:11" s="131" customFormat="1">
      <c r="A93" s="123"/>
      <c r="B93" s="152"/>
      <c r="C93" s="150"/>
      <c r="D93" s="152"/>
      <c r="E93" s="230"/>
      <c r="F93" s="150"/>
      <c r="G93" s="150"/>
      <c r="H93" s="150"/>
      <c r="I93" s="152"/>
      <c r="J93" s="150"/>
      <c r="K93" s="150"/>
    </row>
    <row r="94" spans="1:11" s="121" customFormat="1">
      <c r="A94" s="120"/>
      <c r="B94" s="152"/>
      <c r="C94" s="150"/>
      <c r="D94" s="152"/>
      <c r="E94" s="230"/>
      <c r="F94" s="150"/>
      <c r="G94" s="150"/>
      <c r="H94" s="150"/>
      <c r="I94" s="152"/>
      <c r="J94" s="150"/>
      <c r="K94" s="150"/>
    </row>
    <row r="95" spans="1:11" s="121" customFormat="1">
      <c r="A95" s="120"/>
      <c r="B95" s="152"/>
      <c r="C95" s="150"/>
      <c r="D95" s="152"/>
      <c r="E95" s="150"/>
      <c r="F95" s="150"/>
      <c r="G95" s="150"/>
      <c r="H95" s="150"/>
      <c r="I95" s="152"/>
      <c r="J95" s="150"/>
      <c r="K95" s="150"/>
    </row>
    <row r="96" spans="1:11" s="129" customFormat="1">
      <c r="A96" s="122"/>
      <c r="B96" s="152"/>
      <c r="C96" s="150"/>
      <c r="D96" s="152"/>
      <c r="E96" s="152"/>
      <c r="F96" s="150"/>
      <c r="G96" s="150"/>
      <c r="H96" s="150"/>
      <c r="I96" s="152"/>
      <c r="J96" s="152"/>
      <c r="K96" s="152"/>
    </row>
    <row r="97" spans="1:12" s="121" customFormat="1">
      <c r="A97" s="120"/>
      <c r="B97" s="152"/>
      <c r="C97" s="150"/>
      <c r="D97" s="152"/>
      <c r="E97" s="230"/>
      <c r="F97" s="152"/>
      <c r="G97" s="151"/>
      <c r="H97" s="151"/>
      <c r="I97" s="152"/>
      <c r="J97" s="150"/>
      <c r="K97" s="150"/>
      <c r="L97" s="121" t="s">
        <v>305</v>
      </c>
    </row>
    <row r="98" spans="1:12" s="121" customFormat="1">
      <c r="A98" s="120"/>
      <c r="B98" s="152"/>
      <c r="C98" s="150"/>
      <c r="D98" s="152"/>
      <c r="E98" s="150"/>
      <c r="F98" s="152"/>
      <c r="G98" s="151"/>
      <c r="H98" s="151"/>
      <c r="I98" s="152"/>
      <c r="J98" s="150"/>
      <c r="K98" s="150"/>
      <c r="L98" s="121" t="s">
        <v>305</v>
      </c>
    </row>
    <row r="99" spans="1:12" s="129" customFormat="1">
      <c r="A99" s="122"/>
      <c r="B99" s="152"/>
      <c r="C99" s="150"/>
      <c r="D99" s="152"/>
      <c r="E99" s="150"/>
      <c r="F99" s="152"/>
      <c r="G99" s="151"/>
      <c r="H99" s="151"/>
      <c r="I99" s="152"/>
      <c r="J99" s="150"/>
      <c r="K99" s="150"/>
      <c r="L99" s="121" t="s">
        <v>305</v>
      </c>
    </row>
    <row r="100" spans="1:12" s="130" customFormat="1">
      <c r="A100" s="122"/>
      <c r="B100" s="152"/>
      <c r="C100" s="150"/>
      <c r="D100" s="152"/>
      <c r="E100" s="152"/>
      <c r="F100" s="152"/>
      <c r="G100" s="151"/>
      <c r="H100" s="151"/>
      <c r="I100" s="152"/>
      <c r="J100" s="150"/>
      <c r="K100" s="150"/>
      <c r="L100" s="121" t="s">
        <v>305</v>
      </c>
    </row>
    <row r="101" spans="1:12" s="121" customFormat="1">
      <c r="A101" s="120"/>
      <c r="B101" s="152"/>
      <c r="C101" s="150"/>
      <c r="D101" s="152"/>
      <c r="E101" s="230"/>
      <c r="F101" s="152"/>
      <c r="G101" s="151"/>
      <c r="H101" s="151"/>
      <c r="I101" s="152"/>
      <c r="J101" s="150"/>
      <c r="K101" s="150"/>
      <c r="L101" s="121" t="s">
        <v>305</v>
      </c>
    </row>
    <row r="102" spans="1:12" s="128" customFormat="1">
      <c r="A102" s="120"/>
      <c r="B102" s="152"/>
      <c r="C102" s="150"/>
      <c r="D102" s="152"/>
      <c r="E102" s="150"/>
      <c r="F102" s="152"/>
      <c r="G102" s="150"/>
      <c r="H102" s="150"/>
      <c r="I102" s="150"/>
      <c r="J102" s="150"/>
      <c r="K102" s="150"/>
    </row>
    <row r="103" spans="1:12" s="121" customFormat="1">
      <c r="A103" s="120"/>
      <c r="B103" s="152"/>
      <c r="C103" s="150"/>
      <c r="D103" s="152"/>
      <c r="E103" s="152"/>
      <c r="F103" s="152"/>
      <c r="G103" s="150"/>
      <c r="H103" s="150"/>
      <c r="I103" s="152"/>
      <c r="J103" s="150"/>
      <c r="K103" s="150"/>
    </row>
    <row r="104" spans="1:12" s="121" customFormat="1">
      <c r="A104" s="120"/>
      <c r="B104" s="152"/>
      <c r="C104" s="150"/>
      <c r="D104" s="152"/>
      <c r="E104" s="152"/>
      <c r="F104" s="152"/>
      <c r="G104" s="150"/>
      <c r="H104" s="150"/>
      <c r="I104" s="152"/>
      <c r="J104" s="150"/>
      <c r="K104" s="150"/>
    </row>
    <row r="105" spans="1:12" s="121" customFormat="1">
      <c r="A105" s="120"/>
      <c r="B105" s="152"/>
      <c r="C105" s="150"/>
      <c r="D105" s="152"/>
      <c r="E105" s="150"/>
      <c r="F105" s="152"/>
      <c r="G105" s="150"/>
      <c r="H105" s="150"/>
      <c r="I105" s="152"/>
      <c r="J105" s="150"/>
      <c r="K105" s="150"/>
    </row>
    <row r="106" spans="1:12" s="128" customFormat="1">
      <c r="A106" s="120"/>
      <c r="B106" s="152"/>
      <c r="C106" s="150"/>
      <c r="D106" s="152"/>
      <c r="E106" s="150"/>
      <c r="F106" s="152"/>
      <c r="G106" s="150"/>
      <c r="H106" s="150"/>
      <c r="I106" s="152"/>
      <c r="J106" s="150"/>
      <c r="K106" s="150"/>
    </row>
    <row r="107" spans="1:12" s="121" customFormat="1">
      <c r="A107" s="120"/>
      <c r="B107" s="152"/>
      <c r="C107" s="150"/>
      <c r="D107" s="152"/>
      <c r="E107" s="150"/>
      <c r="F107" s="152"/>
      <c r="G107" s="150"/>
      <c r="H107" s="150"/>
      <c r="I107" s="152"/>
      <c r="J107" s="150"/>
      <c r="K107" s="150"/>
    </row>
    <row r="108" spans="1:12" s="128" customFormat="1">
      <c r="A108" s="120"/>
      <c r="B108" s="152"/>
      <c r="C108" s="150"/>
      <c r="D108" s="152"/>
      <c r="E108" s="152"/>
      <c r="F108" s="152"/>
      <c r="G108" s="150"/>
      <c r="H108" s="150"/>
      <c r="I108" s="152"/>
      <c r="J108" s="150"/>
      <c r="K108" s="150"/>
    </row>
    <row r="109" spans="1:12">
      <c r="B109" s="152"/>
      <c r="C109" s="150"/>
      <c r="D109" s="152"/>
      <c r="E109" s="152"/>
      <c r="F109" s="152"/>
      <c r="G109" s="150"/>
      <c r="H109" s="150"/>
      <c r="I109" s="152"/>
      <c r="J109" s="150"/>
      <c r="K109" s="150"/>
    </row>
    <row r="110" spans="1:12">
      <c r="B110" s="152"/>
      <c r="C110" s="150"/>
      <c r="D110" s="152"/>
      <c r="E110" s="150"/>
      <c r="F110" s="152"/>
      <c r="G110" s="150"/>
      <c r="H110" s="150"/>
      <c r="I110" s="150"/>
      <c r="J110" s="150"/>
      <c r="K110" s="150"/>
    </row>
    <row r="111" spans="1:12">
      <c r="B111" s="152"/>
      <c r="C111" s="150"/>
      <c r="D111" s="152"/>
      <c r="E111" s="152"/>
      <c r="F111" s="152"/>
      <c r="G111" s="150"/>
      <c r="H111" s="150"/>
      <c r="I111" s="150"/>
      <c r="J111" s="150"/>
      <c r="K111" s="150"/>
    </row>
    <row r="112" spans="1:12">
      <c r="B112" s="152"/>
      <c r="C112" s="150"/>
      <c r="D112" s="152"/>
      <c r="E112" s="150"/>
      <c r="F112" s="152"/>
      <c r="G112" s="150"/>
      <c r="H112" s="150"/>
      <c r="I112" s="150"/>
      <c r="J112" s="150"/>
      <c r="K112" s="150"/>
    </row>
    <row r="113" spans="2:12">
      <c r="B113" s="152"/>
      <c r="C113" s="150"/>
      <c r="D113" s="152"/>
      <c r="E113" s="150"/>
      <c r="F113" s="152"/>
      <c r="G113" s="150"/>
      <c r="H113" s="150"/>
      <c r="I113" s="150"/>
      <c r="J113" s="150"/>
      <c r="K113" s="150"/>
    </row>
    <row r="114" spans="2:12">
      <c r="B114" s="152"/>
      <c r="C114" s="150"/>
      <c r="D114" s="152"/>
      <c r="E114" s="230"/>
      <c r="F114" s="152"/>
      <c r="G114" s="150"/>
      <c r="H114" s="150"/>
      <c r="I114" s="150"/>
      <c r="J114" s="150"/>
      <c r="K114" s="150"/>
    </row>
    <row r="115" spans="2:12">
      <c r="B115" s="152"/>
      <c r="C115" s="150"/>
      <c r="D115" s="152"/>
      <c r="E115" s="152"/>
      <c r="F115" s="152"/>
      <c r="G115" s="150"/>
      <c r="H115" s="150"/>
      <c r="I115" s="150"/>
      <c r="J115" s="150"/>
      <c r="K115" s="150"/>
    </row>
    <row r="116" spans="2:12">
      <c r="B116" s="152"/>
      <c r="C116" s="150"/>
      <c r="D116" s="152"/>
      <c r="E116" s="152"/>
      <c r="F116" s="152"/>
      <c r="G116" s="150"/>
      <c r="H116" s="150"/>
      <c r="I116" s="150"/>
      <c r="J116" s="150"/>
      <c r="K116" s="150"/>
    </row>
    <row r="117" spans="2:12">
      <c r="B117" s="152"/>
      <c r="C117" s="150"/>
      <c r="D117" s="152"/>
      <c r="E117" s="152"/>
      <c r="F117" s="152"/>
      <c r="G117" s="150"/>
      <c r="H117" s="150"/>
      <c r="I117" s="150"/>
      <c r="J117" s="150"/>
      <c r="K117" s="150"/>
    </row>
    <row r="118" spans="2:12">
      <c r="B118" s="152"/>
      <c r="C118" s="150"/>
      <c r="D118" s="152"/>
      <c r="E118" s="152"/>
      <c r="F118" s="152"/>
      <c r="G118" s="150"/>
      <c r="H118" s="150"/>
      <c r="I118" s="150"/>
      <c r="J118" s="150"/>
      <c r="K118" s="150"/>
    </row>
    <row r="119" spans="2:12">
      <c r="B119" s="152"/>
      <c r="C119" s="150"/>
      <c r="D119" s="152"/>
      <c r="E119" s="152"/>
      <c r="F119" s="152"/>
      <c r="G119" s="150"/>
      <c r="H119" s="150"/>
      <c r="I119" s="150"/>
      <c r="J119" s="150"/>
      <c r="K119" s="150"/>
    </row>
    <row r="120" spans="2:12">
      <c r="B120" s="152"/>
      <c r="C120" s="150"/>
      <c r="D120" s="152"/>
      <c r="E120" s="152"/>
      <c r="F120" s="152"/>
      <c r="G120" s="150"/>
      <c r="H120" s="150"/>
      <c r="I120" s="150"/>
      <c r="J120" s="150"/>
      <c r="K120" s="150"/>
    </row>
    <row r="121" spans="2:12">
      <c r="B121" s="152"/>
      <c r="C121" s="150"/>
      <c r="D121" s="152"/>
      <c r="E121" s="152"/>
      <c r="F121" s="152"/>
      <c r="G121" s="150"/>
      <c r="H121" s="150"/>
      <c r="I121" s="152"/>
      <c r="J121" s="150"/>
      <c r="K121" s="150"/>
    </row>
    <row r="122" spans="2:12">
      <c r="B122" s="152"/>
      <c r="C122" s="150"/>
      <c r="D122" s="152"/>
      <c r="E122" s="150"/>
      <c r="F122" s="152"/>
      <c r="G122" s="150"/>
      <c r="H122" s="150"/>
      <c r="I122" s="152"/>
      <c r="J122" s="150"/>
      <c r="K122" s="150"/>
      <c r="L122" s="121" t="s">
        <v>305</v>
      </c>
    </row>
    <row r="123" spans="2:12">
      <c r="B123" s="152"/>
      <c r="C123" s="150"/>
      <c r="D123" s="152"/>
      <c r="E123" s="150"/>
      <c r="F123" s="152"/>
      <c r="G123" s="150"/>
      <c r="H123" s="150"/>
      <c r="I123" s="152"/>
      <c r="J123" s="152"/>
      <c r="K123" s="152"/>
      <c r="L123" s="121" t="s">
        <v>305</v>
      </c>
    </row>
    <row r="124" spans="2:12">
      <c r="B124" s="152"/>
      <c r="C124" s="150"/>
      <c r="D124" s="152"/>
      <c r="E124" s="150"/>
      <c r="F124" s="152"/>
      <c r="G124" s="150"/>
      <c r="H124" s="150"/>
      <c r="I124" s="150"/>
      <c r="J124" s="150"/>
      <c r="K124" s="152"/>
    </row>
    <row r="125" spans="2:12">
      <c r="B125" s="152"/>
      <c r="C125" s="150"/>
      <c r="D125" s="152"/>
      <c r="E125" s="152"/>
      <c r="F125" s="152"/>
      <c r="G125" s="150"/>
      <c r="H125" s="150"/>
      <c r="I125" s="152"/>
      <c r="J125" s="152"/>
      <c r="K125" s="152"/>
      <c r="L125" s="121" t="s">
        <v>305</v>
      </c>
    </row>
    <row r="126" spans="2:12">
      <c r="B126" s="152"/>
      <c r="C126" s="150"/>
      <c r="D126" s="152"/>
      <c r="E126" s="150"/>
      <c r="F126" s="152"/>
      <c r="G126" s="150"/>
      <c r="H126" s="150"/>
      <c r="I126" s="152"/>
      <c r="J126" s="152"/>
      <c r="K126" s="152"/>
      <c r="L126" s="121" t="s">
        <v>305</v>
      </c>
    </row>
    <row r="127" spans="2:12">
      <c r="B127" s="152"/>
      <c r="C127" s="150"/>
      <c r="D127" s="152"/>
      <c r="E127" s="150"/>
      <c r="F127" s="152"/>
      <c r="G127" s="150"/>
      <c r="H127" s="150"/>
      <c r="I127" s="152"/>
      <c r="J127" s="152"/>
      <c r="K127" s="152"/>
      <c r="L127" s="121" t="s">
        <v>305</v>
      </c>
    </row>
    <row r="128" spans="2:12">
      <c r="B128" s="152"/>
      <c r="C128" s="150"/>
      <c r="D128" s="152"/>
      <c r="E128" s="150"/>
      <c r="F128" s="152"/>
      <c r="G128" s="150"/>
      <c r="H128" s="150"/>
      <c r="I128" s="152"/>
      <c r="J128" s="152"/>
      <c r="K128" s="152"/>
      <c r="L128" s="121" t="s">
        <v>305</v>
      </c>
    </row>
    <row r="129" spans="2:12">
      <c r="B129" s="152"/>
      <c r="C129" s="150"/>
      <c r="D129" s="152"/>
      <c r="E129" s="150"/>
      <c r="F129" s="152"/>
      <c r="G129" s="150"/>
      <c r="H129" s="150"/>
      <c r="I129" s="152"/>
      <c r="J129" s="150"/>
      <c r="K129" s="152"/>
    </row>
    <row r="130" spans="2:12">
      <c r="B130" s="152"/>
      <c r="C130" s="150"/>
      <c r="D130" s="152"/>
      <c r="E130" s="152"/>
      <c r="F130" s="152"/>
      <c r="G130" s="150"/>
      <c r="H130" s="150"/>
      <c r="I130" s="152"/>
      <c r="J130" s="152"/>
      <c r="K130" s="152"/>
      <c r="L130" s="121" t="s">
        <v>305</v>
      </c>
    </row>
    <row r="131" spans="2:12">
      <c r="B131" s="152"/>
      <c r="C131" s="150"/>
      <c r="D131" s="152"/>
      <c r="E131" s="152"/>
      <c r="F131" s="152"/>
      <c r="G131" s="150"/>
      <c r="H131" s="150"/>
      <c r="I131" s="152"/>
      <c r="J131" s="152"/>
      <c r="K131" s="152"/>
      <c r="L131" s="121" t="s">
        <v>305</v>
      </c>
    </row>
    <row r="132" spans="2:12">
      <c r="B132" s="152"/>
      <c r="C132" s="150"/>
      <c r="D132" s="152"/>
      <c r="E132" s="152"/>
      <c r="F132" s="152"/>
      <c r="G132" s="150"/>
      <c r="H132" s="150"/>
      <c r="I132" s="152"/>
      <c r="J132" s="152"/>
      <c r="K132" s="150"/>
    </row>
    <row r="133" spans="2:12">
      <c r="B133" s="152"/>
      <c r="C133" s="150"/>
      <c r="D133" s="152"/>
      <c r="E133" s="152"/>
      <c r="F133" s="152"/>
      <c r="G133" s="150"/>
      <c r="H133" s="150"/>
      <c r="I133" s="152"/>
      <c r="J133" s="152"/>
      <c r="K133" s="152"/>
      <c r="L133" s="121" t="s">
        <v>305</v>
      </c>
    </row>
    <row r="134" spans="2:12">
      <c r="B134" s="152"/>
      <c r="C134" s="150"/>
      <c r="D134" s="152"/>
      <c r="E134" s="152"/>
      <c r="F134" s="152"/>
      <c r="G134" s="150"/>
      <c r="H134" s="150"/>
      <c r="I134" s="152"/>
      <c r="J134" s="152"/>
      <c r="K134" s="152"/>
      <c r="L134" s="121" t="s">
        <v>305</v>
      </c>
    </row>
    <row r="135" spans="2:12">
      <c r="B135" s="152"/>
      <c r="C135" s="150"/>
      <c r="D135" s="152"/>
      <c r="E135" s="230"/>
      <c r="F135" s="152"/>
      <c r="G135" s="150"/>
      <c r="H135" s="150"/>
      <c r="I135" s="152"/>
      <c r="J135" s="152"/>
      <c r="K135" s="152"/>
    </row>
    <row r="136" spans="2:12">
      <c r="B136" s="152"/>
      <c r="C136" s="150"/>
      <c r="D136" s="152"/>
      <c r="E136" s="150"/>
      <c r="F136" s="152"/>
      <c r="G136" s="150"/>
      <c r="H136" s="150"/>
      <c r="I136" s="152"/>
      <c r="J136" s="152"/>
      <c r="K136" s="150"/>
    </row>
    <row r="137" spans="2:12">
      <c r="B137" s="152"/>
      <c r="C137" s="150"/>
      <c r="D137" s="152"/>
      <c r="E137" s="230"/>
      <c r="F137" s="152"/>
      <c r="G137" s="150"/>
      <c r="H137" s="150"/>
      <c r="I137" s="150"/>
      <c r="J137" s="150"/>
      <c r="K137" s="150"/>
    </row>
    <row r="138" spans="2:12">
      <c r="B138" s="152"/>
      <c r="C138" s="150"/>
      <c r="D138" s="152"/>
      <c r="E138" s="150"/>
      <c r="F138" s="152"/>
      <c r="G138" s="150"/>
      <c r="H138" s="150"/>
      <c r="I138" s="152"/>
      <c r="J138" s="152"/>
      <c r="K138" s="152"/>
      <c r="L138" s="121" t="s">
        <v>305</v>
      </c>
    </row>
    <row r="139" spans="2:12">
      <c r="B139" s="152"/>
      <c r="C139" s="150"/>
      <c r="D139" s="152"/>
      <c r="E139" s="150"/>
      <c r="F139" s="152"/>
      <c r="G139" s="150"/>
      <c r="H139" s="150"/>
      <c r="I139" s="150"/>
      <c r="J139" s="150"/>
      <c r="K139" s="150"/>
    </row>
    <row r="140" spans="2:12">
      <c r="B140" s="152"/>
      <c r="C140" s="150"/>
      <c r="D140" s="152"/>
      <c r="E140" s="150"/>
      <c r="F140" s="152"/>
      <c r="G140" s="150"/>
      <c r="H140" s="150"/>
      <c r="I140" s="152"/>
      <c r="J140" s="152"/>
      <c r="K140" s="152"/>
    </row>
    <row r="141" spans="2:12">
      <c r="B141" s="152"/>
      <c r="C141" s="150"/>
      <c r="D141" s="152"/>
      <c r="E141" s="152"/>
      <c r="F141" s="152"/>
      <c r="G141" s="150"/>
      <c r="H141" s="150"/>
      <c r="I141" s="150"/>
      <c r="J141" s="152"/>
      <c r="K141" s="152"/>
    </row>
    <row r="142" spans="2:12">
      <c r="B142" s="152"/>
      <c r="C142" s="150"/>
      <c r="D142" s="152"/>
      <c r="E142" s="150"/>
      <c r="F142" s="152"/>
      <c r="G142" s="150"/>
      <c r="H142" s="150"/>
      <c r="I142" s="152"/>
      <c r="J142" s="150"/>
      <c r="K142" s="150"/>
    </row>
    <row r="143" spans="2:12">
      <c r="B143" s="152"/>
      <c r="C143" s="150"/>
      <c r="D143" s="152"/>
      <c r="E143" s="150"/>
      <c r="F143" s="152"/>
      <c r="G143" s="150"/>
      <c r="H143" s="150"/>
      <c r="I143" s="152"/>
      <c r="J143" s="150"/>
      <c r="K143" s="150"/>
    </row>
    <row r="144" spans="2:12">
      <c r="B144" s="152"/>
      <c r="C144" s="150"/>
      <c r="D144" s="152"/>
      <c r="E144" s="150"/>
      <c r="F144" s="152"/>
      <c r="G144" s="150"/>
      <c r="H144" s="150"/>
      <c r="I144" s="150"/>
      <c r="J144" s="150"/>
      <c r="K144" s="150"/>
    </row>
    <row r="145" spans="2:12">
      <c r="B145" s="152"/>
      <c r="C145" s="150"/>
      <c r="D145" s="152"/>
      <c r="E145" s="152"/>
      <c r="F145" s="152"/>
      <c r="G145" s="150"/>
      <c r="H145" s="150"/>
      <c r="I145" s="152"/>
      <c r="J145" s="150"/>
      <c r="K145" s="150"/>
      <c r="L145" s="121" t="s">
        <v>305</v>
      </c>
    </row>
    <row r="146" spans="2:12">
      <c r="B146" s="152"/>
      <c r="C146" s="150"/>
      <c r="D146" s="152"/>
      <c r="E146" s="150"/>
      <c r="F146" s="152"/>
      <c r="G146" s="150"/>
      <c r="H146" s="150"/>
      <c r="I146" s="150"/>
      <c r="J146" s="150"/>
      <c r="K146" s="150"/>
    </row>
    <row r="147" spans="2:12">
      <c r="B147" s="152"/>
      <c r="C147" s="150"/>
      <c r="D147" s="152"/>
      <c r="E147" s="152"/>
      <c r="F147" s="152"/>
      <c r="G147" s="150"/>
      <c r="H147" s="150"/>
      <c r="I147" s="152"/>
      <c r="J147" s="150"/>
      <c r="K147" s="150"/>
      <c r="L147" s="121" t="s">
        <v>305</v>
      </c>
    </row>
    <row r="148" spans="2:12">
      <c r="B148" s="152"/>
      <c r="C148" s="150"/>
      <c r="D148" s="152"/>
      <c r="E148" s="152"/>
      <c r="F148" s="152"/>
      <c r="G148" s="150"/>
      <c r="H148" s="150"/>
      <c r="I148" s="152"/>
      <c r="J148" s="152"/>
      <c r="K148" s="152"/>
      <c r="L148" s="121" t="s">
        <v>305</v>
      </c>
    </row>
    <row r="149" spans="2:12">
      <c r="B149" s="152"/>
      <c r="C149" s="150"/>
      <c r="D149" s="152"/>
      <c r="E149" s="152"/>
      <c r="F149" s="152"/>
      <c r="G149" s="150"/>
      <c r="H149" s="150"/>
      <c r="I149" s="152"/>
      <c r="J149" s="150"/>
      <c r="K149" s="150"/>
    </row>
    <row r="150" spans="2:12">
      <c r="B150" s="152"/>
      <c r="C150" s="150"/>
      <c r="D150" s="152"/>
      <c r="E150" s="152"/>
      <c r="F150" s="152"/>
      <c r="G150" s="150"/>
      <c r="H150" s="150"/>
      <c r="I150" s="152"/>
      <c r="J150" s="150"/>
      <c r="K150" s="150"/>
    </row>
    <row r="151" spans="2:12">
      <c r="B151" s="152"/>
      <c r="C151" s="150"/>
      <c r="D151" s="152"/>
      <c r="E151" s="152"/>
      <c r="F151" s="152"/>
      <c r="G151" s="150"/>
      <c r="H151" s="150"/>
      <c r="I151" s="150"/>
      <c r="J151" s="150"/>
      <c r="K151" s="150"/>
    </row>
    <row r="152" spans="2:12">
      <c r="B152" s="152"/>
      <c r="C152" s="150"/>
      <c r="D152" s="150"/>
      <c r="E152" s="152"/>
      <c r="F152" s="150"/>
      <c r="G152" s="150"/>
      <c r="H152" s="150"/>
      <c r="I152" s="152"/>
      <c r="J152" s="152"/>
      <c r="K152" s="152"/>
    </row>
    <row r="153" spans="2:12">
      <c r="B153" s="152"/>
      <c r="C153" s="150"/>
      <c r="D153" s="152"/>
      <c r="E153" s="150"/>
      <c r="F153" s="150"/>
      <c r="G153" s="150"/>
      <c r="H153" s="150"/>
      <c r="I153" s="152"/>
      <c r="J153" s="152"/>
      <c r="K153" s="152"/>
    </row>
    <row r="154" spans="2:12">
      <c r="B154" s="152"/>
      <c r="C154" s="150"/>
      <c r="D154" s="152"/>
      <c r="E154" s="230"/>
      <c r="F154" s="150"/>
      <c r="G154" s="150"/>
      <c r="H154" s="150"/>
      <c r="I154" s="152"/>
      <c r="J154" s="152"/>
      <c r="K154" s="150"/>
    </row>
    <row r="155" spans="2:12">
      <c r="B155" s="152"/>
      <c r="C155" s="150"/>
      <c r="D155" s="152"/>
      <c r="E155" s="230"/>
      <c r="F155" s="150"/>
      <c r="G155" s="150"/>
      <c r="H155" s="150"/>
      <c r="I155" s="152"/>
      <c r="J155" s="152"/>
      <c r="K155" s="152"/>
    </row>
    <row r="156" spans="2:12">
      <c r="B156" s="152"/>
      <c r="C156" s="150"/>
      <c r="D156" s="152"/>
      <c r="E156" s="230"/>
      <c r="F156" s="150"/>
      <c r="G156" s="150"/>
      <c r="H156" s="150"/>
      <c r="I156" s="152"/>
      <c r="J156" s="152"/>
      <c r="K156" s="152"/>
    </row>
    <row r="157" spans="2:12">
      <c r="B157" s="152"/>
      <c r="C157" s="150"/>
      <c r="D157" s="152"/>
      <c r="E157" s="152"/>
      <c r="F157" s="150"/>
      <c r="G157" s="150"/>
      <c r="H157" s="150"/>
      <c r="I157" s="152"/>
      <c r="J157" s="152"/>
      <c r="K157" s="152"/>
    </row>
    <row r="158" spans="2:12">
      <c r="B158" s="152"/>
      <c r="C158" s="150"/>
      <c r="D158" s="152"/>
      <c r="E158" s="230"/>
      <c r="F158" s="150"/>
      <c r="G158" s="150"/>
      <c r="H158" s="150"/>
      <c r="I158" s="152"/>
      <c r="J158" s="150"/>
      <c r="K158" s="152"/>
    </row>
    <row r="159" spans="2:12">
      <c r="B159" s="152"/>
      <c r="C159" s="150"/>
      <c r="D159" s="152"/>
      <c r="E159" s="152"/>
      <c r="F159" s="150"/>
      <c r="G159" s="150"/>
      <c r="H159" s="150"/>
      <c r="I159" s="152"/>
      <c r="J159" s="152"/>
      <c r="K159" s="152"/>
    </row>
    <row r="160" spans="2:12">
      <c r="B160" s="152"/>
      <c r="C160" s="150"/>
      <c r="D160" s="152"/>
      <c r="E160" s="150"/>
      <c r="F160" s="150"/>
      <c r="G160" s="150"/>
      <c r="H160" s="150"/>
      <c r="I160" s="152"/>
      <c r="J160" s="152"/>
      <c r="K160" s="152"/>
    </row>
    <row r="161" spans="2:12">
      <c r="B161" s="152"/>
      <c r="C161" s="150"/>
      <c r="D161" s="152"/>
      <c r="E161" s="150"/>
      <c r="F161" s="150"/>
      <c r="G161" s="150"/>
      <c r="H161" s="150"/>
      <c r="I161" s="152"/>
      <c r="J161" s="152"/>
      <c r="K161" s="152"/>
    </row>
    <row r="162" spans="2:12">
      <c r="B162" s="152"/>
      <c r="C162" s="150"/>
      <c r="D162" s="152"/>
      <c r="E162" s="230"/>
      <c r="F162" s="150"/>
      <c r="G162" s="150"/>
      <c r="H162" s="150"/>
      <c r="I162" s="152"/>
      <c r="J162" s="152"/>
      <c r="K162" s="152"/>
    </row>
    <row r="163" spans="2:12">
      <c r="B163" s="152"/>
      <c r="C163" s="150"/>
      <c r="D163" s="152"/>
      <c r="E163" s="230"/>
      <c r="F163" s="150"/>
      <c r="G163" s="150"/>
      <c r="H163" s="150"/>
      <c r="I163" s="152"/>
      <c r="J163" s="150"/>
      <c r="K163" s="150"/>
    </row>
    <row r="164" spans="2:12">
      <c r="B164" s="152"/>
      <c r="C164" s="150"/>
      <c r="D164" s="150"/>
      <c r="E164" s="152"/>
      <c r="F164" s="150"/>
      <c r="G164" s="150"/>
      <c r="H164" s="150"/>
      <c r="I164" s="152"/>
      <c r="J164" s="152"/>
      <c r="K164" s="152"/>
    </row>
    <row r="165" spans="2:12">
      <c r="B165" s="152"/>
      <c r="C165" s="150"/>
      <c r="D165" s="150"/>
      <c r="E165" s="150"/>
      <c r="F165" s="150"/>
      <c r="G165" s="150"/>
      <c r="H165" s="150"/>
      <c r="I165" s="152"/>
      <c r="J165" s="150"/>
      <c r="K165" s="150"/>
    </row>
    <row r="166" spans="2:12">
      <c r="B166" s="152"/>
      <c r="C166" s="150"/>
      <c r="D166" s="150"/>
      <c r="E166" s="152"/>
      <c r="F166" s="150"/>
      <c r="G166" s="150"/>
      <c r="H166" s="150"/>
      <c r="I166" s="152"/>
      <c r="J166" s="150"/>
      <c r="K166" s="150"/>
      <c r="L166" s="121" t="s">
        <v>305</v>
      </c>
    </row>
    <row r="167" spans="2:12">
      <c r="B167" s="152"/>
      <c r="C167" s="150"/>
      <c r="D167" s="150"/>
      <c r="E167" s="230"/>
      <c r="F167" s="150"/>
      <c r="G167" s="147"/>
      <c r="H167" s="147"/>
      <c r="I167" s="152"/>
      <c r="J167" s="152"/>
      <c r="K167" s="152"/>
      <c r="L167" s="121" t="s">
        <v>305</v>
      </c>
    </row>
    <row r="168" spans="2:12">
      <c r="B168" s="152"/>
      <c r="C168" s="150"/>
      <c r="D168" s="150"/>
      <c r="E168" s="152"/>
      <c r="F168" s="150"/>
      <c r="G168" s="150"/>
      <c r="H168" s="150"/>
      <c r="I168" s="152"/>
      <c r="J168" s="150"/>
      <c r="K168" s="150"/>
    </row>
    <row r="169" spans="2:12">
      <c r="B169" s="152"/>
      <c r="C169" s="150"/>
      <c r="D169" s="152"/>
      <c r="E169" s="150"/>
      <c r="F169" s="150"/>
      <c r="G169" s="147"/>
      <c r="H169" s="147"/>
      <c r="I169" s="152"/>
      <c r="J169" s="150"/>
      <c r="K169" s="150"/>
      <c r="L169" s="121" t="s">
        <v>305</v>
      </c>
    </row>
    <row r="170" spans="2:12">
      <c r="B170" s="152"/>
      <c r="C170" s="150"/>
      <c r="D170" s="152"/>
      <c r="E170" s="230"/>
      <c r="F170" s="150"/>
      <c r="G170" s="150"/>
      <c r="H170" s="150"/>
      <c r="I170" s="152"/>
      <c r="J170" s="150"/>
      <c r="K170" s="150"/>
      <c r="L170" s="121" t="s">
        <v>305</v>
      </c>
    </row>
    <row r="171" spans="2:12">
      <c r="B171" s="152"/>
      <c r="C171" s="150"/>
      <c r="D171" s="150"/>
      <c r="E171" s="230"/>
      <c r="F171" s="150"/>
      <c r="G171" s="150"/>
      <c r="H171" s="150"/>
      <c r="I171" s="150"/>
      <c r="J171" s="150"/>
      <c r="K171" s="150"/>
      <c r="L171" s="121" t="s">
        <v>305</v>
      </c>
    </row>
    <row r="172" spans="2:12">
      <c r="B172" s="152"/>
      <c r="C172" s="150"/>
      <c r="D172" s="150"/>
      <c r="E172" s="150"/>
      <c r="F172" s="150"/>
      <c r="G172" s="153"/>
      <c r="H172" s="153"/>
      <c r="I172" s="152"/>
      <c r="J172" s="150"/>
      <c r="K172" s="150"/>
    </row>
    <row r="173" spans="2:12" ht="72.75" customHeight="1">
      <c r="B173" s="152"/>
      <c r="C173" s="150"/>
      <c r="D173" s="150"/>
      <c r="E173" s="230"/>
      <c r="F173" s="150"/>
      <c r="G173" s="147"/>
      <c r="H173" s="147"/>
      <c r="I173" s="152"/>
      <c r="J173" s="150"/>
      <c r="K173" s="150"/>
      <c r="L173" s="121" t="s">
        <v>305</v>
      </c>
    </row>
    <row r="174" spans="2:12">
      <c r="B174" s="152"/>
      <c r="C174" s="150"/>
      <c r="D174" s="152"/>
      <c r="E174" s="150"/>
      <c r="F174" s="150"/>
      <c r="G174" s="150"/>
      <c r="H174" s="150"/>
      <c r="I174" s="152"/>
      <c r="J174" s="150"/>
      <c r="K174" s="150"/>
      <c r="L174" s="121" t="s">
        <v>305</v>
      </c>
    </row>
    <row r="175" spans="2:12">
      <c r="B175" s="152"/>
      <c r="C175" s="150"/>
      <c r="D175" s="150"/>
      <c r="E175" s="152"/>
      <c r="F175" s="150"/>
      <c r="G175" s="150"/>
      <c r="H175" s="150"/>
      <c r="I175" s="152"/>
      <c r="J175" s="150"/>
      <c r="K175" s="150"/>
      <c r="L175" s="121" t="s">
        <v>305</v>
      </c>
    </row>
    <row r="176" spans="2:12">
      <c r="B176" s="152"/>
      <c r="C176" s="150"/>
      <c r="D176" s="150"/>
      <c r="E176" s="152"/>
      <c r="F176" s="150"/>
      <c r="G176" s="150"/>
      <c r="H176" s="150"/>
      <c r="I176" s="152"/>
      <c r="J176" s="150"/>
      <c r="K176" s="150"/>
      <c r="L176" s="121" t="s">
        <v>305</v>
      </c>
    </row>
    <row r="177" spans="2:12">
      <c r="B177" s="152"/>
      <c r="C177" s="150"/>
      <c r="D177" s="150"/>
      <c r="E177" s="230"/>
      <c r="F177" s="150"/>
      <c r="G177" s="150"/>
      <c r="H177" s="150"/>
      <c r="I177" s="152"/>
      <c r="J177" s="150"/>
      <c r="K177" s="150"/>
      <c r="L177" s="121" t="s">
        <v>305</v>
      </c>
    </row>
    <row r="178" spans="2:12">
      <c r="B178" s="152"/>
      <c r="C178" s="150"/>
      <c r="D178" s="150"/>
      <c r="E178" s="152"/>
      <c r="F178" s="150"/>
      <c r="G178" s="150"/>
      <c r="H178" s="150"/>
      <c r="I178" s="152"/>
      <c r="J178" s="152"/>
      <c r="K178" s="152"/>
      <c r="L178" s="121" t="s">
        <v>305</v>
      </c>
    </row>
    <row r="179" spans="2:12">
      <c r="B179" s="152"/>
      <c r="C179" s="150"/>
      <c r="D179" s="150"/>
      <c r="E179" s="152"/>
      <c r="F179" s="150"/>
      <c r="G179" s="150"/>
      <c r="H179" s="150"/>
      <c r="I179" s="152"/>
      <c r="J179" s="150"/>
      <c r="K179" s="150"/>
      <c r="L179" s="121" t="s">
        <v>305</v>
      </c>
    </row>
    <row r="180" spans="2:12">
      <c r="B180" s="152"/>
      <c r="C180" s="150"/>
      <c r="D180" s="150"/>
      <c r="E180" s="152"/>
      <c r="F180" s="150"/>
      <c r="G180" s="150"/>
      <c r="H180" s="150"/>
      <c r="I180" s="152"/>
      <c r="J180" s="150"/>
      <c r="K180" s="150"/>
    </row>
    <row r="181" spans="2:12">
      <c r="B181" s="152"/>
      <c r="C181" s="150"/>
      <c r="D181" s="150"/>
      <c r="E181" s="152"/>
      <c r="F181" s="150"/>
      <c r="G181" s="150"/>
      <c r="H181" s="150"/>
      <c r="I181" s="152"/>
      <c r="J181" s="150"/>
      <c r="K181" s="150"/>
      <c r="L181" s="121" t="s">
        <v>305</v>
      </c>
    </row>
    <row r="182" spans="2:12">
      <c r="B182" s="152"/>
      <c r="C182" s="150"/>
      <c r="D182" s="150"/>
      <c r="E182" s="230"/>
      <c r="F182" s="150"/>
      <c r="G182" s="150"/>
      <c r="H182" s="150"/>
      <c r="I182" s="152"/>
      <c r="J182" s="150"/>
      <c r="K182" s="150"/>
      <c r="L182" s="121" t="s">
        <v>305</v>
      </c>
    </row>
    <row r="183" spans="2:12">
      <c r="B183" s="152"/>
      <c r="C183" s="150"/>
      <c r="D183" s="150"/>
      <c r="E183" s="230"/>
      <c r="F183" s="150"/>
      <c r="G183" s="150"/>
      <c r="H183" s="150"/>
      <c r="I183" s="152"/>
      <c r="J183" s="150"/>
      <c r="K183" s="150"/>
      <c r="L183" s="121" t="s">
        <v>305</v>
      </c>
    </row>
    <row r="184" spans="2:12">
      <c r="B184" s="152"/>
      <c r="C184" s="150"/>
      <c r="D184" s="150"/>
      <c r="E184" s="152"/>
      <c r="F184" s="150"/>
      <c r="G184" s="150"/>
      <c r="H184" s="150"/>
      <c r="I184" s="152"/>
      <c r="J184" s="150"/>
      <c r="K184" s="150"/>
      <c r="L184" s="121" t="s">
        <v>305</v>
      </c>
    </row>
    <row r="185" spans="2:12">
      <c r="B185" s="152"/>
      <c r="C185" s="150"/>
      <c r="D185" s="152"/>
      <c r="E185" s="152"/>
      <c r="F185" s="150"/>
      <c r="G185" s="150"/>
      <c r="H185" s="150"/>
      <c r="I185" s="152"/>
      <c r="J185" s="150"/>
      <c r="K185" s="150"/>
      <c r="L185" s="121" t="s">
        <v>305</v>
      </c>
    </row>
    <row r="186" spans="2:12">
      <c r="B186" s="152"/>
      <c r="C186" s="150"/>
      <c r="D186" s="152"/>
      <c r="E186" s="230"/>
      <c r="F186" s="150"/>
      <c r="G186" s="150"/>
      <c r="H186" s="150"/>
      <c r="I186" s="152"/>
      <c r="J186" s="150"/>
      <c r="K186" s="150"/>
      <c r="L186" s="121" t="s">
        <v>305</v>
      </c>
    </row>
    <row r="187" spans="2:12">
      <c r="B187" s="152"/>
      <c r="C187" s="369"/>
      <c r="D187" s="370"/>
      <c r="E187" s="370"/>
      <c r="F187" s="150"/>
      <c r="G187" s="150"/>
      <c r="H187" s="150"/>
      <c r="I187" s="370"/>
      <c r="J187" s="369"/>
      <c r="K187" s="369"/>
    </row>
    <row r="188" spans="2:12">
      <c r="B188" s="152"/>
      <c r="C188" s="150"/>
      <c r="D188" s="152"/>
      <c r="E188" s="230"/>
      <c r="F188" s="150"/>
      <c r="G188" s="150"/>
      <c r="H188" s="150"/>
      <c r="I188" s="152"/>
      <c r="J188" s="152"/>
      <c r="K188" s="152"/>
      <c r="L188" s="121" t="s">
        <v>305</v>
      </c>
    </row>
    <row r="189" spans="2:12">
      <c r="B189" s="152"/>
      <c r="C189" s="150"/>
      <c r="D189" s="150"/>
      <c r="E189" s="230"/>
      <c r="F189" s="150"/>
      <c r="G189" s="150"/>
      <c r="H189" s="150"/>
      <c r="I189" s="152"/>
      <c r="J189" s="150"/>
      <c r="K189" s="150"/>
    </row>
    <row r="190" spans="2:12">
      <c r="B190" s="152"/>
      <c r="C190" s="150"/>
      <c r="D190" s="150"/>
      <c r="E190" s="152"/>
      <c r="F190" s="150"/>
      <c r="G190" s="150"/>
      <c r="H190" s="150"/>
      <c r="I190" s="152"/>
      <c r="J190" s="150"/>
      <c r="K190" s="150"/>
    </row>
    <row r="191" spans="2:12">
      <c r="B191" s="152"/>
      <c r="C191" s="150"/>
      <c r="D191" s="150"/>
      <c r="E191" s="152"/>
      <c r="F191" s="150"/>
      <c r="G191" s="150"/>
      <c r="H191" s="150"/>
      <c r="I191" s="152"/>
      <c r="J191" s="150"/>
      <c r="K191" s="150"/>
    </row>
    <row r="192" spans="2:12">
      <c r="B192" s="152"/>
      <c r="C192" s="150"/>
      <c r="D192" s="150"/>
      <c r="E192" s="230"/>
      <c r="F192" s="150"/>
      <c r="G192" s="150"/>
      <c r="H192" s="150"/>
      <c r="I192" s="152"/>
      <c r="J192" s="150"/>
      <c r="K192" s="150"/>
    </row>
    <row r="193" spans="1:12" ht="33.75" customHeight="1">
      <c r="B193" s="152"/>
      <c r="C193" s="150"/>
      <c r="D193" s="152"/>
      <c r="E193" s="230"/>
      <c r="F193" s="150"/>
      <c r="G193" s="150"/>
      <c r="H193" s="150"/>
      <c r="I193" s="152"/>
      <c r="J193" s="150"/>
      <c r="K193" s="150"/>
      <c r="L193" s="121" t="s">
        <v>305</v>
      </c>
    </row>
    <row r="194" spans="1:12">
      <c r="B194" s="152"/>
      <c r="C194" s="150"/>
      <c r="D194" s="150"/>
      <c r="E194" s="230"/>
      <c r="F194" s="150"/>
      <c r="G194" s="150"/>
      <c r="H194" s="150"/>
      <c r="I194" s="152"/>
      <c r="J194" s="150"/>
      <c r="K194" s="150"/>
      <c r="L194" s="121" t="s">
        <v>305</v>
      </c>
    </row>
    <row r="195" spans="1:12">
      <c r="B195" s="152"/>
      <c r="C195" s="150"/>
      <c r="D195" s="150"/>
      <c r="E195" s="230"/>
      <c r="F195" s="150"/>
      <c r="G195" s="150"/>
      <c r="H195" s="150"/>
      <c r="I195" s="152"/>
      <c r="J195" s="150"/>
      <c r="K195" s="150"/>
      <c r="L195" s="121" t="s">
        <v>305</v>
      </c>
    </row>
    <row r="196" spans="1:12" ht="285.75" customHeight="1">
      <c r="B196" s="152"/>
      <c r="C196" s="150"/>
      <c r="D196" s="150"/>
      <c r="E196" s="230"/>
      <c r="F196" s="150"/>
      <c r="G196" s="150"/>
      <c r="H196" s="150"/>
      <c r="I196" s="152"/>
      <c r="J196" s="150"/>
      <c r="K196" s="150"/>
      <c r="L196" s="121" t="s">
        <v>305</v>
      </c>
    </row>
    <row r="197" spans="1:12">
      <c r="A197" s="140"/>
      <c r="B197" s="152"/>
      <c r="C197" s="162"/>
      <c r="D197" s="150"/>
      <c r="E197" s="152"/>
      <c r="F197" s="150"/>
      <c r="G197" s="150"/>
      <c r="H197" s="150"/>
      <c r="I197" s="152"/>
      <c r="J197" s="150"/>
      <c r="K197" s="150"/>
    </row>
    <row r="198" spans="1:12">
      <c r="A198" s="140"/>
      <c r="B198" s="152"/>
      <c r="C198" s="150"/>
      <c r="D198" s="150"/>
      <c r="E198" s="230"/>
      <c r="F198" s="150"/>
      <c r="G198" s="150"/>
      <c r="H198" s="150"/>
      <c r="I198" s="152"/>
      <c r="J198" s="150"/>
      <c r="K198" s="150"/>
    </row>
    <row r="199" spans="1:12">
      <c r="A199" s="140"/>
      <c r="B199" s="152"/>
      <c r="C199" s="150"/>
      <c r="D199" s="150"/>
      <c r="E199" s="230"/>
      <c r="F199" s="150"/>
      <c r="G199" s="150"/>
      <c r="H199" s="150"/>
      <c r="I199" s="152"/>
      <c r="J199" s="152"/>
      <c r="K199" s="152"/>
    </row>
    <row r="200" spans="1:12">
      <c r="A200" s="140"/>
      <c r="B200" s="152"/>
      <c r="C200" s="150"/>
      <c r="D200" s="150"/>
      <c r="E200" s="152"/>
      <c r="F200" s="150"/>
      <c r="G200" s="150"/>
      <c r="H200" s="150"/>
      <c r="I200" s="152"/>
      <c r="J200" s="152"/>
      <c r="K200" s="152"/>
    </row>
    <row r="201" spans="1:12">
      <c r="A201" s="140"/>
      <c r="B201" s="152"/>
      <c r="C201" s="150"/>
      <c r="D201" s="150"/>
      <c r="E201" s="152"/>
      <c r="F201" s="150"/>
      <c r="G201" s="150"/>
      <c r="H201" s="150"/>
      <c r="I201" s="152"/>
      <c r="J201" s="152"/>
      <c r="K201" s="152"/>
    </row>
    <row r="202" spans="1:12">
      <c r="A202" s="140"/>
      <c r="B202" s="152"/>
      <c r="C202" s="150"/>
      <c r="D202" s="150"/>
      <c r="E202" s="230"/>
      <c r="F202" s="150"/>
      <c r="G202" s="150"/>
      <c r="H202" s="150"/>
      <c r="I202" s="152"/>
      <c r="J202" s="150"/>
      <c r="K202" s="150"/>
    </row>
    <row r="203" spans="1:12">
      <c r="A203" s="140"/>
      <c r="B203" s="152"/>
      <c r="C203" s="150"/>
      <c r="D203" s="150"/>
      <c r="E203" s="152"/>
      <c r="F203" s="150"/>
      <c r="G203" s="150"/>
      <c r="H203" s="150"/>
      <c r="I203" s="152"/>
      <c r="J203" s="150"/>
      <c r="K203" s="150"/>
    </row>
    <row r="204" spans="1:12">
      <c r="A204" s="140"/>
      <c r="B204" s="152"/>
      <c r="C204" s="150"/>
      <c r="D204" s="150"/>
      <c r="E204" s="230"/>
      <c r="F204" s="150"/>
      <c r="G204" s="150"/>
      <c r="H204" s="150"/>
      <c r="I204" s="152"/>
      <c r="J204" s="152"/>
      <c r="K204" s="152"/>
    </row>
    <row r="205" spans="1:12">
      <c r="A205" s="140"/>
      <c r="B205" s="152"/>
      <c r="C205" s="150"/>
      <c r="D205" s="150"/>
      <c r="E205" s="230"/>
      <c r="F205" s="150"/>
      <c r="G205" s="150"/>
      <c r="H205" s="150"/>
      <c r="I205" s="152"/>
      <c r="J205" s="152"/>
      <c r="K205" s="152"/>
    </row>
    <row r="206" spans="1:12">
      <c r="A206" s="140"/>
      <c r="B206" s="152"/>
      <c r="C206" s="150"/>
      <c r="D206" s="150"/>
      <c r="E206" s="230"/>
      <c r="F206" s="150"/>
      <c r="G206" s="150"/>
      <c r="H206" s="150"/>
      <c r="I206" s="152"/>
      <c r="J206" s="152"/>
      <c r="K206" s="152"/>
    </row>
    <row r="207" spans="1:12">
      <c r="A207" s="140"/>
      <c r="B207" s="152"/>
      <c r="C207" s="150"/>
      <c r="D207" s="150"/>
      <c r="E207" s="152"/>
      <c r="F207" s="150"/>
      <c r="G207" s="150"/>
      <c r="H207" s="150"/>
      <c r="I207" s="152"/>
      <c r="J207" s="150"/>
      <c r="K207" s="150"/>
    </row>
    <row r="208" spans="1:12">
      <c r="A208" s="140"/>
      <c r="B208" s="152"/>
      <c r="C208" s="150"/>
      <c r="D208" s="150"/>
      <c r="E208" s="230"/>
      <c r="F208" s="150"/>
      <c r="G208" s="150"/>
      <c r="H208" s="150"/>
      <c r="I208" s="150"/>
      <c r="J208" s="150"/>
      <c r="K208" s="150"/>
    </row>
    <row r="209" spans="1:11" ht="48" customHeight="1">
      <c r="A209" s="140"/>
      <c r="B209" s="152"/>
      <c r="C209" s="150"/>
      <c r="D209" s="150"/>
      <c r="E209" s="230"/>
      <c r="F209" s="150"/>
      <c r="G209" s="150"/>
      <c r="H209" s="150"/>
      <c r="I209" s="152"/>
      <c r="J209" s="150"/>
      <c r="K209" s="150"/>
    </row>
    <row r="210" spans="1:11">
      <c r="A210" s="140"/>
      <c r="B210" s="152"/>
      <c r="C210" s="150"/>
      <c r="D210" s="150"/>
      <c r="E210" s="150"/>
      <c r="F210" s="150"/>
      <c r="G210" s="150"/>
      <c r="H210" s="150"/>
      <c r="I210" s="152"/>
      <c r="J210" s="150"/>
      <c r="K210" s="150"/>
    </row>
    <row r="211" spans="1:11">
      <c r="A211" s="140"/>
      <c r="B211" s="152"/>
      <c r="C211" s="150"/>
      <c r="D211" s="150"/>
      <c r="E211" s="152"/>
      <c r="F211" s="150"/>
      <c r="G211" s="150"/>
      <c r="H211" s="150"/>
      <c r="I211" s="152"/>
      <c r="J211" s="150"/>
      <c r="K211" s="150"/>
    </row>
    <row r="212" spans="1:11">
      <c r="A212" s="140"/>
      <c r="B212" s="152"/>
      <c r="C212" s="150"/>
      <c r="D212" s="150"/>
      <c r="E212" s="152"/>
      <c r="F212" s="150"/>
      <c r="G212" s="150"/>
      <c r="H212" s="150"/>
      <c r="I212" s="152"/>
      <c r="J212" s="150"/>
      <c r="K212" s="150"/>
    </row>
    <row r="213" spans="1:11">
      <c r="A213" s="140"/>
      <c r="B213" s="152"/>
      <c r="C213" s="150"/>
      <c r="D213" s="150"/>
      <c r="E213" s="230"/>
      <c r="F213" s="150"/>
      <c r="G213" s="150"/>
      <c r="H213" s="150"/>
      <c r="I213" s="150"/>
      <c r="J213" s="150"/>
      <c r="K213" s="150"/>
    </row>
    <row r="214" spans="1:11">
      <c r="A214" s="140"/>
      <c r="B214" s="152"/>
      <c r="C214" s="146"/>
      <c r="D214" s="143"/>
      <c r="E214" s="144"/>
      <c r="F214" s="146"/>
      <c r="G214" s="146"/>
      <c r="H214" s="146"/>
      <c r="I214" s="148"/>
      <c r="J214" s="146"/>
      <c r="K214" s="146"/>
    </row>
    <row r="215" spans="1:11">
      <c r="A215" s="140"/>
      <c r="B215" s="152"/>
      <c r="C215" s="146"/>
      <c r="D215" s="150"/>
      <c r="E215" s="144"/>
      <c r="F215" s="146"/>
      <c r="G215" s="146"/>
      <c r="H215" s="146"/>
      <c r="I215" s="148"/>
      <c r="J215" s="148"/>
      <c r="K215" s="148"/>
    </row>
    <row r="216" spans="1:11">
      <c r="A216" s="140"/>
      <c r="B216" s="152"/>
      <c r="C216" s="146"/>
      <c r="D216" s="143"/>
      <c r="E216" s="144"/>
      <c r="F216" s="146"/>
      <c r="G216" s="146"/>
      <c r="H216" s="146"/>
      <c r="I216" s="148"/>
      <c r="J216" s="146"/>
      <c r="K216" s="146"/>
    </row>
    <row r="217" spans="1:11">
      <c r="A217" s="140"/>
      <c r="B217" s="152"/>
      <c r="C217" s="150"/>
      <c r="D217" s="150"/>
      <c r="E217" s="230"/>
      <c r="F217" s="146"/>
      <c r="G217" s="146"/>
      <c r="H217" s="146"/>
      <c r="I217" s="152"/>
      <c r="J217" s="150"/>
      <c r="K217" s="150"/>
    </row>
    <row r="218" spans="1:11" ht="41.25" customHeight="1">
      <c r="A218" s="140"/>
      <c r="B218" s="152"/>
      <c r="C218" s="146"/>
      <c r="D218" s="146"/>
      <c r="E218" s="144"/>
      <c r="F218" s="146"/>
      <c r="G218" s="146"/>
      <c r="H218" s="146"/>
      <c r="I218" s="148"/>
      <c r="J218" s="146"/>
      <c r="K218" s="146"/>
    </row>
    <row r="219" spans="1:11" ht="41.25" customHeight="1">
      <c r="A219" s="140"/>
      <c r="B219" s="152"/>
      <c r="C219" s="146"/>
      <c r="D219" s="146"/>
      <c r="E219" s="144"/>
      <c r="F219" s="146"/>
      <c r="G219" s="146"/>
      <c r="H219" s="146"/>
      <c r="I219" s="148"/>
      <c r="J219" s="146"/>
      <c r="K219" s="146"/>
    </row>
    <row r="220" spans="1:11">
      <c r="B220" s="236"/>
      <c r="C220" s="236"/>
      <c r="D220" s="236"/>
      <c r="E220" s="236"/>
      <c r="I220" s="236"/>
      <c r="J220" s="128"/>
      <c r="K220" s="128"/>
    </row>
    <row r="221" spans="1:11">
      <c r="B221" s="236"/>
      <c r="C221" s="236"/>
      <c r="D221" s="236"/>
      <c r="E221" s="236"/>
      <c r="I221" s="236"/>
      <c r="J221" s="128"/>
      <c r="K221" s="128"/>
    </row>
    <row r="222" spans="1:11">
      <c r="B222" s="236"/>
      <c r="C222" s="236"/>
      <c r="D222" s="236"/>
      <c r="E222" s="236"/>
      <c r="I222" s="236"/>
      <c r="J222" s="128"/>
      <c r="K222" s="128"/>
    </row>
    <row r="223" spans="1:11">
      <c r="B223" s="236"/>
      <c r="C223" s="236"/>
      <c r="D223" s="236"/>
      <c r="E223" s="236"/>
      <c r="I223" s="236"/>
      <c r="J223" s="128"/>
      <c r="K223" s="128"/>
    </row>
    <row r="224" spans="1:11">
      <c r="B224" s="236"/>
      <c r="C224" s="236"/>
      <c r="D224" s="236"/>
      <c r="E224" s="236"/>
      <c r="I224" s="236"/>
      <c r="J224" s="128"/>
      <c r="K224" s="128"/>
    </row>
    <row r="225" spans="2:11">
      <c r="B225" s="236"/>
      <c r="C225" s="236"/>
      <c r="D225" s="236"/>
      <c r="E225" s="236"/>
      <c r="I225" s="236"/>
      <c r="J225" s="128"/>
      <c r="K225" s="128"/>
    </row>
    <row r="226" spans="2:11">
      <c r="B226" s="236"/>
      <c r="C226" s="236"/>
      <c r="D226" s="236"/>
      <c r="E226" s="236"/>
      <c r="I226" s="236"/>
      <c r="J226" s="128"/>
      <c r="K226" s="128"/>
    </row>
    <row r="227" spans="2:11">
      <c r="B227" s="236"/>
      <c r="C227" s="236"/>
      <c r="D227" s="236"/>
      <c r="E227" s="236"/>
      <c r="I227" s="236"/>
      <c r="J227" s="128"/>
      <c r="K227" s="128"/>
    </row>
    <row r="228" spans="2:11">
      <c r="B228" s="236"/>
      <c r="C228" s="236"/>
      <c r="D228" s="236"/>
      <c r="E228" s="236"/>
      <c r="I228" s="236"/>
      <c r="J228" s="128"/>
      <c r="K228" s="128"/>
    </row>
  </sheetData>
  <autoFilter ref="B10:L219" xr:uid="{00000000-0009-0000-0000-000003000000}"/>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Hoja1!$A$17:$A$21</xm:f>
          </x14:formula1>
          <xm:sqref>I11:K19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M383"/>
  <sheetViews>
    <sheetView zoomScaleNormal="100" workbookViewId="0">
      <selection activeCell="O20" sqref="O20"/>
    </sheetView>
  </sheetViews>
  <sheetFormatPr baseColWidth="10" defaultColWidth="11.42578125" defaultRowHeight="12.75"/>
  <cols>
    <col min="1" max="1" width="19.5703125" style="111" customWidth="1"/>
    <col min="2" max="2" width="20.5703125" style="111" customWidth="1"/>
    <col min="3" max="3" width="33.42578125" style="111" customWidth="1"/>
    <col min="4" max="4" width="20.5703125" style="111" customWidth="1"/>
    <col min="5" max="5" width="20.140625" style="111" bestFit="1" customWidth="1"/>
    <col min="6" max="6" width="20.28515625" style="111" bestFit="1" customWidth="1"/>
    <col min="7" max="7" width="20.140625" style="111" bestFit="1" customWidth="1"/>
    <col min="8" max="8" width="20.5703125" style="111" customWidth="1"/>
    <col min="9" max="9" width="18.85546875" style="111" customWidth="1"/>
    <col min="10" max="10" width="24.28515625" style="111" bestFit="1" customWidth="1"/>
    <col min="11" max="11" width="24.28515625" style="464" bestFit="1" customWidth="1"/>
    <col min="12" max="12" width="23.7109375" style="111" bestFit="1" customWidth="1"/>
    <col min="13" max="13" width="21.42578125" style="111" bestFit="1" customWidth="1"/>
    <col min="14" max="14" width="33.5703125" style="111" customWidth="1"/>
    <col min="15" max="15" width="36.85546875" style="111" customWidth="1"/>
    <col min="16" max="16" width="25.85546875" style="111" customWidth="1"/>
    <col min="17" max="17" width="18.5703125" style="111" customWidth="1"/>
    <col min="18" max="18" width="23" style="111" customWidth="1"/>
    <col min="19" max="19" width="19.5703125" style="111" customWidth="1"/>
    <col min="20" max="20" width="3.28515625" style="111" customWidth="1"/>
    <col min="21" max="21" width="21.42578125" style="111" customWidth="1"/>
    <col min="22" max="22" width="3.42578125" style="111" customWidth="1"/>
    <col min="23" max="23" width="23" style="111" bestFit="1" customWidth="1"/>
    <col min="24" max="24" width="25.42578125" style="111" bestFit="1" customWidth="1"/>
    <col min="25" max="25" width="24" style="111" bestFit="1" customWidth="1"/>
    <col min="26" max="26" width="24.28515625" style="111" bestFit="1" customWidth="1"/>
    <col min="27" max="27" width="8.42578125" style="111" bestFit="1" customWidth="1"/>
    <col min="28" max="28" width="21.42578125" style="111" bestFit="1" customWidth="1"/>
    <col min="29" max="29" width="2.140625" style="111" bestFit="1" customWidth="1"/>
    <col min="30" max="30" width="16.7109375" style="111" bestFit="1" customWidth="1"/>
    <col min="31" max="31" width="25.42578125" style="111" customWidth="1"/>
    <col min="32" max="32" width="24" style="111" bestFit="1" customWidth="1"/>
    <col min="33" max="33" width="24.28515625" style="111" bestFit="1" customWidth="1"/>
    <col min="34" max="34" width="8.42578125" style="111" bestFit="1" customWidth="1"/>
    <col min="35" max="35" width="21.42578125" style="111" bestFit="1" customWidth="1"/>
    <col min="36" max="36" width="2.140625" style="111" bestFit="1" customWidth="1"/>
    <col min="37" max="37" width="16.7109375" style="111" bestFit="1" customWidth="1"/>
    <col min="38" max="38" width="25.42578125" style="111" customWidth="1"/>
    <col min="39" max="16384" width="11.42578125" style="111"/>
  </cols>
  <sheetData>
    <row r="1" spans="1:39" s="50" customFormat="1">
      <c r="B1" s="23"/>
      <c r="C1" s="22"/>
      <c r="D1" s="23"/>
      <c r="E1" s="23"/>
      <c r="F1" s="23"/>
      <c r="G1" s="27"/>
      <c r="H1" s="27"/>
      <c r="I1" s="14"/>
      <c r="J1" s="23"/>
    </row>
    <row r="2" spans="1:39" s="94" customFormat="1">
      <c r="B2" s="125"/>
      <c r="C2" s="454"/>
      <c r="D2" s="125"/>
      <c r="E2" s="125"/>
      <c r="F2" s="125"/>
      <c r="G2" s="125"/>
      <c r="H2" s="125"/>
    </row>
    <row r="3" spans="1:39" s="94" customFormat="1">
      <c r="B3" s="125"/>
      <c r="C3" s="454"/>
      <c r="D3" s="125"/>
      <c r="E3" s="125"/>
      <c r="F3" s="125"/>
      <c r="G3" s="125"/>
      <c r="H3" s="125"/>
    </row>
    <row r="4" spans="1:39" s="94" customFormat="1">
      <c r="B4" s="125"/>
      <c r="C4" s="454"/>
      <c r="D4" s="125"/>
      <c r="E4" s="125"/>
      <c r="F4" s="125"/>
      <c r="G4" s="125"/>
      <c r="H4" s="125"/>
    </row>
    <row r="5" spans="1:39" s="94" customFormat="1">
      <c r="B5" s="125"/>
      <c r="C5" s="454"/>
      <c r="D5" s="125"/>
      <c r="E5" s="125"/>
      <c r="F5" s="125"/>
      <c r="G5" s="125"/>
      <c r="H5" s="125"/>
    </row>
    <row r="6" spans="1:39" s="94" customFormat="1">
      <c r="B6" s="125"/>
      <c r="C6" s="454"/>
      <c r="E6" s="119"/>
      <c r="F6" s="119"/>
    </row>
    <row r="7" spans="1:39" s="94" customFormat="1">
      <c r="B7" s="125"/>
      <c r="C7" s="454"/>
      <c r="D7" s="119"/>
      <c r="E7" s="119"/>
      <c r="F7" s="119"/>
      <c r="G7" s="119"/>
      <c r="H7" s="119"/>
    </row>
    <row r="8" spans="1:39" s="94" customFormat="1">
      <c r="B8" s="125"/>
      <c r="C8" s="454"/>
      <c r="D8" s="119"/>
      <c r="E8" s="119"/>
      <c r="F8" s="119"/>
      <c r="G8" s="119"/>
      <c r="H8" s="119"/>
    </row>
    <row r="9" spans="1:39" s="94" customFormat="1" ht="32.25" customHeight="1">
      <c r="B9" s="125"/>
      <c r="C9" s="454"/>
      <c r="D9" s="125"/>
      <c r="E9" s="125"/>
      <c r="F9" s="125"/>
      <c r="G9" s="125"/>
      <c r="H9" s="125"/>
    </row>
    <row r="10" spans="1:39" ht="15">
      <c r="A10" s="455"/>
      <c r="B10" s="419" t="s">
        <v>318</v>
      </c>
      <c r="C10" s="420"/>
      <c r="D10" s="421"/>
      <c r="E10" s="425" t="s">
        <v>319</v>
      </c>
      <c r="F10" s="426"/>
      <c r="G10" s="426"/>
      <c r="H10" s="426"/>
      <c r="I10" s="427"/>
      <c r="J10" s="428" t="s">
        <v>294</v>
      </c>
      <c r="K10" s="429"/>
      <c r="L10" s="429"/>
      <c r="M10" s="430"/>
      <c r="N10" s="456" t="s">
        <v>320</v>
      </c>
      <c r="O10" s="457"/>
      <c r="P10" s="458" t="s">
        <v>321</v>
      </c>
      <c r="Q10" s="459"/>
      <c r="R10" s="460"/>
      <c r="S10" s="431" t="s">
        <v>322</v>
      </c>
      <c r="T10" s="432"/>
      <c r="U10" s="432"/>
      <c r="V10" s="432"/>
      <c r="W10" s="432"/>
      <c r="X10" s="433"/>
      <c r="Y10" s="419" t="s">
        <v>323</v>
      </c>
      <c r="Z10" s="421"/>
      <c r="AA10" s="434" t="s">
        <v>324</v>
      </c>
      <c r="AB10" s="435"/>
      <c r="AC10" s="435"/>
      <c r="AD10" s="435"/>
      <c r="AE10" s="436"/>
      <c r="AF10" s="419" t="s">
        <v>325</v>
      </c>
      <c r="AG10" s="421"/>
      <c r="AH10" s="422" t="s">
        <v>326</v>
      </c>
      <c r="AI10" s="423"/>
      <c r="AJ10" s="423"/>
      <c r="AK10" s="423"/>
      <c r="AL10" s="424"/>
      <c r="AM10" s="455"/>
    </row>
    <row r="11" spans="1:39" ht="25.5">
      <c r="A11" s="455"/>
      <c r="B11" s="246" t="s">
        <v>327</v>
      </c>
      <c r="C11" s="247" t="s">
        <v>328</v>
      </c>
      <c r="D11" s="247" t="s">
        <v>329</v>
      </c>
      <c r="E11" s="248" t="s">
        <v>330</v>
      </c>
      <c r="F11" s="248" t="s">
        <v>331</v>
      </c>
      <c r="G11" s="248" t="s">
        <v>332</v>
      </c>
      <c r="H11" s="248" t="s">
        <v>333</v>
      </c>
      <c r="I11" s="248" t="s">
        <v>334</v>
      </c>
      <c r="J11" s="133" t="s">
        <v>335</v>
      </c>
      <c r="K11" s="133" t="s">
        <v>336</v>
      </c>
      <c r="L11" s="133" t="s">
        <v>293</v>
      </c>
      <c r="M11" s="133" t="s">
        <v>294</v>
      </c>
      <c r="N11" s="249" t="s">
        <v>200</v>
      </c>
      <c r="O11" s="249" t="s">
        <v>201</v>
      </c>
      <c r="P11" s="461" t="s">
        <v>187</v>
      </c>
      <c r="Q11" s="461" t="s">
        <v>188</v>
      </c>
      <c r="R11" s="461" t="s">
        <v>189</v>
      </c>
      <c r="S11" s="134" t="s">
        <v>337</v>
      </c>
      <c r="T11" s="134"/>
      <c r="U11" s="135" t="s">
        <v>334</v>
      </c>
      <c r="V11" s="135"/>
      <c r="W11" s="136" t="s">
        <v>338</v>
      </c>
      <c r="X11" s="135" t="s">
        <v>339</v>
      </c>
      <c r="Y11" s="137" t="s">
        <v>340</v>
      </c>
      <c r="Z11" s="137" t="s">
        <v>341</v>
      </c>
      <c r="AA11" s="138"/>
      <c r="AB11" s="138" t="s">
        <v>334</v>
      </c>
      <c r="AC11" s="138"/>
      <c r="AD11" s="138" t="s">
        <v>342</v>
      </c>
      <c r="AE11" s="138" t="s">
        <v>343</v>
      </c>
      <c r="AF11" s="137" t="s">
        <v>340</v>
      </c>
      <c r="AG11" s="137" t="s">
        <v>341</v>
      </c>
      <c r="AH11" s="139"/>
      <c r="AI11" s="139" t="s">
        <v>334</v>
      </c>
      <c r="AJ11" s="139"/>
      <c r="AK11" s="139" t="s">
        <v>342</v>
      </c>
      <c r="AL11" s="139" t="s">
        <v>344</v>
      </c>
      <c r="AM11" s="455"/>
    </row>
    <row r="12" spans="1:39" ht="63.75">
      <c r="B12" s="205" t="s">
        <v>345</v>
      </c>
      <c r="C12" s="206" t="str">
        <f>CONCATENATE("Se produce ",E12," debido a ",F12," causado por un ",D12,", que ocaciona ",G12,"")</f>
        <v>Se produce Acceso no autorizado a datos debido a Configuración de seguridad incorrectos  causado por un Atacante Externo, que ocaciona Fuga de información sensible o del proceso</v>
      </c>
      <c r="D12" s="378" t="s">
        <v>346</v>
      </c>
      <c r="E12" s="206" t="s">
        <v>347</v>
      </c>
      <c r="F12" s="206" t="s">
        <v>348</v>
      </c>
      <c r="G12" s="206" t="s">
        <v>349</v>
      </c>
      <c r="H12" s="214" t="s">
        <v>188</v>
      </c>
      <c r="I12" s="462" t="s">
        <v>350</v>
      </c>
      <c r="J12" s="245" t="s">
        <v>300</v>
      </c>
      <c r="K12" s="235" t="str">
        <f>VLOOKUP($J12,'2. Inventario de Contenedores'!$B$11:$K$20,2,TRUE)</f>
        <v>Archivo Central Gestión Documental</v>
      </c>
      <c r="L12" s="235" t="str">
        <f>VLOOKUP($J12,'2. Inventario de Contenedores'!$B$11:$K$20,3,TRUE)</f>
        <v>Archivo Físico de Gestión</v>
      </c>
      <c r="M12" s="235" t="str">
        <f>VLOOKUP($J12,'2. Inventario de Contenedores'!$B$11:$K$20,4,TRUE)</f>
        <v>ISP - 024
GD - 009
GD - 010
GD - 011
GD - 012</v>
      </c>
      <c r="N12" s="235" t="str">
        <f>'1. Activos de Información'!K14</f>
        <v>Tecnologías de Información y Comunicaciones</v>
      </c>
      <c r="O12" s="235" t="str">
        <f>'1. Activos de Información'!L14</f>
        <v>Oficina de Tecnologías de Información y Comunicaciones</v>
      </c>
      <c r="P12" s="207" t="str">
        <f>VLOOKUP($J12,'2. Inventario de Contenedores'!$B$11:$K$20,8,TRUE)</f>
        <v>Insignificante</v>
      </c>
      <c r="Q12" s="207" t="str">
        <f>VLOOKUP($J12,'2. Inventario de Contenedores'!$B$11:$K$20,9,TRUE)</f>
        <v>Moderado</v>
      </c>
      <c r="R12" s="207" t="str">
        <f>VLOOKUP($J12,'2. Inventario de Contenedores'!$B$11:$K$20,10,TRUE)</f>
        <v>Moderado</v>
      </c>
      <c r="S12" s="208"/>
      <c r="T12" s="209">
        <f>IF(U12="Rara vez",1,IF(U12="Improbable",2,IF(U12="Posible",3,IF(U12="Probable",4,IF(U12="Casi seguro",5,"NA")))))</f>
        <v>3</v>
      </c>
      <c r="U12" s="210" t="str">
        <f>I12</f>
        <v>Posible</v>
      </c>
      <c r="V12" s="209">
        <f>IF(W12="Insignificante",1,IF(W12="Menor",2,IF(W12="Moderado",3,IF(W12="Mayor",4,IF(W12="Catastrófico",5,"NA")))))</f>
        <v>3</v>
      </c>
      <c r="W12" s="211" t="str">
        <f>IF(H12="Confidencialidad",P12,IF(H12="Integridad",Q12,IF(H12="Disponibilidad",R12,"")))</f>
        <v>Moderado</v>
      </c>
      <c r="X12" s="212" t="str">
        <f t="shared" ref="X12:X22" si="0">IF(AND(T12=1,V12=1),"Bajo",IF(AND(T12=1,V12=2),"Bajo",IF(AND(T12=2,V12=1),"Bajo",IF(AND(T12=3,V12=1),"Bajo",IF(AND(T12=1,V12=3),"Moderado",IF(AND(T12=1,V12=4),"Alto",IF(AND(T12=2,V12=2),"Bajo",IF(AND(T12=2,V12=3),"Alto",IF(AND(T12=3,V12=2),"Moderado",IF(AND(T12=4,V12=1),"Moderado",IF(AND(T12=1,V12=5),"Extremo",IF(AND(T12=2,V12=4),"Alto",IF(AND(T12=3,V12=3),"Alto",IF(AND(T12=3,V12=4),"Extremo",IF(AND(T12=4,V12=2),"Alto",IF(AND(T12=4,V12=3),"Alto",IF(AND(T12=5,V12=1),"Alto",IF(AND(T12=5,V12=2),"Alto",IF(AND(T12=2,V12=5),"Extremo",IF(AND(T12=3,V12=5),"Extremo",IF(AND(T12=4,V12=4),"Extremo",IF(AND(T12=4,V12=5),"Extremo",IF(AND(T12=5,V12=3),"Alto",IF(AND(T12=5,V12=4),"Extremo",IF(AND(T12=5,V12=5),"Extremo","NA")))))))))))))))))))))))))</f>
        <v>Alto</v>
      </c>
      <c r="Y12" s="213">
        <v>2</v>
      </c>
      <c r="Z12" s="213">
        <v>2</v>
      </c>
      <c r="AA12" s="209">
        <f>IF(T12-Y12&lt;=0,1,T12-Y12)</f>
        <v>1</v>
      </c>
      <c r="AB12" s="212" t="str">
        <f>IF(AA12=1,"Rara vez",IF(AA12=2,"Improbable",IF(AA12=3,"Posible",IF(AA12=4,"Probable",IF(AA12=5,"Casi Seguro","NA")))))</f>
        <v>Rara vez</v>
      </c>
      <c r="AC12" s="209">
        <f>IF(V12-Z12&lt;=0,1,V12-Z12)</f>
        <v>1</v>
      </c>
      <c r="AD12" s="212" t="str">
        <f>IF(AC12=1,"Insignificante",IF(AC12=2,"Menor",IF(AC12=3,"Moderado",IF(AC12=4,"Mayor",IF(AC12=5,"Catastrofico","NA")))))</f>
        <v>Insignificante</v>
      </c>
      <c r="AE12" s="212" t="str">
        <f>IF(AND(AA12=1,AC12=1),"Bajo",IF(AND(AA12=1,AC12=2),"Bajo",IF(AND(AA12=2,AC12=1),"Bajo",IF(AND(AA12=3,AC12=1),"Moderado",IF(AND(AA12=1,AC12=3),"Moderado",IF(AND(AA12=1,AC12=4),"Moderado",IF(AND(AA12=2,AC12=2),"Moderado",IF(AND(AA12=2,AC12=3),"Moderado",IF(AND(AA12=3,AC12=2),"Moderado",IF(AND(AA12=4,AC12=1),"Moderado",IF(AND(AA12=1,AC12=5),"Alto",IF(AND(AA12=2,AC12=4),"Alto",IF(AND(AA12=3,AC12=3),"Alto",IF(AND(AA12=3,AC12=4),"Alto",IF(AND(AA12=4,AC12=2),"Moderado",IF(AND(AA12=4,AC12=3),"Alto",IF(AND(AA12=5,AC12=1),"Alto",IF(AND(AA12=5,AC12=2),"Alto",IF(AND(AA12=2,AC12=5),"Alto",IF(AND(AA12=3,AC12=5),"Extremo",IF(AND(AA12=4,AC12=4),"Extremo",IF(AND(AA12=4,AC12=5),"Extremo",IF(AND(AA12=5,AC12=3),"Alto",IF(AND(AA12=5,AC12=4),"Extremo",IF(AND(AA12=5,AC12=5),"Extremo","NA")))))))))))))))))))))))))</f>
        <v>Bajo</v>
      </c>
      <c r="AF12" s="213">
        <v>1</v>
      </c>
      <c r="AG12" s="213">
        <v>1</v>
      </c>
      <c r="AH12" s="209">
        <f>IF(AA12-AF12&lt;=0,1,AA12-AF12)</f>
        <v>1</v>
      </c>
      <c r="AI12" s="212" t="str">
        <f>IF(AH12=1,"Rara vez",IF(AH12=2,"Improbable",IF(AH12=3,"Posible",IF(AH12=4,"Probable",IF(AH12=5,"Casi Seguro","NA")))))</f>
        <v>Rara vez</v>
      </c>
      <c r="AJ12" s="209">
        <f>IF(AC12-AG12&lt;=0,1,AC12-AG12)</f>
        <v>1</v>
      </c>
      <c r="AK12" s="212" t="str">
        <f t="shared" ref="AK12:AK22" si="1">IF(AJ12=1,"Insignificante",IF(AJ12=2,"Menor",IF(AJ12=3,"Moderado",IF(AJ12=4,"Mayor",IF(AJ12=5,"Catastrofico","NA")))))</f>
        <v>Insignificante</v>
      </c>
      <c r="AL12" s="212" t="str">
        <f>IF(AND(AH12=1,AJ12=1),"Bajo",IF(AND(AH12=1,AJ12=2),"Bajo",IF(AND(AH12=2,AJ12=1),"Bajo",IF(AND(AH12=3,AJ12=1),"Moderado",IF(AND(AH12=1,AJ12=3),"Moderado",IF(AND(AH12=1,AJ12=4),"Moderado",IF(AND(AH12=2,AJ12=2),"Moderado",IF(AND(AH12=2,AJ12=3),"Moderado",IF(AND(AH12=3,AJ12=2),"Moderado",IF(AND(AH12=4,AJ12=1),"Moderado",IF(AND(AH12=1,AJ12=5),"Alto",IF(AND(AH12=2,AJ12=4),"Alto",IF(AND(AH12=3,AJ12=3),"Alto",IF(AND(AH12=3,AJ12=4),"Alto",IF(AND(AH12=4,AJ12=2),"Moderado",IF(AND(AH12=4,AJ12=3),"Alto",IF(AND(AH12=5,AJ12=1),"Alto",IF(AND(AH12=5,AJ12=2),"Alto",IF(AND(AH12=2,AJ12=5),"Alto",IF(AND(AH12=3,AJ12=5),"Extremo",IF(AND(AH12=4,AJ12=4),"Extremo",IF(AND(AH12=4,AJ12=5),"Extremo",IF(AND(AH12=5,AJ12=3),"Alto",IF(AND(AH12=5,AJ12=4),"Extremo",IF(AND(AH12=5,AJ12=5),"Extremo","NA")))))))))))))))))))))))))</f>
        <v>Bajo</v>
      </c>
    </row>
    <row r="13" spans="1:39" ht="63.75">
      <c r="B13" s="205" t="s">
        <v>351</v>
      </c>
      <c r="C13" s="206" t="str">
        <f t="shared" ref="C13:C22" si="2">CONCATENATE("Se produce ",E13," debido a ",F13," causado por un ",D13,", que ocaciona ",G13,"")</f>
        <v>Se produce Acceso no autorizado a datos debido a Configuración de seguridad incorrectos  causado por un Atacante Externo, que ocaciona Fuga de información sensible o del proceso</v>
      </c>
      <c r="D13" s="378" t="s">
        <v>346</v>
      </c>
      <c r="E13" s="206" t="s">
        <v>347</v>
      </c>
      <c r="F13" s="206" t="s">
        <v>348</v>
      </c>
      <c r="G13" s="206" t="s">
        <v>349</v>
      </c>
      <c r="H13" s="214" t="s">
        <v>187</v>
      </c>
      <c r="I13" s="462" t="s">
        <v>352</v>
      </c>
      <c r="J13" s="245" t="s">
        <v>306</v>
      </c>
      <c r="K13" s="235" t="str">
        <f>VLOOKUP($J13,'2. Inventario de Contenedores'!$B$11:$K$20,2,TRUE)</f>
        <v>Servidor de Base de datos</v>
      </c>
      <c r="L13" s="235" t="str">
        <f>VLOOKUP($J13,'2. Inventario de Contenedores'!$B$11:$K$20,3,TRUE)</f>
        <v>infraestructura física</v>
      </c>
      <c r="M13" s="235">
        <f>VLOOKUP($J13,'2. Inventario de Contenedores'!$B$11:$K$20,4,TRUE)</f>
        <v>0</v>
      </c>
      <c r="N13" s="235" t="str">
        <f>'1. Activos de Información'!K15</f>
        <v>Tecnologías de Información y Comunicaciones</v>
      </c>
      <c r="O13" s="235" t="str">
        <f>'1. Activos de Información'!L15</f>
        <v>Area IT</v>
      </c>
      <c r="P13" s="207" t="str">
        <f>VLOOKUP($J13,'2. Inventario de Contenedores'!$B$11:$K$20,8,TRUE)</f>
        <v>Mayor</v>
      </c>
      <c r="Q13" s="207" t="str">
        <f>VLOOKUP($J13,'2. Inventario de Contenedores'!$B$11:$K$20,9,TRUE)</f>
        <v>Catastrófico</v>
      </c>
      <c r="R13" s="207" t="str">
        <f>VLOOKUP($J13,'2. Inventario de Contenedores'!$B$11:$K$20,10,TRUE)</f>
        <v>Mayor</v>
      </c>
      <c r="S13" s="208"/>
      <c r="T13" s="209">
        <f t="shared" ref="T13:T22" si="3">IF(U13="Rara vez",1,IF(U13="Improbable",2,IF(U13="Posible",3,IF(U13="Probable",4,IF(U13="Casi seguro",5,"NA")))))</f>
        <v>4</v>
      </c>
      <c r="U13" s="210" t="str">
        <f t="shared" ref="U13:U22" si="4">I13</f>
        <v>Probable</v>
      </c>
      <c r="V13" s="209">
        <f t="shared" ref="V13:V22" si="5">IF(W13="Insignificante",1,IF(W13="Menor",2,IF(W13="Moderado",3,IF(W13="Mayor",4,IF(W13="Catastrófico",5,"NA")))))</f>
        <v>4</v>
      </c>
      <c r="W13" s="211" t="str">
        <f t="shared" ref="W13:W21" si="6">IF(H13="Confidencialidad",P13,IF(H13="Integridad",Q13,IF(H13="Disponibilidad",R13,"")))</f>
        <v>Mayor</v>
      </c>
      <c r="X13" s="212" t="str">
        <f t="shared" si="0"/>
        <v>Extremo</v>
      </c>
      <c r="Y13" s="213">
        <v>1</v>
      </c>
      <c r="Z13" s="213">
        <v>0</v>
      </c>
      <c r="AA13" s="209">
        <f t="shared" ref="AA13:AA21" si="7">IF(T13-Y13&lt;=0,1,T13-Y13)</f>
        <v>3</v>
      </c>
      <c r="AB13" s="212" t="str">
        <f t="shared" ref="AB13:AB21" si="8">IF(AA13=1,"Rara vez",IF(AA13=2,"Improbable",IF(AA13=3,"Posible",IF(AA13=4,"Probable",IF(AA13=5,"Casi Seguro","NA")))))</f>
        <v>Posible</v>
      </c>
      <c r="AC13" s="209">
        <f t="shared" ref="AC13:AC21" si="9">IF(V13-Z13&lt;=0,1,V13-Z13)</f>
        <v>4</v>
      </c>
      <c r="AD13" s="212" t="str">
        <f t="shared" ref="AD13:AD21" si="10">IF(AC13=1,"Insignificante",IF(AC13=2,"Menor",IF(AC13=3,"Moderado",IF(AC13=4,"Mayor",IF(AC13=5,"Catastrofico","NA")))))</f>
        <v>Mayor</v>
      </c>
      <c r="AE13" s="212" t="str">
        <f t="shared" ref="AE13:AE22" si="11">IF(AND(AA13=1,AC13=1),"Bajo",IF(AND(AA13=1,AC13=2),"Bajo",IF(AND(AA13=2,AC13=1),"Bajo",IF(AND(AA13=3,AC13=1),"Moderado",IF(AND(AA13=1,AC13=3),"Moderado",IF(AND(AA13=1,AC13=4),"Moderado",IF(AND(AA13=2,AC13=2),"Moderado",IF(AND(AA13=2,AC13=3),"Moderado",IF(AND(AA13=3,AC13=2),"Moderado",IF(AND(AA13=4,AC13=1),"Moderado",IF(AND(AA13=1,AC13=5),"Alto",IF(AND(AA13=2,AC13=4),"Alto",IF(AND(AA13=3,AC13=3),"Alto",IF(AND(AA13=3,AC13=4),"Alto",IF(AND(AA13=4,AC13=2),"Moderado",IF(AND(AA13=4,AC13=3),"Alto",IF(AND(AA13=5,AC13=1),"Alto",IF(AND(AA13=5,AC13=2),"Alto",IF(AND(AA13=2,AC13=5),"Alto",IF(AND(AA13=3,AC13=5),"Extremo",IF(AND(AA13=4,AC13=4),"Extremo",IF(AND(AA13=4,AC13=5),"Extremo",IF(AND(AA13=5,AC13=3),"Alto",IF(AND(AA13=5,AC13=4),"Extremo",IF(AND(AA13=5,AC13=5),"Extremo","NA")))))))))))))))))))))))))</f>
        <v>Alto</v>
      </c>
      <c r="AF13" s="213">
        <v>2</v>
      </c>
      <c r="AG13" s="213">
        <v>1</v>
      </c>
      <c r="AH13" s="209">
        <f t="shared" ref="AH13:AH21" si="12">IF(AA13-AF13&lt;=0,1,AA13-AF13)</f>
        <v>1</v>
      </c>
      <c r="AI13" s="212" t="str">
        <f t="shared" ref="AI13:AI22" si="13">IF(AH13=1,"Rara vez",IF(AH13=2,"Improbable",IF(AH13=3,"Posible",IF(AH13=4,"Probable",IF(AH13=5,"Casi Seguro","NA")))))</f>
        <v>Rara vez</v>
      </c>
      <c r="AJ13" s="209">
        <f t="shared" ref="AJ13:AJ21" si="14">IF(AC13-AG13&lt;=0,1,AC13-AG13)</f>
        <v>3</v>
      </c>
      <c r="AK13" s="212" t="str">
        <f t="shared" si="1"/>
        <v>Moderado</v>
      </c>
      <c r="AL13" s="212" t="str">
        <f t="shared" ref="AL13:AL22" si="15">IF(AND(AH13=1,AJ13=1),"Bajo",IF(AND(AH13=1,AJ13=2),"Bajo",IF(AND(AH13=2,AJ13=1),"Bajo",IF(AND(AH13=3,AJ13=1),"Moderado",IF(AND(AH13=1,AJ13=3),"Moderado",IF(AND(AH13=1,AJ13=4),"Moderado",IF(AND(AH13=2,AJ13=2),"Moderado",IF(AND(AH13=2,AJ13=3),"Moderado",IF(AND(AH13=3,AJ13=2),"Moderado",IF(AND(AH13=4,AJ13=1),"Moderado",IF(AND(AH13=1,AJ13=5),"Alto",IF(AND(AH13=2,AJ13=4),"Alto",IF(AND(AH13=3,AJ13=3),"Alto",IF(AND(AH13=3,AJ13=4),"Alto",IF(AND(AH13=4,AJ13=2),"Moderado",IF(AND(AH13=4,AJ13=3),"Alto",IF(AND(AH13=5,AJ13=1),"Alto",IF(AND(AH13=5,AJ13=2),"Alto",IF(AND(AH13=2,AJ13=5),"Alto",IF(AND(AH13=3,AJ13=5),"Extremo",IF(AND(AH13=4,AJ13=4),"Extremo",IF(AND(AH13=4,AJ13=5),"Extremo",IF(AND(AH13=5,AJ13=3),"Alto",IF(AND(AH13=5,AJ13=4),"Extremo",IF(AND(AH13=5,AJ13=5),"Extremo","NA")))))))))))))))))))))))))</f>
        <v>Moderado</v>
      </c>
    </row>
    <row r="14" spans="1:39" ht="63.75">
      <c r="B14" s="205" t="s">
        <v>353</v>
      </c>
      <c r="C14" s="206" t="str">
        <f t="shared" si="2"/>
        <v>Se produce Acceso no autorizado a datos debido a Configuración de seguridad incorrectos  causado por un Atacante Externo, que ocaciona Fuga de información sensible o del proceso</v>
      </c>
      <c r="D14" s="378" t="s">
        <v>346</v>
      </c>
      <c r="E14" s="206" t="s">
        <v>347</v>
      </c>
      <c r="F14" s="206" t="s">
        <v>348</v>
      </c>
      <c r="G14" s="206" t="s">
        <v>349</v>
      </c>
      <c r="H14" s="214" t="s">
        <v>187</v>
      </c>
      <c r="I14" s="462" t="s">
        <v>352</v>
      </c>
      <c r="J14" s="245" t="s">
        <v>309</v>
      </c>
      <c r="K14" s="235" t="str">
        <f>VLOOKUP($J14,'2. Inventario de Contenedores'!$B$11:$K$20,2,TRUE)</f>
        <v>Area de soporte</v>
      </c>
      <c r="L14" s="235" t="str">
        <f>VLOOKUP($J14,'2. Inventario de Contenedores'!$B$11:$K$20,3,TRUE)</f>
        <v>Soporte Tecnico</v>
      </c>
      <c r="M14" s="235">
        <f>VLOOKUP($J14,'2. Inventario de Contenedores'!$B$11:$K$20,4,TRUE)</f>
        <v>0</v>
      </c>
      <c r="N14" s="235" t="str">
        <f>'1. Activos de Información'!K16</f>
        <v>Tecnologías de Información y Comunicaciones</v>
      </c>
      <c r="O14" s="235" t="str">
        <f>'1. Activos de Información'!L16</f>
        <v>Soporte Tecnico</v>
      </c>
      <c r="P14" s="207" t="str">
        <f>VLOOKUP($J14,'2. Inventario de Contenedores'!$B$11:$K$20,8,TRUE)</f>
        <v>Mayor</v>
      </c>
      <c r="Q14" s="207" t="str">
        <f>VLOOKUP($J14,'2. Inventario de Contenedores'!$B$11:$K$20,9,TRUE)</f>
        <v>Mayor</v>
      </c>
      <c r="R14" s="207" t="str">
        <f>VLOOKUP($J14,'2. Inventario de Contenedores'!$B$11:$K$20,10,TRUE)</f>
        <v>Mayor</v>
      </c>
      <c r="S14" s="208"/>
      <c r="T14" s="209">
        <f t="shared" si="3"/>
        <v>4</v>
      </c>
      <c r="U14" s="210" t="str">
        <f t="shared" si="4"/>
        <v>Probable</v>
      </c>
      <c r="V14" s="209">
        <f t="shared" si="5"/>
        <v>4</v>
      </c>
      <c r="W14" s="211" t="str">
        <f t="shared" si="6"/>
        <v>Mayor</v>
      </c>
      <c r="X14" s="212" t="str">
        <f t="shared" si="0"/>
        <v>Extremo</v>
      </c>
      <c r="Y14" s="213">
        <v>1</v>
      </c>
      <c r="Z14" s="213">
        <v>1</v>
      </c>
      <c r="AA14" s="209">
        <f t="shared" si="7"/>
        <v>3</v>
      </c>
      <c r="AB14" s="212" t="str">
        <f>IF(AA14=1,"Rara vez",IF(AA14=2,"Improbable",IF(AA14=3,"Posible",IF(AA14=4,"Probable",IF(AA14=5,"Casi Seguro","NA")))))</f>
        <v>Posible</v>
      </c>
      <c r="AC14" s="209">
        <f t="shared" si="9"/>
        <v>3</v>
      </c>
      <c r="AD14" s="212" t="str">
        <f t="shared" si="10"/>
        <v>Moderado</v>
      </c>
      <c r="AE14" s="212" t="str">
        <f t="shared" si="11"/>
        <v>Alto</v>
      </c>
      <c r="AF14" s="213">
        <v>1</v>
      </c>
      <c r="AG14" s="213">
        <v>1</v>
      </c>
      <c r="AH14" s="209">
        <f t="shared" si="12"/>
        <v>2</v>
      </c>
      <c r="AI14" s="212" t="str">
        <f t="shared" si="13"/>
        <v>Improbable</v>
      </c>
      <c r="AJ14" s="209">
        <f t="shared" si="14"/>
        <v>2</v>
      </c>
      <c r="AK14" s="212" t="str">
        <f t="shared" si="1"/>
        <v>Menor</v>
      </c>
      <c r="AL14" s="212" t="str">
        <f t="shared" si="15"/>
        <v>Moderado</v>
      </c>
    </row>
    <row r="15" spans="1:39" ht="63.75">
      <c r="B15" s="205" t="s">
        <v>354</v>
      </c>
      <c r="C15" s="206" t="str">
        <f t="shared" si="2"/>
        <v>Se produce Acceso no autorizado a datos debido a Configuración de seguridad incorrectos  causado por un Atacante Externo, que ocaciona Fuga de información sensible o del proceso</v>
      </c>
      <c r="D15" s="378" t="s">
        <v>346</v>
      </c>
      <c r="E15" s="206" t="s">
        <v>347</v>
      </c>
      <c r="F15" s="206" t="s">
        <v>348</v>
      </c>
      <c r="G15" s="206" t="s">
        <v>349</v>
      </c>
      <c r="H15" s="214" t="s">
        <v>188</v>
      </c>
      <c r="I15" s="463" t="s">
        <v>350</v>
      </c>
      <c r="J15" s="245" t="s">
        <v>310</v>
      </c>
      <c r="K15" s="235" t="str">
        <f>VLOOKUP($J15,'2. Inventario de Contenedores'!$B$11:$K$20,2,TRUE)</f>
        <v>SAP</v>
      </c>
      <c r="L15" s="235" t="str">
        <f>VLOOKUP($J15,'2. Inventario de Contenedores'!$B$11:$K$20,3,TRUE)</f>
        <v>plataforma con servicio externo</v>
      </c>
      <c r="M15" s="235">
        <f>VLOOKUP($J15,'2. Inventario de Contenedores'!$B$11:$K$20,4,TRUE)</f>
        <v>0</v>
      </c>
      <c r="N15" s="235" t="str">
        <f>'1. Activos de Información'!K17</f>
        <v xml:space="preserve">Tecnologías de Información y Comunicaciones, tesorería </v>
      </c>
      <c r="O15" s="235" t="str">
        <f>'1. Activos de Información'!L17</f>
        <v>Tesorería</v>
      </c>
      <c r="P15" s="207" t="str">
        <f>VLOOKUP($J15,'2. Inventario de Contenedores'!$B$11:$K$20,8,TRUE)</f>
        <v>Mayor</v>
      </c>
      <c r="Q15" s="207" t="str">
        <f>VLOOKUP($J15,'2. Inventario de Contenedores'!$B$11:$K$20,9,TRUE)</f>
        <v>Catastrófico</v>
      </c>
      <c r="R15" s="207" t="str">
        <f>VLOOKUP($J15,'2. Inventario de Contenedores'!$B$11:$K$20,10,TRUE)</f>
        <v>Mayor</v>
      </c>
      <c r="S15" s="208"/>
      <c r="T15" s="209">
        <f t="shared" si="3"/>
        <v>3</v>
      </c>
      <c r="U15" s="210" t="str">
        <f t="shared" si="4"/>
        <v>Posible</v>
      </c>
      <c r="V15" s="209">
        <f t="shared" si="5"/>
        <v>5</v>
      </c>
      <c r="W15" s="411" t="str">
        <f t="shared" ref="W15:W22" si="16">IF(H15="Confidencialidad",P15,IF(H15="Integridad",Q15,IF(H15="Disponibilidad",R15,"")))</f>
        <v>Catastrófico</v>
      </c>
      <c r="X15" s="212" t="str">
        <f t="shared" si="0"/>
        <v>Extremo</v>
      </c>
      <c r="Y15" s="213">
        <v>2</v>
      </c>
      <c r="Z15" s="213">
        <v>1</v>
      </c>
      <c r="AA15" s="209">
        <f t="shared" ref="AA15:AA22" si="17">IF(T15-Y15&lt;=0,1,T15-Y15)</f>
        <v>1</v>
      </c>
      <c r="AB15" s="213" t="str">
        <f t="shared" ref="AB15:AB22" si="18">IF(AA15=1,"Rara vez",IF(AA15=2,"Improbable",IF(AA15=3,"Posible",IF(AA15=4,"Probable",IF(AA15=5,"Casi Seguro","NA")))))</f>
        <v>Rara vez</v>
      </c>
      <c r="AC15" s="209">
        <f t="shared" ref="AC15:AC22" si="19">IF(V15-Z15&lt;=0,1,V15-Z15)</f>
        <v>4</v>
      </c>
      <c r="AD15" s="213" t="str">
        <f t="shared" ref="AD15:AD22" si="20">IF(AC15=1,"Insignificante",IF(AC15=2,"Menor",IF(AC15=3,"Moderado",IF(AC15=4,"Mayor",IF(AC15=5,"Catastrofico","NA")))))</f>
        <v>Mayor</v>
      </c>
      <c r="AE15" s="212" t="str">
        <f t="shared" si="11"/>
        <v>Moderado</v>
      </c>
      <c r="AF15" s="213">
        <v>2</v>
      </c>
      <c r="AG15" s="213">
        <v>1</v>
      </c>
      <c r="AH15" s="209">
        <f t="shared" ref="AH15:AH22" si="21">IF(AA15-AF15&lt;=0,1,AA15-AF15)</f>
        <v>1</v>
      </c>
      <c r="AI15" s="212" t="str">
        <f t="shared" si="13"/>
        <v>Rara vez</v>
      </c>
      <c r="AJ15" s="209">
        <f t="shared" ref="AJ15:AJ22" si="22">IF(AC15-AG15&lt;=0,1,AC15-AG15)</f>
        <v>3</v>
      </c>
      <c r="AK15" s="212" t="str">
        <f t="shared" si="1"/>
        <v>Moderado</v>
      </c>
      <c r="AL15" s="212" t="str">
        <f t="shared" si="15"/>
        <v>Moderado</v>
      </c>
    </row>
    <row r="16" spans="1:39" s="464" customFormat="1" ht="89.25">
      <c r="B16" s="372" t="s">
        <v>355</v>
      </c>
      <c r="C16" s="206" t="str">
        <f t="shared" si="2"/>
        <v>Se produce Virus para los dispositivos debido a Falta de politicas de uso de dispositivos de almacenamiento causado por un Dispositivos internos o externos con virus, que ocaciona Daño de los dispositivos y perdida de la información</v>
      </c>
      <c r="D16" s="393" t="s">
        <v>4977</v>
      </c>
      <c r="E16" s="393" t="s">
        <v>4978</v>
      </c>
      <c r="F16" s="393" t="s">
        <v>4980</v>
      </c>
      <c r="G16" s="480" t="s">
        <v>4979</v>
      </c>
      <c r="H16" s="394" t="s">
        <v>188</v>
      </c>
      <c r="I16" s="395" t="s">
        <v>350</v>
      </c>
      <c r="J16" s="396" t="s">
        <v>311</v>
      </c>
      <c r="K16" s="235" t="str">
        <f>VLOOKUP($J16,'2. Inventario de Contenedores'!$B$11:$K$20,2,TRUE)</f>
        <v>Area IT</v>
      </c>
      <c r="L16" s="235" t="str">
        <f>VLOOKUP($J16,'2. Inventario de Contenedores'!$B$11:$K$20,3,TRUE)</f>
        <v>Departamento IT</v>
      </c>
      <c r="M16" s="235">
        <f>VLOOKUP($J16,'2. Inventario de Contenedores'!$B$11:$K$20,4,TRUE)</f>
        <v>0</v>
      </c>
      <c r="N16" s="235" t="str">
        <f>'1. Activos de Información'!K18</f>
        <v>Tecnologías de Información y Comunicaciones</v>
      </c>
      <c r="O16" s="235" t="str">
        <f>'1. Activos de Información'!L18</f>
        <v>Area TI</v>
      </c>
      <c r="P16" s="207" t="str">
        <f>VLOOKUP($J16,'2. Inventario de Contenedores'!$B$11:$K$20,8,TRUE)</f>
        <v>Mayor</v>
      </c>
      <c r="Q16" s="207" t="str">
        <f>VLOOKUP($J16,'2. Inventario de Contenedores'!$B$11:$K$20,9,TRUE)</f>
        <v>Mayor</v>
      </c>
      <c r="R16" s="207" t="str">
        <f>VLOOKUP($J16,'2. Inventario de Contenedores'!$B$11:$K$20,10,TRUE)</f>
        <v>Mayor</v>
      </c>
      <c r="S16" s="397" t="s">
        <v>255</v>
      </c>
      <c r="T16" s="209">
        <f t="shared" si="3"/>
        <v>3</v>
      </c>
      <c r="U16" s="210" t="str">
        <f t="shared" si="4"/>
        <v>Posible</v>
      </c>
      <c r="V16" s="209">
        <f t="shared" si="5"/>
        <v>4</v>
      </c>
      <c r="W16" s="411" t="str">
        <f t="shared" si="16"/>
        <v>Mayor</v>
      </c>
      <c r="X16" s="212" t="str">
        <f t="shared" si="0"/>
        <v>Extremo</v>
      </c>
      <c r="Y16" s="397">
        <v>1</v>
      </c>
      <c r="Z16" s="397">
        <v>1</v>
      </c>
      <c r="AA16" s="209">
        <f t="shared" si="17"/>
        <v>2</v>
      </c>
      <c r="AB16" s="213" t="str">
        <f t="shared" si="18"/>
        <v>Improbable</v>
      </c>
      <c r="AC16" s="209">
        <f t="shared" si="19"/>
        <v>3</v>
      </c>
      <c r="AD16" s="213" t="str">
        <f t="shared" si="20"/>
        <v>Moderado</v>
      </c>
      <c r="AE16" s="212" t="str">
        <f t="shared" si="11"/>
        <v>Moderado</v>
      </c>
      <c r="AF16" s="397">
        <v>2</v>
      </c>
      <c r="AG16" s="397">
        <v>2</v>
      </c>
      <c r="AH16" s="209">
        <f t="shared" si="21"/>
        <v>1</v>
      </c>
      <c r="AI16" s="212" t="str">
        <f t="shared" si="13"/>
        <v>Rara vez</v>
      </c>
      <c r="AJ16" s="209">
        <f t="shared" si="22"/>
        <v>1</v>
      </c>
      <c r="AK16" s="212" t="str">
        <f t="shared" si="1"/>
        <v>Insignificante</v>
      </c>
      <c r="AL16" s="212" t="str">
        <f t="shared" si="15"/>
        <v>Bajo</v>
      </c>
    </row>
    <row r="17" spans="2:38" ht="90.75" customHeight="1">
      <c r="B17" s="205" t="s">
        <v>360</v>
      </c>
      <c r="C17" s="206" t="str">
        <f t="shared" si="2"/>
        <v>Se produce Acceso no autorizado a datos debido a Configuración de seguridad incorrectos  causado por un Atacante Externo, que ocaciona Fuga de información sensible o del proceso</v>
      </c>
      <c r="D17" s="378" t="s">
        <v>346</v>
      </c>
      <c r="E17" s="206" t="s">
        <v>347</v>
      </c>
      <c r="F17" s="206" t="s">
        <v>348</v>
      </c>
      <c r="G17" s="206" t="s">
        <v>349</v>
      </c>
      <c r="H17" s="214" t="s">
        <v>187</v>
      </c>
      <c r="I17" s="462" t="s">
        <v>350</v>
      </c>
      <c r="J17" s="479" t="s">
        <v>311</v>
      </c>
      <c r="K17" s="235" t="str">
        <f>VLOOKUP($J17,'2. Inventario de Contenedores'!$B$11:$K$20,2,TRUE)</f>
        <v>Area IT</v>
      </c>
      <c r="L17" s="235" t="str">
        <f>VLOOKUP($J17,'2. Inventario de Contenedores'!$B$11:$K$20,3,TRUE)</f>
        <v>Departamento IT</v>
      </c>
      <c r="M17" s="235">
        <f>VLOOKUP($J17,'2. Inventario de Contenedores'!$B$11:$K$20,4,TRUE)</f>
        <v>0</v>
      </c>
      <c r="N17" s="235" t="str">
        <f>'1. Activos de Información'!K19</f>
        <v>Tecnologías de Información y Comunicaciones</v>
      </c>
      <c r="O17" s="235" t="str">
        <f>'1. Activos de Información'!L19</f>
        <v>Departamento IT</v>
      </c>
      <c r="P17" s="207" t="str">
        <f>VLOOKUP($J17,'2. Inventario de Contenedores'!$B$11:$K$20,8,TRUE)</f>
        <v>Mayor</v>
      </c>
      <c r="Q17" s="207" t="str">
        <f>VLOOKUP($J17,'2. Inventario de Contenedores'!$B$11:$K$20,9,TRUE)</f>
        <v>Mayor</v>
      </c>
      <c r="R17" s="207" t="str">
        <f>VLOOKUP($J17,'2. Inventario de Contenedores'!$B$11:$K$20,10,TRUE)</f>
        <v>Mayor</v>
      </c>
      <c r="S17" s="208"/>
      <c r="T17" s="209">
        <f t="shared" si="3"/>
        <v>3</v>
      </c>
      <c r="U17" s="210" t="str">
        <f t="shared" si="4"/>
        <v>Posible</v>
      </c>
      <c r="V17" s="209">
        <f t="shared" si="5"/>
        <v>4</v>
      </c>
      <c r="W17" s="411" t="str">
        <f t="shared" si="16"/>
        <v>Mayor</v>
      </c>
      <c r="X17" s="212" t="str">
        <f t="shared" si="0"/>
        <v>Extremo</v>
      </c>
      <c r="Y17" s="213">
        <v>1</v>
      </c>
      <c r="Z17" s="213">
        <v>1</v>
      </c>
      <c r="AA17" s="209">
        <f t="shared" si="17"/>
        <v>2</v>
      </c>
      <c r="AB17" s="213" t="str">
        <f t="shared" si="18"/>
        <v>Improbable</v>
      </c>
      <c r="AC17" s="209">
        <f t="shared" si="19"/>
        <v>3</v>
      </c>
      <c r="AD17" s="213" t="str">
        <f t="shared" si="20"/>
        <v>Moderado</v>
      </c>
      <c r="AE17" s="212" t="str">
        <f t="shared" si="11"/>
        <v>Moderado</v>
      </c>
      <c r="AF17" s="213">
        <v>1</v>
      </c>
      <c r="AG17" s="213">
        <v>1</v>
      </c>
      <c r="AH17" s="209">
        <f t="shared" si="21"/>
        <v>1</v>
      </c>
      <c r="AI17" s="212" t="str">
        <f t="shared" si="13"/>
        <v>Rara vez</v>
      </c>
      <c r="AJ17" s="209">
        <f t="shared" si="22"/>
        <v>2</v>
      </c>
      <c r="AK17" s="212" t="str">
        <f t="shared" si="1"/>
        <v>Menor</v>
      </c>
      <c r="AL17" s="212" t="str">
        <f t="shared" si="15"/>
        <v>Bajo</v>
      </c>
    </row>
    <row r="18" spans="2:38" ht="63.75">
      <c r="B18" s="205" t="s">
        <v>361</v>
      </c>
      <c r="C18" s="206" t="str">
        <f t="shared" si="2"/>
        <v>Se produce Acceso no autorizado a datos debido a Configuración de seguridad incorrectos  causado por un Atacante Externo, que ocaciona secuestro de informacion</v>
      </c>
      <c r="D18" s="378" t="s">
        <v>346</v>
      </c>
      <c r="E18" s="206" t="s">
        <v>347</v>
      </c>
      <c r="F18" s="206" t="s">
        <v>348</v>
      </c>
      <c r="G18" s="206" t="s">
        <v>4953</v>
      </c>
      <c r="H18" s="214" t="s">
        <v>187</v>
      </c>
      <c r="I18" s="463" t="s">
        <v>352</v>
      </c>
      <c r="J18" s="245" t="s">
        <v>312</v>
      </c>
      <c r="K18" s="235" t="str">
        <f>VLOOKUP($J18,'2. Inventario de Contenedores'!$B$11:$K$20,2,TRUE)</f>
        <v>Datacenter</v>
      </c>
      <c r="L18" s="235" t="str">
        <f>VLOOKUP($J18,'2. Inventario de Contenedores'!$B$11:$K$20,3,TRUE)</f>
        <v>infraestructura física</v>
      </c>
      <c r="M18" s="235">
        <f>VLOOKUP($J18,'2. Inventario de Contenedores'!$B$11:$K$20,4,TRUE)</f>
        <v>0</v>
      </c>
      <c r="N18" s="235" t="str">
        <f>'1. Activos de Información'!K20</f>
        <v>Tecnologías de Información y Comunicaciones</v>
      </c>
      <c r="O18" s="235" t="str">
        <f>'1. Activos de Información'!L20</f>
        <v>Area Infraestructura</v>
      </c>
      <c r="P18" s="207" t="str">
        <f>VLOOKUP($J18,'2. Inventario de Contenedores'!$B$11:$K$20,8,TRUE)</f>
        <v>Mayor</v>
      </c>
      <c r="Q18" s="207" t="str">
        <f>VLOOKUP($J18,'2. Inventario de Contenedores'!$B$11:$K$20,9,TRUE)</f>
        <v>Catastrófico</v>
      </c>
      <c r="R18" s="207" t="str">
        <f>VLOOKUP($J18,'2. Inventario de Contenedores'!$B$11:$K$20,10,TRUE)</f>
        <v>Mayor</v>
      </c>
      <c r="S18" s="208"/>
      <c r="T18" s="209">
        <f t="shared" si="3"/>
        <v>4</v>
      </c>
      <c r="U18" s="210" t="str">
        <f t="shared" si="4"/>
        <v>Probable</v>
      </c>
      <c r="V18" s="209">
        <f t="shared" si="5"/>
        <v>4</v>
      </c>
      <c r="W18" s="411" t="str">
        <f t="shared" si="16"/>
        <v>Mayor</v>
      </c>
      <c r="X18" s="212" t="str">
        <f t="shared" si="0"/>
        <v>Extremo</v>
      </c>
      <c r="Y18" s="213">
        <v>2</v>
      </c>
      <c r="Z18" s="213">
        <v>1</v>
      </c>
      <c r="AA18" s="209">
        <f t="shared" si="17"/>
        <v>2</v>
      </c>
      <c r="AB18" s="213" t="str">
        <f t="shared" si="18"/>
        <v>Improbable</v>
      </c>
      <c r="AC18" s="209">
        <f t="shared" si="19"/>
        <v>3</v>
      </c>
      <c r="AD18" s="213" t="str">
        <f t="shared" si="20"/>
        <v>Moderado</v>
      </c>
      <c r="AE18" s="212" t="str">
        <f t="shared" si="11"/>
        <v>Moderado</v>
      </c>
      <c r="AF18" s="213">
        <v>1</v>
      </c>
      <c r="AG18" s="213">
        <v>1</v>
      </c>
      <c r="AH18" s="209">
        <f t="shared" si="21"/>
        <v>1</v>
      </c>
      <c r="AI18" s="212" t="str">
        <f t="shared" si="13"/>
        <v>Rara vez</v>
      </c>
      <c r="AJ18" s="209">
        <f t="shared" si="22"/>
        <v>2</v>
      </c>
      <c r="AK18" s="212" t="str">
        <f t="shared" si="1"/>
        <v>Menor</v>
      </c>
      <c r="AL18" s="212" t="str">
        <f t="shared" si="15"/>
        <v>Bajo</v>
      </c>
    </row>
    <row r="19" spans="2:38" ht="25.5">
      <c r="B19" s="205" t="s">
        <v>362</v>
      </c>
      <c r="C19" s="206" t="str">
        <f t="shared" si="2"/>
        <v xml:space="preserve">Se produce  debido a  causado por un , que ocaciona </v>
      </c>
      <c r="D19" s="190"/>
      <c r="E19" s="193"/>
      <c r="F19" s="193"/>
      <c r="G19" s="193"/>
      <c r="H19" s="214"/>
      <c r="I19" s="462"/>
      <c r="J19" s="245"/>
      <c r="K19" s="235" t="e">
        <f>VLOOKUP($J19,'2. Inventario de Contenedores'!$B$11:$K$20,2,TRUE)</f>
        <v>#N/A</v>
      </c>
      <c r="L19" s="235" t="e">
        <f>VLOOKUP($J19,'2. Inventario de Contenedores'!$B$11:$K$20,3,TRUE)</f>
        <v>#N/A</v>
      </c>
      <c r="M19" s="235" t="e">
        <f>VLOOKUP($J19,'2. Inventario de Contenedores'!$B$11:$K$20,4,TRUE)</f>
        <v>#N/A</v>
      </c>
      <c r="N19" s="235">
        <f>'1. Activos de Información'!K21</f>
        <v>0</v>
      </c>
      <c r="O19" s="235">
        <f>'1. Activos de Información'!L21</f>
        <v>0</v>
      </c>
      <c r="P19" s="207" t="e">
        <f>VLOOKUP($J19,'2. Inventario de Contenedores'!$B$11:$K$20,8,TRUE)</f>
        <v>#N/A</v>
      </c>
      <c r="Q19" s="207" t="e">
        <f>VLOOKUP($J19,'2. Inventario de Contenedores'!$B$11:$K$20,9,TRUE)</f>
        <v>#N/A</v>
      </c>
      <c r="R19" s="207" t="e">
        <f>VLOOKUP($J19,'2. Inventario de Contenedores'!$B$11:$K$20,10,TRUE)</f>
        <v>#N/A</v>
      </c>
      <c r="S19" s="208"/>
      <c r="T19" s="209" t="str">
        <f t="shared" si="3"/>
        <v>NA</v>
      </c>
      <c r="U19" s="210">
        <f t="shared" si="4"/>
        <v>0</v>
      </c>
      <c r="V19" s="209" t="str">
        <f t="shared" si="5"/>
        <v>NA</v>
      </c>
      <c r="W19" s="411" t="str">
        <f t="shared" si="16"/>
        <v/>
      </c>
      <c r="X19" s="212" t="str">
        <f t="shared" si="0"/>
        <v>NA</v>
      </c>
      <c r="Y19" s="213"/>
      <c r="Z19" s="213"/>
      <c r="AA19" s="209" t="e">
        <f t="shared" si="17"/>
        <v>#VALUE!</v>
      </c>
      <c r="AB19" s="213" t="e">
        <f t="shared" si="18"/>
        <v>#VALUE!</v>
      </c>
      <c r="AC19" s="209" t="e">
        <f t="shared" si="19"/>
        <v>#VALUE!</v>
      </c>
      <c r="AD19" s="213" t="e">
        <f t="shared" si="20"/>
        <v>#VALUE!</v>
      </c>
      <c r="AE19" s="212" t="e">
        <f t="shared" si="11"/>
        <v>#VALUE!</v>
      </c>
      <c r="AF19" s="213"/>
      <c r="AG19" s="213"/>
      <c r="AH19" s="209" t="e">
        <f t="shared" si="21"/>
        <v>#VALUE!</v>
      </c>
      <c r="AI19" s="212" t="e">
        <f t="shared" si="13"/>
        <v>#VALUE!</v>
      </c>
      <c r="AJ19" s="209" t="e">
        <f t="shared" si="22"/>
        <v>#VALUE!</v>
      </c>
      <c r="AK19" s="212" t="e">
        <f t="shared" si="1"/>
        <v>#VALUE!</v>
      </c>
      <c r="AL19" s="212" t="e">
        <f t="shared" si="15"/>
        <v>#VALUE!</v>
      </c>
    </row>
    <row r="20" spans="2:38" ht="89.25" customHeight="1">
      <c r="B20" s="205" t="s">
        <v>363</v>
      </c>
      <c r="C20" s="206" t="str">
        <f t="shared" si="2"/>
        <v>Se produce Daño o hurto de documentos debido a Resticción al acceso a los documentos causado por un Atacante Externo, que ocaciona Fuga o daño de información sensible o del proceso</v>
      </c>
      <c r="D20" s="378" t="s">
        <v>346</v>
      </c>
      <c r="E20" s="206" t="s">
        <v>4991</v>
      </c>
      <c r="F20" s="206" t="s">
        <v>4993</v>
      </c>
      <c r="G20" s="206" t="s">
        <v>4992</v>
      </c>
      <c r="H20" s="214" t="s">
        <v>187</v>
      </c>
      <c r="I20" s="462" t="s">
        <v>352</v>
      </c>
      <c r="J20" s="479" t="s">
        <v>314</v>
      </c>
      <c r="K20" s="235" t="str">
        <f>VLOOKUP($J20,'2. Inventario de Contenedores'!$B$11:$K$20,2,TRUE)</f>
        <v>Oficina de archivo</v>
      </c>
      <c r="L20" s="235" t="str">
        <f>VLOOKUP($J20,'2. Inventario de Contenedores'!$B$11:$K$20,3,TRUE)</f>
        <v>infraestructura física</v>
      </c>
      <c r="M20" s="235">
        <f>VLOOKUP($J20,'2. Inventario de Contenedores'!$B$11:$K$20,4,TRUE)</f>
        <v>0</v>
      </c>
      <c r="N20" s="235" t="str">
        <f>'1. Activos de Información'!K22</f>
        <v>Departamento administrativo</v>
      </c>
      <c r="O20" s="235" t="str">
        <f>'1. Activos de Información'!L22</f>
        <v>RRHH y gestión administrativa</v>
      </c>
      <c r="P20" s="207" t="str">
        <f>VLOOKUP($J20,'2. Inventario de Contenedores'!$B$11:$K$20,8,TRUE)</f>
        <v>Catastrófico</v>
      </c>
      <c r="Q20" s="207" t="str">
        <f>VLOOKUP($J20,'2. Inventario de Contenedores'!$B$11:$K$20,9,TRUE)</f>
        <v>Mayor</v>
      </c>
      <c r="R20" s="207" t="str">
        <f>VLOOKUP($J20,'2. Inventario de Contenedores'!$B$11:$K$20,10,TRUE)</f>
        <v>Mayor</v>
      </c>
      <c r="S20" s="208"/>
      <c r="T20" s="209">
        <f t="shared" si="3"/>
        <v>4</v>
      </c>
      <c r="U20" s="210" t="str">
        <f t="shared" si="4"/>
        <v>Probable</v>
      </c>
      <c r="V20" s="209">
        <f t="shared" si="5"/>
        <v>5</v>
      </c>
      <c r="W20" s="411" t="str">
        <f t="shared" si="16"/>
        <v>Catastrófico</v>
      </c>
      <c r="X20" s="212" t="str">
        <f t="shared" si="0"/>
        <v>Extremo</v>
      </c>
      <c r="Y20" s="213">
        <v>1</v>
      </c>
      <c r="Z20" s="213">
        <v>1</v>
      </c>
      <c r="AA20" s="209">
        <f t="shared" si="17"/>
        <v>3</v>
      </c>
      <c r="AB20" s="213" t="str">
        <f t="shared" si="18"/>
        <v>Posible</v>
      </c>
      <c r="AC20" s="209">
        <f t="shared" si="19"/>
        <v>4</v>
      </c>
      <c r="AD20" s="213" t="str">
        <f t="shared" si="20"/>
        <v>Mayor</v>
      </c>
      <c r="AE20" s="212" t="str">
        <f t="shared" si="11"/>
        <v>Alto</v>
      </c>
      <c r="AF20" s="213">
        <v>1</v>
      </c>
      <c r="AG20" s="213">
        <v>1</v>
      </c>
      <c r="AH20" s="209">
        <f t="shared" si="21"/>
        <v>2</v>
      </c>
      <c r="AI20" s="212" t="str">
        <f t="shared" si="13"/>
        <v>Improbable</v>
      </c>
      <c r="AJ20" s="209">
        <f t="shared" si="22"/>
        <v>3</v>
      </c>
      <c r="AK20" s="212" t="str">
        <f t="shared" si="1"/>
        <v>Moderado</v>
      </c>
      <c r="AL20" s="212" t="str">
        <f t="shared" si="15"/>
        <v>Moderado</v>
      </c>
    </row>
    <row r="21" spans="2:38" ht="63.75">
      <c r="B21" s="205" t="s">
        <v>364</v>
      </c>
      <c r="C21" s="206" t="str">
        <f t="shared" si="2"/>
        <v>Se produce Acceso no autorizado a datos debido a Configuración de seguridad incorrectos  causado por un Atacante Externo, que ocaciona Fuga de información sensible o del proceso</v>
      </c>
      <c r="D21" s="378" t="s">
        <v>346</v>
      </c>
      <c r="E21" s="206" t="s">
        <v>347</v>
      </c>
      <c r="F21" s="206" t="s">
        <v>348</v>
      </c>
      <c r="G21" s="206" t="s">
        <v>349</v>
      </c>
      <c r="H21" s="214" t="s">
        <v>188</v>
      </c>
      <c r="I21" s="463" t="s">
        <v>350</v>
      </c>
      <c r="J21" s="245" t="s">
        <v>315</v>
      </c>
      <c r="K21" s="235" t="str">
        <f>VLOOKUP($J21,'2. Inventario de Contenedores'!$B$11:$K$20,2,TRUE)</f>
        <v>Endalia HR</v>
      </c>
      <c r="L21" s="235" t="str">
        <f>VLOOKUP($J21,'2. Inventario de Contenedores'!$B$11:$K$20,3,TRUE)</f>
        <v>plataforma con servicio externo</v>
      </c>
      <c r="M21" s="235">
        <f>VLOOKUP($J21,'2. Inventario de Contenedores'!$B$11:$K$20,4,TRUE)</f>
        <v>0</v>
      </c>
      <c r="N21" s="235" t="str">
        <f>'1. Activos de Información'!K23</f>
        <v>Tecnologías de Información y Comunicaciones,RRHH</v>
      </c>
      <c r="O21" s="235" t="str">
        <f>'1. Activos de Información'!L23</f>
        <v>RRHH</v>
      </c>
      <c r="P21" s="207" t="str">
        <f>VLOOKUP($J21,'2. Inventario de Contenedores'!$B$11:$K$20,8,TRUE)</f>
        <v>Mayor</v>
      </c>
      <c r="Q21" s="207" t="str">
        <f>VLOOKUP($J21,'2. Inventario de Contenedores'!$B$11:$K$20,9,TRUE)</f>
        <v>Catastrófico</v>
      </c>
      <c r="R21" s="207" t="str">
        <f>VLOOKUP($J21,'2. Inventario de Contenedores'!$B$11:$K$20,10,TRUE)</f>
        <v>Mayor</v>
      </c>
      <c r="S21" s="208"/>
      <c r="T21" s="209">
        <f t="shared" si="3"/>
        <v>3</v>
      </c>
      <c r="U21" s="210" t="str">
        <f t="shared" si="4"/>
        <v>Posible</v>
      </c>
      <c r="V21" s="209">
        <f t="shared" si="5"/>
        <v>5</v>
      </c>
      <c r="W21" s="411" t="str">
        <f t="shared" si="16"/>
        <v>Catastrófico</v>
      </c>
      <c r="X21" s="212" t="str">
        <f t="shared" si="0"/>
        <v>Extremo</v>
      </c>
      <c r="Y21" s="213">
        <v>2</v>
      </c>
      <c r="Z21" s="213">
        <v>1</v>
      </c>
      <c r="AA21" s="209">
        <f t="shared" si="17"/>
        <v>1</v>
      </c>
      <c r="AB21" s="213" t="str">
        <f t="shared" si="18"/>
        <v>Rara vez</v>
      </c>
      <c r="AC21" s="209">
        <f t="shared" si="19"/>
        <v>4</v>
      </c>
      <c r="AD21" s="213" t="str">
        <f t="shared" si="20"/>
        <v>Mayor</v>
      </c>
      <c r="AE21" s="212" t="str">
        <f t="shared" si="11"/>
        <v>Moderado</v>
      </c>
      <c r="AF21" s="213">
        <v>2</v>
      </c>
      <c r="AG21" s="213">
        <v>1</v>
      </c>
      <c r="AH21" s="209">
        <f t="shared" si="21"/>
        <v>1</v>
      </c>
      <c r="AI21" s="212" t="str">
        <f t="shared" si="13"/>
        <v>Rara vez</v>
      </c>
      <c r="AJ21" s="209">
        <f t="shared" si="22"/>
        <v>3</v>
      </c>
      <c r="AK21" s="212" t="str">
        <f t="shared" si="1"/>
        <v>Moderado</v>
      </c>
      <c r="AL21" s="212" t="str">
        <f t="shared" si="15"/>
        <v>Moderado</v>
      </c>
    </row>
    <row r="22" spans="2:38" s="464" customFormat="1" ht="76.5">
      <c r="B22" s="372" t="s">
        <v>365</v>
      </c>
      <c r="C22" s="206" t="str">
        <f t="shared" si="2"/>
        <v>Se produce Los usuarios con el acceso roben la infomación debido a Poca seguridad al generar los backup causado por un Accesos no controlados, que ocaciona Perdida y robo de información</v>
      </c>
      <c r="D22" s="393" t="s">
        <v>366</v>
      </c>
      <c r="E22" s="393" t="s">
        <v>367</v>
      </c>
      <c r="F22" s="393" t="s">
        <v>368</v>
      </c>
      <c r="G22" s="393" t="s">
        <v>369</v>
      </c>
      <c r="H22" s="394" t="s">
        <v>187</v>
      </c>
      <c r="I22" s="395" t="s">
        <v>350</v>
      </c>
      <c r="J22" s="479" t="s">
        <v>306</v>
      </c>
      <c r="K22" s="235" t="str">
        <f>VLOOKUP($J22,'2. Inventario de Contenedores'!$B$11:$K$20,2,TRUE)</f>
        <v>Servidor de Base de datos</v>
      </c>
      <c r="L22" s="235" t="str">
        <f>VLOOKUP($J22,'2. Inventario de Contenedores'!$B$11:$K$20,3,TRUE)</f>
        <v>infraestructura física</v>
      </c>
      <c r="M22" s="235">
        <f>VLOOKUP($J22,'2. Inventario de Contenedores'!$B$11:$K$20,4,TRUE)</f>
        <v>0</v>
      </c>
      <c r="N22" s="235" t="str">
        <f>'1. Activos de Información'!K24</f>
        <v>Tecnologías de Información y Comunicaciones</v>
      </c>
      <c r="O22" s="235" t="str">
        <f>'1. Activos de Información'!L24</f>
        <v>Area IT</v>
      </c>
      <c r="P22" s="207" t="str">
        <f>VLOOKUP($J22,'2. Inventario de Contenedores'!$B$11:$K$20,8,TRUE)</f>
        <v>Mayor</v>
      </c>
      <c r="Q22" s="207" t="str">
        <f>VLOOKUP($J22,'2. Inventario de Contenedores'!$B$11:$K$20,9,TRUE)</f>
        <v>Catastrófico</v>
      </c>
      <c r="R22" s="207" t="str">
        <f>VLOOKUP($J22,'2. Inventario de Contenedores'!$B$11:$K$20,10,TRUE)</f>
        <v>Mayor</v>
      </c>
      <c r="S22" s="397" t="s">
        <v>255</v>
      </c>
      <c r="T22" s="209">
        <f t="shared" si="3"/>
        <v>3</v>
      </c>
      <c r="U22" s="210" t="str">
        <f t="shared" si="4"/>
        <v>Posible</v>
      </c>
      <c r="V22" s="209">
        <f t="shared" si="5"/>
        <v>4</v>
      </c>
      <c r="W22" s="411" t="str">
        <f t="shared" si="16"/>
        <v>Mayor</v>
      </c>
      <c r="X22" s="212" t="str">
        <f t="shared" si="0"/>
        <v>Extremo</v>
      </c>
      <c r="Y22" s="397">
        <v>1</v>
      </c>
      <c r="Z22" s="397">
        <v>1</v>
      </c>
      <c r="AA22" s="209">
        <f t="shared" si="17"/>
        <v>2</v>
      </c>
      <c r="AB22" s="213" t="str">
        <f t="shared" si="18"/>
        <v>Improbable</v>
      </c>
      <c r="AC22" s="209">
        <f t="shared" si="19"/>
        <v>3</v>
      </c>
      <c r="AD22" s="213" t="str">
        <f t="shared" si="20"/>
        <v>Moderado</v>
      </c>
      <c r="AE22" s="212" t="str">
        <f t="shared" si="11"/>
        <v>Moderado</v>
      </c>
      <c r="AF22" s="397">
        <v>2</v>
      </c>
      <c r="AG22" s="397">
        <v>2</v>
      </c>
      <c r="AH22" s="209">
        <f t="shared" si="21"/>
        <v>1</v>
      </c>
      <c r="AI22" s="212" t="str">
        <f t="shared" si="13"/>
        <v>Rara vez</v>
      </c>
      <c r="AJ22" s="209">
        <f t="shared" si="22"/>
        <v>1</v>
      </c>
      <c r="AK22" s="212" t="str">
        <f t="shared" si="1"/>
        <v>Insignificante</v>
      </c>
      <c r="AL22" s="212" t="str">
        <f t="shared" si="15"/>
        <v>Bajo</v>
      </c>
    </row>
    <row r="23" spans="2:38" ht="14.25">
      <c r="B23" s="205"/>
      <c r="C23" s="206"/>
      <c r="D23" s="190"/>
      <c r="E23" s="193"/>
      <c r="F23" s="193"/>
      <c r="G23" s="193"/>
      <c r="H23" s="214"/>
      <c r="I23" s="462"/>
      <c r="J23" s="245"/>
      <c r="K23" s="235"/>
      <c r="L23" s="235"/>
      <c r="M23" s="235"/>
      <c r="N23" s="235"/>
      <c r="O23" s="235"/>
      <c r="P23" s="207"/>
      <c r="Q23" s="207"/>
      <c r="R23" s="207"/>
      <c r="S23" s="208"/>
      <c r="T23" s="209"/>
      <c r="U23" s="210"/>
      <c r="V23" s="209"/>
      <c r="W23" s="211"/>
      <c r="X23" s="212"/>
      <c r="Y23" s="213"/>
      <c r="Z23" s="213"/>
      <c r="AA23" s="209"/>
      <c r="AB23" s="212"/>
      <c r="AC23" s="209"/>
      <c r="AD23" s="212"/>
      <c r="AE23" s="212"/>
      <c r="AF23" s="213"/>
      <c r="AG23" s="213"/>
      <c r="AH23" s="209"/>
      <c r="AI23" s="212"/>
      <c r="AJ23" s="209"/>
      <c r="AK23" s="212"/>
      <c r="AL23" s="212"/>
    </row>
    <row r="24" spans="2:38" ht="14.25">
      <c r="B24" s="205"/>
      <c r="C24" s="206"/>
      <c r="D24" s="190"/>
      <c r="E24" s="193"/>
      <c r="F24" s="193"/>
      <c r="G24" s="193"/>
      <c r="H24" s="214"/>
      <c r="I24" s="462"/>
      <c r="J24" s="245"/>
      <c r="K24" s="235"/>
      <c r="L24" s="235"/>
      <c r="M24" s="235"/>
      <c r="N24" s="235"/>
      <c r="O24" s="235"/>
      <c r="P24" s="207"/>
      <c r="Q24" s="207"/>
      <c r="R24" s="207"/>
      <c r="S24" s="208"/>
      <c r="T24" s="209"/>
      <c r="U24" s="210"/>
      <c r="V24" s="209"/>
      <c r="W24" s="211"/>
      <c r="X24" s="212"/>
      <c r="Y24" s="213"/>
      <c r="Z24" s="213"/>
      <c r="AA24" s="209"/>
      <c r="AB24" s="212"/>
      <c r="AC24" s="209"/>
      <c r="AD24" s="212"/>
      <c r="AE24" s="212"/>
      <c r="AF24" s="213"/>
      <c r="AG24" s="213"/>
      <c r="AH24" s="209"/>
      <c r="AI24" s="212"/>
      <c r="AJ24" s="209"/>
      <c r="AK24" s="212"/>
      <c r="AL24" s="212"/>
    </row>
    <row r="25" spans="2:38" ht="14.25">
      <c r="B25" s="205"/>
      <c r="C25" s="206"/>
      <c r="D25" s="190"/>
      <c r="E25" s="193"/>
      <c r="F25" s="193"/>
      <c r="G25" s="193"/>
      <c r="H25" s="214"/>
      <c r="I25" s="462"/>
      <c r="J25" s="245"/>
      <c r="K25" s="235"/>
      <c r="L25" s="235"/>
      <c r="M25" s="235"/>
      <c r="N25" s="235"/>
      <c r="O25" s="235"/>
      <c r="P25" s="207"/>
      <c r="Q25" s="207"/>
      <c r="R25" s="207"/>
      <c r="S25" s="208"/>
      <c r="T25" s="209"/>
      <c r="U25" s="210"/>
      <c r="V25" s="209"/>
      <c r="W25" s="211"/>
      <c r="X25" s="212"/>
      <c r="Y25" s="213"/>
      <c r="Z25" s="213"/>
      <c r="AA25" s="209"/>
      <c r="AB25" s="212"/>
      <c r="AC25" s="209"/>
      <c r="AD25" s="212"/>
      <c r="AE25" s="212"/>
      <c r="AF25" s="213"/>
      <c r="AG25" s="213"/>
      <c r="AH25" s="209"/>
      <c r="AI25" s="212"/>
      <c r="AJ25" s="209"/>
      <c r="AK25" s="212"/>
      <c r="AL25" s="212"/>
    </row>
    <row r="26" spans="2:38" ht="120" customHeight="1">
      <c r="B26" s="205"/>
      <c r="C26" s="206"/>
      <c r="D26" s="190"/>
      <c r="E26" s="193"/>
      <c r="F26" s="193"/>
      <c r="G26" s="193"/>
      <c r="H26" s="214"/>
      <c r="I26" s="462"/>
      <c r="J26" s="245"/>
      <c r="K26" s="235"/>
      <c r="L26" s="235"/>
      <c r="M26" s="235"/>
      <c r="N26" s="235"/>
      <c r="O26" s="235"/>
      <c r="P26" s="207"/>
      <c r="Q26" s="207"/>
      <c r="R26" s="207"/>
      <c r="S26" s="208"/>
      <c r="T26" s="209"/>
      <c r="U26" s="210"/>
      <c r="V26" s="209"/>
      <c r="W26" s="211"/>
      <c r="X26" s="212"/>
      <c r="Y26" s="213"/>
      <c r="Z26" s="213"/>
      <c r="AA26" s="209"/>
      <c r="AB26" s="212"/>
      <c r="AC26" s="209"/>
      <c r="AD26" s="212"/>
      <c r="AE26" s="212"/>
      <c r="AF26" s="213"/>
      <c r="AG26" s="213"/>
      <c r="AH26" s="209"/>
      <c r="AI26" s="212"/>
      <c r="AJ26" s="209"/>
      <c r="AK26" s="212"/>
      <c r="AL26" s="212"/>
    </row>
    <row r="27" spans="2:38" ht="14.25">
      <c r="B27" s="205"/>
      <c r="C27" s="206"/>
      <c r="D27" s="190"/>
      <c r="E27" s="193"/>
      <c r="F27" s="193"/>
      <c r="G27" s="193"/>
      <c r="H27" s="214"/>
      <c r="I27" s="462"/>
      <c r="J27" s="245"/>
      <c r="K27" s="235"/>
      <c r="L27" s="235"/>
      <c r="M27" s="235"/>
      <c r="N27" s="235"/>
      <c r="O27" s="235"/>
      <c r="P27" s="207"/>
      <c r="Q27" s="207"/>
      <c r="R27" s="207"/>
      <c r="S27" s="208"/>
      <c r="T27" s="209"/>
      <c r="U27" s="210"/>
      <c r="V27" s="209"/>
      <c r="W27" s="211"/>
      <c r="X27" s="212"/>
      <c r="Y27" s="213"/>
      <c r="Z27" s="213"/>
      <c r="AA27" s="209"/>
      <c r="AB27" s="212"/>
      <c r="AC27" s="209"/>
      <c r="AD27" s="212"/>
      <c r="AE27" s="212"/>
      <c r="AF27" s="213"/>
      <c r="AG27" s="213"/>
      <c r="AH27" s="209"/>
      <c r="AI27" s="212"/>
      <c r="AJ27" s="209"/>
      <c r="AK27" s="212"/>
      <c r="AL27" s="212"/>
    </row>
    <row r="28" spans="2:38" ht="14.25">
      <c r="B28" s="205"/>
      <c r="C28" s="206"/>
      <c r="D28" s="190"/>
      <c r="E28" s="193"/>
      <c r="F28" s="193"/>
      <c r="G28" s="193"/>
      <c r="H28" s="214"/>
      <c r="I28" s="462"/>
      <c r="J28" s="245"/>
      <c r="K28" s="235"/>
      <c r="L28" s="235"/>
      <c r="M28" s="235"/>
      <c r="N28" s="235"/>
      <c r="O28" s="235"/>
      <c r="P28" s="207"/>
      <c r="Q28" s="207"/>
      <c r="R28" s="207"/>
      <c r="S28" s="208"/>
      <c r="T28" s="209"/>
      <c r="U28" s="210"/>
      <c r="V28" s="209"/>
      <c r="W28" s="211"/>
      <c r="X28" s="212"/>
      <c r="Y28" s="213"/>
      <c r="Z28" s="213"/>
      <c r="AA28" s="209"/>
      <c r="AB28" s="212"/>
      <c r="AC28" s="209"/>
      <c r="AD28" s="212"/>
      <c r="AE28" s="212"/>
      <c r="AF28" s="213"/>
      <c r="AG28" s="213"/>
      <c r="AH28" s="209"/>
      <c r="AI28" s="212"/>
      <c r="AJ28" s="209"/>
      <c r="AK28" s="212"/>
      <c r="AL28" s="212"/>
    </row>
    <row r="29" spans="2:38" ht="14.25">
      <c r="B29" s="205"/>
      <c r="C29" s="206"/>
      <c r="D29" s="190"/>
      <c r="E29" s="193"/>
      <c r="F29" s="193"/>
      <c r="G29" s="193"/>
      <c r="H29" s="214"/>
      <c r="I29" s="462"/>
      <c r="J29" s="245"/>
      <c r="K29" s="235"/>
      <c r="L29" s="235"/>
      <c r="M29" s="235"/>
      <c r="N29" s="235"/>
      <c r="O29" s="235"/>
      <c r="P29" s="207"/>
      <c r="Q29" s="207"/>
      <c r="R29" s="207"/>
      <c r="S29" s="208"/>
      <c r="T29" s="209"/>
      <c r="U29" s="210"/>
      <c r="V29" s="209"/>
      <c r="W29" s="211"/>
      <c r="X29" s="212"/>
      <c r="Y29" s="213"/>
      <c r="Z29" s="213"/>
      <c r="AA29" s="209"/>
      <c r="AB29" s="212"/>
      <c r="AC29" s="209"/>
      <c r="AD29" s="212"/>
      <c r="AE29" s="212"/>
      <c r="AF29" s="213"/>
      <c r="AG29" s="213"/>
      <c r="AH29" s="209"/>
      <c r="AI29" s="212"/>
      <c r="AJ29" s="209"/>
      <c r="AK29" s="212"/>
      <c r="AL29" s="212"/>
    </row>
    <row r="30" spans="2:38" ht="14.25">
      <c r="B30" s="205"/>
      <c r="C30" s="206"/>
      <c r="D30" s="190"/>
      <c r="E30" s="193"/>
      <c r="F30" s="193"/>
      <c r="G30" s="193"/>
      <c r="H30" s="214"/>
      <c r="I30" s="462"/>
      <c r="J30" s="245"/>
      <c r="K30" s="235"/>
      <c r="L30" s="235"/>
      <c r="M30" s="235"/>
      <c r="N30" s="235"/>
      <c r="O30" s="235"/>
      <c r="P30" s="207"/>
      <c r="Q30" s="207"/>
      <c r="R30" s="207"/>
      <c r="S30" s="208"/>
      <c r="T30" s="209"/>
      <c r="U30" s="210"/>
      <c r="V30" s="209"/>
      <c r="W30" s="211"/>
      <c r="X30" s="212"/>
      <c r="Y30" s="213"/>
      <c r="Z30" s="213"/>
      <c r="AA30" s="209"/>
      <c r="AB30" s="212"/>
      <c r="AC30" s="209"/>
      <c r="AD30" s="212"/>
      <c r="AE30" s="212"/>
      <c r="AF30" s="213"/>
      <c r="AG30" s="213"/>
      <c r="AH30" s="209"/>
      <c r="AI30" s="212"/>
      <c r="AJ30" s="209"/>
      <c r="AK30" s="212"/>
      <c r="AL30" s="212"/>
    </row>
    <row r="31" spans="2:38" ht="14.25">
      <c r="B31" s="205"/>
      <c r="C31" s="206"/>
      <c r="D31" s="190"/>
      <c r="E31" s="193"/>
      <c r="F31" s="193"/>
      <c r="G31" s="193"/>
      <c r="H31" s="214"/>
      <c r="I31" s="462"/>
      <c r="J31" s="245"/>
      <c r="K31" s="235"/>
      <c r="L31" s="235"/>
      <c r="M31" s="235"/>
      <c r="N31" s="235"/>
      <c r="O31" s="235"/>
      <c r="P31" s="207"/>
      <c r="Q31" s="207"/>
      <c r="R31" s="207"/>
      <c r="S31" s="208"/>
      <c r="T31" s="209"/>
      <c r="U31" s="210"/>
      <c r="V31" s="209"/>
      <c r="W31" s="211"/>
      <c r="X31" s="212"/>
      <c r="Y31" s="213"/>
      <c r="Z31" s="213"/>
      <c r="AA31" s="209"/>
      <c r="AB31" s="212"/>
      <c r="AC31" s="209"/>
      <c r="AD31" s="212"/>
      <c r="AE31" s="212"/>
      <c r="AF31" s="213"/>
      <c r="AG31" s="213"/>
      <c r="AH31" s="209"/>
      <c r="AI31" s="212"/>
      <c r="AJ31" s="209"/>
      <c r="AK31" s="212"/>
      <c r="AL31" s="212"/>
    </row>
    <row r="32" spans="2:38" ht="14.25">
      <c r="B32" s="205"/>
      <c r="C32" s="206"/>
      <c r="D32" s="190"/>
      <c r="E32" s="193"/>
      <c r="F32" s="193"/>
      <c r="G32" s="193"/>
      <c r="H32" s="214"/>
      <c r="I32" s="462"/>
      <c r="J32" s="245"/>
      <c r="K32" s="235"/>
      <c r="L32" s="235"/>
      <c r="M32" s="235"/>
      <c r="N32" s="235"/>
      <c r="O32" s="235"/>
      <c r="P32" s="207"/>
      <c r="Q32" s="207"/>
      <c r="R32" s="207"/>
      <c r="S32" s="208"/>
      <c r="T32" s="209"/>
      <c r="U32" s="210"/>
      <c r="V32" s="209"/>
      <c r="W32" s="211"/>
      <c r="X32" s="212"/>
      <c r="Y32" s="213"/>
      <c r="Z32" s="213"/>
      <c r="AA32" s="209"/>
      <c r="AB32" s="212"/>
      <c r="AC32" s="209"/>
      <c r="AD32" s="212"/>
      <c r="AE32" s="212"/>
      <c r="AF32" s="213"/>
      <c r="AG32" s="213"/>
      <c r="AH32" s="209"/>
      <c r="AI32" s="212"/>
      <c r="AJ32" s="209"/>
      <c r="AK32" s="212"/>
      <c r="AL32" s="212"/>
    </row>
    <row r="33" spans="2:38" ht="14.25">
      <c r="B33" s="205"/>
      <c r="C33" s="206"/>
      <c r="D33" s="190"/>
      <c r="E33" s="193"/>
      <c r="F33" s="193"/>
      <c r="G33" s="193"/>
      <c r="H33" s="214"/>
      <c r="I33" s="462"/>
      <c r="J33" s="245"/>
      <c r="K33" s="235"/>
      <c r="L33" s="235"/>
      <c r="M33" s="235"/>
      <c r="N33" s="235"/>
      <c r="O33" s="235"/>
      <c r="P33" s="207"/>
      <c r="Q33" s="207"/>
      <c r="R33" s="207"/>
      <c r="S33" s="208"/>
      <c r="T33" s="209"/>
      <c r="U33" s="210"/>
      <c r="V33" s="209"/>
      <c r="W33" s="211"/>
      <c r="X33" s="212"/>
      <c r="Y33" s="213"/>
      <c r="Z33" s="213"/>
      <c r="AA33" s="209"/>
      <c r="AB33" s="212"/>
      <c r="AC33" s="209"/>
      <c r="AD33" s="212"/>
      <c r="AE33" s="212"/>
      <c r="AF33" s="213"/>
      <c r="AG33" s="213"/>
      <c r="AH33" s="209"/>
      <c r="AI33" s="212"/>
      <c r="AJ33" s="209"/>
      <c r="AK33" s="212"/>
      <c r="AL33" s="212"/>
    </row>
    <row r="34" spans="2:38" ht="14.25">
      <c r="B34" s="205"/>
      <c r="C34" s="206"/>
      <c r="D34" s="190"/>
      <c r="E34" s="193"/>
      <c r="F34" s="193"/>
      <c r="G34" s="193"/>
      <c r="H34" s="214"/>
      <c r="I34" s="462"/>
      <c r="J34" s="245"/>
      <c r="K34" s="235"/>
      <c r="L34" s="235"/>
      <c r="M34" s="235"/>
      <c r="N34" s="235"/>
      <c r="O34" s="235"/>
      <c r="P34" s="207"/>
      <c r="Q34" s="207"/>
      <c r="R34" s="207"/>
      <c r="S34" s="208"/>
      <c r="T34" s="209"/>
      <c r="U34" s="210"/>
      <c r="V34" s="209"/>
      <c r="W34" s="211"/>
      <c r="X34" s="212"/>
      <c r="Y34" s="213"/>
      <c r="Z34" s="213"/>
      <c r="AA34" s="209"/>
      <c r="AB34" s="212"/>
      <c r="AC34" s="209"/>
      <c r="AD34" s="212"/>
      <c r="AE34" s="212"/>
      <c r="AF34" s="213"/>
      <c r="AG34" s="213"/>
      <c r="AH34" s="209"/>
      <c r="AI34" s="212"/>
      <c r="AJ34" s="209"/>
      <c r="AK34" s="212"/>
      <c r="AL34" s="212"/>
    </row>
    <row r="35" spans="2:38" ht="14.25">
      <c r="B35" s="205"/>
      <c r="C35" s="206"/>
      <c r="D35" s="190"/>
      <c r="E35" s="193"/>
      <c r="F35" s="193"/>
      <c r="G35" s="193"/>
      <c r="H35" s="214"/>
      <c r="I35" s="462"/>
      <c r="J35" s="245"/>
      <c r="K35" s="235"/>
      <c r="L35" s="235"/>
      <c r="M35" s="235"/>
      <c r="N35" s="235"/>
      <c r="O35" s="235"/>
      <c r="P35" s="207"/>
      <c r="Q35" s="207"/>
      <c r="R35" s="207"/>
      <c r="S35" s="208"/>
      <c r="T35" s="209"/>
      <c r="U35" s="210"/>
      <c r="V35" s="209"/>
      <c r="W35" s="211"/>
      <c r="X35" s="212"/>
      <c r="Y35" s="213"/>
      <c r="Z35" s="213"/>
      <c r="AA35" s="209"/>
      <c r="AB35" s="212"/>
      <c r="AC35" s="209"/>
      <c r="AD35" s="212"/>
      <c r="AE35" s="212"/>
      <c r="AF35" s="213"/>
      <c r="AG35" s="213"/>
      <c r="AH35" s="209"/>
      <c r="AI35" s="212"/>
      <c r="AJ35" s="209"/>
      <c r="AK35" s="212"/>
      <c r="AL35" s="212"/>
    </row>
    <row r="36" spans="2:38" ht="14.25">
      <c r="B36" s="205"/>
      <c r="C36" s="206"/>
      <c r="D36" s="190"/>
      <c r="E36" s="193"/>
      <c r="F36" s="193"/>
      <c r="G36" s="193"/>
      <c r="H36" s="214"/>
      <c r="I36" s="462"/>
      <c r="J36" s="245"/>
      <c r="K36" s="235"/>
      <c r="L36" s="235"/>
      <c r="M36" s="235"/>
      <c r="N36" s="235"/>
      <c r="O36" s="235"/>
      <c r="P36" s="207"/>
      <c r="Q36" s="207"/>
      <c r="R36" s="207"/>
      <c r="S36" s="208"/>
      <c r="T36" s="209"/>
      <c r="U36" s="210"/>
      <c r="V36" s="209"/>
      <c r="W36" s="211"/>
      <c r="X36" s="212"/>
      <c r="Y36" s="213"/>
      <c r="Z36" s="213"/>
      <c r="AA36" s="209"/>
      <c r="AB36" s="212"/>
      <c r="AC36" s="209"/>
      <c r="AD36" s="212"/>
      <c r="AE36" s="212"/>
      <c r="AF36" s="213"/>
      <c r="AG36" s="213"/>
      <c r="AH36" s="209"/>
      <c r="AI36" s="212"/>
      <c r="AJ36" s="209"/>
      <c r="AK36" s="212"/>
      <c r="AL36" s="212"/>
    </row>
    <row r="37" spans="2:38" ht="14.25">
      <c r="B37" s="205"/>
      <c r="C37" s="206"/>
      <c r="D37" s="190"/>
      <c r="E37" s="193"/>
      <c r="F37" s="193"/>
      <c r="G37" s="193"/>
      <c r="H37" s="214"/>
      <c r="I37" s="462"/>
      <c r="J37" s="245"/>
      <c r="K37" s="235"/>
      <c r="L37" s="235"/>
      <c r="M37" s="235"/>
      <c r="N37" s="235"/>
      <c r="O37" s="235"/>
      <c r="P37" s="207"/>
      <c r="Q37" s="207"/>
      <c r="R37" s="207"/>
      <c r="S37" s="208"/>
      <c r="T37" s="209"/>
      <c r="U37" s="210"/>
      <c r="V37" s="209"/>
      <c r="W37" s="211"/>
      <c r="X37" s="212"/>
      <c r="Y37" s="213"/>
      <c r="Z37" s="213"/>
      <c r="AA37" s="209"/>
      <c r="AB37" s="212"/>
      <c r="AC37" s="209"/>
      <c r="AD37" s="212"/>
      <c r="AE37" s="212"/>
      <c r="AF37" s="213"/>
      <c r="AG37" s="213"/>
      <c r="AH37" s="209"/>
      <c r="AI37" s="212"/>
      <c r="AJ37" s="209"/>
      <c r="AK37" s="212"/>
      <c r="AL37" s="212"/>
    </row>
    <row r="38" spans="2:38" ht="14.25">
      <c r="B38" s="205"/>
      <c r="C38" s="206"/>
      <c r="D38" s="190"/>
      <c r="E38" s="193"/>
      <c r="F38" s="193"/>
      <c r="G38" s="193"/>
      <c r="H38" s="214"/>
      <c r="I38" s="462"/>
      <c r="J38" s="245"/>
      <c r="K38" s="235"/>
      <c r="L38" s="235"/>
      <c r="M38" s="235"/>
      <c r="N38" s="235"/>
      <c r="O38" s="235"/>
      <c r="P38" s="207"/>
      <c r="Q38" s="207"/>
      <c r="R38" s="207"/>
      <c r="S38" s="208"/>
      <c r="T38" s="209"/>
      <c r="U38" s="210"/>
      <c r="V38" s="209"/>
      <c r="W38" s="211"/>
      <c r="X38" s="212"/>
      <c r="Y38" s="213"/>
      <c r="Z38" s="213"/>
      <c r="AA38" s="209"/>
      <c r="AB38" s="212"/>
      <c r="AC38" s="209"/>
      <c r="AD38" s="212"/>
      <c r="AE38" s="212"/>
      <c r="AF38" s="213"/>
      <c r="AG38" s="213"/>
      <c r="AH38" s="209"/>
      <c r="AI38" s="212"/>
      <c r="AJ38" s="209"/>
      <c r="AK38" s="212"/>
      <c r="AL38" s="212"/>
    </row>
    <row r="39" spans="2:38" ht="14.25">
      <c r="B39" s="205"/>
      <c r="C39" s="206"/>
      <c r="D39" s="190"/>
      <c r="E39" s="193"/>
      <c r="F39" s="193"/>
      <c r="G39" s="193"/>
      <c r="H39" s="214"/>
      <c r="I39" s="462"/>
      <c r="J39" s="245"/>
      <c r="K39" s="235"/>
      <c r="L39" s="235"/>
      <c r="M39" s="235"/>
      <c r="N39" s="235"/>
      <c r="O39" s="235"/>
      <c r="P39" s="207"/>
      <c r="Q39" s="207"/>
      <c r="R39" s="207"/>
      <c r="S39" s="208"/>
      <c r="T39" s="209"/>
      <c r="U39" s="210"/>
      <c r="V39" s="209"/>
      <c r="W39" s="211"/>
      <c r="X39" s="212"/>
      <c r="Y39" s="213"/>
      <c r="Z39" s="213"/>
      <c r="AA39" s="209"/>
      <c r="AB39" s="212"/>
      <c r="AC39" s="209"/>
      <c r="AD39" s="212"/>
      <c r="AE39" s="212"/>
      <c r="AF39" s="213"/>
      <c r="AG39" s="213"/>
      <c r="AH39" s="209"/>
      <c r="AI39" s="212"/>
      <c r="AJ39" s="209"/>
      <c r="AK39" s="212"/>
      <c r="AL39" s="212"/>
    </row>
    <row r="40" spans="2:38" ht="14.25">
      <c r="B40" s="205"/>
      <c r="C40" s="206"/>
      <c r="D40" s="190"/>
      <c r="E40" s="193"/>
      <c r="F40" s="193"/>
      <c r="G40" s="193"/>
      <c r="H40" s="214"/>
      <c r="I40" s="462"/>
      <c r="J40" s="245"/>
      <c r="K40" s="235"/>
      <c r="L40" s="235"/>
      <c r="M40" s="235"/>
      <c r="N40" s="235"/>
      <c r="O40" s="235"/>
      <c r="P40" s="207"/>
      <c r="Q40" s="207"/>
      <c r="R40" s="207"/>
      <c r="S40" s="208"/>
      <c r="T40" s="209"/>
      <c r="U40" s="210"/>
      <c r="V40" s="209"/>
      <c r="W40" s="211"/>
      <c r="X40" s="212"/>
      <c r="Y40" s="213"/>
      <c r="Z40" s="213"/>
      <c r="AA40" s="209"/>
      <c r="AB40" s="212"/>
      <c r="AC40" s="209"/>
      <c r="AD40" s="212"/>
      <c r="AE40" s="212"/>
      <c r="AF40" s="213"/>
      <c r="AG40" s="213"/>
      <c r="AH40" s="209"/>
      <c r="AI40" s="212"/>
      <c r="AJ40" s="209"/>
      <c r="AK40" s="212"/>
      <c r="AL40" s="212"/>
    </row>
    <row r="41" spans="2:38" ht="14.25">
      <c r="B41" s="205"/>
      <c r="C41" s="206"/>
      <c r="D41" s="190"/>
      <c r="E41" s="193"/>
      <c r="F41" s="193"/>
      <c r="G41" s="193"/>
      <c r="H41" s="214"/>
      <c r="I41" s="462"/>
      <c r="J41" s="245"/>
      <c r="K41" s="235"/>
      <c r="L41" s="234"/>
      <c r="M41" s="234"/>
      <c r="N41" s="235"/>
      <c r="O41" s="235"/>
      <c r="P41" s="207"/>
      <c r="Q41" s="207"/>
      <c r="R41" s="207"/>
      <c r="S41" s="208"/>
      <c r="T41" s="209"/>
      <c r="U41" s="210"/>
      <c r="V41" s="209"/>
      <c r="W41" s="211"/>
      <c r="X41" s="212"/>
      <c r="Y41" s="213"/>
      <c r="Z41" s="213"/>
      <c r="AA41" s="209"/>
      <c r="AB41" s="212"/>
      <c r="AC41" s="209"/>
      <c r="AD41" s="212"/>
      <c r="AE41" s="212"/>
      <c r="AF41" s="213"/>
      <c r="AG41" s="213"/>
      <c r="AH41" s="209"/>
      <c r="AI41" s="212"/>
      <c r="AJ41" s="209"/>
      <c r="AK41" s="212"/>
      <c r="AL41" s="212"/>
    </row>
    <row r="42" spans="2:38" ht="14.25">
      <c r="B42" s="205"/>
      <c r="C42" s="206"/>
      <c r="D42" s="190"/>
      <c r="E42" s="193"/>
      <c r="F42" s="193"/>
      <c r="G42" s="193"/>
      <c r="H42" s="214"/>
      <c r="I42" s="462"/>
      <c r="J42" s="245"/>
      <c r="K42" s="235"/>
      <c r="L42" s="234"/>
      <c r="M42" s="234"/>
      <c r="N42" s="235"/>
      <c r="O42" s="235"/>
      <c r="P42" s="207"/>
      <c r="Q42" s="207"/>
      <c r="R42" s="207"/>
      <c r="S42" s="208"/>
      <c r="T42" s="209"/>
      <c r="U42" s="210"/>
      <c r="V42" s="209"/>
      <c r="W42" s="211"/>
      <c r="X42" s="212"/>
      <c r="Y42" s="213"/>
      <c r="Z42" s="213"/>
      <c r="AA42" s="209"/>
      <c r="AB42" s="212"/>
      <c r="AC42" s="209"/>
      <c r="AD42" s="212"/>
      <c r="AE42" s="212"/>
      <c r="AF42" s="213"/>
      <c r="AG42" s="213"/>
      <c r="AH42" s="209"/>
      <c r="AI42" s="212"/>
      <c r="AJ42" s="209"/>
      <c r="AK42" s="212"/>
      <c r="AL42" s="212"/>
    </row>
    <row r="43" spans="2:38" ht="14.25">
      <c r="B43" s="205"/>
      <c r="C43" s="206"/>
      <c r="D43" s="190"/>
      <c r="E43" s="193"/>
      <c r="F43" s="193"/>
      <c r="G43" s="193"/>
      <c r="H43" s="214"/>
      <c r="I43" s="462"/>
      <c r="J43" s="245"/>
      <c r="K43" s="235"/>
      <c r="L43" s="234"/>
      <c r="M43" s="234"/>
      <c r="N43" s="235"/>
      <c r="O43" s="235"/>
      <c r="P43" s="207"/>
      <c r="Q43" s="207"/>
      <c r="R43" s="207"/>
      <c r="S43" s="208"/>
      <c r="T43" s="209"/>
      <c r="U43" s="210"/>
      <c r="V43" s="209"/>
      <c r="W43" s="211"/>
      <c r="X43" s="212"/>
      <c r="Y43" s="213"/>
      <c r="Z43" s="213"/>
      <c r="AA43" s="209"/>
      <c r="AB43" s="212"/>
      <c r="AC43" s="209"/>
      <c r="AD43" s="212"/>
      <c r="AE43" s="212"/>
      <c r="AF43" s="213"/>
      <c r="AG43" s="213"/>
      <c r="AH43" s="209"/>
      <c r="AI43" s="212"/>
      <c r="AJ43" s="209"/>
      <c r="AK43" s="212"/>
      <c r="AL43" s="212"/>
    </row>
    <row r="44" spans="2:38" ht="14.25">
      <c r="B44" s="205"/>
      <c r="C44" s="206"/>
      <c r="D44" s="190"/>
      <c r="E44" s="193"/>
      <c r="F44" s="193"/>
      <c r="G44" s="193"/>
      <c r="H44" s="214"/>
      <c r="I44" s="462"/>
      <c r="J44" s="245"/>
      <c r="K44" s="235"/>
      <c r="L44" s="234"/>
      <c r="M44" s="234"/>
      <c r="N44" s="235"/>
      <c r="O44" s="235"/>
      <c r="P44" s="207"/>
      <c r="Q44" s="207"/>
      <c r="R44" s="207"/>
      <c r="S44" s="208"/>
      <c r="T44" s="209"/>
      <c r="U44" s="210"/>
      <c r="V44" s="209"/>
      <c r="W44" s="211"/>
      <c r="X44" s="212"/>
      <c r="Y44" s="213"/>
      <c r="Z44" s="213"/>
      <c r="AA44" s="209"/>
      <c r="AB44" s="212"/>
      <c r="AC44" s="209"/>
      <c r="AD44" s="212"/>
      <c r="AE44" s="212"/>
      <c r="AF44" s="213"/>
      <c r="AG44" s="213"/>
      <c r="AH44" s="209"/>
      <c r="AI44" s="212"/>
      <c r="AJ44" s="209"/>
      <c r="AK44" s="212"/>
      <c r="AL44" s="212"/>
    </row>
    <row r="45" spans="2:38" ht="14.25">
      <c r="B45" s="205"/>
      <c r="C45" s="206"/>
      <c r="D45" s="190"/>
      <c r="E45" s="193"/>
      <c r="F45" s="193"/>
      <c r="G45" s="193"/>
      <c r="H45" s="214"/>
      <c r="I45" s="462"/>
      <c r="J45" s="245"/>
      <c r="K45" s="235"/>
      <c r="L45" s="234"/>
      <c r="M45" s="234"/>
      <c r="N45" s="235"/>
      <c r="O45" s="235"/>
      <c r="P45" s="207"/>
      <c r="Q45" s="207"/>
      <c r="R45" s="207"/>
      <c r="S45" s="208"/>
      <c r="T45" s="209"/>
      <c r="U45" s="210"/>
      <c r="V45" s="209"/>
      <c r="W45" s="211"/>
      <c r="X45" s="212"/>
      <c r="Y45" s="213"/>
      <c r="Z45" s="213"/>
      <c r="AA45" s="209"/>
      <c r="AB45" s="212"/>
      <c r="AC45" s="209"/>
      <c r="AD45" s="212"/>
      <c r="AE45" s="212"/>
      <c r="AF45" s="213"/>
      <c r="AG45" s="213"/>
      <c r="AH45" s="209"/>
      <c r="AI45" s="212"/>
      <c r="AJ45" s="209"/>
      <c r="AK45" s="212"/>
      <c r="AL45" s="212"/>
    </row>
    <row r="46" spans="2:38" ht="14.25">
      <c r="B46" s="205"/>
      <c r="C46" s="206"/>
      <c r="D46" s="190"/>
      <c r="E46" s="193"/>
      <c r="F46" s="193"/>
      <c r="G46" s="193"/>
      <c r="H46" s="214"/>
      <c r="I46" s="462"/>
      <c r="J46" s="245"/>
      <c r="K46" s="235"/>
      <c r="L46" s="234"/>
      <c r="M46" s="234"/>
      <c r="N46" s="235"/>
      <c r="O46" s="235"/>
      <c r="P46" s="207"/>
      <c r="Q46" s="207"/>
      <c r="R46" s="207"/>
      <c r="S46" s="208"/>
      <c r="T46" s="209"/>
      <c r="U46" s="210"/>
      <c r="V46" s="209"/>
      <c r="W46" s="211"/>
      <c r="X46" s="212"/>
      <c r="Y46" s="213"/>
      <c r="Z46" s="213"/>
      <c r="AA46" s="209"/>
      <c r="AB46" s="212"/>
      <c r="AC46" s="209"/>
      <c r="AD46" s="212"/>
      <c r="AE46" s="212"/>
      <c r="AF46" s="213"/>
      <c r="AG46" s="213"/>
      <c r="AH46" s="209"/>
      <c r="AI46" s="212"/>
      <c r="AJ46" s="209"/>
      <c r="AK46" s="212"/>
      <c r="AL46" s="212"/>
    </row>
    <row r="47" spans="2:38" ht="14.25">
      <c r="B47" s="205"/>
      <c r="C47" s="206"/>
      <c r="D47" s="190"/>
      <c r="E47" s="193"/>
      <c r="F47" s="193"/>
      <c r="G47" s="193"/>
      <c r="H47" s="214"/>
      <c r="I47" s="462"/>
      <c r="J47" s="245"/>
      <c r="K47" s="235"/>
      <c r="L47" s="234"/>
      <c r="M47" s="234"/>
      <c r="N47" s="235"/>
      <c r="O47" s="235"/>
      <c r="P47" s="207"/>
      <c r="Q47" s="207"/>
      <c r="R47" s="207"/>
      <c r="S47" s="208"/>
      <c r="T47" s="209"/>
      <c r="U47" s="210"/>
      <c r="V47" s="209"/>
      <c r="W47" s="211"/>
      <c r="X47" s="212"/>
      <c r="Y47" s="213"/>
      <c r="Z47" s="213"/>
      <c r="AA47" s="209"/>
      <c r="AB47" s="212"/>
      <c r="AC47" s="209"/>
      <c r="AD47" s="212"/>
      <c r="AE47" s="212"/>
      <c r="AF47" s="213"/>
      <c r="AG47" s="213"/>
      <c r="AH47" s="209"/>
      <c r="AI47" s="212"/>
      <c r="AJ47" s="209"/>
      <c r="AK47" s="212"/>
      <c r="AL47" s="212"/>
    </row>
    <row r="48" spans="2:38" ht="14.25">
      <c r="B48" s="205"/>
      <c r="C48" s="206"/>
      <c r="D48" s="190"/>
      <c r="E48" s="193"/>
      <c r="F48" s="193"/>
      <c r="G48" s="193"/>
      <c r="H48" s="214"/>
      <c r="I48" s="462"/>
      <c r="J48" s="245"/>
      <c r="K48" s="235"/>
      <c r="L48" s="234"/>
      <c r="M48" s="234"/>
      <c r="N48" s="235"/>
      <c r="O48" s="235"/>
      <c r="P48" s="207"/>
      <c r="Q48" s="207"/>
      <c r="R48" s="207"/>
      <c r="S48" s="208"/>
      <c r="T48" s="209"/>
      <c r="U48" s="210"/>
      <c r="V48" s="209"/>
      <c r="W48" s="211"/>
      <c r="X48" s="212"/>
      <c r="Y48" s="213"/>
      <c r="Z48" s="213"/>
      <c r="AA48" s="209"/>
      <c r="AB48" s="212"/>
      <c r="AC48" s="209"/>
      <c r="AD48" s="212"/>
      <c r="AE48" s="212"/>
      <c r="AF48" s="213"/>
      <c r="AG48" s="213"/>
      <c r="AH48" s="209"/>
      <c r="AI48" s="212"/>
      <c r="AJ48" s="209"/>
      <c r="AK48" s="212"/>
      <c r="AL48" s="212"/>
    </row>
    <row r="49" spans="2:38" ht="14.25">
      <c r="B49" s="205"/>
      <c r="C49" s="206"/>
      <c r="D49" s="190"/>
      <c r="E49" s="193"/>
      <c r="F49" s="193"/>
      <c r="G49" s="193"/>
      <c r="H49" s="214"/>
      <c r="I49" s="462"/>
      <c r="J49" s="245"/>
      <c r="K49" s="235"/>
      <c r="L49" s="234"/>
      <c r="M49" s="234"/>
      <c r="N49" s="235"/>
      <c r="O49" s="235"/>
      <c r="P49" s="207"/>
      <c r="Q49" s="207"/>
      <c r="R49" s="207"/>
      <c r="S49" s="208"/>
      <c r="T49" s="209"/>
      <c r="U49" s="210"/>
      <c r="V49" s="209"/>
      <c r="W49" s="211"/>
      <c r="X49" s="212"/>
      <c r="Y49" s="213"/>
      <c r="Z49" s="213"/>
      <c r="AA49" s="209"/>
      <c r="AB49" s="212"/>
      <c r="AC49" s="209"/>
      <c r="AD49" s="212"/>
      <c r="AE49" s="212"/>
      <c r="AF49" s="213"/>
      <c r="AG49" s="213"/>
      <c r="AH49" s="209"/>
      <c r="AI49" s="212"/>
      <c r="AJ49" s="209"/>
      <c r="AK49" s="212"/>
      <c r="AL49" s="212"/>
    </row>
    <row r="50" spans="2:38" ht="14.25">
      <c r="B50" s="205"/>
      <c r="C50" s="206"/>
      <c r="D50" s="190"/>
      <c r="E50" s="193"/>
      <c r="F50" s="193"/>
      <c r="G50" s="193"/>
      <c r="H50" s="214"/>
      <c r="I50" s="462"/>
      <c r="J50" s="245"/>
      <c r="K50" s="235"/>
      <c r="L50" s="234"/>
      <c r="M50" s="234"/>
      <c r="N50" s="235"/>
      <c r="O50" s="235"/>
      <c r="P50" s="207"/>
      <c r="Q50" s="207"/>
      <c r="R50" s="207"/>
      <c r="S50" s="208"/>
      <c r="T50" s="209"/>
      <c r="U50" s="210"/>
      <c r="V50" s="209"/>
      <c r="W50" s="211"/>
      <c r="X50" s="212"/>
      <c r="Y50" s="213"/>
      <c r="Z50" s="213"/>
      <c r="AA50" s="209"/>
      <c r="AB50" s="212"/>
      <c r="AC50" s="209"/>
      <c r="AD50" s="212"/>
      <c r="AE50" s="212"/>
      <c r="AF50" s="213"/>
      <c r="AG50" s="213"/>
      <c r="AH50" s="209"/>
      <c r="AI50" s="212"/>
      <c r="AJ50" s="209"/>
      <c r="AK50" s="212"/>
      <c r="AL50" s="212"/>
    </row>
    <row r="51" spans="2:38" ht="14.25">
      <c r="B51" s="205"/>
      <c r="C51" s="206"/>
      <c r="D51" s="190"/>
      <c r="E51" s="193"/>
      <c r="F51" s="193"/>
      <c r="G51" s="193"/>
      <c r="H51" s="214"/>
      <c r="I51" s="462"/>
      <c r="J51" s="245"/>
      <c r="K51" s="235"/>
      <c r="L51" s="234"/>
      <c r="M51" s="234"/>
      <c r="N51" s="235"/>
      <c r="O51" s="235"/>
      <c r="P51" s="207"/>
      <c r="Q51" s="207"/>
      <c r="R51" s="207"/>
      <c r="S51" s="208"/>
      <c r="T51" s="209"/>
      <c r="U51" s="210"/>
      <c r="V51" s="209"/>
      <c r="W51" s="211"/>
      <c r="X51" s="212"/>
      <c r="Y51" s="213"/>
      <c r="Z51" s="213"/>
      <c r="AA51" s="209"/>
      <c r="AB51" s="212"/>
      <c r="AC51" s="209"/>
      <c r="AD51" s="212"/>
      <c r="AE51" s="212"/>
      <c r="AF51" s="213"/>
      <c r="AG51" s="213"/>
      <c r="AH51" s="209"/>
      <c r="AI51" s="212"/>
      <c r="AJ51" s="209"/>
      <c r="AK51" s="212"/>
      <c r="AL51" s="212"/>
    </row>
    <row r="52" spans="2:38" ht="14.25">
      <c r="B52" s="205"/>
      <c r="C52" s="206"/>
      <c r="D52" s="190"/>
      <c r="E52" s="193"/>
      <c r="F52" s="193"/>
      <c r="G52" s="193"/>
      <c r="H52" s="214"/>
      <c r="I52" s="462"/>
      <c r="J52" s="245"/>
      <c r="K52" s="235"/>
      <c r="L52" s="234"/>
      <c r="M52" s="234"/>
      <c r="N52" s="235"/>
      <c r="O52" s="235"/>
      <c r="P52" s="207"/>
      <c r="Q52" s="207"/>
      <c r="R52" s="207"/>
      <c r="S52" s="208"/>
      <c r="T52" s="209"/>
      <c r="U52" s="210"/>
      <c r="V52" s="209"/>
      <c r="W52" s="211"/>
      <c r="X52" s="212"/>
      <c r="Y52" s="213"/>
      <c r="Z52" s="213"/>
      <c r="AA52" s="209"/>
      <c r="AB52" s="212"/>
      <c r="AC52" s="209"/>
      <c r="AD52" s="212"/>
      <c r="AE52" s="212"/>
      <c r="AF52" s="213"/>
      <c r="AG52" s="213"/>
      <c r="AH52" s="209"/>
      <c r="AI52" s="212"/>
      <c r="AJ52" s="209"/>
      <c r="AK52" s="212"/>
      <c r="AL52" s="212"/>
    </row>
    <row r="53" spans="2:38" ht="14.25">
      <c r="B53" s="205"/>
      <c r="C53" s="206"/>
      <c r="D53" s="190"/>
      <c r="E53" s="193"/>
      <c r="F53" s="193"/>
      <c r="G53" s="193"/>
      <c r="H53" s="214"/>
      <c r="I53" s="462"/>
      <c r="J53" s="245"/>
      <c r="K53" s="235"/>
      <c r="L53" s="234"/>
      <c r="M53" s="234"/>
      <c r="N53" s="235"/>
      <c r="O53" s="235"/>
      <c r="P53" s="207"/>
      <c r="Q53" s="207"/>
      <c r="R53" s="207"/>
      <c r="S53" s="208"/>
      <c r="T53" s="209"/>
      <c r="U53" s="210"/>
      <c r="V53" s="209"/>
      <c r="W53" s="211"/>
      <c r="X53" s="212"/>
      <c r="Y53" s="213"/>
      <c r="Z53" s="213"/>
      <c r="AA53" s="209"/>
      <c r="AB53" s="212"/>
      <c r="AC53" s="209"/>
      <c r="AD53" s="212"/>
      <c r="AE53" s="212"/>
      <c r="AF53" s="213"/>
      <c r="AG53" s="213"/>
      <c r="AH53" s="209"/>
      <c r="AI53" s="212"/>
      <c r="AJ53" s="209"/>
      <c r="AK53" s="212"/>
      <c r="AL53" s="212"/>
    </row>
    <row r="54" spans="2:38" ht="14.25">
      <c r="B54" s="205"/>
      <c r="C54" s="206"/>
      <c r="D54" s="190"/>
      <c r="E54" s="193"/>
      <c r="F54" s="193"/>
      <c r="G54" s="193"/>
      <c r="H54" s="214"/>
      <c r="I54" s="462"/>
      <c r="J54" s="245"/>
      <c r="K54" s="235"/>
      <c r="L54" s="234"/>
      <c r="M54" s="234"/>
      <c r="N54" s="235"/>
      <c r="O54" s="235"/>
      <c r="P54" s="207"/>
      <c r="Q54" s="207"/>
      <c r="R54" s="207"/>
      <c r="S54" s="208"/>
      <c r="T54" s="209"/>
      <c r="U54" s="210"/>
      <c r="V54" s="209"/>
      <c r="W54" s="211"/>
      <c r="X54" s="212"/>
      <c r="Y54" s="213"/>
      <c r="Z54" s="213"/>
      <c r="AA54" s="209"/>
      <c r="AB54" s="212"/>
      <c r="AC54" s="209"/>
      <c r="AD54" s="212"/>
      <c r="AE54" s="212"/>
      <c r="AF54" s="213"/>
      <c r="AG54" s="213"/>
      <c r="AH54" s="209"/>
      <c r="AI54" s="212"/>
      <c r="AJ54" s="209"/>
      <c r="AK54" s="212"/>
      <c r="AL54" s="212"/>
    </row>
    <row r="55" spans="2:38" ht="14.25">
      <c r="B55" s="205"/>
      <c r="C55" s="206"/>
      <c r="D55" s="190"/>
      <c r="E55" s="193"/>
      <c r="F55" s="193"/>
      <c r="G55" s="193"/>
      <c r="H55" s="214"/>
      <c r="I55" s="462"/>
      <c r="J55" s="245"/>
      <c r="K55" s="235"/>
      <c r="L55" s="234"/>
      <c r="M55" s="234"/>
      <c r="N55" s="235"/>
      <c r="O55" s="235"/>
      <c r="P55" s="207"/>
      <c r="Q55" s="207"/>
      <c r="R55" s="207"/>
      <c r="S55" s="208"/>
      <c r="T55" s="209"/>
      <c r="U55" s="210"/>
      <c r="V55" s="209"/>
      <c r="W55" s="211"/>
      <c r="X55" s="212"/>
      <c r="Y55" s="213"/>
      <c r="Z55" s="213"/>
      <c r="AA55" s="209"/>
      <c r="AB55" s="212"/>
      <c r="AC55" s="209"/>
      <c r="AD55" s="212"/>
      <c r="AE55" s="212"/>
      <c r="AF55" s="213"/>
      <c r="AG55" s="213"/>
      <c r="AH55" s="209"/>
      <c r="AI55" s="212"/>
      <c r="AJ55" s="209"/>
      <c r="AK55" s="212"/>
      <c r="AL55" s="212"/>
    </row>
    <row r="56" spans="2:38" ht="14.25">
      <c r="B56" s="205"/>
      <c r="C56" s="206"/>
      <c r="D56" s="190"/>
      <c r="E56" s="193"/>
      <c r="F56" s="193"/>
      <c r="G56" s="193"/>
      <c r="H56" s="214"/>
      <c r="I56" s="462"/>
      <c r="J56" s="245"/>
      <c r="K56" s="235"/>
      <c r="L56" s="234"/>
      <c r="M56" s="234"/>
      <c r="N56" s="235"/>
      <c r="O56" s="235"/>
      <c r="P56" s="207"/>
      <c r="Q56" s="207"/>
      <c r="R56" s="207"/>
      <c r="S56" s="208"/>
      <c r="T56" s="209"/>
      <c r="U56" s="210"/>
      <c r="V56" s="209"/>
      <c r="W56" s="211"/>
      <c r="X56" s="212"/>
      <c r="Y56" s="213"/>
      <c r="Z56" s="213"/>
      <c r="AA56" s="209"/>
      <c r="AB56" s="212"/>
      <c r="AC56" s="209"/>
      <c r="AD56" s="212"/>
      <c r="AE56" s="212"/>
      <c r="AF56" s="213"/>
      <c r="AG56" s="213"/>
      <c r="AH56" s="209"/>
      <c r="AI56" s="212"/>
      <c r="AJ56" s="209"/>
      <c r="AK56" s="212"/>
      <c r="AL56" s="212"/>
    </row>
    <row r="57" spans="2:38" ht="14.25">
      <c r="B57" s="205"/>
      <c r="C57" s="206"/>
      <c r="D57" s="190"/>
      <c r="E57" s="193"/>
      <c r="F57" s="193"/>
      <c r="G57" s="193"/>
      <c r="H57" s="214"/>
      <c r="I57" s="462"/>
      <c r="J57" s="245"/>
      <c r="K57" s="235"/>
      <c r="L57" s="234"/>
      <c r="M57" s="234"/>
      <c r="N57" s="235"/>
      <c r="O57" s="235"/>
      <c r="P57" s="207"/>
      <c r="Q57" s="207"/>
      <c r="R57" s="207"/>
      <c r="S57" s="208"/>
      <c r="T57" s="209"/>
      <c r="U57" s="210"/>
      <c r="V57" s="209"/>
      <c r="W57" s="211"/>
      <c r="X57" s="212"/>
      <c r="Y57" s="213"/>
      <c r="Z57" s="213"/>
      <c r="AA57" s="209"/>
      <c r="AB57" s="212"/>
      <c r="AC57" s="209"/>
      <c r="AD57" s="212"/>
      <c r="AE57" s="212"/>
      <c r="AF57" s="213"/>
      <c r="AG57" s="213"/>
      <c r="AH57" s="209"/>
      <c r="AI57" s="212"/>
      <c r="AJ57" s="209"/>
      <c r="AK57" s="212"/>
      <c r="AL57" s="212"/>
    </row>
    <row r="58" spans="2:38" ht="14.25">
      <c r="B58" s="205"/>
      <c r="C58" s="206"/>
      <c r="D58" s="190"/>
      <c r="E58" s="193"/>
      <c r="F58" s="193"/>
      <c r="G58" s="193"/>
      <c r="H58" s="214"/>
      <c r="I58" s="462"/>
      <c r="J58" s="245"/>
      <c r="K58" s="235"/>
      <c r="L58" s="234"/>
      <c r="M58" s="234"/>
      <c r="N58" s="235"/>
      <c r="O58" s="235"/>
      <c r="P58" s="207"/>
      <c r="Q58" s="207"/>
      <c r="R58" s="207"/>
      <c r="S58" s="208"/>
      <c r="T58" s="209"/>
      <c r="U58" s="210"/>
      <c r="V58" s="209"/>
      <c r="W58" s="211"/>
      <c r="X58" s="212"/>
      <c r="Y58" s="213"/>
      <c r="Z58" s="213"/>
      <c r="AA58" s="209"/>
      <c r="AB58" s="212"/>
      <c r="AC58" s="209"/>
      <c r="AD58" s="212"/>
      <c r="AE58" s="212"/>
      <c r="AF58" s="213"/>
      <c r="AG58" s="213"/>
      <c r="AH58" s="209"/>
      <c r="AI58" s="212"/>
      <c r="AJ58" s="209"/>
      <c r="AK58" s="212"/>
      <c r="AL58" s="212"/>
    </row>
    <row r="59" spans="2:38" ht="14.25">
      <c r="B59" s="205"/>
      <c r="C59" s="206"/>
      <c r="D59" s="190"/>
      <c r="E59" s="193"/>
      <c r="F59" s="193"/>
      <c r="G59" s="193"/>
      <c r="H59" s="214"/>
      <c r="I59" s="462"/>
      <c r="J59" s="245"/>
      <c r="K59" s="235"/>
      <c r="L59" s="234"/>
      <c r="M59" s="234"/>
      <c r="N59" s="235"/>
      <c r="O59" s="235"/>
      <c r="P59" s="207"/>
      <c r="Q59" s="207"/>
      <c r="R59" s="207"/>
      <c r="S59" s="208"/>
      <c r="T59" s="209"/>
      <c r="U59" s="210"/>
      <c r="V59" s="209"/>
      <c r="W59" s="211"/>
      <c r="X59" s="212"/>
      <c r="Y59" s="213"/>
      <c r="Z59" s="213"/>
      <c r="AA59" s="209"/>
      <c r="AB59" s="212"/>
      <c r="AC59" s="209"/>
      <c r="AD59" s="212"/>
      <c r="AE59" s="212"/>
      <c r="AF59" s="213"/>
      <c r="AG59" s="213"/>
      <c r="AH59" s="209"/>
      <c r="AI59" s="212"/>
      <c r="AJ59" s="209"/>
      <c r="AK59" s="212"/>
      <c r="AL59" s="212"/>
    </row>
    <row r="60" spans="2:38" ht="14.25">
      <c r="B60" s="205"/>
      <c r="C60" s="206"/>
      <c r="D60" s="190"/>
      <c r="E60" s="193"/>
      <c r="F60" s="193"/>
      <c r="G60" s="193"/>
      <c r="H60" s="214"/>
      <c r="I60" s="462"/>
      <c r="J60" s="245"/>
      <c r="K60" s="235"/>
      <c r="L60" s="234"/>
      <c r="M60" s="234"/>
      <c r="N60" s="235"/>
      <c r="O60" s="235"/>
      <c r="P60" s="207"/>
      <c r="Q60" s="207"/>
      <c r="R60" s="207"/>
      <c r="S60" s="208"/>
      <c r="T60" s="209"/>
      <c r="U60" s="210"/>
      <c r="V60" s="209"/>
      <c r="W60" s="211"/>
      <c r="X60" s="212"/>
      <c r="Y60" s="213"/>
      <c r="Z60" s="213"/>
      <c r="AA60" s="209"/>
      <c r="AB60" s="212"/>
      <c r="AC60" s="209"/>
      <c r="AD60" s="212"/>
      <c r="AE60" s="212"/>
      <c r="AF60" s="213"/>
      <c r="AG60" s="213"/>
      <c r="AH60" s="209"/>
      <c r="AI60" s="212"/>
      <c r="AJ60" s="209"/>
      <c r="AK60" s="212"/>
      <c r="AL60" s="212"/>
    </row>
    <row r="61" spans="2:38" ht="14.25">
      <c r="B61" s="205"/>
      <c r="C61" s="206"/>
      <c r="D61" s="190"/>
      <c r="E61" s="193"/>
      <c r="F61" s="193"/>
      <c r="G61" s="193"/>
      <c r="H61" s="214"/>
      <c r="I61" s="462"/>
      <c r="J61" s="245"/>
      <c r="K61" s="235"/>
      <c r="L61" s="234"/>
      <c r="M61" s="234"/>
      <c r="N61" s="235"/>
      <c r="O61" s="235"/>
      <c r="P61" s="207"/>
      <c r="Q61" s="207"/>
      <c r="R61" s="207"/>
      <c r="S61" s="208"/>
      <c r="T61" s="209"/>
      <c r="U61" s="210"/>
      <c r="V61" s="209"/>
      <c r="W61" s="211"/>
      <c r="X61" s="212"/>
      <c r="Y61" s="213"/>
      <c r="Z61" s="213"/>
      <c r="AA61" s="209"/>
      <c r="AB61" s="212"/>
      <c r="AC61" s="209"/>
      <c r="AD61" s="212"/>
      <c r="AE61" s="212"/>
      <c r="AF61" s="213"/>
      <c r="AG61" s="213"/>
      <c r="AH61" s="209"/>
      <c r="AI61" s="212"/>
      <c r="AJ61" s="209"/>
      <c r="AK61" s="212"/>
      <c r="AL61" s="212"/>
    </row>
    <row r="62" spans="2:38" ht="14.25">
      <c r="B62" s="205"/>
      <c r="C62" s="206"/>
      <c r="D62" s="190"/>
      <c r="E62" s="193"/>
      <c r="F62" s="193"/>
      <c r="G62" s="193"/>
      <c r="H62" s="214"/>
      <c r="I62" s="462"/>
      <c r="J62" s="245"/>
      <c r="K62" s="235"/>
      <c r="L62" s="234"/>
      <c r="M62" s="234"/>
      <c r="N62" s="235"/>
      <c r="O62" s="235"/>
      <c r="P62" s="207"/>
      <c r="Q62" s="207"/>
      <c r="R62" s="207"/>
      <c r="S62" s="208"/>
      <c r="T62" s="209"/>
      <c r="U62" s="210"/>
      <c r="V62" s="209"/>
      <c r="W62" s="211"/>
      <c r="X62" s="212"/>
      <c r="Y62" s="213"/>
      <c r="Z62" s="213"/>
      <c r="AA62" s="209"/>
      <c r="AB62" s="212"/>
      <c r="AC62" s="209"/>
      <c r="AD62" s="212"/>
      <c r="AE62" s="212"/>
      <c r="AF62" s="213"/>
      <c r="AG62" s="213"/>
      <c r="AH62" s="209"/>
      <c r="AI62" s="212"/>
      <c r="AJ62" s="209"/>
      <c r="AK62" s="212"/>
      <c r="AL62" s="212"/>
    </row>
    <row r="63" spans="2:38" ht="14.25">
      <c r="B63" s="205"/>
      <c r="C63" s="206"/>
      <c r="D63" s="190"/>
      <c r="E63" s="193"/>
      <c r="F63" s="193"/>
      <c r="G63" s="193"/>
      <c r="H63" s="214"/>
      <c r="I63" s="462"/>
      <c r="J63" s="245"/>
      <c r="K63" s="235"/>
      <c r="L63" s="234"/>
      <c r="M63" s="234"/>
      <c r="N63" s="235"/>
      <c r="O63" s="235"/>
      <c r="P63" s="207"/>
      <c r="Q63" s="207"/>
      <c r="R63" s="207"/>
      <c r="S63" s="208"/>
      <c r="T63" s="209"/>
      <c r="U63" s="210"/>
      <c r="V63" s="209"/>
      <c r="W63" s="211"/>
      <c r="X63" s="212"/>
      <c r="Y63" s="213"/>
      <c r="Z63" s="213"/>
      <c r="AA63" s="209"/>
      <c r="AB63" s="212"/>
      <c r="AC63" s="209"/>
      <c r="AD63" s="212"/>
      <c r="AE63" s="212"/>
      <c r="AF63" s="213"/>
      <c r="AG63" s="213"/>
      <c r="AH63" s="209"/>
      <c r="AI63" s="212"/>
      <c r="AJ63" s="209"/>
      <c r="AK63" s="212"/>
      <c r="AL63" s="212"/>
    </row>
    <row r="64" spans="2:38" customFormat="1" ht="102" hidden="1">
      <c r="B64" s="205" t="s">
        <v>370</v>
      </c>
      <c r="C64" s="206" t="str">
        <f t="shared" ref="C64:C76" si="23">CONCATENATE("Se produce ",E64," debido a ",F64," causado por un ",D64,", que ocaciona ",G64,"")</f>
        <v>Se produce Acceso no autorizado a datos debido a Configuración de seguridad incorrectos  causado por un Atacante Externo, que ocaciona Fuga de información sensible o del proceso</v>
      </c>
      <c r="D64" s="182" t="s">
        <v>346</v>
      </c>
      <c r="E64" s="185" t="s">
        <v>347</v>
      </c>
      <c r="F64" s="185" t="s">
        <v>348</v>
      </c>
      <c r="G64" s="185" t="s">
        <v>349</v>
      </c>
      <c r="H64" s="204" t="s">
        <v>187</v>
      </c>
      <c r="I64" s="156" t="s">
        <v>350</v>
      </c>
      <c r="J64" s="199" t="s">
        <v>371</v>
      </c>
      <c r="K64" s="146" t="s">
        <v>372</v>
      </c>
      <c r="L64" s="143" t="s">
        <v>373</v>
      </c>
      <c r="M64" s="148" t="s">
        <v>374</v>
      </c>
      <c r="N64" s="146" t="s">
        <v>375</v>
      </c>
      <c r="O64" s="146" t="s">
        <v>376</v>
      </c>
      <c r="P64" s="148" t="s">
        <v>242</v>
      </c>
      <c r="Q64" s="146" t="s">
        <v>232</v>
      </c>
      <c r="R64" s="146" t="s">
        <v>232</v>
      </c>
      <c r="S64" s="208">
        <v>43440</v>
      </c>
      <c r="T64" s="177">
        <f t="shared" ref="T64:T84" si="24">IF(U64="Rara vez",1,IF(U64="Improbable",2,IF(U64="Posible",3,IF(U64="Probable",4,IF(U64="Casi seguro",5,"NA")))))</f>
        <v>3</v>
      </c>
      <c r="U64" s="244" t="str">
        <f t="shared" ref="U64:U75" si="25">I64</f>
        <v>Posible</v>
      </c>
      <c r="V64" s="177">
        <f t="shared" ref="V64:V84" si="26">IF(W64="Insignificante",1,IF(W64="Menor",2,IF(W64="Moderado",3,IF(W64="Mayor",4,IF(W64="Catastrófico",5,"NA")))))</f>
        <v>4</v>
      </c>
      <c r="W64" s="211" t="str">
        <f>P64</f>
        <v>Mayor</v>
      </c>
      <c r="X64" s="178" t="str">
        <f t="shared" ref="X64:X89" si="27">IF(AND(T64=1,V64=1),"Bajo",IF(AND(T64=1,V64=2),"Bajo",IF(AND(T64=2,V64=1),"Bajo",IF(AND(T64=3,V64=1),"Bajo",IF(AND(T64=1,V64=3),"Moderado",IF(AND(T64=1,V64=4),"Alto",IF(AND(T64=2,V64=2),"Bajo",IF(AND(T64=2,V64=3),"Alto",IF(AND(T64=3,V64=2),"Moderado",IF(AND(T64=4,V64=1),"Moderado",IF(AND(T64=1,V64=5),"Extremo",IF(AND(T64=2,V64=4),"Alto",IF(AND(T64=3,V64=3),"Alto",IF(AND(T64=3,V64=4),"Extremo",IF(AND(T64=4,V64=2),"Alto",IF(AND(T64=4,V64=3),"Alto",IF(AND(T64=5,V64=1),"Alto",IF(AND(T64=5,V64=2),"Alto",IF(AND(T64=2,V64=5),"Extremo",IF(AND(T64=3,V64=5),"Extremo",IF(AND(T64=4,V64=4),"Extremo",IF(AND(T64=4,V64=5),"Extremo",IF(AND(T64=5,V64=3),"Alto",IF(AND(T64=5,V64=4),"Extremo",IF(AND(T64=5,V64=5),"Extremo","NA")))))))))))))))))))))))))</f>
        <v>Extremo</v>
      </c>
      <c r="Y64" s="179"/>
      <c r="Z64" s="179"/>
      <c r="AA64" s="177">
        <f t="shared" ref="AA64:AA83" si="28">IF(T64-Y64&lt;=0,1,T64-Y64)</f>
        <v>3</v>
      </c>
      <c r="AB64" s="178" t="str">
        <f t="shared" ref="AB64:AB84" si="29">IF(AA64=1,"Rara vez",IF(AA64=2,"Improbable",IF(AA64=3,"Posible",IF(AA64=4,"Probable",IF(AA64=5,"Casi Seguro","NA")))))</f>
        <v>Posible</v>
      </c>
      <c r="AC64" s="177">
        <f t="shared" ref="AC64:AC83" si="30">IF(V64-Z64&lt;=0,1,V64-Z64)</f>
        <v>4</v>
      </c>
      <c r="AD64" s="178" t="str">
        <f t="shared" ref="AD64:AD84" si="31">IF(AC64=1,"Insignificante",IF(AC64=2,"Menor",IF(AC64=3,"Moderado",IF(AC64=4,"Mayor",IF(AC64=5,"Catastrofico","NA")))))</f>
        <v>Mayor</v>
      </c>
      <c r="AE64" s="178" t="str">
        <f t="shared" ref="AE64:AE83" si="32">IF(AND(AA64=1,AC64=1),"Bajo",IF(AND(AA64=1,AC64=2),"Bajo",IF(AND(AA64=2,AC64=1),"Bajo",IF(AND(AA64=3,AC64=1),"Moderado",IF(AND(AA64=1,AC64=3),"Moderado",IF(AND(AA64=1,AC64=4),"Moderado",IF(AND(AA64=2,AC64=2),"Moderado",IF(AND(AA64=2,AC64=3),"Moderado",IF(AND(AA64=3,AC64=2),"Moderado",IF(AND(AA64=4,AC64=1),"Moderado",IF(AND(AA64=1,AC64=5),"Alto",IF(AND(AA64=2,AC64=4),"Alto",IF(AND(AA64=3,AC64=3),"Alto",IF(AND(AA64=3,AC64=4),"Alto",IF(AND(AA64=4,AC64=2),"Moderado",IF(AND(AA64=4,AC64=3),"Alto",IF(AND(AA64=5,AC64=1),"Alto",IF(AND(AA64=5,AC64=2),"Alto",IF(AND(AA64=2,AC64=5),"Alto",IF(AND(AA64=3,AC64=5),"Extremo",IF(AND(AA64=4,AC64=4),"Extremo",IF(AND(AA64=4,AC64=5),"Extremo",IF(AND(AA64=5,AC64=3),"Alto",IF(AND(AA64=5,AC64=4),"Extremo",IF(AND(AA64=5,AC64=5),"Extremo","NA")))))))))))))))))))))))))</f>
        <v>Alto</v>
      </c>
      <c r="AF64" s="179"/>
      <c r="AG64" s="179"/>
      <c r="AH64" s="177">
        <f t="shared" ref="AH64:AH83" si="33">IF(AA64-AF64&lt;=0,1,AA64-AF64)</f>
        <v>3</v>
      </c>
      <c r="AI64" s="178" t="str">
        <f t="shared" ref="AI64:AI84" si="34">IF(AH64=1,"Rara vez",IF(AH64=2,"Improbable",IF(AH64=3,"Posible",IF(AH64=4,"Probable",IF(AH64=5,"Casi Seguro","NA")))))</f>
        <v>Posible</v>
      </c>
      <c r="AJ64" s="177">
        <f t="shared" ref="AJ64:AJ83" si="35">IF(AC64-AG64&lt;=0,1,AC64-AG64)</f>
        <v>4</v>
      </c>
      <c r="AK64" s="178" t="str">
        <f t="shared" ref="AK64:AK84" si="36">IF(AJ64=1,"Insignificante",IF(AJ64=2,"Menor",IF(AJ64=3,"Moderado",IF(AJ64=4,"Mayor",IF(AJ64=5,"Catastrofico","NA")))))</f>
        <v>Mayor</v>
      </c>
      <c r="AL64" s="178" t="str">
        <f t="shared" ref="AL64:AL83" si="37">IF(AND(AH64=1,AJ64=1),"Bajo",IF(AND(AH64=1,AJ64=2),"Bajo",IF(AND(AH64=2,AJ64=1),"Bajo",IF(AND(AH64=3,AJ64=1),"Moderado",IF(AND(AH64=1,AJ64=3),"Moderado",IF(AND(AH64=1,AJ64=4),"Moderado",IF(AND(AH64=2,AJ64=2),"Moderado",IF(AND(AH64=2,AJ64=3),"Moderado",IF(AND(AH64=3,AJ64=2),"Moderado",IF(AND(AH64=4,AJ64=1),"Moderado",IF(AND(AH64=1,AJ64=5),"Alto",IF(AND(AH64=2,AJ64=4),"Alto",IF(AND(AH64=3,AJ64=3),"Alto",IF(AND(AH64=3,AJ64=4),"Alto",IF(AND(AH64=4,AJ64=2),"Moderado",IF(AND(AH64=4,AJ64=3),"Alto",IF(AND(AH64=5,AJ64=1),"Alto",IF(AND(AH64=5,AJ64=2),"Alto",IF(AND(AH64=2,AJ64=5),"Alto",IF(AND(AH64=3,AJ64=5),"Extremo",IF(AND(AH64=4,AJ64=4),"Extremo",IF(AND(AH64=4,AJ64=5),"Extremo",IF(AND(AH64=5,AJ64=3),"Alto",IF(AND(AH64=5,AJ64=4),"Extremo",IF(AND(AH64=5,AJ64=5),"Extremo","NA")))))))))))))))))))))))))</f>
        <v>Alto</v>
      </c>
    </row>
    <row r="65" spans="2:38" customFormat="1" ht="102" hidden="1">
      <c r="B65" s="205" t="s">
        <v>377</v>
      </c>
      <c r="C65" s="206" t="str">
        <f t="shared" si="23"/>
        <v xml:space="preserve">Se produce Intrusión a aplicaciones y web debido a Ausencia de solucion de detección de intrusos  causado por un Atacante Externo, que ocaciona Alteracion a sistemas de informacion  </v>
      </c>
      <c r="D65" s="182" t="s">
        <v>346</v>
      </c>
      <c r="E65" s="185" t="s">
        <v>378</v>
      </c>
      <c r="F65" s="185" t="s">
        <v>379</v>
      </c>
      <c r="G65" s="185" t="s">
        <v>380</v>
      </c>
      <c r="H65" s="204" t="s">
        <v>188</v>
      </c>
      <c r="I65" s="156" t="s">
        <v>352</v>
      </c>
      <c r="J65" s="199" t="s">
        <v>371</v>
      </c>
      <c r="K65" s="146" t="s">
        <v>372</v>
      </c>
      <c r="L65" s="143" t="s">
        <v>373</v>
      </c>
      <c r="M65" s="148" t="s">
        <v>374</v>
      </c>
      <c r="N65" s="146" t="s">
        <v>375</v>
      </c>
      <c r="O65" s="146" t="s">
        <v>376</v>
      </c>
      <c r="P65" s="148" t="s">
        <v>242</v>
      </c>
      <c r="Q65" s="146" t="s">
        <v>232</v>
      </c>
      <c r="R65" s="146" t="s">
        <v>232</v>
      </c>
      <c r="S65" s="208">
        <v>43440</v>
      </c>
      <c r="T65" s="177">
        <f t="shared" si="24"/>
        <v>4</v>
      </c>
      <c r="U65" s="244" t="str">
        <f t="shared" si="25"/>
        <v>Probable</v>
      </c>
      <c r="V65" s="177">
        <f t="shared" si="26"/>
        <v>3</v>
      </c>
      <c r="W65" s="176" t="str">
        <f>Q65</f>
        <v>Moderado</v>
      </c>
      <c r="X65" s="178" t="str">
        <f t="shared" si="27"/>
        <v>Alto</v>
      </c>
      <c r="Y65" s="179"/>
      <c r="Z65" s="179"/>
      <c r="AA65" s="177">
        <f t="shared" si="28"/>
        <v>4</v>
      </c>
      <c r="AB65" s="178" t="str">
        <f t="shared" si="29"/>
        <v>Probable</v>
      </c>
      <c r="AC65" s="177">
        <f t="shared" si="30"/>
        <v>3</v>
      </c>
      <c r="AD65" s="178" t="str">
        <f t="shared" si="31"/>
        <v>Moderado</v>
      </c>
      <c r="AE65" s="178" t="str">
        <f t="shared" si="32"/>
        <v>Alto</v>
      </c>
      <c r="AF65" s="179"/>
      <c r="AG65" s="179"/>
      <c r="AH65" s="177">
        <f t="shared" si="33"/>
        <v>4</v>
      </c>
      <c r="AI65" s="178" t="str">
        <f t="shared" si="34"/>
        <v>Probable</v>
      </c>
      <c r="AJ65" s="177">
        <f t="shared" si="35"/>
        <v>3</v>
      </c>
      <c r="AK65" s="178" t="str">
        <f t="shared" si="36"/>
        <v>Moderado</v>
      </c>
      <c r="AL65" s="178" t="str">
        <f t="shared" si="37"/>
        <v>Alto</v>
      </c>
    </row>
    <row r="66" spans="2:38" customFormat="1" ht="102" hidden="1">
      <c r="B66" s="205" t="s">
        <v>381</v>
      </c>
      <c r="C66" s="206" t="str">
        <f t="shared" si="23"/>
        <v xml:space="preserve">Se produce Modificación no autorizada de datos debido a Vulnerabilidades técnicas no remediadas causado por un Atacante Externo, que ocaciona Alteracion de información sensible o del proceso </v>
      </c>
      <c r="D66" s="182" t="s">
        <v>346</v>
      </c>
      <c r="E66" s="172" t="s">
        <v>382</v>
      </c>
      <c r="F66" s="172" t="s">
        <v>383</v>
      </c>
      <c r="G66" s="185" t="s">
        <v>384</v>
      </c>
      <c r="H66" s="204" t="s">
        <v>188</v>
      </c>
      <c r="I66" s="156" t="s">
        <v>352</v>
      </c>
      <c r="J66" s="199" t="s">
        <v>371</v>
      </c>
      <c r="K66" s="146" t="s">
        <v>372</v>
      </c>
      <c r="L66" s="143" t="s">
        <v>373</v>
      </c>
      <c r="M66" s="148" t="s">
        <v>374</v>
      </c>
      <c r="N66" s="146" t="s">
        <v>375</v>
      </c>
      <c r="O66" s="146" t="s">
        <v>376</v>
      </c>
      <c r="P66" s="148" t="s">
        <v>242</v>
      </c>
      <c r="Q66" s="146" t="s">
        <v>232</v>
      </c>
      <c r="R66" s="146" t="s">
        <v>232</v>
      </c>
      <c r="S66" s="208">
        <v>43440</v>
      </c>
      <c r="T66" s="177">
        <f t="shared" si="24"/>
        <v>4</v>
      </c>
      <c r="U66" s="244" t="str">
        <f t="shared" si="25"/>
        <v>Probable</v>
      </c>
      <c r="V66" s="177">
        <f t="shared" si="26"/>
        <v>3</v>
      </c>
      <c r="W66" s="176" t="str">
        <f>Q66</f>
        <v>Moderado</v>
      </c>
      <c r="X66" s="178" t="str">
        <f t="shared" si="27"/>
        <v>Alto</v>
      </c>
      <c r="Y66" s="179"/>
      <c r="Z66" s="179"/>
      <c r="AA66" s="177">
        <f t="shared" si="28"/>
        <v>4</v>
      </c>
      <c r="AB66" s="178" t="str">
        <f t="shared" si="29"/>
        <v>Probable</v>
      </c>
      <c r="AC66" s="177">
        <f t="shared" si="30"/>
        <v>3</v>
      </c>
      <c r="AD66" s="178" t="str">
        <f t="shared" si="31"/>
        <v>Moderado</v>
      </c>
      <c r="AE66" s="178" t="str">
        <f t="shared" si="32"/>
        <v>Alto</v>
      </c>
      <c r="AF66" s="179"/>
      <c r="AG66" s="179"/>
      <c r="AH66" s="177">
        <f t="shared" si="33"/>
        <v>4</v>
      </c>
      <c r="AI66" s="178" t="str">
        <f t="shared" si="34"/>
        <v>Probable</v>
      </c>
      <c r="AJ66" s="177">
        <f t="shared" si="35"/>
        <v>3</v>
      </c>
      <c r="AK66" s="178" t="str">
        <f t="shared" si="36"/>
        <v>Moderado</v>
      </c>
      <c r="AL66" s="178" t="str">
        <f t="shared" si="37"/>
        <v>Alto</v>
      </c>
    </row>
    <row r="67" spans="2:38" customFormat="1" ht="102" hidden="1">
      <c r="B67" s="205" t="s">
        <v>385</v>
      </c>
      <c r="C67" s="206" t="str">
        <f t="shared" si="23"/>
        <v>Se produce Acceso no autorizado a datos debido a Vulnerabilidades técnicas no remediadas causado por un Atacante Externo, que ocaciona Fuga de información sensible o del proceso</v>
      </c>
      <c r="D67" s="182" t="s">
        <v>346</v>
      </c>
      <c r="E67" s="185" t="s">
        <v>347</v>
      </c>
      <c r="F67" s="172" t="s">
        <v>383</v>
      </c>
      <c r="G67" s="185" t="s">
        <v>349</v>
      </c>
      <c r="H67" s="204" t="s">
        <v>187</v>
      </c>
      <c r="I67" s="156" t="s">
        <v>352</v>
      </c>
      <c r="J67" s="199" t="s">
        <v>371</v>
      </c>
      <c r="K67" s="146" t="s">
        <v>372</v>
      </c>
      <c r="L67" s="143" t="s">
        <v>373</v>
      </c>
      <c r="M67" s="148" t="s">
        <v>374</v>
      </c>
      <c r="N67" s="146" t="s">
        <v>375</v>
      </c>
      <c r="O67" s="146" t="s">
        <v>376</v>
      </c>
      <c r="P67" s="148" t="s">
        <v>242</v>
      </c>
      <c r="Q67" s="146" t="s">
        <v>232</v>
      </c>
      <c r="R67" s="146" t="s">
        <v>232</v>
      </c>
      <c r="S67" s="208">
        <v>43440</v>
      </c>
      <c r="T67" s="177">
        <f t="shared" si="24"/>
        <v>4</v>
      </c>
      <c r="U67" s="244" t="str">
        <f t="shared" si="25"/>
        <v>Probable</v>
      </c>
      <c r="V67" s="177">
        <f t="shared" si="26"/>
        <v>4</v>
      </c>
      <c r="W67" s="211" t="str">
        <f>P67</f>
        <v>Mayor</v>
      </c>
      <c r="X67" s="178" t="str">
        <f t="shared" si="27"/>
        <v>Extremo</v>
      </c>
      <c r="Y67" s="179"/>
      <c r="Z67" s="179"/>
      <c r="AA67" s="177">
        <f t="shared" si="28"/>
        <v>4</v>
      </c>
      <c r="AB67" s="178" t="str">
        <f t="shared" si="29"/>
        <v>Probable</v>
      </c>
      <c r="AC67" s="177">
        <f t="shared" si="30"/>
        <v>4</v>
      </c>
      <c r="AD67" s="178" t="str">
        <f t="shared" si="31"/>
        <v>Mayor</v>
      </c>
      <c r="AE67" s="178" t="str">
        <f t="shared" si="32"/>
        <v>Extremo</v>
      </c>
      <c r="AF67" s="179"/>
      <c r="AG67" s="179"/>
      <c r="AH67" s="177">
        <f t="shared" si="33"/>
        <v>4</v>
      </c>
      <c r="AI67" s="178" t="str">
        <f t="shared" si="34"/>
        <v>Probable</v>
      </c>
      <c r="AJ67" s="177">
        <f t="shared" si="35"/>
        <v>4</v>
      </c>
      <c r="AK67" s="178" t="str">
        <f t="shared" si="36"/>
        <v>Mayor</v>
      </c>
      <c r="AL67" s="178" t="str">
        <f t="shared" si="37"/>
        <v>Extremo</v>
      </c>
    </row>
    <row r="68" spans="2:38" customFormat="1" ht="114.75" hidden="1">
      <c r="B68" s="205" t="s">
        <v>386</v>
      </c>
      <c r="C68" s="206" t="str">
        <f t="shared" si="23"/>
        <v>Se produce Acceso no autorizado a datos debido a Vulnerabilidades técnicas no remediadas causado por un Usuario TI (Malintencionado), que ocaciona Fuga de información sensible o del proceso</v>
      </c>
      <c r="D68" s="182" t="s">
        <v>387</v>
      </c>
      <c r="E68" s="185" t="s">
        <v>347</v>
      </c>
      <c r="F68" s="172" t="s">
        <v>383</v>
      </c>
      <c r="G68" s="185" t="s">
        <v>349</v>
      </c>
      <c r="H68" s="204" t="s">
        <v>187</v>
      </c>
      <c r="I68" s="156" t="s">
        <v>352</v>
      </c>
      <c r="J68" s="199" t="s">
        <v>371</v>
      </c>
      <c r="K68" s="146" t="s">
        <v>372</v>
      </c>
      <c r="L68" s="143" t="s">
        <v>373</v>
      </c>
      <c r="M68" s="148" t="s">
        <v>374</v>
      </c>
      <c r="N68" s="146" t="s">
        <v>375</v>
      </c>
      <c r="O68" s="146" t="s">
        <v>376</v>
      </c>
      <c r="P68" s="148" t="s">
        <v>242</v>
      </c>
      <c r="Q68" s="146" t="s">
        <v>232</v>
      </c>
      <c r="R68" s="146" t="s">
        <v>232</v>
      </c>
      <c r="S68" s="208">
        <v>43440</v>
      </c>
      <c r="T68" s="177">
        <f t="shared" si="24"/>
        <v>4</v>
      </c>
      <c r="U68" s="244" t="str">
        <f t="shared" si="25"/>
        <v>Probable</v>
      </c>
      <c r="V68" s="177">
        <f t="shared" si="26"/>
        <v>4</v>
      </c>
      <c r="W68" s="211" t="str">
        <f>P68</f>
        <v>Mayor</v>
      </c>
      <c r="X68" s="178" t="str">
        <f t="shared" si="27"/>
        <v>Extremo</v>
      </c>
      <c r="Y68" s="179"/>
      <c r="Z68" s="179"/>
      <c r="AA68" s="177">
        <f t="shared" si="28"/>
        <v>4</v>
      </c>
      <c r="AB68" s="178" t="str">
        <f t="shared" si="29"/>
        <v>Probable</v>
      </c>
      <c r="AC68" s="177">
        <f t="shared" si="30"/>
        <v>4</v>
      </c>
      <c r="AD68" s="178" t="str">
        <f t="shared" si="31"/>
        <v>Mayor</v>
      </c>
      <c r="AE68" s="178" t="str">
        <f t="shared" si="32"/>
        <v>Extremo</v>
      </c>
      <c r="AF68" s="179"/>
      <c r="AG68" s="179"/>
      <c r="AH68" s="177">
        <f t="shared" si="33"/>
        <v>4</v>
      </c>
      <c r="AI68" s="178" t="str">
        <f t="shared" si="34"/>
        <v>Probable</v>
      </c>
      <c r="AJ68" s="177">
        <f t="shared" si="35"/>
        <v>4</v>
      </c>
      <c r="AK68" s="178" t="str">
        <f t="shared" si="36"/>
        <v>Mayor</v>
      </c>
      <c r="AL68" s="178" t="str">
        <f t="shared" si="37"/>
        <v>Extremo</v>
      </c>
    </row>
    <row r="69" spans="2:38" customFormat="1" ht="114.75" hidden="1">
      <c r="B69" s="205" t="s">
        <v>388</v>
      </c>
      <c r="C69" s="206" t="str">
        <f t="shared" si="23"/>
        <v xml:space="preserve">Se produce Modificación no autorizada de datos debido a Vulnerabilidades de día cero no gestionadas causado por un Atacante Externo, que ocaciona Daño de información sensible o del proceso </v>
      </c>
      <c r="D69" s="182" t="s">
        <v>346</v>
      </c>
      <c r="E69" s="185" t="s">
        <v>382</v>
      </c>
      <c r="F69" s="172" t="s">
        <v>389</v>
      </c>
      <c r="G69" s="185" t="s">
        <v>390</v>
      </c>
      <c r="H69" s="184" t="s">
        <v>189</v>
      </c>
      <c r="I69" s="156" t="s">
        <v>352</v>
      </c>
      <c r="J69" s="199" t="s">
        <v>371</v>
      </c>
      <c r="K69" s="146" t="s">
        <v>372</v>
      </c>
      <c r="L69" s="143" t="s">
        <v>373</v>
      </c>
      <c r="M69" s="148" t="s">
        <v>374</v>
      </c>
      <c r="N69" s="146" t="s">
        <v>375</v>
      </c>
      <c r="O69" s="146" t="s">
        <v>376</v>
      </c>
      <c r="P69" s="148" t="s">
        <v>242</v>
      </c>
      <c r="Q69" s="146" t="s">
        <v>232</v>
      </c>
      <c r="R69" s="146" t="s">
        <v>232</v>
      </c>
      <c r="S69" s="208">
        <v>43440</v>
      </c>
      <c r="T69" s="177">
        <f t="shared" si="24"/>
        <v>4</v>
      </c>
      <c r="U69" s="244" t="str">
        <f t="shared" si="25"/>
        <v>Probable</v>
      </c>
      <c r="V69" s="177">
        <f t="shared" si="26"/>
        <v>3</v>
      </c>
      <c r="W69" s="176" t="str">
        <f>R69</f>
        <v>Moderado</v>
      </c>
      <c r="X69" s="178" t="str">
        <f t="shared" si="27"/>
        <v>Alto</v>
      </c>
      <c r="Y69" s="179"/>
      <c r="Z69" s="179"/>
      <c r="AA69" s="177">
        <f t="shared" si="28"/>
        <v>4</v>
      </c>
      <c r="AB69" s="178" t="str">
        <f t="shared" si="29"/>
        <v>Probable</v>
      </c>
      <c r="AC69" s="177">
        <f t="shared" si="30"/>
        <v>3</v>
      </c>
      <c r="AD69" s="178" t="str">
        <f t="shared" si="31"/>
        <v>Moderado</v>
      </c>
      <c r="AE69" s="178" t="str">
        <f t="shared" si="32"/>
        <v>Alto</v>
      </c>
      <c r="AF69" s="179"/>
      <c r="AG69" s="179"/>
      <c r="AH69" s="177">
        <f t="shared" si="33"/>
        <v>4</v>
      </c>
      <c r="AI69" s="178" t="str">
        <f t="shared" si="34"/>
        <v>Probable</v>
      </c>
      <c r="AJ69" s="177">
        <f t="shared" si="35"/>
        <v>3</v>
      </c>
      <c r="AK69" s="178" t="str">
        <f t="shared" si="36"/>
        <v>Moderado</v>
      </c>
      <c r="AL69" s="178" t="str">
        <f t="shared" si="37"/>
        <v>Alto</v>
      </c>
    </row>
    <row r="70" spans="2:38" customFormat="1" ht="127.5" hidden="1">
      <c r="B70" s="205" t="s">
        <v>391</v>
      </c>
      <c r="C70" s="206" t="str">
        <f t="shared" si="23"/>
        <v xml:space="preserve">Se produce Modificación no autorizada de datos debido a Vulnerabilidades de día cero no gestionadas causado por un Usuario TI (Malintencionado), que ocaciona Daño de información sensible o del proceso </v>
      </c>
      <c r="D70" s="182" t="s">
        <v>387</v>
      </c>
      <c r="E70" s="185" t="s">
        <v>382</v>
      </c>
      <c r="F70" s="172" t="s">
        <v>389</v>
      </c>
      <c r="G70" s="185" t="s">
        <v>390</v>
      </c>
      <c r="H70" s="184" t="s">
        <v>189</v>
      </c>
      <c r="I70" s="156" t="s">
        <v>352</v>
      </c>
      <c r="J70" s="199" t="s">
        <v>371</v>
      </c>
      <c r="K70" s="146" t="s">
        <v>372</v>
      </c>
      <c r="L70" s="143" t="s">
        <v>373</v>
      </c>
      <c r="M70" s="148" t="s">
        <v>374</v>
      </c>
      <c r="N70" s="146" t="s">
        <v>375</v>
      </c>
      <c r="O70" s="146" t="s">
        <v>376</v>
      </c>
      <c r="P70" s="148" t="s">
        <v>242</v>
      </c>
      <c r="Q70" s="146" t="s">
        <v>232</v>
      </c>
      <c r="R70" s="146" t="s">
        <v>232</v>
      </c>
      <c r="S70" s="208">
        <v>43440</v>
      </c>
      <c r="T70" s="177">
        <f t="shared" si="24"/>
        <v>4</v>
      </c>
      <c r="U70" s="244" t="str">
        <f t="shared" si="25"/>
        <v>Probable</v>
      </c>
      <c r="V70" s="177">
        <f t="shared" si="26"/>
        <v>3</v>
      </c>
      <c r="W70" s="176" t="str">
        <f>R70</f>
        <v>Moderado</v>
      </c>
      <c r="X70" s="178" t="str">
        <f t="shared" si="27"/>
        <v>Alto</v>
      </c>
      <c r="Y70" s="179"/>
      <c r="Z70" s="179"/>
      <c r="AA70" s="177">
        <f t="shared" si="28"/>
        <v>4</v>
      </c>
      <c r="AB70" s="178" t="str">
        <f t="shared" si="29"/>
        <v>Probable</v>
      </c>
      <c r="AC70" s="177">
        <f t="shared" si="30"/>
        <v>3</v>
      </c>
      <c r="AD70" s="178" t="str">
        <f t="shared" si="31"/>
        <v>Moderado</v>
      </c>
      <c r="AE70" s="178" t="str">
        <f t="shared" si="32"/>
        <v>Alto</v>
      </c>
      <c r="AF70" s="179"/>
      <c r="AG70" s="179"/>
      <c r="AH70" s="177">
        <f t="shared" si="33"/>
        <v>4</v>
      </c>
      <c r="AI70" s="178" t="str">
        <f t="shared" si="34"/>
        <v>Probable</v>
      </c>
      <c r="AJ70" s="177">
        <f t="shared" si="35"/>
        <v>3</v>
      </c>
      <c r="AK70" s="178" t="str">
        <f t="shared" si="36"/>
        <v>Moderado</v>
      </c>
      <c r="AL70" s="178" t="str">
        <f t="shared" si="37"/>
        <v>Alto</v>
      </c>
    </row>
    <row r="71" spans="2:38" customFormat="1" ht="89.25" hidden="1">
      <c r="B71" s="205" t="s">
        <v>392</v>
      </c>
      <c r="C71" s="206" t="str">
        <f t="shared" si="23"/>
        <v>Se produce Inyección de código debido a Fallas conocidas en el sistema causado por un Atacante Externo, que ocaciona Fuga de información sensible o del proceso</v>
      </c>
      <c r="D71" s="182" t="s">
        <v>346</v>
      </c>
      <c r="E71" s="172" t="s">
        <v>393</v>
      </c>
      <c r="F71" s="185" t="s">
        <v>394</v>
      </c>
      <c r="G71" s="185" t="s">
        <v>349</v>
      </c>
      <c r="H71" s="204" t="s">
        <v>187</v>
      </c>
      <c r="I71" s="215" t="s">
        <v>350</v>
      </c>
      <c r="J71" s="199" t="s">
        <v>371</v>
      </c>
      <c r="K71" s="146" t="s">
        <v>372</v>
      </c>
      <c r="L71" s="143" t="s">
        <v>373</v>
      </c>
      <c r="M71" s="148" t="s">
        <v>374</v>
      </c>
      <c r="N71" s="146" t="s">
        <v>375</v>
      </c>
      <c r="O71" s="146" t="s">
        <v>376</v>
      </c>
      <c r="P71" s="148" t="s">
        <v>242</v>
      </c>
      <c r="Q71" s="146" t="s">
        <v>232</v>
      </c>
      <c r="R71" s="146" t="s">
        <v>232</v>
      </c>
      <c r="S71" s="208">
        <v>43440</v>
      </c>
      <c r="T71" s="177">
        <f t="shared" si="24"/>
        <v>3</v>
      </c>
      <c r="U71" s="244" t="str">
        <f t="shared" si="25"/>
        <v>Posible</v>
      </c>
      <c r="V71" s="177">
        <f t="shared" si="26"/>
        <v>4</v>
      </c>
      <c r="W71" s="211" t="str">
        <f>P71</f>
        <v>Mayor</v>
      </c>
      <c r="X71" s="178" t="str">
        <f t="shared" si="27"/>
        <v>Extremo</v>
      </c>
      <c r="Y71" s="179"/>
      <c r="Z71" s="179"/>
      <c r="AA71" s="177">
        <f t="shared" si="28"/>
        <v>3</v>
      </c>
      <c r="AB71" s="178" t="str">
        <f t="shared" si="29"/>
        <v>Posible</v>
      </c>
      <c r="AC71" s="177">
        <f t="shared" si="30"/>
        <v>4</v>
      </c>
      <c r="AD71" s="178" t="str">
        <f t="shared" si="31"/>
        <v>Mayor</v>
      </c>
      <c r="AE71" s="178" t="str">
        <f t="shared" si="32"/>
        <v>Alto</v>
      </c>
      <c r="AF71" s="179"/>
      <c r="AG71" s="179"/>
      <c r="AH71" s="177">
        <f t="shared" si="33"/>
        <v>3</v>
      </c>
      <c r="AI71" s="178" t="str">
        <f t="shared" si="34"/>
        <v>Posible</v>
      </c>
      <c r="AJ71" s="177">
        <f t="shared" si="35"/>
        <v>4</v>
      </c>
      <c r="AK71" s="178" t="str">
        <f t="shared" si="36"/>
        <v>Mayor</v>
      </c>
      <c r="AL71" s="178" t="str">
        <f t="shared" si="37"/>
        <v>Alto</v>
      </c>
    </row>
    <row r="72" spans="2:38" customFormat="1" ht="102" hidden="1">
      <c r="B72" s="205" t="s">
        <v>395</v>
      </c>
      <c r="C72" s="206" t="str">
        <f t="shared" si="23"/>
        <v>Se produce Cross-Site Scripting (XSS) debido a Fallas conocidas en el sistema causado por un Atacante Externo, que ocaciona Fuga de información sensible o del proceso</v>
      </c>
      <c r="D72" s="182" t="s">
        <v>346</v>
      </c>
      <c r="E72" s="172" t="s">
        <v>396</v>
      </c>
      <c r="F72" s="185" t="s">
        <v>394</v>
      </c>
      <c r="G72" s="185" t="s">
        <v>349</v>
      </c>
      <c r="H72" s="204" t="s">
        <v>187</v>
      </c>
      <c r="I72" s="215" t="s">
        <v>350</v>
      </c>
      <c r="J72" s="199" t="s">
        <v>371</v>
      </c>
      <c r="K72" s="146" t="s">
        <v>372</v>
      </c>
      <c r="L72" s="143" t="s">
        <v>373</v>
      </c>
      <c r="M72" s="148" t="s">
        <v>374</v>
      </c>
      <c r="N72" s="146" t="s">
        <v>375</v>
      </c>
      <c r="O72" s="146" t="s">
        <v>376</v>
      </c>
      <c r="P72" s="148" t="s">
        <v>242</v>
      </c>
      <c r="Q72" s="146" t="s">
        <v>232</v>
      </c>
      <c r="R72" s="146" t="s">
        <v>232</v>
      </c>
      <c r="S72" s="208">
        <v>43440</v>
      </c>
      <c r="T72" s="177">
        <f t="shared" si="24"/>
        <v>3</v>
      </c>
      <c r="U72" s="244" t="str">
        <f t="shared" si="25"/>
        <v>Posible</v>
      </c>
      <c r="V72" s="177">
        <f t="shared" si="26"/>
        <v>4</v>
      </c>
      <c r="W72" s="211" t="str">
        <f>P72</f>
        <v>Mayor</v>
      </c>
      <c r="X72" s="178" t="str">
        <f t="shared" si="27"/>
        <v>Extremo</v>
      </c>
      <c r="Y72" s="179"/>
      <c r="Z72" s="179"/>
      <c r="AA72" s="177">
        <f t="shared" si="28"/>
        <v>3</v>
      </c>
      <c r="AB72" s="178" t="str">
        <f t="shared" si="29"/>
        <v>Posible</v>
      </c>
      <c r="AC72" s="177">
        <f t="shared" si="30"/>
        <v>4</v>
      </c>
      <c r="AD72" s="178" t="str">
        <f t="shared" si="31"/>
        <v>Mayor</v>
      </c>
      <c r="AE72" s="178" t="str">
        <f t="shared" si="32"/>
        <v>Alto</v>
      </c>
      <c r="AF72" s="179"/>
      <c r="AG72" s="179"/>
      <c r="AH72" s="177">
        <f t="shared" si="33"/>
        <v>3</v>
      </c>
      <c r="AI72" s="178" t="str">
        <f t="shared" si="34"/>
        <v>Posible</v>
      </c>
      <c r="AJ72" s="177">
        <f t="shared" si="35"/>
        <v>4</v>
      </c>
      <c r="AK72" s="178" t="str">
        <f t="shared" si="36"/>
        <v>Mayor</v>
      </c>
      <c r="AL72" s="178" t="str">
        <f t="shared" si="37"/>
        <v>Alto</v>
      </c>
    </row>
    <row r="73" spans="2:38" customFormat="1" ht="102" hidden="1">
      <c r="B73" s="205" t="s">
        <v>397</v>
      </c>
      <c r="C73" s="206" t="str">
        <f t="shared" si="23"/>
        <v xml:space="preserve">Se produce Cross-Site Scripting (XSS) debido a Fallas conocidas en el sistema causado por un Atacante Externo, que ocaciona Daño de información sensible o del proceso </v>
      </c>
      <c r="D73" s="182" t="s">
        <v>346</v>
      </c>
      <c r="E73" s="172" t="s">
        <v>396</v>
      </c>
      <c r="F73" s="185" t="s">
        <v>394</v>
      </c>
      <c r="G73" s="185" t="s">
        <v>390</v>
      </c>
      <c r="H73" s="184" t="s">
        <v>189</v>
      </c>
      <c r="I73" s="215" t="s">
        <v>350</v>
      </c>
      <c r="J73" s="199" t="s">
        <v>371</v>
      </c>
      <c r="K73" s="146" t="s">
        <v>372</v>
      </c>
      <c r="L73" s="143" t="s">
        <v>373</v>
      </c>
      <c r="M73" s="148" t="s">
        <v>374</v>
      </c>
      <c r="N73" s="146" t="s">
        <v>375</v>
      </c>
      <c r="O73" s="146" t="s">
        <v>376</v>
      </c>
      <c r="P73" s="148" t="s">
        <v>242</v>
      </c>
      <c r="Q73" s="146" t="s">
        <v>232</v>
      </c>
      <c r="R73" s="146" t="s">
        <v>232</v>
      </c>
      <c r="S73" s="208">
        <v>43440</v>
      </c>
      <c r="T73" s="177">
        <f t="shared" si="24"/>
        <v>3</v>
      </c>
      <c r="U73" s="244" t="str">
        <f t="shared" si="25"/>
        <v>Posible</v>
      </c>
      <c r="V73" s="177">
        <f t="shared" si="26"/>
        <v>3</v>
      </c>
      <c r="W73" s="176" t="str">
        <f>R73</f>
        <v>Moderado</v>
      </c>
      <c r="X73" s="178" t="str">
        <f t="shared" si="27"/>
        <v>Alto</v>
      </c>
      <c r="Y73" s="179"/>
      <c r="Z73" s="179"/>
      <c r="AA73" s="177">
        <f t="shared" si="28"/>
        <v>3</v>
      </c>
      <c r="AB73" s="178" t="str">
        <f t="shared" si="29"/>
        <v>Posible</v>
      </c>
      <c r="AC73" s="177">
        <f t="shared" si="30"/>
        <v>3</v>
      </c>
      <c r="AD73" s="178" t="str">
        <f t="shared" si="31"/>
        <v>Moderado</v>
      </c>
      <c r="AE73" s="178" t="str">
        <f t="shared" si="32"/>
        <v>Alto</v>
      </c>
      <c r="AF73" s="179"/>
      <c r="AG73" s="179"/>
      <c r="AH73" s="177">
        <f t="shared" si="33"/>
        <v>3</v>
      </c>
      <c r="AI73" s="178" t="str">
        <f t="shared" si="34"/>
        <v>Posible</v>
      </c>
      <c r="AJ73" s="177">
        <f t="shared" si="35"/>
        <v>3</v>
      </c>
      <c r="AK73" s="178" t="str">
        <f t="shared" si="36"/>
        <v>Moderado</v>
      </c>
      <c r="AL73" s="178" t="str">
        <f t="shared" si="37"/>
        <v>Alto</v>
      </c>
    </row>
    <row r="74" spans="2:38" customFormat="1" ht="102" hidden="1">
      <c r="B74" s="205" t="s">
        <v>398</v>
      </c>
      <c r="C74" s="206" t="str">
        <f t="shared" si="23"/>
        <v>Se produce Acceso no autorizado a datos debido a Comunicaciones sin cifrado  causado por un Atacante Externo, que ocaciona Fuga de información sensible o del proceso</v>
      </c>
      <c r="D74" s="157" t="s">
        <v>346</v>
      </c>
      <c r="E74" s="185" t="s">
        <v>347</v>
      </c>
      <c r="F74" s="218" t="s">
        <v>399</v>
      </c>
      <c r="G74" s="185" t="s">
        <v>349</v>
      </c>
      <c r="H74" s="204" t="s">
        <v>187</v>
      </c>
      <c r="I74" s="215" t="s">
        <v>350</v>
      </c>
      <c r="J74" s="199" t="s">
        <v>371</v>
      </c>
      <c r="K74" s="146" t="s">
        <v>372</v>
      </c>
      <c r="L74" s="143" t="s">
        <v>373</v>
      </c>
      <c r="M74" s="148" t="s">
        <v>374</v>
      </c>
      <c r="N74" s="146" t="s">
        <v>375</v>
      </c>
      <c r="O74" s="146" t="s">
        <v>376</v>
      </c>
      <c r="P74" s="148" t="s">
        <v>242</v>
      </c>
      <c r="Q74" s="146" t="s">
        <v>232</v>
      </c>
      <c r="R74" s="146" t="s">
        <v>232</v>
      </c>
      <c r="S74" s="208">
        <v>43440</v>
      </c>
      <c r="T74" s="177">
        <f t="shared" si="24"/>
        <v>3</v>
      </c>
      <c r="U74" s="244" t="str">
        <f t="shared" si="25"/>
        <v>Posible</v>
      </c>
      <c r="V74" s="177">
        <f t="shared" si="26"/>
        <v>4</v>
      </c>
      <c r="W74" s="211" t="str">
        <f>P74</f>
        <v>Mayor</v>
      </c>
      <c r="X74" s="178" t="str">
        <f t="shared" si="27"/>
        <v>Extremo</v>
      </c>
      <c r="Y74" s="179"/>
      <c r="Z74" s="179"/>
      <c r="AA74" s="177">
        <f t="shared" si="28"/>
        <v>3</v>
      </c>
      <c r="AB74" s="178" t="str">
        <f t="shared" si="29"/>
        <v>Posible</v>
      </c>
      <c r="AC74" s="177">
        <f t="shared" si="30"/>
        <v>4</v>
      </c>
      <c r="AD74" s="178" t="str">
        <f t="shared" si="31"/>
        <v>Mayor</v>
      </c>
      <c r="AE74" s="178" t="str">
        <f t="shared" si="32"/>
        <v>Alto</v>
      </c>
      <c r="AF74" s="179"/>
      <c r="AG74" s="179"/>
      <c r="AH74" s="177">
        <f t="shared" si="33"/>
        <v>3</v>
      </c>
      <c r="AI74" s="178" t="str">
        <f t="shared" si="34"/>
        <v>Posible</v>
      </c>
      <c r="AJ74" s="177">
        <f t="shared" si="35"/>
        <v>4</v>
      </c>
      <c r="AK74" s="178" t="str">
        <f t="shared" si="36"/>
        <v>Mayor</v>
      </c>
      <c r="AL74" s="178" t="str">
        <f t="shared" si="37"/>
        <v>Alto</v>
      </c>
    </row>
    <row r="75" spans="2:38" customFormat="1" ht="114.75" hidden="1">
      <c r="B75" s="205" t="s">
        <v>400</v>
      </c>
      <c r="C75" s="206" t="str">
        <f t="shared" si="23"/>
        <v>Se produce Saturacion del sistema  debido a Falta de soluciones contra ataques de Denegación de Servicio (DDoS) causado por un Atacante Externo, que ocaciona Indisponibilidad del sistema</v>
      </c>
      <c r="D75" s="157" t="s">
        <v>346</v>
      </c>
      <c r="E75" s="182" t="s">
        <v>401</v>
      </c>
      <c r="F75" s="218" t="s">
        <v>402</v>
      </c>
      <c r="G75" s="157" t="s">
        <v>403</v>
      </c>
      <c r="H75" s="184" t="s">
        <v>189</v>
      </c>
      <c r="I75" s="156" t="s">
        <v>350</v>
      </c>
      <c r="J75" s="199" t="s">
        <v>371</v>
      </c>
      <c r="K75" s="146" t="s">
        <v>372</v>
      </c>
      <c r="L75" s="143" t="s">
        <v>373</v>
      </c>
      <c r="M75" s="148" t="s">
        <v>374</v>
      </c>
      <c r="N75" s="146" t="s">
        <v>375</v>
      </c>
      <c r="O75" s="146" t="s">
        <v>376</v>
      </c>
      <c r="P75" s="148" t="s">
        <v>242</v>
      </c>
      <c r="Q75" s="146" t="s">
        <v>232</v>
      </c>
      <c r="R75" s="146" t="s">
        <v>232</v>
      </c>
      <c r="S75" s="208">
        <v>43440</v>
      </c>
      <c r="T75" s="177">
        <f t="shared" si="24"/>
        <v>3</v>
      </c>
      <c r="U75" s="244" t="str">
        <f t="shared" si="25"/>
        <v>Posible</v>
      </c>
      <c r="V75" s="177">
        <f t="shared" si="26"/>
        <v>3</v>
      </c>
      <c r="W75" s="176" t="str">
        <f>R75</f>
        <v>Moderado</v>
      </c>
      <c r="X75" s="178" t="str">
        <f t="shared" si="27"/>
        <v>Alto</v>
      </c>
      <c r="Y75" s="179"/>
      <c r="Z75" s="179"/>
      <c r="AA75" s="177">
        <f t="shared" si="28"/>
        <v>3</v>
      </c>
      <c r="AB75" s="178" t="str">
        <f t="shared" si="29"/>
        <v>Posible</v>
      </c>
      <c r="AC75" s="177">
        <f t="shared" si="30"/>
        <v>3</v>
      </c>
      <c r="AD75" s="178" t="str">
        <f t="shared" si="31"/>
        <v>Moderado</v>
      </c>
      <c r="AE75" s="178" t="str">
        <f t="shared" si="32"/>
        <v>Alto</v>
      </c>
      <c r="AF75" s="179"/>
      <c r="AG75" s="179"/>
      <c r="AH75" s="177">
        <f t="shared" si="33"/>
        <v>3</v>
      </c>
      <c r="AI75" s="178" t="str">
        <f t="shared" si="34"/>
        <v>Posible</v>
      </c>
      <c r="AJ75" s="177">
        <f t="shared" si="35"/>
        <v>3</v>
      </c>
      <c r="AK75" s="178" t="str">
        <f t="shared" si="36"/>
        <v>Moderado</v>
      </c>
      <c r="AL75" s="178" t="str">
        <f t="shared" si="37"/>
        <v>Alto</v>
      </c>
    </row>
    <row r="76" spans="2:38" customFormat="1" ht="102" hidden="1">
      <c r="B76" s="205" t="s">
        <v>404</v>
      </c>
      <c r="C76" s="206" t="str">
        <f t="shared" si="23"/>
        <v xml:space="preserve">Se produce Modificación no autorizada de datos debido a Falta de logs de auditoría y monitoreo causado por un Atacante Externo, que ocaciona Alteracion de información sensible o del proceso </v>
      </c>
      <c r="D76" s="157" t="s">
        <v>346</v>
      </c>
      <c r="E76" s="172" t="s">
        <v>382</v>
      </c>
      <c r="F76" s="157" t="s">
        <v>405</v>
      </c>
      <c r="G76" s="185" t="s">
        <v>384</v>
      </c>
      <c r="H76" s="204" t="s">
        <v>188</v>
      </c>
      <c r="I76" s="164" t="s">
        <v>352</v>
      </c>
      <c r="J76" s="199" t="s">
        <v>371</v>
      </c>
      <c r="K76" s="146" t="s">
        <v>372</v>
      </c>
      <c r="L76" s="143" t="s">
        <v>373</v>
      </c>
      <c r="M76" s="148" t="s">
        <v>374</v>
      </c>
      <c r="N76" s="146" t="s">
        <v>375</v>
      </c>
      <c r="O76" s="146" t="s">
        <v>376</v>
      </c>
      <c r="P76" s="148" t="s">
        <v>242</v>
      </c>
      <c r="Q76" s="146" t="s">
        <v>232</v>
      </c>
      <c r="R76" s="146" t="s">
        <v>232</v>
      </c>
      <c r="S76" s="208">
        <v>43440</v>
      </c>
      <c r="T76" s="177">
        <f t="shared" si="24"/>
        <v>4</v>
      </c>
      <c r="U76" s="244" t="str">
        <f t="shared" ref="U76:U139" si="38">I76</f>
        <v>Probable</v>
      </c>
      <c r="V76" s="177">
        <f t="shared" si="26"/>
        <v>3</v>
      </c>
      <c r="W76" s="176" t="str">
        <f>Q76</f>
        <v>Moderado</v>
      </c>
      <c r="X76" s="178" t="str">
        <f t="shared" si="27"/>
        <v>Alto</v>
      </c>
      <c r="Y76" s="179"/>
      <c r="Z76" s="179"/>
      <c r="AA76" s="177">
        <f t="shared" si="28"/>
        <v>4</v>
      </c>
      <c r="AB76" s="178" t="str">
        <f t="shared" si="29"/>
        <v>Probable</v>
      </c>
      <c r="AC76" s="177">
        <f t="shared" si="30"/>
        <v>3</v>
      </c>
      <c r="AD76" s="178" t="str">
        <f t="shared" si="31"/>
        <v>Moderado</v>
      </c>
      <c r="AE76" s="178" t="str">
        <f t="shared" si="32"/>
        <v>Alto</v>
      </c>
      <c r="AF76" s="179"/>
      <c r="AG76" s="179"/>
      <c r="AH76" s="177">
        <f t="shared" si="33"/>
        <v>4</v>
      </c>
      <c r="AI76" s="178" t="str">
        <f t="shared" si="34"/>
        <v>Probable</v>
      </c>
      <c r="AJ76" s="177">
        <f t="shared" si="35"/>
        <v>3</v>
      </c>
      <c r="AK76" s="178" t="str">
        <f t="shared" si="36"/>
        <v>Moderado</v>
      </c>
      <c r="AL76" s="178" t="str">
        <f t="shared" si="37"/>
        <v>Alto</v>
      </c>
    </row>
    <row r="77" spans="2:38" customFormat="1" ht="114.75" hidden="1">
      <c r="B77" s="205" t="s">
        <v>406</v>
      </c>
      <c r="C77" s="206" t="str">
        <f t="shared" ref="C77:C140" si="39">CONCATENATE("Se produce ",E77," debido a ",F77," causado por un ",D77,", que ocaciona ",G77,"")</f>
        <v xml:space="preserve">Se produce Modificación no autorizada de datos debido a Falta de logs de auditoría y monitoreo causado por un Usuario TI (Malintencionado), que ocaciona Alteracion de información sensible o del proceso </v>
      </c>
      <c r="D77" s="182" t="s">
        <v>387</v>
      </c>
      <c r="E77" s="172" t="s">
        <v>382</v>
      </c>
      <c r="F77" s="157" t="s">
        <v>405</v>
      </c>
      <c r="G77" s="185" t="s">
        <v>384</v>
      </c>
      <c r="H77" s="204" t="s">
        <v>188</v>
      </c>
      <c r="I77" s="164" t="s">
        <v>352</v>
      </c>
      <c r="J77" s="199" t="s">
        <v>371</v>
      </c>
      <c r="K77" s="146" t="s">
        <v>372</v>
      </c>
      <c r="L77" s="143" t="s">
        <v>373</v>
      </c>
      <c r="M77" s="148" t="s">
        <v>374</v>
      </c>
      <c r="N77" s="146" t="s">
        <v>375</v>
      </c>
      <c r="O77" s="146" t="s">
        <v>376</v>
      </c>
      <c r="P77" s="148" t="s">
        <v>242</v>
      </c>
      <c r="Q77" s="146" t="s">
        <v>232</v>
      </c>
      <c r="R77" s="146" t="s">
        <v>232</v>
      </c>
      <c r="S77" s="208">
        <v>43440</v>
      </c>
      <c r="T77" s="177">
        <f t="shared" si="24"/>
        <v>4</v>
      </c>
      <c r="U77" s="244" t="str">
        <f t="shared" si="38"/>
        <v>Probable</v>
      </c>
      <c r="V77" s="177">
        <f t="shared" si="26"/>
        <v>3</v>
      </c>
      <c r="W77" s="176" t="str">
        <f>Q77</f>
        <v>Moderado</v>
      </c>
      <c r="X77" s="178" t="str">
        <f t="shared" si="27"/>
        <v>Alto</v>
      </c>
      <c r="Y77" s="179"/>
      <c r="Z77" s="179"/>
      <c r="AA77" s="177">
        <f t="shared" si="28"/>
        <v>4</v>
      </c>
      <c r="AB77" s="178" t="str">
        <f t="shared" si="29"/>
        <v>Probable</v>
      </c>
      <c r="AC77" s="177">
        <f t="shared" si="30"/>
        <v>3</v>
      </c>
      <c r="AD77" s="178" t="str">
        <f t="shared" si="31"/>
        <v>Moderado</v>
      </c>
      <c r="AE77" s="178" t="str">
        <f t="shared" si="32"/>
        <v>Alto</v>
      </c>
      <c r="AF77" s="179"/>
      <c r="AG77" s="179"/>
      <c r="AH77" s="177">
        <f t="shared" si="33"/>
        <v>4</v>
      </c>
      <c r="AI77" s="178" t="str">
        <f t="shared" si="34"/>
        <v>Probable</v>
      </c>
      <c r="AJ77" s="177">
        <f t="shared" si="35"/>
        <v>3</v>
      </c>
      <c r="AK77" s="178" t="str">
        <f t="shared" si="36"/>
        <v>Moderado</v>
      </c>
      <c r="AL77" s="178" t="str">
        <f t="shared" si="37"/>
        <v>Alto</v>
      </c>
    </row>
    <row r="78" spans="2:38" customFormat="1" ht="102" hidden="1">
      <c r="B78" s="205" t="s">
        <v>407</v>
      </c>
      <c r="C78" s="206" t="str">
        <f t="shared" si="39"/>
        <v>Se produce Acceso no autorizado a datos debido a Configuración de seguridad incorrectos  causado por un Atacante Externo, que ocaciona Fuga de información sensible o del proceso</v>
      </c>
      <c r="D78" s="182" t="s">
        <v>346</v>
      </c>
      <c r="E78" s="185" t="s">
        <v>347</v>
      </c>
      <c r="F78" s="185" t="s">
        <v>348</v>
      </c>
      <c r="G78" s="185" t="s">
        <v>349</v>
      </c>
      <c r="H78" s="204" t="s">
        <v>187</v>
      </c>
      <c r="I78" s="156" t="s">
        <v>350</v>
      </c>
      <c r="J78" s="199" t="s">
        <v>408</v>
      </c>
      <c r="K78" s="146" t="s">
        <v>409</v>
      </c>
      <c r="L78" s="143" t="s">
        <v>373</v>
      </c>
      <c r="M78" s="144" t="s">
        <v>410</v>
      </c>
      <c r="N78" s="146" t="s">
        <v>411</v>
      </c>
      <c r="O78" s="146" t="s">
        <v>412</v>
      </c>
      <c r="P78" s="141" t="s">
        <v>243</v>
      </c>
      <c r="Q78" s="141" t="s">
        <v>243</v>
      </c>
      <c r="R78" s="141" t="s">
        <v>243</v>
      </c>
      <c r="S78" s="208">
        <v>43440</v>
      </c>
      <c r="T78" s="177">
        <f t="shared" si="24"/>
        <v>3</v>
      </c>
      <c r="U78" s="244" t="str">
        <f t="shared" si="38"/>
        <v>Posible</v>
      </c>
      <c r="V78" s="177">
        <f t="shared" si="26"/>
        <v>5</v>
      </c>
      <c r="W78" s="211" t="str">
        <f>P78</f>
        <v>Catastrófico</v>
      </c>
      <c r="X78" s="178" t="str">
        <f t="shared" si="27"/>
        <v>Extremo</v>
      </c>
      <c r="Y78" s="179"/>
      <c r="Z78" s="179"/>
      <c r="AA78" s="177">
        <f t="shared" si="28"/>
        <v>3</v>
      </c>
      <c r="AB78" s="178" t="str">
        <f t="shared" si="29"/>
        <v>Posible</v>
      </c>
      <c r="AC78" s="177">
        <f t="shared" si="30"/>
        <v>5</v>
      </c>
      <c r="AD78" s="178" t="str">
        <f t="shared" si="31"/>
        <v>Catastrofico</v>
      </c>
      <c r="AE78" s="178" t="str">
        <f t="shared" si="32"/>
        <v>Extremo</v>
      </c>
      <c r="AF78" s="179"/>
      <c r="AG78" s="179"/>
      <c r="AH78" s="177">
        <f t="shared" si="33"/>
        <v>3</v>
      </c>
      <c r="AI78" s="178" t="str">
        <f t="shared" si="34"/>
        <v>Posible</v>
      </c>
      <c r="AJ78" s="177">
        <f t="shared" si="35"/>
        <v>5</v>
      </c>
      <c r="AK78" s="178" t="str">
        <f t="shared" si="36"/>
        <v>Catastrofico</v>
      </c>
      <c r="AL78" s="178" t="str">
        <f t="shared" si="37"/>
        <v>Extremo</v>
      </c>
    </row>
    <row r="79" spans="2:38" customFormat="1" ht="114.75" hidden="1">
      <c r="B79" s="205" t="s">
        <v>413</v>
      </c>
      <c r="C79" s="206" t="str">
        <f t="shared" si="39"/>
        <v>Se produce Acceso no autorizado a datos debido a Configuración de seguridad incorrectos  causado por un Usuario TI (Malintencionado), que ocaciona Fuga de información sensible o del proceso</v>
      </c>
      <c r="D79" s="182" t="s">
        <v>387</v>
      </c>
      <c r="E79" s="185" t="s">
        <v>347</v>
      </c>
      <c r="F79" s="185" t="s">
        <v>348</v>
      </c>
      <c r="G79" s="185" t="s">
        <v>349</v>
      </c>
      <c r="H79" s="204" t="s">
        <v>187</v>
      </c>
      <c r="I79" s="156" t="s">
        <v>350</v>
      </c>
      <c r="J79" s="199" t="s">
        <v>408</v>
      </c>
      <c r="K79" s="146" t="s">
        <v>409</v>
      </c>
      <c r="L79" s="143" t="s">
        <v>373</v>
      </c>
      <c r="M79" s="144" t="s">
        <v>410</v>
      </c>
      <c r="N79" s="146" t="s">
        <v>411</v>
      </c>
      <c r="O79" s="146" t="s">
        <v>412</v>
      </c>
      <c r="P79" s="141" t="s">
        <v>243</v>
      </c>
      <c r="Q79" s="141" t="s">
        <v>243</v>
      </c>
      <c r="R79" s="141" t="s">
        <v>243</v>
      </c>
      <c r="S79" s="208">
        <v>43440</v>
      </c>
      <c r="T79" s="177">
        <f t="shared" si="24"/>
        <v>3</v>
      </c>
      <c r="U79" s="244" t="str">
        <f t="shared" si="38"/>
        <v>Posible</v>
      </c>
      <c r="V79" s="177">
        <f t="shared" si="26"/>
        <v>5</v>
      </c>
      <c r="W79" s="211" t="str">
        <f>P79</f>
        <v>Catastrófico</v>
      </c>
      <c r="X79" s="178" t="str">
        <f t="shared" si="27"/>
        <v>Extremo</v>
      </c>
      <c r="Y79" s="179"/>
      <c r="Z79" s="179"/>
      <c r="AA79" s="177">
        <f t="shared" si="28"/>
        <v>3</v>
      </c>
      <c r="AB79" s="178" t="str">
        <f t="shared" si="29"/>
        <v>Posible</v>
      </c>
      <c r="AC79" s="177">
        <f t="shared" si="30"/>
        <v>5</v>
      </c>
      <c r="AD79" s="178" t="str">
        <f t="shared" si="31"/>
        <v>Catastrofico</v>
      </c>
      <c r="AE79" s="178" t="str">
        <f t="shared" si="32"/>
        <v>Extremo</v>
      </c>
      <c r="AF79" s="179"/>
      <c r="AG79" s="179"/>
      <c r="AH79" s="177">
        <f t="shared" si="33"/>
        <v>3</v>
      </c>
      <c r="AI79" s="178" t="str">
        <f t="shared" si="34"/>
        <v>Posible</v>
      </c>
      <c r="AJ79" s="177">
        <f t="shared" si="35"/>
        <v>5</v>
      </c>
      <c r="AK79" s="178" t="str">
        <f t="shared" si="36"/>
        <v>Catastrofico</v>
      </c>
      <c r="AL79" s="178" t="str">
        <f t="shared" si="37"/>
        <v>Extremo</v>
      </c>
    </row>
    <row r="80" spans="2:38" customFormat="1" ht="102" hidden="1">
      <c r="B80" s="205" t="s">
        <v>414</v>
      </c>
      <c r="C80" s="206" t="str">
        <f t="shared" si="39"/>
        <v xml:space="preserve">Se produce Intrusión a aplicaciones y web debido a Ausencia de solucion de detección de intrusos  causado por un Atacante Externo, que ocaciona Alteracion a sistemas de informacion  </v>
      </c>
      <c r="D80" s="182" t="s">
        <v>346</v>
      </c>
      <c r="E80" s="185" t="s">
        <v>378</v>
      </c>
      <c r="F80" s="185" t="s">
        <v>379</v>
      </c>
      <c r="G80" s="185" t="s">
        <v>380</v>
      </c>
      <c r="H80" s="204" t="s">
        <v>188</v>
      </c>
      <c r="I80" s="156" t="s">
        <v>352</v>
      </c>
      <c r="J80" s="199" t="s">
        <v>408</v>
      </c>
      <c r="K80" s="146" t="s">
        <v>409</v>
      </c>
      <c r="L80" s="143" t="s">
        <v>373</v>
      </c>
      <c r="M80" s="144" t="s">
        <v>410</v>
      </c>
      <c r="N80" s="146" t="s">
        <v>411</v>
      </c>
      <c r="O80" s="146" t="s">
        <v>412</v>
      </c>
      <c r="P80" s="141" t="s">
        <v>243</v>
      </c>
      <c r="Q80" s="141" t="s">
        <v>243</v>
      </c>
      <c r="R80" s="141" t="s">
        <v>243</v>
      </c>
      <c r="S80" s="208">
        <v>43440</v>
      </c>
      <c r="T80" s="177">
        <f t="shared" si="24"/>
        <v>4</v>
      </c>
      <c r="U80" s="244" t="str">
        <f t="shared" si="38"/>
        <v>Probable</v>
      </c>
      <c r="V80" s="177">
        <f t="shared" si="26"/>
        <v>5</v>
      </c>
      <c r="W80" s="176" t="str">
        <f>Q80</f>
        <v>Catastrófico</v>
      </c>
      <c r="X80" s="178" t="str">
        <f t="shared" si="27"/>
        <v>Extremo</v>
      </c>
      <c r="Y80" s="179"/>
      <c r="Z80" s="179"/>
      <c r="AA80" s="177">
        <f t="shared" si="28"/>
        <v>4</v>
      </c>
      <c r="AB80" s="178" t="str">
        <f t="shared" si="29"/>
        <v>Probable</v>
      </c>
      <c r="AC80" s="177">
        <f t="shared" si="30"/>
        <v>5</v>
      </c>
      <c r="AD80" s="178" t="str">
        <f t="shared" si="31"/>
        <v>Catastrofico</v>
      </c>
      <c r="AE80" s="178" t="str">
        <f t="shared" si="32"/>
        <v>Extremo</v>
      </c>
      <c r="AF80" s="179"/>
      <c r="AG80" s="179"/>
      <c r="AH80" s="177">
        <f t="shared" si="33"/>
        <v>4</v>
      </c>
      <c r="AI80" s="178" t="str">
        <f t="shared" si="34"/>
        <v>Probable</v>
      </c>
      <c r="AJ80" s="177">
        <f t="shared" si="35"/>
        <v>5</v>
      </c>
      <c r="AK80" s="178" t="str">
        <f t="shared" si="36"/>
        <v>Catastrofico</v>
      </c>
      <c r="AL80" s="178" t="str">
        <f t="shared" si="37"/>
        <v>Extremo</v>
      </c>
    </row>
    <row r="81" spans="2:38" customFormat="1" ht="102" hidden="1">
      <c r="B81" s="205" t="s">
        <v>415</v>
      </c>
      <c r="C81" s="206" t="str">
        <f t="shared" si="39"/>
        <v xml:space="preserve">Se produce Modificación no autorizada de datos debido a Vulnerabilidades técnicas no remediadas causado por un Atacante Externo, que ocaciona Alteracion de información sensible o del proceso </v>
      </c>
      <c r="D81" s="182" t="s">
        <v>346</v>
      </c>
      <c r="E81" s="172" t="s">
        <v>382</v>
      </c>
      <c r="F81" s="172" t="s">
        <v>383</v>
      </c>
      <c r="G81" s="185" t="s">
        <v>384</v>
      </c>
      <c r="H81" s="204" t="s">
        <v>188</v>
      </c>
      <c r="I81" s="156" t="s">
        <v>352</v>
      </c>
      <c r="J81" s="199" t="s">
        <v>408</v>
      </c>
      <c r="K81" s="146" t="s">
        <v>409</v>
      </c>
      <c r="L81" s="143" t="s">
        <v>373</v>
      </c>
      <c r="M81" s="144" t="s">
        <v>410</v>
      </c>
      <c r="N81" s="146" t="s">
        <v>411</v>
      </c>
      <c r="O81" s="146" t="s">
        <v>412</v>
      </c>
      <c r="P81" s="141" t="s">
        <v>243</v>
      </c>
      <c r="Q81" s="141" t="s">
        <v>243</v>
      </c>
      <c r="R81" s="141" t="s">
        <v>243</v>
      </c>
      <c r="S81" s="208">
        <v>43440</v>
      </c>
      <c r="T81" s="177">
        <f t="shared" si="24"/>
        <v>4</v>
      </c>
      <c r="U81" s="244" t="str">
        <f t="shared" si="38"/>
        <v>Probable</v>
      </c>
      <c r="V81" s="177">
        <f t="shared" si="26"/>
        <v>5</v>
      </c>
      <c r="W81" s="176" t="str">
        <f>Q81</f>
        <v>Catastrófico</v>
      </c>
      <c r="X81" s="178" t="str">
        <f t="shared" si="27"/>
        <v>Extremo</v>
      </c>
      <c r="Y81" s="179"/>
      <c r="Z81" s="179"/>
      <c r="AA81" s="177">
        <f t="shared" si="28"/>
        <v>4</v>
      </c>
      <c r="AB81" s="178" t="str">
        <f t="shared" si="29"/>
        <v>Probable</v>
      </c>
      <c r="AC81" s="177">
        <f t="shared" si="30"/>
        <v>5</v>
      </c>
      <c r="AD81" s="178" t="str">
        <f t="shared" si="31"/>
        <v>Catastrofico</v>
      </c>
      <c r="AE81" s="178" t="str">
        <f t="shared" si="32"/>
        <v>Extremo</v>
      </c>
      <c r="AF81" s="179"/>
      <c r="AG81" s="179"/>
      <c r="AH81" s="177">
        <f t="shared" si="33"/>
        <v>4</v>
      </c>
      <c r="AI81" s="178" t="str">
        <f t="shared" si="34"/>
        <v>Probable</v>
      </c>
      <c r="AJ81" s="177">
        <f t="shared" si="35"/>
        <v>5</v>
      </c>
      <c r="AK81" s="178" t="str">
        <f t="shared" si="36"/>
        <v>Catastrofico</v>
      </c>
      <c r="AL81" s="178" t="str">
        <f t="shared" si="37"/>
        <v>Extremo</v>
      </c>
    </row>
    <row r="82" spans="2:38" customFormat="1" ht="114.75" hidden="1">
      <c r="B82" s="205" t="s">
        <v>416</v>
      </c>
      <c r="C82" s="206" t="str">
        <f t="shared" si="39"/>
        <v xml:space="preserve">Se produce Modificación no autorizada de datos debido a Vulnerabilidades técnicas no remediadas causado por un Usuario TI (Malintencionado), que ocaciona Alteracion de información sensible o del proceso </v>
      </c>
      <c r="D82" s="182" t="s">
        <v>387</v>
      </c>
      <c r="E82" s="172" t="s">
        <v>382</v>
      </c>
      <c r="F82" s="172" t="s">
        <v>383</v>
      </c>
      <c r="G82" s="185" t="s">
        <v>384</v>
      </c>
      <c r="H82" s="204" t="s">
        <v>188</v>
      </c>
      <c r="I82" s="156" t="s">
        <v>352</v>
      </c>
      <c r="J82" s="199" t="s">
        <v>408</v>
      </c>
      <c r="K82" s="146" t="s">
        <v>409</v>
      </c>
      <c r="L82" s="143" t="s">
        <v>373</v>
      </c>
      <c r="M82" s="144" t="s">
        <v>410</v>
      </c>
      <c r="N82" s="146" t="s">
        <v>411</v>
      </c>
      <c r="O82" s="146" t="s">
        <v>412</v>
      </c>
      <c r="P82" s="141" t="s">
        <v>243</v>
      </c>
      <c r="Q82" s="141" t="s">
        <v>243</v>
      </c>
      <c r="R82" s="141" t="s">
        <v>243</v>
      </c>
      <c r="S82" s="208">
        <v>43440</v>
      </c>
      <c r="T82" s="177">
        <f t="shared" si="24"/>
        <v>4</v>
      </c>
      <c r="U82" s="244" t="str">
        <f t="shared" si="38"/>
        <v>Probable</v>
      </c>
      <c r="V82" s="177">
        <f t="shared" si="26"/>
        <v>5</v>
      </c>
      <c r="W82" s="176" t="str">
        <f>Q82</f>
        <v>Catastrófico</v>
      </c>
      <c r="X82" s="178" t="str">
        <f t="shared" si="27"/>
        <v>Extremo</v>
      </c>
      <c r="Y82" s="179"/>
      <c r="Z82" s="179"/>
      <c r="AA82" s="177">
        <f t="shared" si="28"/>
        <v>4</v>
      </c>
      <c r="AB82" s="178" t="str">
        <f t="shared" si="29"/>
        <v>Probable</v>
      </c>
      <c r="AC82" s="177">
        <f t="shared" si="30"/>
        <v>5</v>
      </c>
      <c r="AD82" s="178" t="str">
        <f t="shared" si="31"/>
        <v>Catastrofico</v>
      </c>
      <c r="AE82" s="178" t="str">
        <f t="shared" si="32"/>
        <v>Extremo</v>
      </c>
      <c r="AF82" s="179"/>
      <c r="AG82" s="179"/>
      <c r="AH82" s="177">
        <f t="shared" si="33"/>
        <v>4</v>
      </c>
      <c r="AI82" s="178" t="str">
        <f t="shared" si="34"/>
        <v>Probable</v>
      </c>
      <c r="AJ82" s="177">
        <f t="shared" si="35"/>
        <v>5</v>
      </c>
      <c r="AK82" s="178" t="str">
        <f t="shared" si="36"/>
        <v>Catastrofico</v>
      </c>
      <c r="AL82" s="178" t="str">
        <f t="shared" si="37"/>
        <v>Extremo</v>
      </c>
    </row>
    <row r="83" spans="2:38" customFormat="1" ht="102" hidden="1">
      <c r="B83" s="205" t="s">
        <v>417</v>
      </c>
      <c r="C83" s="206" t="str">
        <f t="shared" si="39"/>
        <v>Se produce Acceso no autorizado a datos debido a Vulnerabilidades técnicas no remediadas causado por un Atacante Externo, que ocaciona Fuga de información sensible o del proceso</v>
      </c>
      <c r="D83" s="182" t="s">
        <v>346</v>
      </c>
      <c r="E83" s="185" t="s">
        <v>347</v>
      </c>
      <c r="F83" s="172" t="s">
        <v>383</v>
      </c>
      <c r="G83" s="185" t="s">
        <v>349</v>
      </c>
      <c r="H83" s="204" t="s">
        <v>187</v>
      </c>
      <c r="I83" s="156" t="s">
        <v>352</v>
      </c>
      <c r="J83" s="199" t="s">
        <v>408</v>
      </c>
      <c r="K83" s="146" t="s">
        <v>409</v>
      </c>
      <c r="L83" s="143" t="s">
        <v>373</v>
      </c>
      <c r="M83" s="144" t="s">
        <v>410</v>
      </c>
      <c r="N83" s="146" t="s">
        <v>411</v>
      </c>
      <c r="O83" s="146" t="s">
        <v>412</v>
      </c>
      <c r="P83" s="141" t="s">
        <v>243</v>
      </c>
      <c r="Q83" s="141" t="s">
        <v>243</v>
      </c>
      <c r="R83" s="141" t="s">
        <v>243</v>
      </c>
      <c r="S83" s="208">
        <v>43440</v>
      </c>
      <c r="T83" s="177">
        <f t="shared" si="24"/>
        <v>4</v>
      </c>
      <c r="U83" s="244" t="str">
        <f t="shared" si="38"/>
        <v>Probable</v>
      </c>
      <c r="V83" s="177">
        <f t="shared" si="26"/>
        <v>5</v>
      </c>
      <c r="W83" s="211" t="str">
        <f>P83</f>
        <v>Catastrófico</v>
      </c>
      <c r="X83" s="178" t="str">
        <f t="shared" si="27"/>
        <v>Extremo</v>
      </c>
      <c r="Y83" s="179"/>
      <c r="Z83" s="179"/>
      <c r="AA83" s="177">
        <f t="shared" si="28"/>
        <v>4</v>
      </c>
      <c r="AB83" s="178" t="str">
        <f t="shared" si="29"/>
        <v>Probable</v>
      </c>
      <c r="AC83" s="177">
        <f t="shared" si="30"/>
        <v>5</v>
      </c>
      <c r="AD83" s="178" t="str">
        <f t="shared" si="31"/>
        <v>Catastrofico</v>
      </c>
      <c r="AE83" s="178" t="str">
        <f t="shared" si="32"/>
        <v>Extremo</v>
      </c>
      <c r="AF83" s="179"/>
      <c r="AG83" s="179"/>
      <c r="AH83" s="177">
        <f t="shared" si="33"/>
        <v>4</v>
      </c>
      <c r="AI83" s="178" t="str">
        <f t="shared" si="34"/>
        <v>Probable</v>
      </c>
      <c r="AJ83" s="177">
        <f t="shared" si="35"/>
        <v>5</v>
      </c>
      <c r="AK83" s="178" t="str">
        <f t="shared" si="36"/>
        <v>Catastrofico</v>
      </c>
      <c r="AL83" s="178" t="str">
        <f t="shared" si="37"/>
        <v>Extremo</v>
      </c>
    </row>
    <row r="84" spans="2:38" customFormat="1" ht="114.75" hidden="1">
      <c r="B84" s="205" t="s">
        <v>418</v>
      </c>
      <c r="C84" s="206" t="str">
        <f t="shared" si="39"/>
        <v>Se produce Acceso no autorizado a datos debido a Vulnerabilidades técnicas no remediadas causado por un Usuario TI (Malintencionado), que ocaciona Fuga de información sensible o del proceso</v>
      </c>
      <c r="D84" s="182" t="s">
        <v>387</v>
      </c>
      <c r="E84" s="185" t="s">
        <v>347</v>
      </c>
      <c r="F84" s="172" t="s">
        <v>383</v>
      </c>
      <c r="G84" s="185" t="s">
        <v>349</v>
      </c>
      <c r="H84" s="204" t="s">
        <v>187</v>
      </c>
      <c r="I84" s="156" t="s">
        <v>352</v>
      </c>
      <c r="J84" s="199" t="s">
        <v>408</v>
      </c>
      <c r="K84" s="146" t="s">
        <v>409</v>
      </c>
      <c r="L84" s="143" t="s">
        <v>373</v>
      </c>
      <c r="M84" s="144" t="s">
        <v>410</v>
      </c>
      <c r="N84" s="146" t="s">
        <v>411</v>
      </c>
      <c r="O84" s="146" t="s">
        <v>412</v>
      </c>
      <c r="P84" s="141" t="s">
        <v>243</v>
      </c>
      <c r="Q84" s="141" t="s">
        <v>243</v>
      </c>
      <c r="R84" s="141" t="s">
        <v>243</v>
      </c>
      <c r="S84" s="208">
        <v>43440</v>
      </c>
      <c r="T84" s="177">
        <f t="shared" si="24"/>
        <v>4</v>
      </c>
      <c r="U84" s="244" t="str">
        <f t="shared" si="38"/>
        <v>Probable</v>
      </c>
      <c r="V84" s="177">
        <f t="shared" si="26"/>
        <v>5</v>
      </c>
      <c r="W84" s="211" t="str">
        <f>P84</f>
        <v>Catastrófico</v>
      </c>
      <c r="X84" s="178" t="str">
        <f t="shared" si="27"/>
        <v>Extremo</v>
      </c>
      <c r="Y84" s="179"/>
      <c r="Z84" s="179"/>
      <c r="AA84" s="177">
        <f t="shared" ref="AA84:AA89" si="40">IF(T84-Y84&lt;=0,1,T84-Y84)</f>
        <v>4</v>
      </c>
      <c r="AB84" s="178" t="str">
        <f t="shared" si="29"/>
        <v>Probable</v>
      </c>
      <c r="AC84" s="177">
        <f t="shared" ref="AC84:AC89" si="41">IF(V84-Z84&lt;=0,1,V84-Z84)</f>
        <v>5</v>
      </c>
      <c r="AD84" s="178" t="str">
        <f t="shared" si="31"/>
        <v>Catastrofico</v>
      </c>
      <c r="AE84" s="178" t="str">
        <f t="shared" ref="AE84:AE89" si="42">IF(AND(AA84=1,AC84=1),"Bajo",IF(AND(AA84=1,AC84=2),"Bajo",IF(AND(AA84=2,AC84=1),"Bajo",IF(AND(AA84=3,AC84=1),"Moderado",IF(AND(AA84=1,AC84=3),"Moderado",IF(AND(AA84=1,AC84=4),"Moderado",IF(AND(AA84=2,AC84=2),"Moderado",IF(AND(AA84=2,AC84=3),"Moderado",IF(AND(AA84=3,AC84=2),"Moderado",IF(AND(AA84=4,AC84=1),"Moderado",IF(AND(AA84=1,AC84=5),"Alto",IF(AND(AA84=2,AC84=4),"Alto",IF(AND(AA84=3,AC84=3),"Alto",IF(AND(AA84=3,AC84=4),"Alto",IF(AND(AA84=4,AC84=2),"Moderado",IF(AND(AA84=4,AC84=3),"Alto",IF(AND(AA84=5,AC84=1),"Alto",IF(AND(AA84=5,AC84=2),"Alto",IF(AND(AA84=2,AC84=5),"Alto",IF(AND(AA84=3,AC84=5),"Extremo",IF(AND(AA84=4,AC84=4),"Extremo",IF(AND(AA84=4,AC84=5),"Extremo",IF(AND(AA84=5,AC84=3),"Alto",IF(AND(AA84=5,AC84=4),"Extremo",IF(AND(AA84=5,AC84=5),"Extremo","NA")))))))))))))))))))))))))</f>
        <v>Extremo</v>
      </c>
      <c r="AF84" s="179"/>
      <c r="AG84" s="179"/>
      <c r="AH84" s="177">
        <f t="shared" ref="AH84:AH89" si="43">IF(AA84-AF84&lt;=0,1,AA84-AF84)</f>
        <v>4</v>
      </c>
      <c r="AI84" s="178" t="str">
        <f t="shared" si="34"/>
        <v>Probable</v>
      </c>
      <c r="AJ84" s="177">
        <f t="shared" ref="AJ84:AJ89" si="44">IF(AC84-AG84&lt;=0,1,AC84-AG84)</f>
        <v>5</v>
      </c>
      <c r="AK84" s="178" t="str">
        <f t="shared" si="36"/>
        <v>Catastrofico</v>
      </c>
      <c r="AL84" s="178" t="str">
        <f t="shared" ref="AL84:AL89" si="45">IF(AND(AH84=1,AJ84=1),"Bajo",IF(AND(AH84=1,AJ84=2),"Bajo",IF(AND(AH84=2,AJ84=1),"Bajo",IF(AND(AH84=3,AJ84=1),"Moderado",IF(AND(AH84=1,AJ84=3),"Moderado",IF(AND(AH84=1,AJ84=4),"Moderado",IF(AND(AH84=2,AJ84=2),"Moderado",IF(AND(AH84=2,AJ84=3),"Moderado",IF(AND(AH84=3,AJ84=2),"Moderado",IF(AND(AH84=4,AJ84=1),"Moderado",IF(AND(AH84=1,AJ84=5),"Alto",IF(AND(AH84=2,AJ84=4),"Alto",IF(AND(AH84=3,AJ84=3),"Alto",IF(AND(AH84=3,AJ84=4),"Alto",IF(AND(AH84=4,AJ84=2),"Moderado",IF(AND(AH84=4,AJ84=3),"Alto",IF(AND(AH84=5,AJ84=1),"Alto",IF(AND(AH84=5,AJ84=2),"Alto",IF(AND(AH84=2,AJ84=5),"Alto",IF(AND(AH84=3,AJ84=5),"Extremo",IF(AND(AH84=4,AJ84=4),"Extremo",IF(AND(AH84=4,AJ84=5),"Extremo",IF(AND(AH84=5,AJ84=3),"Alto",IF(AND(AH84=5,AJ84=4),"Extremo",IF(AND(AH84=5,AJ84=5),"Extremo","NA")))))))))))))))))))))))))</f>
        <v>Extremo</v>
      </c>
    </row>
    <row r="85" spans="2:38" customFormat="1" ht="127.5" hidden="1">
      <c r="B85" s="205" t="s">
        <v>419</v>
      </c>
      <c r="C85" s="206" t="str">
        <f t="shared" si="39"/>
        <v xml:space="preserve">Se produce Modificación no autorizada de datos debido a Vulnerabilidades de día cero no gestionadas causado por un Usuario TI (Malintencionado), que ocaciona Daño de información sensible o del proceso </v>
      </c>
      <c r="D85" s="182" t="s">
        <v>387</v>
      </c>
      <c r="E85" s="185" t="s">
        <v>382</v>
      </c>
      <c r="F85" s="172" t="s">
        <v>389</v>
      </c>
      <c r="G85" s="185" t="s">
        <v>390</v>
      </c>
      <c r="H85" s="184" t="s">
        <v>189</v>
      </c>
      <c r="I85" s="156" t="s">
        <v>352</v>
      </c>
      <c r="J85" s="199" t="s">
        <v>408</v>
      </c>
      <c r="K85" s="146" t="s">
        <v>409</v>
      </c>
      <c r="L85" s="143" t="s">
        <v>373</v>
      </c>
      <c r="M85" s="144" t="s">
        <v>410</v>
      </c>
      <c r="N85" s="146" t="s">
        <v>411</v>
      </c>
      <c r="O85" s="146" t="s">
        <v>412</v>
      </c>
      <c r="P85" s="141" t="s">
        <v>243</v>
      </c>
      <c r="Q85" s="141" t="s">
        <v>243</v>
      </c>
      <c r="R85" s="141" t="s">
        <v>243</v>
      </c>
      <c r="S85" s="208">
        <v>43440</v>
      </c>
      <c r="T85" s="177">
        <f t="shared" ref="T85:T89" si="46">IF(U85="Rara vez",1,IF(U85="Improbable",2,IF(U85="Posible",3,IF(U85="Probable",4,IF(U85="Casi seguro",5,"NA")))))</f>
        <v>4</v>
      </c>
      <c r="U85" s="244" t="str">
        <f t="shared" si="38"/>
        <v>Probable</v>
      </c>
      <c r="V85" s="177">
        <f t="shared" ref="V85:V89" si="47">IF(W85="Insignificante",1,IF(W85="Menor",2,IF(W85="Moderado",3,IF(W85="Mayor",4,IF(W85="Catastrófico",5,"NA")))))</f>
        <v>5</v>
      </c>
      <c r="W85" s="176" t="str">
        <f>R85</f>
        <v>Catastrófico</v>
      </c>
      <c r="X85" s="178" t="str">
        <f t="shared" si="27"/>
        <v>Extremo</v>
      </c>
      <c r="Y85" s="179"/>
      <c r="Z85" s="179"/>
      <c r="AA85" s="177">
        <f t="shared" si="40"/>
        <v>4</v>
      </c>
      <c r="AB85" s="178" t="str">
        <f t="shared" ref="AB85:AB89" si="48">IF(AA85=1,"Rara vez",IF(AA85=2,"Improbable",IF(AA85=3,"Posible",IF(AA85=4,"Probable",IF(AA85=5,"Casi Seguro","NA")))))</f>
        <v>Probable</v>
      </c>
      <c r="AC85" s="177">
        <f t="shared" si="41"/>
        <v>5</v>
      </c>
      <c r="AD85" s="178" t="str">
        <f t="shared" ref="AD85:AD89" si="49">IF(AC85=1,"Insignificante",IF(AC85=2,"Menor",IF(AC85=3,"Moderado",IF(AC85=4,"Mayor",IF(AC85=5,"Catastrofico","NA")))))</f>
        <v>Catastrofico</v>
      </c>
      <c r="AE85" s="178" t="str">
        <f t="shared" si="42"/>
        <v>Extremo</v>
      </c>
      <c r="AF85" s="179"/>
      <c r="AG85" s="179"/>
      <c r="AH85" s="177">
        <f t="shared" si="43"/>
        <v>4</v>
      </c>
      <c r="AI85" s="178" t="str">
        <f t="shared" ref="AI85:AI89" si="50">IF(AH85=1,"Rara vez",IF(AH85=2,"Improbable",IF(AH85=3,"Posible",IF(AH85=4,"Probable",IF(AH85=5,"Casi Seguro","NA")))))</f>
        <v>Probable</v>
      </c>
      <c r="AJ85" s="177">
        <f t="shared" si="44"/>
        <v>5</v>
      </c>
      <c r="AK85" s="178" t="str">
        <f t="shared" ref="AK85:AK89" si="51">IF(AJ85=1,"Insignificante",IF(AJ85=2,"Menor",IF(AJ85=3,"Moderado",IF(AJ85=4,"Mayor",IF(AJ85=5,"Catastrofico","NA")))))</f>
        <v>Catastrofico</v>
      </c>
      <c r="AL85" s="178" t="str">
        <f t="shared" si="45"/>
        <v>Extremo</v>
      </c>
    </row>
    <row r="86" spans="2:38" customFormat="1" ht="102" hidden="1">
      <c r="B86" s="205" t="s">
        <v>420</v>
      </c>
      <c r="C86" s="206" t="str">
        <f t="shared" si="39"/>
        <v>Se produce Acceso no autorizado a datos debido a Comunicaciones sin cifrado  causado por un Atacante Externo, que ocaciona Fuga de información sensible o del proceso</v>
      </c>
      <c r="D86" s="157" t="s">
        <v>346</v>
      </c>
      <c r="E86" s="185" t="s">
        <v>347</v>
      </c>
      <c r="F86" s="218" t="s">
        <v>399</v>
      </c>
      <c r="G86" s="185" t="s">
        <v>349</v>
      </c>
      <c r="H86" s="204" t="s">
        <v>187</v>
      </c>
      <c r="I86" s="215" t="s">
        <v>350</v>
      </c>
      <c r="J86" s="199" t="s">
        <v>408</v>
      </c>
      <c r="K86" s="146" t="s">
        <v>409</v>
      </c>
      <c r="L86" s="143" t="s">
        <v>373</v>
      </c>
      <c r="M86" s="144" t="s">
        <v>410</v>
      </c>
      <c r="N86" s="146" t="s">
        <v>411</v>
      </c>
      <c r="O86" s="146" t="s">
        <v>412</v>
      </c>
      <c r="P86" s="141" t="s">
        <v>243</v>
      </c>
      <c r="Q86" s="141" t="s">
        <v>243</v>
      </c>
      <c r="R86" s="141" t="s">
        <v>243</v>
      </c>
      <c r="S86" s="208">
        <v>43440</v>
      </c>
      <c r="T86" s="177">
        <f t="shared" si="46"/>
        <v>3</v>
      </c>
      <c r="U86" s="244" t="str">
        <f t="shared" si="38"/>
        <v>Posible</v>
      </c>
      <c r="V86" s="177">
        <f t="shared" si="47"/>
        <v>5</v>
      </c>
      <c r="W86" s="211" t="str">
        <f>P86</f>
        <v>Catastrófico</v>
      </c>
      <c r="X86" s="178" t="str">
        <f t="shared" si="27"/>
        <v>Extremo</v>
      </c>
      <c r="Y86" s="179"/>
      <c r="Z86" s="179"/>
      <c r="AA86" s="177">
        <f t="shared" si="40"/>
        <v>3</v>
      </c>
      <c r="AB86" s="178" t="str">
        <f t="shared" si="48"/>
        <v>Posible</v>
      </c>
      <c r="AC86" s="177">
        <f t="shared" si="41"/>
        <v>5</v>
      </c>
      <c r="AD86" s="178" t="str">
        <f t="shared" si="49"/>
        <v>Catastrofico</v>
      </c>
      <c r="AE86" s="178" t="str">
        <f t="shared" si="42"/>
        <v>Extremo</v>
      </c>
      <c r="AF86" s="179"/>
      <c r="AG86" s="179"/>
      <c r="AH86" s="177">
        <f t="shared" si="43"/>
        <v>3</v>
      </c>
      <c r="AI86" s="178" t="str">
        <f t="shared" si="50"/>
        <v>Posible</v>
      </c>
      <c r="AJ86" s="177">
        <f t="shared" si="44"/>
        <v>5</v>
      </c>
      <c r="AK86" s="178" t="str">
        <f t="shared" si="51"/>
        <v>Catastrofico</v>
      </c>
      <c r="AL86" s="178" t="str">
        <f t="shared" si="45"/>
        <v>Extremo</v>
      </c>
    </row>
    <row r="87" spans="2:38" customFormat="1" ht="114.75" hidden="1">
      <c r="B87" s="205" t="s">
        <v>421</v>
      </c>
      <c r="C87" s="206" t="str">
        <f t="shared" si="39"/>
        <v>Se produce Saturacion del sistema  debido a Falta de soluciones contra ataques de Denegación de Servicio (DDoS) causado por un Atacante Externo, que ocaciona Indisponibilidad del sistema</v>
      </c>
      <c r="D87" s="157" t="s">
        <v>346</v>
      </c>
      <c r="E87" s="182" t="s">
        <v>401</v>
      </c>
      <c r="F87" s="218" t="s">
        <v>402</v>
      </c>
      <c r="G87" s="157" t="s">
        <v>403</v>
      </c>
      <c r="H87" s="184" t="s">
        <v>189</v>
      </c>
      <c r="I87" s="156" t="s">
        <v>350</v>
      </c>
      <c r="J87" s="199" t="s">
        <v>408</v>
      </c>
      <c r="K87" s="146" t="s">
        <v>409</v>
      </c>
      <c r="L87" s="143" t="s">
        <v>373</v>
      </c>
      <c r="M87" s="144" t="s">
        <v>410</v>
      </c>
      <c r="N87" s="146" t="s">
        <v>411</v>
      </c>
      <c r="O87" s="146" t="s">
        <v>412</v>
      </c>
      <c r="P87" s="141" t="s">
        <v>243</v>
      </c>
      <c r="Q87" s="141" t="s">
        <v>243</v>
      </c>
      <c r="R87" s="141" t="s">
        <v>243</v>
      </c>
      <c r="S87" s="208">
        <v>43440</v>
      </c>
      <c r="T87" s="177">
        <f t="shared" si="46"/>
        <v>3</v>
      </c>
      <c r="U87" s="244" t="str">
        <f t="shared" si="38"/>
        <v>Posible</v>
      </c>
      <c r="V87" s="177">
        <f t="shared" si="47"/>
        <v>5</v>
      </c>
      <c r="W87" s="176" t="str">
        <f>R87</f>
        <v>Catastrófico</v>
      </c>
      <c r="X87" s="178" t="str">
        <f t="shared" si="27"/>
        <v>Extremo</v>
      </c>
      <c r="Y87" s="179"/>
      <c r="Z87" s="179"/>
      <c r="AA87" s="177">
        <f t="shared" si="40"/>
        <v>3</v>
      </c>
      <c r="AB87" s="178" t="str">
        <f t="shared" si="48"/>
        <v>Posible</v>
      </c>
      <c r="AC87" s="177">
        <f t="shared" si="41"/>
        <v>5</v>
      </c>
      <c r="AD87" s="178" t="str">
        <f t="shared" si="49"/>
        <v>Catastrofico</v>
      </c>
      <c r="AE87" s="178" t="str">
        <f t="shared" si="42"/>
        <v>Extremo</v>
      </c>
      <c r="AF87" s="179"/>
      <c r="AG87" s="179"/>
      <c r="AH87" s="177">
        <f t="shared" si="43"/>
        <v>3</v>
      </c>
      <c r="AI87" s="178" t="str">
        <f t="shared" si="50"/>
        <v>Posible</v>
      </c>
      <c r="AJ87" s="177">
        <f t="shared" si="44"/>
        <v>5</v>
      </c>
      <c r="AK87" s="178" t="str">
        <f t="shared" si="51"/>
        <v>Catastrofico</v>
      </c>
      <c r="AL87" s="178" t="str">
        <f t="shared" si="45"/>
        <v>Extremo</v>
      </c>
    </row>
    <row r="88" spans="2:38" customFormat="1" ht="102" hidden="1">
      <c r="B88" s="205" t="s">
        <v>422</v>
      </c>
      <c r="C88" s="206" t="str">
        <f t="shared" si="39"/>
        <v xml:space="preserve">Se produce Modificación no autorizada de datos debido a Falta de logs de auditoría y monitoreo causado por un Atacante Externo, que ocaciona Alteracion de información sensible o del proceso </v>
      </c>
      <c r="D88" s="157" t="s">
        <v>346</v>
      </c>
      <c r="E88" s="172" t="s">
        <v>382</v>
      </c>
      <c r="F88" s="157" t="s">
        <v>405</v>
      </c>
      <c r="G88" s="185" t="s">
        <v>384</v>
      </c>
      <c r="H88" s="204" t="s">
        <v>188</v>
      </c>
      <c r="I88" s="164" t="s">
        <v>352</v>
      </c>
      <c r="J88" s="199" t="s">
        <v>408</v>
      </c>
      <c r="K88" s="146" t="s">
        <v>409</v>
      </c>
      <c r="L88" s="143" t="s">
        <v>373</v>
      </c>
      <c r="M88" s="144" t="s">
        <v>410</v>
      </c>
      <c r="N88" s="146" t="s">
        <v>411</v>
      </c>
      <c r="O88" s="146" t="s">
        <v>412</v>
      </c>
      <c r="P88" s="141" t="s">
        <v>243</v>
      </c>
      <c r="Q88" s="141" t="s">
        <v>243</v>
      </c>
      <c r="R88" s="141" t="s">
        <v>243</v>
      </c>
      <c r="S88" s="208">
        <v>43440</v>
      </c>
      <c r="T88" s="177">
        <f t="shared" si="46"/>
        <v>4</v>
      </c>
      <c r="U88" s="244" t="str">
        <f t="shared" si="38"/>
        <v>Probable</v>
      </c>
      <c r="V88" s="177">
        <f t="shared" si="47"/>
        <v>5</v>
      </c>
      <c r="W88" s="176" t="str">
        <f>Q88</f>
        <v>Catastrófico</v>
      </c>
      <c r="X88" s="178" t="str">
        <f t="shared" si="27"/>
        <v>Extremo</v>
      </c>
      <c r="Y88" s="179"/>
      <c r="Z88" s="179"/>
      <c r="AA88" s="177">
        <f t="shared" si="40"/>
        <v>4</v>
      </c>
      <c r="AB88" s="178" t="str">
        <f t="shared" si="48"/>
        <v>Probable</v>
      </c>
      <c r="AC88" s="177">
        <f t="shared" si="41"/>
        <v>5</v>
      </c>
      <c r="AD88" s="178" t="str">
        <f t="shared" si="49"/>
        <v>Catastrofico</v>
      </c>
      <c r="AE88" s="178" t="str">
        <f t="shared" si="42"/>
        <v>Extremo</v>
      </c>
      <c r="AF88" s="179"/>
      <c r="AG88" s="179"/>
      <c r="AH88" s="177">
        <f t="shared" si="43"/>
        <v>4</v>
      </c>
      <c r="AI88" s="178" t="str">
        <f t="shared" si="50"/>
        <v>Probable</v>
      </c>
      <c r="AJ88" s="177">
        <f t="shared" si="44"/>
        <v>5</v>
      </c>
      <c r="AK88" s="178" t="str">
        <f t="shared" si="51"/>
        <v>Catastrofico</v>
      </c>
      <c r="AL88" s="178" t="str">
        <f t="shared" si="45"/>
        <v>Extremo</v>
      </c>
    </row>
    <row r="89" spans="2:38" customFormat="1" ht="114.75" hidden="1">
      <c r="B89" s="205" t="s">
        <v>423</v>
      </c>
      <c r="C89" s="206" t="str">
        <f t="shared" si="39"/>
        <v xml:space="preserve">Se produce Modificación no autorizada de datos debido a Falta de logs de auditoría y monitoreo causado por un Usuario TI (Malintencionado), que ocaciona Alteracion de información sensible o del proceso </v>
      </c>
      <c r="D89" s="182" t="s">
        <v>387</v>
      </c>
      <c r="E89" s="172" t="s">
        <v>382</v>
      </c>
      <c r="F89" s="157" t="s">
        <v>405</v>
      </c>
      <c r="G89" s="185" t="s">
        <v>384</v>
      </c>
      <c r="H89" s="204" t="s">
        <v>188</v>
      </c>
      <c r="I89" s="164" t="s">
        <v>352</v>
      </c>
      <c r="J89" s="199" t="s">
        <v>408</v>
      </c>
      <c r="K89" s="146" t="s">
        <v>409</v>
      </c>
      <c r="L89" s="143" t="s">
        <v>373</v>
      </c>
      <c r="M89" s="144" t="s">
        <v>410</v>
      </c>
      <c r="N89" s="146" t="s">
        <v>411</v>
      </c>
      <c r="O89" s="146" t="s">
        <v>412</v>
      </c>
      <c r="P89" s="141" t="s">
        <v>243</v>
      </c>
      <c r="Q89" s="141" t="s">
        <v>243</v>
      </c>
      <c r="R89" s="141" t="s">
        <v>243</v>
      </c>
      <c r="S89" s="208">
        <v>43440</v>
      </c>
      <c r="T89" s="177">
        <f t="shared" si="46"/>
        <v>4</v>
      </c>
      <c r="U89" s="244" t="str">
        <f t="shared" si="38"/>
        <v>Probable</v>
      </c>
      <c r="V89" s="177">
        <f t="shared" si="47"/>
        <v>5</v>
      </c>
      <c r="W89" s="176" t="str">
        <f>Q89</f>
        <v>Catastrófico</v>
      </c>
      <c r="X89" s="178" t="str">
        <f t="shared" si="27"/>
        <v>Extremo</v>
      </c>
      <c r="Y89" s="179"/>
      <c r="Z89" s="179"/>
      <c r="AA89" s="177">
        <f t="shared" si="40"/>
        <v>4</v>
      </c>
      <c r="AB89" s="178" t="str">
        <f t="shared" si="48"/>
        <v>Probable</v>
      </c>
      <c r="AC89" s="177">
        <f t="shared" si="41"/>
        <v>5</v>
      </c>
      <c r="AD89" s="178" t="str">
        <f t="shared" si="49"/>
        <v>Catastrofico</v>
      </c>
      <c r="AE89" s="178" t="str">
        <f t="shared" si="42"/>
        <v>Extremo</v>
      </c>
      <c r="AF89" s="179"/>
      <c r="AG89" s="179"/>
      <c r="AH89" s="177">
        <f t="shared" si="43"/>
        <v>4</v>
      </c>
      <c r="AI89" s="178" t="str">
        <f t="shared" si="50"/>
        <v>Probable</v>
      </c>
      <c r="AJ89" s="177">
        <f t="shared" si="44"/>
        <v>5</v>
      </c>
      <c r="AK89" s="178" t="str">
        <f t="shared" si="51"/>
        <v>Catastrofico</v>
      </c>
      <c r="AL89" s="178" t="str">
        <f t="shared" si="45"/>
        <v>Extremo</v>
      </c>
    </row>
    <row r="90" spans="2:38" customFormat="1" ht="102" hidden="1">
      <c r="B90" s="205" t="s">
        <v>424</v>
      </c>
      <c r="C90" s="206" t="str">
        <f t="shared" si="39"/>
        <v>Se produce Acceso no autorizado a datos debido a Configuración de seguridad incorrectos  causado por un Atacante Externo, que ocaciona Fuga de información sensible o del proceso</v>
      </c>
      <c r="D90" s="182" t="s">
        <v>346</v>
      </c>
      <c r="E90" s="185" t="s">
        <v>347</v>
      </c>
      <c r="F90" s="185" t="s">
        <v>348</v>
      </c>
      <c r="G90" s="185" t="s">
        <v>349</v>
      </c>
      <c r="H90" s="204" t="s">
        <v>187</v>
      </c>
      <c r="I90" s="156" t="s">
        <v>350</v>
      </c>
      <c r="J90" s="141" t="s">
        <v>425</v>
      </c>
      <c r="K90" s="146" t="s">
        <v>426</v>
      </c>
      <c r="L90" s="143" t="s">
        <v>373</v>
      </c>
      <c r="M90" s="148" t="s">
        <v>427</v>
      </c>
      <c r="N90" s="146" t="s">
        <v>224</v>
      </c>
      <c r="O90" s="146" t="s">
        <v>225</v>
      </c>
      <c r="P90" s="141" t="s">
        <v>243</v>
      </c>
      <c r="Q90" s="141" t="s">
        <v>243</v>
      </c>
      <c r="R90" s="141" t="s">
        <v>243</v>
      </c>
      <c r="S90" s="208">
        <v>43440</v>
      </c>
      <c r="T90" s="177">
        <f t="shared" ref="T90:T116" si="52">IF(U90="Rara vez",1,IF(U90="Improbable",2,IF(U90="Posible",3,IF(U90="Probable",4,IF(U90="Casi seguro",5,"NA")))))</f>
        <v>3</v>
      </c>
      <c r="U90" s="244" t="str">
        <f t="shared" si="38"/>
        <v>Posible</v>
      </c>
      <c r="V90" s="177">
        <f t="shared" ref="V90:V116" si="53">IF(W90="Insignificante",1,IF(W90="Menor",2,IF(W90="Moderado",3,IF(W90="Mayor",4,IF(W90="Catastrófico",5,"NA")))))</f>
        <v>5</v>
      </c>
      <c r="W90" s="211" t="str">
        <f>P90</f>
        <v>Catastrófico</v>
      </c>
      <c r="X90" s="178" t="str">
        <f t="shared" ref="X90:X107" si="54">IF(AND(T90=1,V90=1),"Bajo",IF(AND(T90=1,V90=2),"Bajo",IF(AND(T90=2,V90=1),"Bajo",IF(AND(T90=3,V90=1),"Bajo",IF(AND(T90=1,V90=3),"Moderado",IF(AND(T90=1,V90=4),"Alto",IF(AND(T90=2,V90=2),"Bajo",IF(AND(T90=2,V90=3),"Alto",IF(AND(T90=3,V90=2),"Moderado",IF(AND(T90=4,V90=1),"Moderado",IF(AND(T90=1,V90=5),"Extremo",IF(AND(T90=2,V90=4),"Alto",IF(AND(T90=3,V90=3),"Alto",IF(AND(T90=3,V90=4),"Extremo",IF(AND(T90=4,V90=2),"Alto",IF(AND(T90=4,V90=3),"Alto",IF(AND(T90=5,V90=1),"Alto",IF(AND(T90=5,V90=2),"Alto",IF(AND(T90=2,V90=5),"Extremo",IF(AND(T90=3,V90=5),"Extremo",IF(AND(T90=4,V90=4),"Extremo",IF(AND(T90=4,V90=5),"Extremo",IF(AND(T90=5,V90=3),"Alto",IF(AND(T90=5,V90=4),"Extremo",IF(AND(T90=5,V90=5),"Extremo","NA")))))))))))))))))))))))))</f>
        <v>Extremo</v>
      </c>
      <c r="Y90" s="179"/>
      <c r="Z90" s="179"/>
      <c r="AA90" s="177">
        <f t="shared" ref="AA90:AA107" si="55">IF(T90-Y90&lt;=0,1,T90-Y90)</f>
        <v>3</v>
      </c>
      <c r="AB90" s="178" t="str">
        <f t="shared" ref="AB90:AB116" si="56">IF(AA90=1,"Rara vez",IF(AA90=2,"Improbable",IF(AA90=3,"Posible",IF(AA90=4,"Probable",IF(AA90=5,"Casi Seguro","NA")))))</f>
        <v>Posible</v>
      </c>
      <c r="AC90" s="177">
        <f t="shared" ref="AC90:AC107" si="57">IF(V90-Z90&lt;=0,1,V90-Z90)</f>
        <v>5</v>
      </c>
      <c r="AD90" s="178" t="str">
        <f t="shared" ref="AD90:AD116" si="58">IF(AC90=1,"Insignificante",IF(AC90=2,"Menor",IF(AC90=3,"Moderado",IF(AC90=4,"Mayor",IF(AC90=5,"Catastrofico","NA")))))</f>
        <v>Catastrofico</v>
      </c>
      <c r="AE90" s="178" t="str">
        <f t="shared" ref="AE90:AE107" si="59">IF(AND(AA90=1,AC90=1),"Bajo",IF(AND(AA90=1,AC90=2),"Bajo",IF(AND(AA90=2,AC90=1),"Bajo",IF(AND(AA90=3,AC90=1),"Moderado",IF(AND(AA90=1,AC90=3),"Moderado",IF(AND(AA90=1,AC90=4),"Moderado",IF(AND(AA90=2,AC90=2),"Moderado",IF(AND(AA90=2,AC90=3),"Moderado",IF(AND(AA90=3,AC90=2),"Moderado",IF(AND(AA90=4,AC90=1),"Moderado",IF(AND(AA90=1,AC90=5),"Alto",IF(AND(AA90=2,AC90=4),"Alto",IF(AND(AA90=3,AC90=3),"Alto",IF(AND(AA90=3,AC90=4),"Alto",IF(AND(AA90=4,AC90=2),"Moderado",IF(AND(AA90=4,AC90=3),"Alto",IF(AND(AA90=5,AC90=1),"Alto",IF(AND(AA90=5,AC90=2),"Alto",IF(AND(AA90=2,AC90=5),"Alto",IF(AND(AA90=3,AC90=5),"Extremo",IF(AND(AA90=4,AC90=4),"Extremo",IF(AND(AA90=4,AC90=5),"Extremo",IF(AND(AA90=5,AC90=3),"Alto",IF(AND(AA90=5,AC90=4),"Extremo",IF(AND(AA90=5,AC90=5),"Extremo","NA")))))))))))))))))))))))))</f>
        <v>Extremo</v>
      </c>
      <c r="AF90" s="179"/>
      <c r="AG90" s="179"/>
      <c r="AH90" s="177">
        <f t="shared" ref="AH90:AH107" si="60">IF(AA90-AF90&lt;=0,1,AA90-AF90)</f>
        <v>3</v>
      </c>
      <c r="AI90" s="178" t="str">
        <f t="shared" ref="AI90:AI116" si="61">IF(AH90=1,"Rara vez",IF(AH90=2,"Improbable",IF(AH90=3,"Posible",IF(AH90=4,"Probable",IF(AH90=5,"Casi Seguro","NA")))))</f>
        <v>Posible</v>
      </c>
      <c r="AJ90" s="177">
        <f t="shared" ref="AJ90:AJ107" si="62">IF(AC90-AG90&lt;=0,1,AC90-AG90)</f>
        <v>5</v>
      </c>
      <c r="AK90" s="178" t="str">
        <f t="shared" ref="AK90:AK116" si="63">IF(AJ90=1,"Insignificante",IF(AJ90=2,"Menor",IF(AJ90=3,"Moderado",IF(AJ90=4,"Mayor",IF(AJ90=5,"Catastrofico","NA")))))</f>
        <v>Catastrofico</v>
      </c>
      <c r="AL90" s="178" t="str">
        <f t="shared" ref="AL90:AL107" si="64">IF(AND(AH90=1,AJ90=1),"Bajo",IF(AND(AH90=1,AJ90=2),"Bajo",IF(AND(AH90=2,AJ90=1),"Bajo",IF(AND(AH90=3,AJ90=1),"Moderado",IF(AND(AH90=1,AJ90=3),"Moderado",IF(AND(AH90=1,AJ90=4),"Moderado",IF(AND(AH90=2,AJ90=2),"Moderado",IF(AND(AH90=2,AJ90=3),"Moderado",IF(AND(AH90=3,AJ90=2),"Moderado",IF(AND(AH90=4,AJ90=1),"Moderado",IF(AND(AH90=1,AJ90=5),"Alto",IF(AND(AH90=2,AJ90=4),"Alto",IF(AND(AH90=3,AJ90=3),"Alto",IF(AND(AH90=3,AJ90=4),"Alto",IF(AND(AH90=4,AJ90=2),"Moderado",IF(AND(AH90=4,AJ90=3),"Alto",IF(AND(AH90=5,AJ90=1),"Alto",IF(AND(AH90=5,AJ90=2),"Alto",IF(AND(AH90=2,AJ90=5),"Alto",IF(AND(AH90=3,AJ90=5),"Extremo",IF(AND(AH90=4,AJ90=4),"Extremo",IF(AND(AH90=4,AJ90=5),"Extremo",IF(AND(AH90=5,AJ90=3),"Alto",IF(AND(AH90=5,AJ90=4),"Extremo",IF(AND(AH90=5,AJ90=5),"Extremo","NA")))))))))))))))))))))))))</f>
        <v>Extremo</v>
      </c>
    </row>
    <row r="91" spans="2:38" customFormat="1" ht="102" hidden="1">
      <c r="B91" s="205" t="s">
        <v>428</v>
      </c>
      <c r="C91" s="206" t="str">
        <f t="shared" si="39"/>
        <v xml:space="preserve">Se produce Intrusión a aplicaciones y web debido a Ausencia de solucion de detección de intrusos  causado por un Atacante Externo, que ocaciona Alteracion a sistemas de informacion  </v>
      </c>
      <c r="D91" s="182" t="s">
        <v>346</v>
      </c>
      <c r="E91" s="185" t="s">
        <v>378</v>
      </c>
      <c r="F91" s="185" t="s">
        <v>379</v>
      </c>
      <c r="G91" s="185" t="s">
        <v>380</v>
      </c>
      <c r="H91" s="204" t="s">
        <v>188</v>
      </c>
      <c r="I91" s="156" t="s">
        <v>352</v>
      </c>
      <c r="J91" s="141" t="s">
        <v>425</v>
      </c>
      <c r="K91" s="146" t="s">
        <v>426</v>
      </c>
      <c r="L91" s="143" t="s">
        <v>373</v>
      </c>
      <c r="M91" s="148" t="s">
        <v>427</v>
      </c>
      <c r="N91" s="146" t="s">
        <v>224</v>
      </c>
      <c r="O91" s="146" t="s">
        <v>225</v>
      </c>
      <c r="P91" s="141" t="s">
        <v>243</v>
      </c>
      <c r="Q91" s="141" t="s">
        <v>243</v>
      </c>
      <c r="R91" s="141" t="s">
        <v>243</v>
      </c>
      <c r="S91" s="208">
        <v>43440</v>
      </c>
      <c r="T91" s="177">
        <f t="shared" si="52"/>
        <v>4</v>
      </c>
      <c r="U91" s="244" t="str">
        <f t="shared" si="38"/>
        <v>Probable</v>
      </c>
      <c r="V91" s="177">
        <f t="shared" si="53"/>
        <v>5</v>
      </c>
      <c r="W91" s="176" t="str">
        <f>Q91</f>
        <v>Catastrófico</v>
      </c>
      <c r="X91" s="178" t="str">
        <f t="shared" si="54"/>
        <v>Extremo</v>
      </c>
      <c r="Y91" s="179"/>
      <c r="Z91" s="179"/>
      <c r="AA91" s="177">
        <f t="shared" si="55"/>
        <v>4</v>
      </c>
      <c r="AB91" s="178" t="str">
        <f t="shared" si="56"/>
        <v>Probable</v>
      </c>
      <c r="AC91" s="177">
        <f t="shared" si="57"/>
        <v>5</v>
      </c>
      <c r="AD91" s="178" t="str">
        <f t="shared" si="58"/>
        <v>Catastrofico</v>
      </c>
      <c r="AE91" s="178" t="str">
        <f t="shared" si="59"/>
        <v>Extremo</v>
      </c>
      <c r="AF91" s="179"/>
      <c r="AG91" s="179"/>
      <c r="AH91" s="177">
        <f t="shared" si="60"/>
        <v>4</v>
      </c>
      <c r="AI91" s="178" t="str">
        <f t="shared" si="61"/>
        <v>Probable</v>
      </c>
      <c r="AJ91" s="177">
        <f t="shared" si="62"/>
        <v>5</v>
      </c>
      <c r="AK91" s="178" t="str">
        <f t="shared" si="63"/>
        <v>Catastrofico</v>
      </c>
      <c r="AL91" s="178" t="str">
        <f t="shared" si="64"/>
        <v>Extremo</v>
      </c>
    </row>
    <row r="92" spans="2:38" customFormat="1" ht="102" hidden="1">
      <c r="B92" s="205" t="s">
        <v>429</v>
      </c>
      <c r="C92" s="206" t="str">
        <f t="shared" si="39"/>
        <v xml:space="preserve">Se produce Modificación no autorizada de datos debido a Vulnerabilidades técnicas no remediadas causado por un Atacante Externo, que ocaciona Alteracion de información sensible o del proceso </v>
      </c>
      <c r="D92" s="182" t="s">
        <v>346</v>
      </c>
      <c r="E92" s="172" t="s">
        <v>382</v>
      </c>
      <c r="F92" s="172" t="s">
        <v>383</v>
      </c>
      <c r="G92" s="185" t="s">
        <v>384</v>
      </c>
      <c r="H92" s="204" t="s">
        <v>188</v>
      </c>
      <c r="I92" s="156" t="s">
        <v>352</v>
      </c>
      <c r="J92" s="141" t="s">
        <v>425</v>
      </c>
      <c r="K92" s="146" t="s">
        <v>426</v>
      </c>
      <c r="L92" s="143" t="s">
        <v>373</v>
      </c>
      <c r="M92" s="148" t="s">
        <v>427</v>
      </c>
      <c r="N92" s="146" t="s">
        <v>224</v>
      </c>
      <c r="O92" s="146" t="s">
        <v>225</v>
      </c>
      <c r="P92" s="141" t="s">
        <v>243</v>
      </c>
      <c r="Q92" s="141" t="s">
        <v>243</v>
      </c>
      <c r="R92" s="141" t="s">
        <v>243</v>
      </c>
      <c r="S92" s="208">
        <v>43440</v>
      </c>
      <c r="T92" s="177">
        <f t="shared" si="52"/>
        <v>4</v>
      </c>
      <c r="U92" s="244" t="str">
        <f t="shared" si="38"/>
        <v>Probable</v>
      </c>
      <c r="V92" s="177">
        <f t="shared" si="53"/>
        <v>5</v>
      </c>
      <c r="W92" s="176" t="str">
        <f>Q92</f>
        <v>Catastrófico</v>
      </c>
      <c r="X92" s="178" t="str">
        <f t="shared" si="54"/>
        <v>Extremo</v>
      </c>
      <c r="Y92" s="179"/>
      <c r="Z92" s="179"/>
      <c r="AA92" s="177">
        <f t="shared" si="55"/>
        <v>4</v>
      </c>
      <c r="AB92" s="178" t="str">
        <f t="shared" si="56"/>
        <v>Probable</v>
      </c>
      <c r="AC92" s="177">
        <f t="shared" si="57"/>
        <v>5</v>
      </c>
      <c r="AD92" s="178" t="str">
        <f t="shared" si="58"/>
        <v>Catastrofico</v>
      </c>
      <c r="AE92" s="178" t="str">
        <f t="shared" si="59"/>
        <v>Extremo</v>
      </c>
      <c r="AF92" s="179"/>
      <c r="AG92" s="179"/>
      <c r="AH92" s="177">
        <f t="shared" si="60"/>
        <v>4</v>
      </c>
      <c r="AI92" s="178" t="str">
        <f t="shared" si="61"/>
        <v>Probable</v>
      </c>
      <c r="AJ92" s="177">
        <f t="shared" si="62"/>
        <v>5</v>
      </c>
      <c r="AK92" s="178" t="str">
        <f t="shared" si="63"/>
        <v>Catastrofico</v>
      </c>
      <c r="AL92" s="178" t="str">
        <f t="shared" si="64"/>
        <v>Extremo</v>
      </c>
    </row>
    <row r="93" spans="2:38" customFormat="1" ht="102" hidden="1">
      <c r="B93" s="205" t="s">
        <v>430</v>
      </c>
      <c r="C93" s="206" t="str">
        <f t="shared" si="39"/>
        <v>Se produce Acceso no autorizado debido a Vulnerabilidades técnicas no remediadas causado por un Atacante Externo, que ocaciona Fuga de información sensible o del proceso</v>
      </c>
      <c r="D93" s="182" t="s">
        <v>346</v>
      </c>
      <c r="E93" s="172" t="s">
        <v>431</v>
      </c>
      <c r="F93" s="172" t="s">
        <v>383</v>
      </c>
      <c r="G93" s="185" t="s">
        <v>349</v>
      </c>
      <c r="H93" s="204" t="s">
        <v>187</v>
      </c>
      <c r="I93" s="156" t="s">
        <v>352</v>
      </c>
      <c r="J93" s="141" t="s">
        <v>425</v>
      </c>
      <c r="K93" s="146" t="s">
        <v>426</v>
      </c>
      <c r="L93" s="143" t="s">
        <v>373</v>
      </c>
      <c r="M93" s="148" t="s">
        <v>427</v>
      </c>
      <c r="N93" s="146" t="s">
        <v>224</v>
      </c>
      <c r="O93" s="146" t="s">
        <v>225</v>
      </c>
      <c r="P93" s="141" t="s">
        <v>243</v>
      </c>
      <c r="Q93" s="141" t="s">
        <v>243</v>
      </c>
      <c r="R93" s="141" t="s">
        <v>243</v>
      </c>
      <c r="S93" s="208">
        <v>43440</v>
      </c>
      <c r="T93" s="177">
        <f t="shared" si="52"/>
        <v>4</v>
      </c>
      <c r="U93" s="244" t="str">
        <f t="shared" si="38"/>
        <v>Probable</v>
      </c>
      <c r="V93" s="177">
        <f t="shared" si="53"/>
        <v>5</v>
      </c>
      <c r="W93" s="211" t="str">
        <f>P93</f>
        <v>Catastrófico</v>
      </c>
      <c r="X93" s="178" t="str">
        <f t="shared" si="54"/>
        <v>Extremo</v>
      </c>
      <c r="Y93" s="179"/>
      <c r="Z93" s="179"/>
      <c r="AA93" s="177">
        <f t="shared" si="55"/>
        <v>4</v>
      </c>
      <c r="AB93" s="178" t="str">
        <f t="shared" si="56"/>
        <v>Probable</v>
      </c>
      <c r="AC93" s="177">
        <f t="shared" si="57"/>
        <v>5</v>
      </c>
      <c r="AD93" s="178" t="str">
        <f t="shared" si="58"/>
        <v>Catastrofico</v>
      </c>
      <c r="AE93" s="178" t="str">
        <f t="shared" si="59"/>
        <v>Extremo</v>
      </c>
      <c r="AF93" s="179"/>
      <c r="AG93" s="179"/>
      <c r="AH93" s="177">
        <f t="shared" si="60"/>
        <v>4</v>
      </c>
      <c r="AI93" s="178" t="str">
        <f t="shared" si="61"/>
        <v>Probable</v>
      </c>
      <c r="AJ93" s="177">
        <f t="shared" si="62"/>
        <v>5</v>
      </c>
      <c r="AK93" s="178" t="str">
        <f t="shared" si="63"/>
        <v>Catastrofico</v>
      </c>
      <c r="AL93" s="178" t="str">
        <f t="shared" si="64"/>
        <v>Extremo</v>
      </c>
    </row>
    <row r="94" spans="2:38" customFormat="1" ht="114.75" hidden="1">
      <c r="B94" s="205" t="s">
        <v>432</v>
      </c>
      <c r="C94" s="206" t="str">
        <f t="shared" si="39"/>
        <v>Se produce Acceso no autorizado debido a Vulnerabilidades técnicas no remediadas causado por un Usuario TI (Malintencionado), que ocaciona Fuga de información sensible o del proceso</v>
      </c>
      <c r="D94" s="182" t="s">
        <v>387</v>
      </c>
      <c r="E94" s="172" t="s">
        <v>431</v>
      </c>
      <c r="F94" s="172" t="s">
        <v>383</v>
      </c>
      <c r="G94" s="185" t="s">
        <v>349</v>
      </c>
      <c r="H94" s="204" t="s">
        <v>187</v>
      </c>
      <c r="I94" s="156" t="s">
        <v>352</v>
      </c>
      <c r="J94" s="141" t="s">
        <v>425</v>
      </c>
      <c r="K94" s="146" t="s">
        <v>426</v>
      </c>
      <c r="L94" s="143" t="s">
        <v>373</v>
      </c>
      <c r="M94" s="148" t="s">
        <v>427</v>
      </c>
      <c r="N94" s="146" t="s">
        <v>224</v>
      </c>
      <c r="O94" s="146" t="s">
        <v>225</v>
      </c>
      <c r="P94" s="141" t="s">
        <v>243</v>
      </c>
      <c r="Q94" s="141" t="s">
        <v>243</v>
      </c>
      <c r="R94" s="141" t="s">
        <v>243</v>
      </c>
      <c r="S94" s="208">
        <v>43440</v>
      </c>
      <c r="T94" s="177">
        <f t="shared" si="52"/>
        <v>4</v>
      </c>
      <c r="U94" s="244" t="str">
        <f t="shared" si="38"/>
        <v>Probable</v>
      </c>
      <c r="V94" s="177">
        <f t="shared" si="53"/>
        <v>5</v>
      </c>
      <c r="W94" s="211" t="str">
        <f>P94</f>
        <v>Catastrófico</v>
      </c>
      <c r="X94" s="178" t="str">
        <f t="shared" si="54"/>
        <v>Extremo</v>
      </c>
      <c r="Y94" s="179"/>
      <c r="Z94" s="179"/>
      <c r="AA94" s="177">
        <f t="shared" si="55"/>
        <v>4</v>
      </c>
      <c r="AB94" s="178" t="str">
        <f t="shared" si="56"/>
        <v>Probable</v>
      </c>
      <c r="AC94" s="177">
        <f t="shared" si="57"/>
        <v>5</v>
      </c>
      <c r="AD94" s="178" t="str">
        <f t="shared" si="58"/>
        <v>Catastrofico</v>
      </c>
      <c r="AE94" s="178" t="str">
        <f t="shared" si="59"/>
        <v>Extremo</v>
      </c>
      <c r="AF94" s="179"/>
      <c r="AG94" s="179"/>
      <c r="AH94" s="177">
        <f t="shared" si="60"/>
        <v>4</v>
      </c>
      <c r="AI94" s="178" t="str">
        <f t="shared" si="61"/>
        <v>Probable</v>
      </c>
      <c r="AJ94" s="177">
        <f t="shared" si="62"/>
        <v>5</v>
      </c>
      <c r="AK94" s="178" t="str">
        <f t="shared" si="63"/>
        <v>Catastrofico</v>
      </c>
      <c r="AL94" s="178" t="str">
        <f t="shared" si="64"/>
        <v>Extremo</v>
      </c>
    </row>
    <row r="95" spans="2:38" customFormat="1" ht="114.75" hidden="1">
      <c r="B95" s="205" t="s">
        <v>433</v>
      </c>
      <c r="C95" s="206" t="str">
        <f t="shared" si="39"/>
        <v xml:space="preserve">Se produce Modificación no autorizada de datos debido a Vulnerabilidades de día cero no gestionadas causado por un Atacante Externo, que ocaciona Daño de información sensible o del proceso </v>
      </c>
      <c r="D95" s="182" t="s">
        <v>346</v>
      </c>
      <c r="E95" s="185" t="s">
        <v>382</v>
      </c>
      <c r="F95" s="172" t="s">
        <v>389</v>
      </c>
      <c r="G95" s="185" t="s">
        <v>390</v>
      </c>
      <c r="H95" s="184" t="s">
        <v>189</v>
      </c>
      <c r="I95" s="156" t="s">
        <v>352</v>
      </c>
      <c r="J95" s="141" t="s">
        <v>425</v>
      </c>
      <c r="K95" s="146" t="s">
        <v>426</v>
      </c>
      <c r="L95" s="143" t="s">
        <v>373</v>
      </c>
      <c r="M95" s="148" t="s">
        <v>427</v>
      </c>
      <c r="N95" s="146" t="s">
        <v>224</v>
      </c>
      <c r="O95" s="146" t="s">
        <v>225</v>
      </c>
      <c r="P95" s="141" t="s">
        <v>243</v>
      </c>
      <c r="Q95" s="141" t="s">
        <v>243</v>
      </c>
      <c r="R95" s="141" t="s">
        <v>243</v>
      </c>
      <c r="S95" s="208">
        <v>43440</v>
      </c>
      <c r="T95" s="177">
        <f t="shared" si="52"/>
        <v>4</v>
      </c>
      <c r="U95" s="244" t="str">
        <f t="shared" si="38"/>
        <v>Probable</v>
      </c>
      <c r="V95" s="177">
        <f t="shared" si="53"/>
        <v>5</v>
      </c>
      <c r="W95" s="176" t="str">
        <f>R95</f>
        <v>Catastrófico</v>
      </c>
      <c r="X95" s="178" t="str">
        <f t="shared" si="54"/>
        <v>Extremo</v>
      </c>
      <c r="Y95" s="179"/>
      <c r="Z95" s="179"/>
      <c r="AA95" s="177">
        <f t="shared" si="55"/>
        <v>4</v>
      </c>
      <c r="AB95" s="178" t="str">
        <f t="shared" si="56"/>
        <v>Probable</v>
      </c>
      <c r="AC95" s="177">
        <f t="shared" si="57"/>
        <v>5</v>
      </c>
      <c r="AD95" s="178" t="str">
        <f t="shared" si="58"/>
        <v>Catastrofico</v>
      </c>
      <c r="AE95" s="178" t="str">
        <f t="shared" si="59"/>
        <v>Extremo</v>
      </c>
      <c r="AF95" s="179"/>
      <c r="AG95" s="179"/>
      <c r="AH95" s="177">
        <f t="shared" si="60"/>
        <v>4</v>
      </c>
      <c r="AI95" s="178" t="str">
        <f t="shared" si="61"/>
        <v>Probable</v>
      </c>
      <c r="AJ95" s="177">
        <f t="shared" si="62"/>
        <v>5</v>
      </c>
      <c r="AK95" s="178" t="str">
        <f t="shared" si="63"/>
        <v>Catastrofico</v>
      </c>
      <c r="AL95" s="178" t="str">
        <f t="shared" si="64"/>
        <v>Extremo</v>
      </c>
    </row>
    <row r="96" spans="2:38" customFormat="1" ht="127.5" hidden="1">
      <c r="B96" s="205" t="s">
        <v>434</v>
      </c>
      <c r="C96" s="206" t="str">
        <f t="shared" si="39"/>
        <v xml:space="preserve">Se produce Modificación no autorizada de datos debido a Vulnerabilidades de día cero no gestionadas causado por un Usuario TI (Malintencionado), que ocaciona Daño de información sensible o del proceso </v>
      </c>
      <c r="D96" s="182" t="s">
        <v>387</v>
      </c>
      <c r="E96" s="185" t="s">
        <v>382</v>
      </c>
      <c r="F96" s="172" t="s">
        <v>389</v>
      </c>
      <c r="G96" s="185" t="s">
        <v>390</v>
      </c>
      <c r="H96" s="184" t="s">
        <v>189</v>
      </c>
      <c r="I96" s="156" t="s">
        <v>352</v>
      </c>
      <c r="J96" s="141" t="s">
        <v>425</v>
      </c>
      <c r="K96" s="146" t="s">
        <v>426</v>
      </c>
      <c r="L96" s="143" t="s">
        <v>373</v>
      </c>
      <c r="M96" s="148" t="s">
        <v>427</v>
      </c>
      <c r="N96" s="146" t="s">
        <v>224</v>
      </c>
      <c r="O96" s="146" t="s">
        <v>225</v>
      </c>
      <c r="P96" s="141" t="s">
        <v>243</v>
      </c>
      <c r="Q96" s="141" t="s">
        <v>243</v>
      </c>
      <c r="R96" s="141" t="s">
        <v>243</v>
      </c>
      <c r="S96" s="208">
        <v>43440</v>
      </c>
      <c r="T96" s="177">
        <f t="shared" si="52"/>
        <v>4</v>
      </c>
      <c r="U96" s="244" t="str">
        <f t="shared" si="38"/>
        <v>Probable</v>
      </c>
      <c r="V96" s="177">
        <f t="shared" si="53"/>
        <v>5</v>
      </c>
      <c r="W96" s="176" t="str">
        <f>R96</f>
        <v>Catastrófico</v>
      </c>
      <c r="X96" s="178" t="str">
        <f t="shared" si="54"/>
        <v>Extremo</v>
      </c>
      <c r="Y96" s="179"/>
      <c r="Z96" s="179"/>
      <c r="AA96" s="177">
        <f t="shared" si="55"/>
        <v>4</v>
      </c>
      <c r="AB96" s="178" t="str">
        <f t="shared" si="56"/>
        <v>Probable</v>
      </c>
      <c r="AC96" s="177">
        <f t="shared" si="57"/>
        <v>5</v>
      </c>
      <c r="AD96" s="178" t="str">
        <f t="shared" si="58"/>
        <v>Catastrofico</v>
      </c>
      <c r="AE96" s="178" t="str">
        <f t="shared" si="59"/>
        <v>Extremo</v>
      </c>
      <c r="AF96" s="179"/>
      <c r="AG96" s="179"/>
      <c r="AH96" s="177">
        <f t="shared" si="60"/>
        <v>4</v>
      </c>
      <c r="AI96" s="178" t="str">
        <f t="shared" si="61"/>
        <v>Probable</v>
      </c>
      <c r="AJ96" s="177">
        <f t="shared" si="62"/>
        <v>5</v>
      </c>
      <c r="AK96" s="178" t="str">
        <f t="shared" si="63"/>
        <v>Catastrofico</v>
      </c>
      <c r="AL96" s="178" t="str">
        <f t="shared" si="64"/>
        <v>Extremo</v>
      </c>
    </row>
    <row r="97" spans="2:38" customFormat="1" ht="102" hidden="1">
      <c r="B97" s="205" t="s">
        <v>435</v>
      </c>
      <c r="C97" s="206" t="str">
        <f t="shared" si="39"/>
        <v>Se produce Inyección de código debido a Fallas conocidas en el sistema causado por un Atacante Externo, que ocaciona Fuga de información sensible o del proceso</v>
      </c>
      <c r="D97" s="182" t="s">
        <v>346</v>
      </c>
      <c r="E97" s="172" t="s">
        <v>393</v>
      </c>
      <c r="F97" s="185" t="s">
        <v>394</v>
      </c>
      <c r="G97" s="185" t="s">
        <v>349</v>
      </c>
      <c r="H97" s="204" t="s">
        <v>187</v>
      </c>
      <c r="I97" s="215" t="s">
        <v>350</v>
      </c>
      <c r="J97" s="141" t="s">
        <v>425</v>
      </c>
      <c r="K97" s="146" t="s">
        <v>426</v>
      </c>
      <c r="L97" s="143" t="s">
        <v>373</v>
      </c>
      <c r="M97" s="148" t="s">
        <v>427</v>
      </c>
      <c r="N97" s="146" t="s">
        <v>224</v>
      </c>
      <c r="O97" s="146" t="s">
        <v>225</v>
      </c>
      <c r="P97" s="141" t="s">
        <v>243</v>
      </c>
      <c r="Q97" s="141" t="s">
        <v>243</v>
      </c>
      <c r="R97" s="141" t="s">
        <v>243</v>
      </c>
      <c r="S97" s="208">
        <v>43440</v>
      </c>
      <c r="T97" s="177">
        <f t="shared" si="52"/>
        <v>3</v>
      </c>
      <c r="U97" s="244" t="str">
        <f t="shared" si="38"/>
        <v>Posible</v>
      </c>
      <c r="V97" s="177">
        <f t="shared" si="53"/>
        <v>5</v>
      </c>
      <c r="W97" s="211" t="str">
        <f>P97</f>
        <v>Catastrófico</v>
      </c>
      <c r="X97" s="178" t="str">
        <f t="shared" si="54"/>
        <v>Extremo</v>
      </c>
      <c r="Y97" s="179"/>
      <c r="Z97" s="179"/>
      <c r="AA97" s="177">
        <f t="shared" si="55"/>
        <v>3</v>
      </c>
      <c r="AB97" s="178" t="str">
        <f t="shared" si="56"/>
        <v>Posible</v>
      </c>
      <c r="AC97" s="177">
        <f t="shared" si="57"/>
        <v>5</v>
      </c>
      <c r="AD97" s="178" t="str">
        <f t="shared" si="58"/>
        <v>Catastrofico</v>
      </c>
      <c r="AE97" s="178" t="str">
        <f t="shared" si="59"/>
        <v>Extremo</v>
      </c>
      <c r="AF97" s="179"/>
      <c r="AG97" s="179"/>
      <c r="AH97" s="177">
        <f t="shared" si="60"/>
        <v>3</v>
      </c>
      <c r="AI97" s="178" t="str">
        <f t="shared" si="61"/>
        <v>Posible</v>
      </c>
      <c r="AJ97" s="177">
        <f t="shared" si="62"/>
        <v>5</v>
      </c>
      <c r="AK97" s="178" t="str">
        <f t="shared" si="63"/>
        <v>Catastrofico</v>
      </c>
      <c r="AL97" s="178" t="str">
        <f t="shared" si="64"/>
        <v>Extremo</v>
      </c>
    </row>
    <row r="98" spans="2:38" customFormat="1" ht="102" hidden="1">
      <c r="B98" s="205" t="s">
        <v>436</v>
      </c>
      <c r="C98" s="206" t="str">
        <f t="shared" si="39"/>
        <v>Se produce Cross-Site Scripting (XSS) debido a Fallas conocidas en el sistema causado por un Atacante Externo, que ocaciona Fuga de información sensible o del proceso</v>
      </c>
      <c r="D98" s="182" t="s">
        <v>346</v>
      </c>
      <c r="E98" s="172" t="s">
        <v>396</v>
      </c>
      <c r="F98" s="185" t="s">
        <v>394</v>
      </c>
      <c r="G98" s="185" t="s">
        <v>349</v>
      </c>
      <c r="H98" s="204" t="s">
        <v>187</v>
      </c>
      <c r="I98" s="215" t="s">
        <v>350</v>
      </c>
      <c r="J98" s="141" t="s">
        <v>425</v>
      </c>
      <c r="K98" s="146" t="s">
        <v>426</v>
      </c>
      <c r="L98" s="143" t="s">
        <v>373</v>
      </c>
      <c r="M98" s="148" t="s">
        <v>427</v>
      </c>
      <c r="N98" s="146" t="s">
        <v>224</v>
      </c>
      <c r="O98" s="146" t="s">
        <v>225</v>
      </c>
      <c r="P98" s="141" t="s">
        <v>243</v>
      </c>
      <c r="Q98" s="141" t="s">
        <v>243</v>
      </c>
      <c r="R98" s="141" t="s">
        <v>243</v>
      </c>
      <c r="S98" s="208">
        <v>43440</v>
      </c>
      <c r="T98" s="177">
        <f t="shared" si="52"/>
        <v>3</v>
      </c>
      <c r="U98" s="244" t="str">
        <f t="shared" si="38"/>
        <v>Posible</v>
      </c>
      <c r="V98" s="177">
        <f t="shared" si="53"/>
        <v>5</v>
      </c>
      <c r="W98" s="211" t="str">
        <f>P98</f>
        <v>Catastrófico</v>
      </c>
      <c r="X98" s="178" t="str">
        <f t="shared" si="54"/>
        <v>Extremo</v>
      </c>
      <c r="Y98" s="179"/>
      <c r="Z98" s="179"/>
      <c r="AA98" s="177">
        <f t="shared" si="55"/>
        <v>3</v>
      </c>
      <c r="AB98" s="178" t="str">
        <f t="shared" si="56"/>
        <v>Posible</v>
      </c>
      <c r="AC98" s="177">
        <f t="shared" si="57"/>
        <v>5</v>
      </c>
      <c r="AD98" s="178" t="str">
        <f t="shared" si="58"/>
        <v>Catastrofico</v>
      </c>
      <c r="AE98" s="178" t="str">
        <f t="shared" si="59"/>
        <v>Extremo</v>
      </c>
      <c r="AF98" s="179"/>
      <c r="AG98" s="179"/>
      <c r="AH98" s="177">
        <f t="shared" si="60"/>
        <v>3</v>
      </c>
      <c r="AI98" s="178" t="str">
        <f t="shared" si="61"/>
        <v>Posible</v>
      </c>
      <c r="AJ98" s="177">
        <f t="shared" si="62"/>
        <v>5</v>
      </c>
      <c r="AK98" s="178" t="str">
        <f t="shared" si="63"/>
        <v>Catastrofico</v>
      </c>
      <c r="AL98" s="178" t="str">
        <f t="shared" si="64"/>
        <v>Extremo</v>
      </c>
    </row>
    <row r="99" spans="2:38" customFormat="1" ht="102" hidden="1">
      <c r="B99" s="205" t="s">
        <v>437</v>
      </c>
      <c r="C99" s="206" t="str">
        <f t="shared" si="39"/>
        <v xml:space="preserve">Se produce Cross-Site Scripting (XSS) debido a Fallas conocidas en el sistema causado por un Atacante Externo, que ocaciona Daño de información sensible o del proceso </v>
      </c>
      <c r="D99" s="182" t="s">
        <v>346</v>
      </c>
      <c r="E99" s="172" t="s">
        <v>396</v>
      </c>
      <c r="F99" s="185" t="s">
        <v>394</v>
      </c>
      <c r="G99" s="185" t="s">
        <v>390</v>
      </c>
      <c r="H99" s="184" t="s">
        <v>189</v>
      </c>
      <c r="I99" s="215" t="s">
        <v>350</v>
      </c>
      <c r="J99" s="141" t="s">
        <v>425</v>
      </c>
      <c r="K99" s="146" t="s">
        <v>426</v>
      </c>
      <c r="L99" s="143" t="s">
        <v>373</v>
      </c>
      <c r="M99" s="148" t="s">
        <v>427</v>
      </c>
      <c r="N99" s="146" t="s">
        <v>224</v>
      </c>
      <c r="O99" s="146" t="s">
        <v>225</v>
      </c>
      <c r="P99" s="141" t="s">
        <v>243</v>
      </c>
      <c r="Q99" s="141" t="s">
        <v>243</v>
      </c>
      <c r="R99" s="141" t="s">
        <v>243</v>
      </c>
      <c r="S99" s="208">
        <v>43440</v>
      </c>
      <c r="T99" s="177">
        <f t="shared" si="52"/>
        <v>3</v>
      </c>
      <c r="U99" s="244" t="str">
        <f t="shared" si="38"/>
        <v>Posible</v>
      </c>
      <c r="V99" s="177">
        <f t="shared" si="53"/>
        <v>5</v>
      </c>
      <c r="W99" s="176" t="str">
        <f>R99</f>
        <v>Catastrófico</v>
      </c>
      <c r="X99" s="178" t="str">
        <f t="shared" si="54"/>
        <v>Extremo</v>
      </c>
      <c r="Y99" s="179"/>
      <c r="Z99" s="179"/>
      <c r="AA99" s="177">
        <f t="shared" si="55"/>
        <v>3</v>
      </c>
      <c r="AB99" s="178" t="str">
        <f t="shared" si="56"/>
        <v>Posible</v>
      </c>
      <c r="AC99" s="177">
        <f t="shared" si="57"/>
        <v>5</v>
      </c>
      <c r="AD99" s="178" t="str">
        <f t="shared" si="58"/>
        <v>Catastrofico</v>
      </c>
      <c r="AE99" s="178" t="str">
        <f t="shared" si="59"/>
        <v>Extremo</v>
      </c>
      <c r="AF99" s="179"/>
      <c r="AG99" s="179"/>
      <c r="AH99" s="177">
        <f t="shared" si="60"/>
        <v>3</v>
      </c>
      <c r="AI99" s="178" t="str">
        <f t="shared" si="61"/>
        <v>Posible</v>
      </c>
      <c r="AJ99" s="177">
        <f t="shared" si="62"/>
        <v>5</v>
      </c>
      <c r="AK99" s="178" t="str">
        <f t="shared" si="63"/>
        <v>Catastrofico</v>
      </c>
      <c r="AL99" s="178" t="str">
        <f t="shared" si="64"/>
        <v>Extremo</v>
      </c>
    </row>
    <row r="100" spans="2:38" customFormat="1" ht="102" hidden="1">
      <c r="B100" s="205" t="s">
        <v>438</v>
      </c>
      <c r="C100" s="206" t="str">
        <f t="shared" si="39"/>
        <v>Se produce Acceso no autorizado a datos debido a Comunicaciones sin cifrado  causado por un Atacante Externo, que ocaciona Fuga de información sensible o del proceso</v>
      </c>
      <c r="D100" s="157" t="s">
        <v>346</v>
      </c>
      <c r="E100" s="157" t="s">
        <v>347</v>
      </c>
      <c r="F100" s="218" t="s">
        <v>399</v>
      </c>
      <c r="G100" s="185" t="s">
        <v>349</v>
      </c>
      <c r="H100" s="204" t="s">
        <v>187</v>
      </c>
      <c r="I100" s="215" t="s">
        <v>350</v>
      </c>
      <c r="J100" s="141" t="s">
        <v>425</v>
      </c>
      <c r="K100" s="146" t="s">
        <v>426</v>
      </c>
      <c r="L100" s="143" t="s">
        <v>373</v>
      </c>
      <c r="M100" s="148" t="s">
        <v>427</v>
      </c>
      <c r="N100" s="146" t="s">
        <v>224</v>
      </c>
      <c r="O100" s="146" t="s">
        <v>225</v>
      </c>
      <c r="P100" s="141" t="s">
        <v>243</v>
      </c>
      <c r="Q100" s="141" t="s">
        <v>243</v>
      </c>
      <c r="R100" s="141" t="s">
        <v>243</v>
      </c>
      <c r="S100" s="208">
        <v>43440</v>
      </c>
      <c r="T100" s="177">
        <f t="shared" si="52"/>
        <v>3</v>
      </c>
      <c r="U100" s="244" t="str">
        <f t="shared" si="38"/>
        <v>Posible</v>
      </c>
      <c r="V100" s="177">
        <f t="shared" si="53"/>
        <v>5</v>
      </c>
      <c r="W100" s="211" t="str">
        <f>P100</f>
        <v>Catastrófico</v>
      </c>
      <c r="X100" s="178" t="str">
        <f t="shared" si="54"/>
        <v>Extremo</v>
      </c>
      <c r="Y100" s="179"/>
      <c r="Z100" s="179"/>
      <c r="AA100" s="177">
        <f t="shared" si="55"/>
        <v>3</v>
      </c>
      <c r="AB100" s="178" t="str">
        <f t="shared" si="56"/>
        <v>Posible</v>
      </c>
      <c r="AC100" s="177">
        <f t="shared" si="57"/>
        <v>5</v>
      </c>
      <c r="AD100" s="178" t="str">
        <f t="shared" si="58"/>
        <v>Catastrofico</v>
      </c>
      <c r="AE100" s="178" t="str">
        <f t="shared" si="59"/>
        <v>Extremo</v>
      </c>
      <c r="AF100" s="179"/>
      <c r="AG100" s="179"/>
      <c r="AH100" s="177">
        <f t="shared" si="60"/>
        <v>3</v>
      </c>
      <c r="AI100" s="178" t="str">
        <f t="shared" si="61"/>
        <v>Posible</v>
      </c>
      <c r="AJ100" s="177">
        <f t="shared" si="62"/>
        <v>5</v>
      </c>
      <c r="AK100" s="178" t="str">
        <f t="shared" si="63"/>
        <v>Catastrofico</v>
      </c>
      <c r="AL100" s="178" t="str">
        <f t="shared" si="64"/>
        <v>Extremo</v>
      </c>
    </row>
    <row r="101" spans="2:38" customFormat="1" ht="114.75" hidden="1">
      <c r="B101" s="205" t="s">
        <v>439</v>
      </c>
      <c r="C101" s="206" t="str">
        <f t="shared" si="39"/>
        <v>Se produce Saturacion del sistema  debido a Falta de soluciones contra ataques de Denegación de Servicio (DDoS) causado por un Atacante Externo, que ocaciona Indisponibilidad del sistema</v>
      </c>
      <c r="D101" s="157" t="s">
        <v>346</v>
      </c>
      <c r="E101" s="182" t="s">
        <v>401</v>
      </c>
      <c r="F101" s="218" t="s">
        <v>402</v>
      </c>
      <c r="G101" s="157" t="s">
        <v>403</v>
      </c>
      <c r="H101" s="184" t="s">
        <v>189</v>
      </c>
      <c r="I101" s="156" t="s">
        <v>350</v>
      </c>
      <c r="J101" s="141" t="s">
        <v>425</v>
      </c>
      <c r="K101" s="146" t="s">
        <v>426</v>
      </c>
      <c r="L101" s="143" t="s">
        <v>373</v>
      </c>
      <c r="M101" s="148" t="s">
        <v>427</v>
      </c>
      <c r="N101" s="146" t="s">
        <v>224</v>
      </c>
      <c r="O101" s="146" t="s">
        <v>225</v>
      </c>
      <c r="P101" s="141" t="s">
        <v>243</v>
      </c>
      <c r="Q101" s="141" t="s">
        <v>243</v>
      </c>
      <c r="R101" s="141" t="s">
        <v>243</v>
      </c>
      <c r="S101" s="208">
        <v>43440</v>
      </c>
      <c r="T101" s="177">
        <f t="shared" si="52"/>
        <v>3</v>
      </c>
      <c r="U101" s="244" t="str">
        <f t="shared" si="38"/>
        <v>Posible</v>
      </c>
      <c r="V101" s="177">
        <f t="shared" si="53"/>
        <v>5</v>
      </c>
      <c r="W101" s="176" t="str">
        <f>R101</f>
        <v>Catastrófico</v>
      </c>
      <c r="X101" s="178" t="str">
        <f t="shared" si="54"/>
        <v>Extremo</v>
      </c>
      <c r="Y101" s="179"/>
      <c r="Z101" s="179"/>
      <c r="AA101" s="177">
        <f t="shared" si="55"/>
        <v>3</v>
      </c>
      <c r="AB101" s="178" t="str">
        <f t="shared" si="56"/>
        <v>Posible</v>
      </c>
      <c r="AC101" s="177">
        <f t="shared" si="57"/>
        <v>5</v>
      </c>
      <c r="AD101" s="178" t="str">
        <f t="shared" si="58"/>
        <v>Catastrofico</v>
      </c>
      <c r="AE101" s="178" t="str">
        <f t="shared" si="59"/>
        <v>Extremo</v>
      </c>
      <c r="AF101" s="179"/>
      <c r="AG101" s="179"/>
      <c r="AH101" s="177">
        <f t="shared" si="60"/>
        <v>3</v>
      </c>
      <c r="AI101" s="178" t="str">
        <f t="shared" si="61"/>
        <v>Posible</v>
      </c>
      <c r="AJ101" s="177">
        <f t="shared" si="62"/>
        <v>5</v>
      </c>
      <c r="AK101" s="178" t="str">
        <f t="shared" si="63"/>
        <v>Catastrofico</v>
      </c>
      <c r="AL101" s="178" t="str">
        <f t="shared" si="64"/>
        <v>Extremo</v>
      </c>
    </row>
    <row r="102" spans="2:38" customFormat="1" ht="102" hidden="1">
      <c r="B102" s="205" t="s">
        <v>440</v>
      </c>
      <c r="C102" s="206" t="str">
        <f t="shared" si="39"/>
        <v xml:space="preserve">Se produce Modificación no autorizada de datos debido a Falta de logs de auditoría y monitoreo causado por un Atacante Externo, que ocaciona Alteracion de información sensible o del proceso </v>
      </c>
      <c r="D102" s="157" t="s">
        <v>346</v>
      </c>
      <c r="E102" s="172" t="s">
        <v>382</v>
      </c>
      <c r="F102" s="157" t="s">
        <v>405</v>
      </c>
      <c r="G102" s="185" t="s">
        <v>384</v>
      </c>
      <c r="H102" s="204" t="s">
        <v>188</v>
      </c>
      <c r="I102" s="164" t="s">
        <v>352</v>
      </c>
      <c r="J102" s="141" t="s">
        <v>425</v>
      </c>
      <c r="K102" s="146" t="s">
        <v>426</v>
      </c>
      <c r="L102" s="143" t="s">
        <v>373</v>
      </c>
      <c r="M102" s="148" t="s">
        <v>427</v>
      </c>
      <c r="N102" s="146" t="s">
        <v>224</v>
      </c>
      <c r="O102" s="146" t="s">
        <v>225</v>
      </c>
      <c r="P102" s="141" t="s">
        <v>243</v>
      </c>
      <c r="Q102" s="141" t="s">
        <v>243</v>
      </c>
      <c r="R102" s="141" t="s">
        <v>243</v>
      </c>
      <c r="S102" s="208">
        <v>43440</v>
      </c>
      <c r="T102" s="177">
        <f t="shared" si="52"/>
        <v>4</v>
      </c>
      <c r="U102" s="244" t="str">
        <f t="shared" si="38"/>
        <v>Probable</v>
      </c>
      <c r="V102" s="177">
        <f t="shared" si="53"/>
        <v>5</v>
      </c>
      <c r="W102" s="176" t="str">
        <f>Q102</f>
        <v>Catastrófico</v>
      </c>
      <c r="X102" s="178" t="str">
        <f t="shared" si="54"/>
        <v>Extremo</v>
      </c>
      <c r="Y102" s="179"/>
      <c r="Z102" s="179"/>
      <c r="AA102" s="177">
        <f t="shared" si="55"/>
        <v>4</v>
      </c>
      <c r="AB102" s="178" t="str">
        <f t="shared" si="56"/>
        <v>Probable</v>
      </c>
      <c r="AC102" s="177">
        <f t="shared" si="57"/>
        <v>5</v>
      </c>
      <c r="AD102" s="178" t="str">
        <f t="shared" si="58"/>
        <v>Catastrofico</v>
      </c>
      <c r="AE102" s="178" t="str">
        <f t="shared" si="59"/>
        <v>Extremo</v>
      </c>
      <c r="AF102" s="179"/>
      <c r="AG102" s="179"/>
      <c r="AH102" s="177">
        <f t="shared" si="60"/>
        <v>4</v>
      </c>
      <c r="AI102" s="178" t="str">
        <f t="shared" si="61"/>
        <v>Probable</v>
      </c>
      <c r="AJ102" s="177">
        <f t="shared" si="62"/>
        <v>5</v>
      </c>
      <c r="AK102" s="178" t="str">
        <f t="shared" si="63"/>
        <v>Catastrofico</v>
      </c>
      <c r="AL102" s="178" t="str">
        <f t="shared" si="64"/>
        <v>Extremo</v>
      </c>
    </row>
    <row r="103" spans="2:38" customFormat="1" ht="114.75" hidden="1">
      <c r="B103" s="205" t="s">
        <v>441</v>
      </c>
      <c r="C103" s="206" t="str">
        <f t="shared" si="39"/>
        <v xml:space="preserve">Se produce Modificación no autorizada de datos debido a Falta de logs de auditoría y monitoreo causado por un Usuario TI (Malintencionado), que ocaciona Alteracion de información sensible o del proceso </v>
      </c>
      <c r="D103" s="182" t="s">
        <v>387</v>
      </c>
      <c r="E103" s="172" t="s">
        <v>382</v>
      </c>
      <c r="F103" s="157" t="s">
        <v>405</v>
      </c>
      <c r="G103" s="185" t="s">
        <v>384</v>
      </c>
      <c r="H103" s="204" t="s">
        <v>188</v>
      </c>
      <c r="I103" s="164" t="s">
        <v>352</v>
      </c>
      <c r="J103" s="141" t="s">
        <v>425</v>
      </c>
      <c r="K103" s="146" t="s">
        <v>426</v>
      </c>
      <c r="L103" s="143" t="s">
        <v>373</v>
      </c>
      <c r="M103" s="148" t="s">
        <v>427</v>
      </c>
      <c r="N103" s="146" t="s">
        <v>224</v>
      </c>
      <c r="O103" s="146" t="s">
        <v>225</v>
      </c>
      <c r="P103" s="141" t="s">
        <v>243</v>
      </c>
      <c r="Q103" s="141" t="s">
        <v>243</v>
      </c>
      <c r="R103" s="141" t="s">
        <v>243</v>
      </c>
      <c r="S103" s="208">
        <v>43440</v>
      </c>
      <c r="T103" s="177">
        <f t="shared" si="52"/>
        <v>4</v>
      </c>
      <c r="U103" s="244" t="str">
        <f t="shared" si="38"/>
        <v>Probable</v>
      </c>
      <c r="V103" s="177">
        <f t="shared" si="53"/>
        <v>5</v>
      </c>
      <c r="W103" s="176" t="str">
        <f>Q103</f>
        <v>Catastrófico</v>
      </c>
      <c r="X103" s="178" t="str">
        <f t="shared" si="54"/>
        <v>Extremo</v>
      </c>
      <c r="Y103" s="179"/>
      <c r="Z103" s="179"/>
      <c r="AA103" s="177">
        <f t="shared" si="55"/>
        <v>4</v>
      </c>
      <c r="AB103" s="178" t="str">
        <f t="shared" si="56"/>
        <v>Probable</v>
      </c>
      <c r="AC103" s="177">
        <f t="shared" si="57"/>
        <v>5</v>
      </c>
      <c r="AD103" s="178" t="str">
        <f t="shared" si="58"/>
        <v>Catastrofico</v>
      </c>
      <c r="AE103" s="178" t="str">
        <f t="shared" si="59"/>
        <v>Extremo</v>
      </c>
      <c r="AF103" s="179"/>
      <c r="AG103" s="179"/>
      <c r="AH103" s="177">
        <f t="shared" si="60"/>
        <v>4</v>
      </c>
      <c r="AI103" s="178" t="str">
        <f t="shared" si="61"/>
        <v>Probable</v>
      </c>
      <c r="AJ103" s="177">
        <f t="shared" si="62"/>
        <v>5</v>
      </c>
      <c r="AK103" s="178" t="str">
        <f t="shared" si="63"/>
        <v>Catastrofico</v>
      </c>
      <c r="AL103" s="178" t="str">
        <f t="shared" si="64"/>
        <v>Extremo</v>
      </c>
    </row>
    <row r="104" spans="2:38" customFormat="1" ht="102" hidden="1">
      <c r="B104" s="205" t="s">
        <v>442</v>
      </c>
      <c r="C104" s="206" t="str">
        <f t="shared" si="39"/>
        <v>Se produce Acceso no autorizado a datos debido a Configuración de seguridad incorrectos  causado por un Atacante Externo, que ocaciona Fuga de información sensible o del proceso</v>
      </c>
      <c r="D104" s="182" t="s">
        <v>346</v>
      </c>
      <c r="E104" s="185" t="s">
        <v>347</v>
      </c>
      <c r="F104" s="185" t="s">
        <v>348</v>
      </c>
      <c r="G104" s="185" t="s">
        <v>349</v>
      </c>
      <c r="H104" s="204" t="s">
        <v>187</v>
      </c>
      <c r="I104" s="156" t="s">
        <v>350</v>
      </c>
      <c r="J104" s="141" t="s">
        <v>443</v>
      </c>
      <c r="K104" s="145" t="s">
        <v>444</v>
      </c>
      <c r="L104" s="143" t="s">
        <v>373</v>
      </c>
      <c r="M104" s="148" t="s">
        <v>445</v>
      </c>
      <c r="N104" s="146" t="s">
        <v>446</v>
      </c>
      <c r="O104" s="146" t="s">
        <v>446</v>
      </c>
      <c r="P104" s="141" t="s">
        <v>243</v>
      </c>
      <c r="Q104" s="141" t="s">
        <v>243</v>
      </c>
      <c r="R104" s="141" t="s">
        <v>243</v>
      </c>
      <c r="S104" s="208">
        <v>43440</v>
      </c>
      <c r="T104" s="177">
        <f t="shared" si="52"/>
        <v>3</v>
      </c>
      <c r="U104" s="244" t="str">
        <f t="shared" si="38"/>
        <v>Posible</v>
      </c>
      <c r="V104" s="177">
        <f t="shared" si="53"/>
        <v>5</v>
      </c>
      <c r="W104" s="211" t="str">
        <f>P104</f>
        <v>Catastrófico</v>
      </c>
      <c r="X104" s="178" t="str">
        <f t="shared" si="54"/>
        <v>Extremo</v>
      </c>
      <c r="Y104" s="179"/>
      <c r="Z104" s="179"/>
      <c r="AA104" s="177">
        <f t="shared" si="55"/>
        <v>3</v>
      </c>
      <c r="AB104" s="178" t="str">
        <f t="shared" si="56"/>
        <v>Posible</v>
      </c>
      <c r="AC104" s="177">
        <f t="shared" si="57"/>
        <v>5</v>
      </c>
      <c r="AD104" s="178" t="str">
        <f t="shared" si="58"/>
        <v>Catastrofico</v>
      </c>
      <c r="AE104" s="178" t="str">
        <f t="shared" si="59"/>
        <v>Extremo</v>
      </c>
      <c r="AF104" s="179"/>
      <c r="AG104" s="179"/>
      <c r="AH104" s="177">
        <f t="shared" si="60"/>
        <v>3</v>
      </c>
      <c r="AI104" s="178" t="str">
        <f t="shared" si="61"/>
        <v>Posible</v>
      </c>
      <c r="AJ104" s="177">
        <f t="shared" si="62"/>
        <v>5</v>
      </c>
      <c r="AK104" s="178" t="str">
        <f t="shared" si="63"/>
        <v>Catastrofico</v>
      </c>
      <c r="AL104" s="178" t="str">
        <f t="shared" si="64"/>
        <v>Extremo</v>
      </c>
    </row>
    <row r="105" spans="2:38" customFormat="1" ht="102" hidden="1">
      <c r="B105" s="205" t="s">
        <v>447</v>
      </c>
      <c r="C105" s="206" t="str">
        <f t="shared" si="39"/>
        <v xml:space="preserve">Se produce Intrusión a aplicaciones y web debido a Ausencia de solucion de detección de intrusos  causado por un Atacante Externo, que ocaciona Alteracion a sistemas de informacion  </v>
      </c>
      <c r="D105" s="182" t="s">
        <v>346</v>
      </c>
      <c r="E105" s="185" t="s">
        <v>378</v>
      </c>
      <c r="F105" s="185" t="s">
        <v>379</v>
      </c>
      <c r="G105" s="185" t="s">
        <v>380</v>
      </c>
      <c r="H105" s="204" t="s">
        <v>188</v>
      </c>
      <c r="I105" s="156" t="s">
        <v>352</v>
      </c>
      <c r="J105" s="141" t="s">
        <v>443</v>
      </c>
      <c r="K105" s="145" t="s">
        <v>444</v>
      </c>
      <c r="L105" s="143" t="s">
        <v>373</v>
      </c>
      <c r="M105" s="148" t="s">
        <v>445</v>
      </c>
      <c r="N105" s="146" t="s">
        <v>446</v>
      </c>
      <c r="O105" s="146" t="s">
        <v>446</v>
      </c>
      <c r="P105" s="141" t="s">
        <v>243</v>
      </c>
      <c r="Q105" s="141" t="s">
        <v>243</v>
      </c>
      <c r="R105" s="141" t="s">
        <v>243</v>
      </c>
      <c r="S105" s="208">
        <v>43440</v>
      </c>
      <c r="T105" s="177">
        <f t="shared" si="52"/>
        <v>4</v>
      </c>
      <c r="U105" s="244" t="str">
        <f t="shared" si="38"/>
        <v>Probable</v>
      </c>
      <c r="V105" s="177">
        <f t="shared" si="53"/>
        <v>5</v>
      </c>
      <c r="W105" s="176" t="str">
        <f>Q105</f>
        <v>Catastrófico</v>
      </c>
      <c r="X105" s="178" t="str">
        <f t="shared" si="54"/>
        <v>Extremo</v>
      </c>
      <c r="Y105" s="179"/>
      <c r="Z105" s="179"/>
      <c r="AA105" s="177">
        <f t="shared" si="55"/>
        <v>4</v>
      </c>
      <c r="AB105" s="178" t="str">
        <f t="shared" si="56"/>
        <v>Probable</v>
      </c>
      <c r="AC105" s="177">
        <f t="shared" si="57"/>
        <v>5</v>
      </c>
      <c r="AD105" s="178" t="str">
        <f t="shared" si="58"/>
        <v>Catastrofico</v>
      </c>
      <c r="AE105" s="178" t="str">
        <f t="shared" si="59"/>
        <v>Extremo</v>
      </c>
      <c r="AF105" s="179"/>
      <c r="AG105" s="179"/>
      <c r="AH105" s="177">
        <f t="shared" si="60"/>
        <v>4</v>
      </c>
      <c r="AI105" s="178" t="str">
        <f t="shared" si="61"/>
        <v>Probable</v>
      </c>
      <c r="AJ105" s="177">
        <f t="shared" si="62"/>
        <v>5</v>
      </c>
      <c r="AK105" s="178" t="str">
        <f t="shared" si="63"/>
        <v>Catastrofico</v>
      </c>
      <c r="AL105" s="178" t="str">
        <f t="shared" si="64"/>
        <v>Extremo</v>
      </c>
    </row>
    <row r="106" spans="2:38" customFormat="1" ht="102" hidden="1">
      <c r="B106" s="205" t="s">
        <v>448</v>
      </c>
      <c r="C106" s="206" t="str">
        <f t="shared" si="39"/>
        <v xml:space="preserve">Se produce Modificación no autorizada de datos debido a Vulnerabilidades técnicas no remediadas causado por un Atacante Externo, que ocaciona Alteracion de información sensible o del proceso </v>
      </c>
      <c r="D106" s="182" t="s">
        <v>346</v>
      </c>
      <c r="E106" s="172" t="s">
        <v>382</v>
      </c>
      <c r="F106" s="172" t="s">
        <v>383</v>
      </c>
      <c r="G106" s="185" t="s">
        <v>384</v>
      </c>
      <c r="H106" s="204" t="s">
        <v>188</v>
      </c>
      <c r="I106" s="156" t="s">
        <v>352</v>
      </c>
      <c r="J106" s="141" t="s">
        <v>443</v>
      </c>
      <c r="K106" s="145" t="s">
        <v>444</v>
      </c>
      <c r="L106" s="143" t="s">
        <v>373</v>
      </c>
      <c r="M106" s="148" t="s">
        <v>445</v>
      </c>
      <c r="N106" s="146" t="s">
        <v>446</v>
      </c>
      <c r="O106" s="146" t="s">
        <v>446</v>
      </c>
      <c r="P106" s="141" t="s">
        <v>243</v>
      </c>
      <c r="Q106" s="141" t="s">
        <v>243</v>
      </c>
      <c r="R106" s="141" t="s">
        <v>243</v>
      </c>
      <c r="S106" s="208">
        <v>43440</v>
      </c>
      <c r="T106" s="177">
        <f t="shared" si="52"/>
        <v>4</v>
      </c>
      <c r="U106" s="244" t="str">
        <f t="shared" si="38"/>
        <v>Probable</v>
      </c>
      <c r="V106" s="177">
        <f t="shared" si="53"/>
        <v>5</v>
      </c>
      <c r="W106" s="176" t="str">
        <f>Q106</f>
        <v>Catastrófico</v>
      </c>
      <c r="X106" s="178" t="str">
        <f t="shared" si="54"/>
        <v>Extremo</v>
      </c>
      <c r="Y106" s="179"/>
      <c r="Z106" s="179"/>
      <c r="AA106" s="177">
        <f t="shared" si="55"/>
        <v>4</v>
      </c>
      <c r="AB106" s="178" t="str">
        <f t="shared" si="56"/>
        <v>Probable</v>
      </c>
      <c r="AC106" s="177">
        <f t="shared" si="57"/>
        <v>5</v>
      </c>
      <c r="AD106" s="178" t="str">
        <f t="shared" si="58"/>
        <v>Catastrofico</v>
      </c>
      <c r="AE106" s="178" t="str">
        <f t="shared" si="59"/>
        <v>Extremo</v>
      </c>
      <c r="AF106" s="179"/>
      <c r="AG106" s="179"/>
      <c r="AH106" s="177">
        <f t="shared" si="60"/>
        <v>4</v>
      </c>
      <c r="AI106" s="178" t="str">
        <f t="shared" si="61"/>
        <v>Probable</v>
      </c>
      <c r="AJ106" s="177">
        <f t="shared" si="62"/>
        <v>5</v>
      </c>
      <c r="AK106" s="178" t="str">
        <f t="shared" si="63"/>
        <v>Catastrofico</v>
      </c>
      <c r="AL106" s="178" t="str">
        <f t="shared" si="64"/>
        <v>Extremo</v>
      </c>
    </row>
    <row r="107" spans="2:38" customFormat="1" ht="102" hidden="1">
      <c r="B107" s="205" t="s">
        <v>449</v>
      </c>
      <c r="C107" s="206" t="str">
        <f t="shared" si="39"/>
        <v>Se produce Acceso no autorizado debido a Vulnerabilidades técnicas no remediadas causado por un Atacante Externo, que ocaciona Fuga de información sensible o del proceso</v>
      </c>
      <c r="D107" s="182" t="s">
        <v>346</v>
      </c>
      <c r="E107" s="172" t="s">
        <v>431</v>
      </c>
      <c r="F107" s="172" t="s">
        <v>383</v>
      </c>
      <c r="G107" s="185" t="s">
        <v>349</v>
      </c>
      <c r="H107" s="204" t="s">
        <v>187</v>
      </c>
      <c r="I107" s="156" t="s">
        <v>352</v>
      </c>
      <c r="J107" s="141" t="s">
        <v>443</v>
      </c>
      <c r="K107" s="145" t="s">
        <v>444</v>
      </c>
      <c r="L107" s="143" t="s">
        <v>373</v>
      </c>
      <c r="M107" s="148" t="s">
        <v>445</v>
      </c>
      <c r="N107" s="146" t="s">
        <v>446</v>
      </c>
      <c r="O107" s="146" t="s">
        <v>446</v>
      </c>
      <c r="P107" s="141" t="s">
        <v>243</v>
      </c>
      <c r="Q107" s="141" t="s">
        <v>243</v>
      </c>
      <c r="R107" s="141" t="s">
        <v>243</v>
      </c>
      <c r="S107" s="208">
        <v>43440</v>
      </c>
      <c r="T107" s="177">
        <f t="shared" si="52"/>
        <v>4</v>
      </c>
      <c r="U107" s="244" t="str">
        <f t="shared" si="38"/>
        <v>Probable</v>
      </c>
      <c r="V107" s="177">
        <f t="shared" si="53"/>
        <v>5</v>
      </c>
      <c r="W107" s="211" t="str">
        <f>P107</f>
        <v>Catastrófico</v>
      </c>
      <c r="X107" s="178" t="str">
        <f t="shared" si="54"/>
        <v>Extremo</v>
      </c>
      <c r="Y107" s="179"/>
      <c r="Z107" s="179"/>
      <c r="AA107" s="177">
        <f t="shared" si="55"/>
        <v>4</v>
      </c>
      <c r="AB107" s="178" t="str">
        <f t="shared" si="56"/>
        <v>Probable</v>
      </c>
      <c r="AC107" s="177">
        <f t="shared" si="57"/>
        <v>5</v>
      </c>
      <c r="AD107" s="178" t="str">
        <f t="shared" si="58"/>
        <v>Catastrofico</v>
      </c>
      <c r="AE107" s="178" t="str">
        <f t="shared" si="59"/>
        <v>Extremo</v>
      </c>
      <c r="AF107" s="179"/>
      <c r="AG107" s="179"/>
      <c r="AH107" s="177">
        <f t="shared" si="60"/>
        <v>4</v>
      </c>
      <c r="AI107" s="178" t="str">
        <f t="shared" si="61"/>
        <v>Probable</v>
      </c>
      <c r="AJ107" s="177">
        <f t="shared" si="62"/>
        <v>5</v>
      </c>
      <c r="AK107" s="178" t="str">
        <f t="shared" si="63"/>
        <v>Catastrofico</v>
      </c>
      <c r="AL107" s="178" t="str">
        <f t="shared" si="64"/>
        <v>Extremo</v>
      </c>
    </row>
    <row r="108" spans="2:38" customFormat="1" ht="114.75" hidden="1">
      <c r="B108" s="205" t="s">
        <v>450</v>
      </c>
      <c r="C108" s="206" t="str">
        <f t="shared" si="39"/>
        <v>Se produce Acceso no autorizado debido a Vulnerabilidades técnicas no remediadas causado por un Usuario TI (Malintencionado), que ocaciona Fuga de información sensible o del proceso</v>
      </c>
      <c r="D108" s="182" t="s">
        <v>387</v>
      </c>
      <c r="E108" s="172" t="s">
        <v>431</v>
      </c>
      <c r="F108" s="172" t="s">
        <v>383</v>
      </c>
      <c r="G108" s="185" t="s">
        <v>349</v>
      </c>
      <c r="H108" s="204" t="s">
        <v>187</v>
      </c>
      <c r="I108" s="156" t="s">
        <v>352</v>
      </c>
      <c r="J108" s="141" t="s">
        <v>443</v>
      </c>
      <c r="K108" s="145" t="s">
        <v>444</v>
      </c>
      <c r="L108" s="143" t="s">
        <v>373</v>
      </c>
      <c r="M108" s="148" t="s">
        <v>445</v>
      </c>
      <c r="N108" s="146" t="s">
        <v>446</v>
      </c>
      <c r="O108" s="146" t="s">
        <v>446</v>
      </c>
      <c r="P108" s="141" t="s">
        <v>243</v>
      </c>
      <c r="Q108" s="141" t="s">
        <v>243</v>
      </c>
      <c r="R108" s="141" t="s">
        <v>243</v>
      </c>
      <c r="S108" s="208">
        <v>43440</v>
      </c>
      <c r="T108" s="177">
        <f t="shared" si="52"/>
        <v>4</v>
      </c>
      <c r="U108" s="244" t="str">
        <f t="shared" si="38"/>
        <v>Probable</v>
      </c>
      <c r="V108" s="177">
        <f t="shared" si="53"/>
        <v>5</v>
      </c>
      <c r="W108" s="211" t="str">
        <f>P108</f>
        <v>Catastrófico</v>
      </c>
      <c r="X108" s="178" t="str">
        <f>IF(AND(T108=1,V108=1),"Bajo",IF(AND(T108=1,V108=2),"Bajo",IF(AND(T108=2,V108=1),"Bajo",IF(AND(T108=3,V108=1),"Bajo",IF(AND(T108=1,V108=3),"Moderado",IF(AND(T108=1,V108=4),"Alto",IF(AND(T108=2,V108=2),"Bajo",IF(AND(T108=2,V108=3),"Alto",IF(AND(T108=3,V108=2),"Moderado",IF(AND(T108=4,V108=1),"Moderado",IF(AND(T108=1,V108=5),"Extremo",IF(AND(T108=2,V108=4),"Alto",IF(AND(T108=3,V108=3),"Alto",IF(AND(T108=3,V108=4),"Extremo",IF(AND(T108=4,V108=2),"Alto",IF(AND(T108=4,V108=3),"Alto",IF(AND(T108=5,V108=1),"Alto",IF(AND(T108=5,V108=2),"Alto",IF(AND(T108=2,V108=5),"Extremo",IF(AND(T108=3,V108=5),"Extremo",IF(AND(T108=4,V108=4),"Extremo",IF(AND(T108=4,V108=5),"Extremo",IF(AND(T108=5,V108=3),"Alto",IF(AND(T108=5,V108=4),"Extremo",IF(AND(T108=5,V108=5),"Extremo","NA")))))))))))))))))))))))))</f>
        <v>Extremo</v>
      </c>
      <c r="Y108" s="179"/>
      <c r="Z108" s="179"/>
      <c r="AA108" s="177">
        <f>IF(T108-Y108&lt;=0,1,T108-Y108)</f>
        <v>4</v>
      </c>
      <c r="AB108" s="178" t="str">
        <f t="shared" si="56"/>
        <v>Probable</v>
      </c>
      <c r="AC108" s="177">
        <f>IF(V108-Z108&lt;=0,1,V108-Z108)</f>
        <v>5</v>
      </c>
      <c r="AD108" s="178" t="str">
        <f t="shared" si="58"/>
        <v>Catastrofico</v>
      </c>
      <c r="AE108" s="178" t="str">
        <f>IF(AND(AA108=1,AC108=1),"Bajo",IF(AND(AA108=1,AC108=2),"Bajo",IF(AND(AA108=2,AC108=1),"Bajo",IF(AND(AA108=3,AC108=1),"Moderado",IF(AND(AA108=1,AC108=3),"Moderado",IF(AND(AA108=1,AC108=4),"Moderado",IF(AND(AA108=2,AC108=2),"Moderado",IF(AND(AA108=2,AC108=3),"Moderado",IF(AND(AA108=3,AC108=2),"Moderado",IF(AND(AA108=4,AC108=1),"Moderado",IF(AND(AA108=1,AC108=5),"Alto",IF(AND(AA108=2,AC108=4),"Alto",IF(AND(AA108=3,AC108=3),"Alto",IF(AND(AA108=3,AC108=4),"Alto",IF(AND(AA108=4,AC108=2),"Moderado",IF(AND(AA108=4,AC108=3),"Alto",IF(AND(AA108=5,AC108=1),"Alto",IF(AND(AA108=5,AC108=2),"Alto",IF(AND(AA108=2,AC108=5),"Alto",IF(AND(AA108=3,AC108=5),"Extremo",IF(AND(AA108=4,AC108=4),"Extremo",IF(AND(AA108=4,AC108=5),"Extremo",IF(AND(AA108=5,AC108=3),"Alto",IF(AND(AA108=5,AC108=4),"Extremo",IF(AND(AA108=5,AC108=5),"Extremo","NA")))))))))))))))))))))))))</f>
        <v>Extremo</v>
      </c>
      <c r="AF108" s="179"/>
      <c r="AG108" s="179"/>
      <c r="AH108" s="177">
        <f>IF(AA108-AF108&lt;=0,1,AA108-AF108)</f>
        <v>4</v>
      </c>
      <c r="AI108" s="178" t="str">
        <f t="shared" si="61"/>
        <v>Probable</v>
      </c>
      <c r="AJ108" s="177">
        <f>IF(AC108-AG108&lt;=0,1,AC108-AG108)</f>
        <v>5</v>
      </c>
      <c r="AK108" s="178" t="str">
        <f t="shared" si="63"/>
        <v>Catastrofico</v>
      </c>
      <c r="AL108" s="178" t="str">
        <f>IF(AND(AH108=1,AJ108=1),"Bajo",IF(AND(AH108=1,AJ108=2),"Bajo",IF(AND(AH108=2,AJ108=1),"Bajo",IF(AND(AH108=3,AJ108=1),"Moderado",IF(AND(AH108=1,AJ108=3),"Moderado",IF(AND(AH108=1,AJ108=4),"Moderado",IF(AND(AH108=2,AJ108=2),"Moderado",IF(AND(AH108=2,AJ108=3),"Moderado",IF(AND(AH108=3,AJ108=2),"Moderado",IF(AND(AH108=4,AJ108=1),"Moderado",IF(AND(AH108=1,AJ108=5),"Alto",IF(AND(AH108=2,AJ108=4),"Alto",IF(AND(AH108=3,AJ108=3),"Alto",IF(AND(AH108=3,AJ108=4),"Alto",IF(AND(AH108=4,AJ108=2),"Moderado",IF(AND(AH108=4,AJ108=3),"Alto",IF(AND(AH108=5,AJ108=1),"Alto",IF(AND(AH108=5,AJ108=2),"Alto",IF(AND(AH108=2,AJ108=5),"Alto",IF(AND(AH108=3,AJ108=5),"Extremo",IF(AND(AH108=4,AJ108=4),"Extremo",IF(AND(AH108=4,AJ108=5),"Extremo",IF(AND(AH108=5,AJ108=3),"Alto",IF(AND(AH108=5,AJ108=4),"Extremo",IF(AND(AH108=5,AJ108=5),"Extremo","NA")))))))))))))))))))))))))</f>
        <v>Extremo</v>
      </c>
    </row>
    <row r="109" spans="2:38" customFormat="1" ht="114.75" hidden="1">
      <c r="B109" s="205" t="s">
        <v>451</v>
      </c>
      <c r="C109" s="206" t="str">
        <f t="shared" si="39"/>
        <v xml:space="preserve">Se produce Modificación no autorizada de datos debido a Vulnerabilidades de día cero no gestionadas causado por un Atacante Externo, que ocaciona Daño de información sensible o del proceso </v>
      </c>
      <c r="D109" s="182" t="s">
        <v>346</v>
      </c>
      <c r="E109" s="185" t="s">
        <v>382</v>
      </c>
      <c r="F109" s="172" t="s">
        <v>389</v>
      </c>
      <c r="G109" s="185" t="s">
        <v>390</v>
      </c>
      <c r="H109" s="184" t="s">
        <v>189</v>
      </c>
      <c r="I109" s="156" t="s">
        <v>352</v>
      </c>
      <c r="J109" s="141" t="s">
        <v>443</v>
      </c>
      <c r="K109" s="145" t="s">
        <v>444</v>
      </c>
      <c r="L109" s="143" t="s">
        <v>373</v>
      </c>
      <c r="M109" s="148" t="s">
        <v>445</v>
      </c>
      <c r="N109" s="146" t="s">
        <v>446</v>
      </c>
      <c r="O109" s="146" t="s">
        <v>446</v>
      </c>
      <c r="P109" s="141" t="s">
        <v>243</v>
      </c>
      <c r="Q109" s="141" t="s">
        <v>243</v>
      </c>
      <c r="R109" s="141" t="s">
        <v>243</v>
      </c>
      <c r="S109" s="208">
        <v>43440</v>
      </c>
      <c r="T109" s="177">
        <f t="shared" si="52"/>
        <v>4</v>
      </c>
      <c r="U109" s="244" t="str">
        <f t="shared" si="38"/>
        <v>Probable</v>
      </c>
      <c r="V109" s="177">
        <f t="shared" si="53"/>
        <v>5</v>
      </c>
      <c r="W109" s="176" t="str">
        <f>R109</f>
        <v>Catastrófico</v>
      </c>
      <c r="X109" s="178" t="str">
        <f>IF(AND(T109=1,V109=1),"Bajo",IF(AND(T109=1,V109=2),"Bajo",IF(AND(T109=2,V109=1),"Bajo",IF(AND(T109=3,V109=1),"Bajo",IF(AND(T109=1,V109=3),"Moderado",IF(AND(T109=1,V109=4),"Alto",IF(AND(T109=2,V109=2),"Bajo",IF(AND(T109=2,V109=3),"Alto",IF(AND(T109=3,V109=2),"Moderado",IF(AND(T109=4,V109=1),"Moderado",IF(AND(T109=1,V109=5),"Extremo",IF(AND(T109=2,V109=4),"Alto",IF(AND(T109=3,V109=3),"Alto",IF(AND(T109=3,V109=4),"Extremo",IF(AND(T109=4,V109=2),"Alto",IF(AND(T109=4,V109=3),"Alto",IF(AND(T109=5,V109=1),"Alto",IF(AND(T109=5,V109=2),"Alto",IF(AND(T109=2,V109=5),"Extremo",IF(AND(T109=3,V109=5),"Extremo",IF(AND(T109=4,V109=4),"Extremo",IF(AND(T109=4,V109=5),"Extremo",IF(AND(T109=5,V109=3),"Alto",IF(AND(T109=5,V109=4),"Extremo",IF(AND(T109=5,V109=5),"Extremo","NA")))))))))))))))))))))))))</f>
        <v>Extremo</v>
      </c>
      <c r="Y109" s="179"/>
      <c r="Z109" s="179"/>
      <c r="AA109" s="177">
        <f>IF(T109-Y109&lt;=0,1,T109-Y109)</f>
        <v>4</v>
      </c>
      <c r="AB109" s="178" t="str">
        <f t="shared" si="56"/>
        <v>Probable</v>
      </c>
      <c r="AC109" s="177">
        <f>IF(V109-Z109&lt;=0,1,V109-Z109)</f>
        <v>5</v>
      </c>
      <c r="AD109" s="178" t="str">
        <f t="shared" si="58"/>
        <v>Catastrofico</v>
      </c>
      <c r="AE109" s="178" t="str">
        <f>IF(AND(AA109=1,AC109=1),"Bajo",IF(AND(AA109=1,AC109=2),"Bajo",IF(AND(AA109=2,AC109=1),"Bajo",IF(AND(AA109=3,AC109=1),"Moderado",IF(AND(AA109=1,AC109=3),"Moderado",IF(AND(AA109=1,AC109=4),"Moderado",IF(AND(AA109=2,AC109=2),"Moderado",IF(AND(AA109=2,AC109=3),"Moderado",IF(AND(AA109=3,AC109=2),"Moderado",IF(AND(AA109=4,AC109=1),"Moderado",IF(AND(AA109=1,AC109=5),"Alto",IF(AND(AA109=2,AC109=4),"Alto",IF(AND(AA109=3,AC109=3),"Alto",IF(AND(AA109=3,AC109=4),"Alto",IF(AND(AA109=4,AC109=2),"Moderado",IF(AND(AA109=4,AC109=3),"Alto",IF(AND(AA109=5,AC109=1),"Alto",IF(AND(AA109=5,AC109=2),"Alto",IF(AND(AA109=2,AC109=5),"Alto",IF(AND(AA109=3,AC109=5),"Extremo",IF(AND(AA109=4,AC109=4),"Extremo",IF(AND(AA109=4,AC109=5),"Extremo",IF(AND(AA109=5,AC109=3),"Alto",IF(AND(AA109=5,AC109=4),"Extremo",IF(AND(AA109=5,AC109=5),"Extremo","NA")))))))))))))))))))))))))</f>
        <v>Extremo</v>
      </c>
      <c r="AF109" s="179"/>
      <c r="AG109" s="179"/>
      <c r="AH109" s="177">
        <f>IF(AA109-AF109&lt;=0,1,AA109-AF109)</f>
        <v>4</v>
      </c>
      <c r="AI109" s="178" t="str">
        <f t="shared" si="61"/>
        <v>Probable</v>
      </c>
      <c r="AJ109" s="177">
        <f>IF(AC109-AG109&lt;=0,1,AC109-AG109)</f>
        <v>5</v>
      </c>
      <c r="AK109" s="178" t="str">
        <f t="shared" si="63"/>
        <v>Catastrofico</v>
      </c>
      <c r="AL109" s="178" t="str">
        <f>IF(AND(AH109=1,AJ109=1),"Bajo",IF(AND(AH109=1,AJ109=2),"Bajo",IF(AND(AH109=2,AJ109=1),"Bajo",IF(AND(AH109=3,AJ109=1),"Moderado",IF(AND(AH109=1,AJ109=3),"Moderado",IF(AND(AH109=1,AJ109=4),"Moderado",IF(AND(AH109=2,AJ109=2),"Moderado",IF(AND(AH109=2,AJ109=3),"Moderado",IF(AND(AH109=3,AJ109=2),"Moderado",IF(AND(AH109=4,AJ109=1),"Moderado",IF(AND(AH109=1,AJ109=5),"Alto",IF(AND(AH109=2,AJ109=4),"Alto",IF(AND(AH109=3,AJ109=3),"Alto",IF(AND(AH109=3,AJ109=4),"Alto",IF(AND(AH109=4,AJ109=2),"Moderado",IF(AND(AH109=4,AJ109=3),"Alto",IF(AND(AH109=5,AJ109=1),"Alto",IF(AND(AH109=5,AJ109=2),"Alto",IF(AND(AH109=2,AJ109=5),"Alto",IF(AND(AH109=3,AJ109=5),"Extremo",IF(AND(AH109=4,AJ109=4),"Extremo",IF(AND(AH109=4,AJ109=5),"Extremo",IF(AND(AH109=5,AJ109=3),"Alto",IF(AND(AH109=5,AJ109=4),"Extremo",IF(AND(AH109=5,AJ109=5),"Extremo","NA")))))))))))))))))))))))))</f>
        <v>Extremo</v>
      </c>
    </row>
    <row r="110" spans="2:38" customFormat="1" ht="127.5" hidden="1">
      <c r="B110" s="205" t="s">
        <v>452</v>
      </c>
      <c r="C110" s="206" t="str">
        <f t="shared" si="39"/>
        <v xml:space="preserve">Se produce Modificación no autorizada de datos debido a Vulnerabilidades de día cero no gestionadas causado por un Usuario TI (Malintencionado), que ocaciona Daño de información sensible o del proceso </v>
      </c>
      <c r="D110" s="182" t="s">
        <v>387</v>
      </c>
      <c r="E110" s="185" t="s">
        <v>382</v>
      </c>
      <c r="F110" s="172" t="s">
        <v>389</v>
      </c>
      <c r="G110" s="185" t="s">
        <v>390</v>
      </c>
      <c r="H110" s="184" t="s">
        <v>189</v>
      </c>
      <c r="I110" s="156" t="s">
        <v>352</v>
      </c>
      <c r="J110" s="141" t="s">
        <v>443</v>
      </c>
      <c r="K110" s="145" t="s">
        <v>444</v>
      </c>
      <c r="L110" s="143" t="s">
        <v>373</v>
      </c>
      <c r="M110" s="148" t="s">
        <v>445</v>
      </c>
      <c r="N110" s="146" t="s">
        <v>446</v>
      </c>
      <c r="O110" s="146" t="s">
        <v>446</v>
      </c>
      <c r="P110" s="141" t="s">
        <v>243</v>
      </c>
      <c r="Q110" s="141" t="s">
        <v>243</v>
      </c>
      <c r="R110" s="141" t="s">
        <v>243</v>
      </c>
      <c r="S110" s="208">
        <v>43440</v>
      </c>
      <c r="T110" s="177">
        <f t="shared" si="52"/>
        <v>4</v>
      </c>
      <c r="U110" s="244" t="str">
        <f t="shared" si="38"/>
        <v>Probable</v>
      </c>
      <c r="V110" s="177">
        <f t="shared" si="53"/>
        <v>5</v>
      </c>
      <c r="W110" s="176" t="str">
        <f>R110</f>
        <v>Catastrófico</v>
      </c>
      <c r="X110" s="178" t="str">
        <f>IF(AND(T110=1,V110=1),"Bajo",IF(AND(T110=1,V110=2),"Bajo",IF(AND(T110=2,V110=1),"Bajo",IF(AND(T110=3,V110=1),"Bajo",IF(AND(T110=1,V110=3),"Moderado",IF(AND(T110=1,V110=4),"Alto",IF(AND(T110=2,V110=2),"Bajo",IF(AND(T110=2,V110=3),"Alto",IF(AND(T110=3,V110=2),"Moderado",IF(AND(T110=4,V110=1),"Moderado",IF(AND(T110=1,V110=5),"Extremo",IF(AND(T110=2,V110=4),"Alto",IF(AND(T110=3,V110=3),"Alto",IF(AND(T110=3,V110=4),"Extremo",IF(AND(T110=4,V110=2),"Alto",IF(AND(T110=4,V110=3),"Alto",IF(AND(T110=5,V110=1),"Alto",IF(AND(T110=5,V110=2),"Alto",IF(AND(T110=2,V110=5),"Extremo",IF(AND(T110=3,V110=5),"Extremo",IF(AND(T110=4,V110=4),"Extremo",IF(AND(T110=4,V110=5),"Extremo",IF(AND(T110=5,V110=3),"Alto",IF(AND(T110=5,V110=4),"Extremo",IF(AND(T110=5,V110=5),"Extremo","NA")))))))))))))))))))))))))</f>
        <v>Extremo</v>
      </c>
      <c r="Y110" s="179"/>
      <c r="Z110" s="179"/>
      <c r="AA110" s="177">
        <f>IF(T110-Y110&lt;=0,1,T110-Y110)</f>
        <v>4</v>
      </c>
      <c r="AB110" s="178" t="str">
        <f t="shared" si="56"/>
        <v>Probable</v>
      </c>
      <c r="AC110" s="177">
        <f>IF(V110-Z110&lt;=0,1,V110-Z110)</f>
        <v>5</v>
      </c>
      <c r="AD110" s="178" t="str">
        <f t="shared" si="58"/>
        <v>Catastrofico</v>
      </c>
      <c r="AE110" s="178" t="str">
        <f>IF(AND(AA110=1,AC110=1),"Bajo",IF(AND(AA110=1,AC110=2),"Bajo",IF(AND(AA110=2,AC110=1),"Bajo",IF(AND(AA110=3,AC110=1),"Moderado",IF(AND(AA110=1,AC110=3),"Moderado",IF(AND(AA110=1,AC110=4),"Moderado",IF(AND(AA110=2,AC110=2),"Moderado",IF(AND(AA110=2,AC110=3),"Moderado",IF(AND(AA110=3,AC110=2),"Moderado",IF(AND(AA110=4,AC110=1),"Moderado",IF(AND(AA110=1,AC110=5),"Alto",IF(AND(AA110=2,AC110=4),"Alto",IF(AND(AA110=3,AC110=3),"Alto",IF(AND(AA110=3,AC110=4),"Alto",IF(AND(AA110=4,AC110=2),"Moderado",IF(AND(AA110=4,AC110=3),"Alto",IF(AND(AA110=5,AC110=1),"Alto",IF(AND(AA110=5,AC110=2),"Alto",IF(AND(AA110=2,AC110=5),"Alto",IF(AND(AA110=3,AC110=5),"Extremo",IF(AND(AA110=4,AC110=4),"Extremo",IF(AND(AA110=4,AC110=5),"Extremo",IF(AND(AA110=5,AC110=3),"Alto",IF(AND(AA110=5,AC110=4),"Extremo",IF(AND(AA110=5,AC110=5),"Extremo","NA")))))))))))))))))))))))))</f>
        <v>Extremo</v>
      </c>
      <c r="AF110" s="179"/>
      <c r="AG110" s="179"/>
      <c r="AH110" s="177">
        <f>IF(AA110-AF110&lt;=0,1,AA110-AF110)</f>
        <v>4</v>
      </c>
      <c r="AI110" s="178" t="str">
        <f t="shared" si="61"/>
        <v>Probable</v>
      </c>
      <c r="AJ110" s="177">
        <f>IF(AC110-AG110&lt;=0,1,AC110-AG110)</f>
        <v>5</v>
      </c>
      <c r="AK110" s="178" t="str">
        <f t="shared" si="63"/>
        <v>Catastrofico</v>
      </c>
      <c r="AL110" s="178" t="str">
        <f>IF(AND(AH110=1,AJ110=1),"Bajo",IF(AND(AH110=1,AJ110=2),"Bajo",IF(AND(AH110=2,AJ110=1),"Bajo",IF(AND(AH110=3,AJ110=1),"Moderado",IF(AND(AH110=1,AJ110=3),"Moderado",IF(AND(AH110=1,AJ110=4),"Moderado",IF(AND(AH110=2,AJ110=2),"Moderado",IF(AND(AH110=2,AJ110=3),"Moderado",IF(AND(AH110=3,AJ110=2),"Moderado",IF(AND(AH110=4,AJ110=1),"Moderado",IF(AND(AH110=1,AJ110=5),"Alto",IF(AND(AH110=2,AJ110=4),"Alto",IF(AND(AH110=3,AJ110=3),"Alto",IF(AND(AH110=3,AJ110=4),"Alto",IF(AND(AH110=4,AJ110=2),"Moderado",IF(AND(AH110=4,AJ110=3),"Alto",IF(AND(AH110=5,AJ110=1),"Alto",IF(AND(AH110=5,AJ110=2),"Alto",IF(AND(AH110=2,AJ110=5),"Alto",IF(AND(AH110=3,AJ110=5),"Extremo",IF(AND(AH110=4,AJ110=4),"Extremo",IF(AND(AH110=4,AJ110=5),"Extremo",IF(AND(AH110=5,AJ110=3),"Alto",IF(AND(AH110=5,AJ110=4),"Extremo",IF(AND(AH110=5,AJ110=5),"Extremo","NA")))))))))))))))))))))))))</f>
        <v>Extremo</v>
      </c>
    </row>
    <row r="111" spans="2:38" customFormat="1" ht="89.25" hidden="1">
      <c r="B111" s="205" t="s">
        <v>453</v>
      </c>
      <c r="C111" s="206" t="str">
        <f t="shared" si="39"/>
        <v>Se produce Inyección de código debido a Fallas conocidas en el sistema causado por un Atacante Externo, que ocaciona Fuga de información sensible o del proceso</v>
      </c>
      <c r="D111" s="182" t="s">
        <v>346</v>
      </c>
      <c r="E111" s="172" t="s">
        <v>393</v>
      </c>
      <c r="F111" s="185" t="s">
        <v>394</v>
      </c>
      <c r="G111" s="185" t="s">
        <v>349</v>
      </c>
      <c r="H111" s="204" t="s">
        <v>187</v>
      </c>
      <c r="I111" s="215" t="s">
        <v>350</v>
      </c>
      <c r="J111" s="141" t="s">
        <v>443</v>
      </c>
      <c r="K111" s="145" t="s">
        <v>444</v>
      </c>
      <c r="L111" s="143" t="s">
        <v>373</v>
      </c>
      <c r="M111" s="148" t="s">
        <v>445</v>
      </c>
      <c r="N111" s="146" t="s">
        <v>446</v>
      </c>
      <c r="O111" s="146" t="s">
        <v>446</v>
      </c>
      <c r="P111" s="141" t="s">
        <v>243</v>
      </c>
      <c r="Q111" s="141" t="s">
        <v>243</v>
      </c>
      <c r="R111" s="141" t="s">
        <v>243</v>
      </c>
      <c r="S111" s="208">
        <v>43440</v>
      </c>
      <c r="T111" s="177">
        <f t="shared" si="52"/>
        <v>3</v>
      </c>
      <c r="U111" s="244" t="str">
        <f t="shared" si="38"/>
        <v>Posible</v>
      </c>
      <c r="V111" s="177">
        <f t="shared" si="53"/>
        <v>5</v>
      </c>
      <c r="W111" s="211" t="str">
        <f>P111</f>
        <v>Catastrófico</v>
      </c>
      <c r="X111" s="178" t="str">
        <f t="shared" ref="X111:X116" si="65">IF(AND(T111=1,V111=1),"Bajo",IF(AND(T111=1,V111=2),"Bajo",IF(AND(T111=2,V111=1),"Bajo",IF(AND(T111=3,V111=1),"Bajo",IF(AND(T111=1,V111=3),"Moderado",IF(AND(T111=1,V111=4),"Alto",IF(AND(T111=2,V111=2),"Bajo",IF(AND(T111=2,V111=3),"Alto",IF(AND(T111=3,V111=2),"Moderado",IF(AND(T111=4,V111=1),"Moderado",IF(AND(T111=1,V111=5),"Extremo",IF(AND(T111=2,V111=4),"Alto",IF(AND(T111=3,V111=3),"Alto",IF(AND(T111=3,V111=4),"Extremo",IF(AND(T111=4,V111=2),"Alto",IF(AND(T111=4,V111=3),"Alto",IF(AND(T111=5,V111=1),"Alto",IF(AND(T111=5,V111=2),"Alto",IF(AND(T111=2,V111=5),"Extremo",IF(AND(T111=3,V111=5),"Extremo",IF(AND(T111=4,V111=4),"Extremo",IF(AND(T111=4,V111=5),"Extremo",IF(AND(T111=5,V111=3),"Alto",IF(AND(T111=5,V111=4),"Extremo",IF(AND(T111=5,V111=5),"Extremo","NA")))))))))))))))))))))))))</f>
        <v>Extremo</v>
      </c>
      <c r="Y111" s="179"/>
      <c r="Z111" s="179"/>
      <c r="AA111" s="177">
        <f t="shared" ref="AA111:AA116" si="66">IF(T111-Y111&lt;=0,1,T111-Y111)</f>
        <v>3</v>
      </c>
      <c r="AB111" s="178" t="str">
        <f t="shared" si="56"/>
        <v>Posible</v>
      </c>
      <c r="AC111" s="177">
        <f t="shared" ref="AC111:AC116" si="67">IF(V111-Z111&lt;=0,1,V111-Z111)</f>
        <v>5</v>
      </c>
      <c r="AD111" s="178" t="str">
        <f t="shared" si="58"/>
        <v>Catastrofico</v>
      </c>
      <c r="AE111" s="178" t="str">
        <f t="shared" ref="AE111:AE116" si="68">IF(AND(AA111=1,AC111=1),"Bajo",IF(AND(AA111=1,AC111=2),"Bajo",IF(AND(AA111=2,AC111=1),"Bajo",IF(AND(AA111=3,AC111=1),"Moderado",IF(AND(AA111=1,AC111=3),"Moderado",IF(AND(AA111=1,AC111=4),"Moderado",IF(AND(AA111=2,AC111=2),"Moderado",IF(AND(AA111=2,AC111=3),"Moderado",IF(AND(AA111=3,AC111=2),"Moderado",IF(AND(AA111=4,AC111=1),"Moderado",IF(AND(AA111=1,AC111=5),"Alto",IF(AND(AA111=2,AC111=4),"Alto",IF(AND(AA111=3,AC111=3),"Alto",IF(AND(AA111=3,AC111=4),"Alto",IF(AND(AA111=4,AC111=2),"Moderado",IF(AND(AA111=4,AC111=3),"Alto",IF(AND(AA111=5,AC111=1),"Alto",IF(AND(AA111=5,AC111=2),"Alto",IF(AND(AA111=2,AC111=5),"Alto",IF(AND(AA111=3,AC111=5),"Extremo",IF(AND(AA111=4,AC111=4),"Extremo",IF(AND(AA111=4,AC111=5),"Extremo",IF(AND(AA111=5,AC111=3),"Alto",IF(AND(AA111=5,AC111=4),"Extremo",IF(AND(AA111=5,AC111=5),"Extremo","NA")))))))))))))))))))))))))</f>
        <v>Extremo</v>
      </c>
      <c r="AF111" s="179"/>
      <c r="AG111" s="179"/>
      <c r="AH111" s="177">
        <f t="shared" ref="AH111:AH116" si="69">IF(AA111-AF111&lt;=0,1,AA111-AF111)</f>
        <v>3</v>
      </c>
      <c r="AI111" s="178" t="str">
        <f t="shared" si="61"/>
        <v>Posible</v>
      </c>
      <c r="AJ111" s="177">
        <f t="shared" ref="AJ111:AJ116" si="70">IF(AC111-AG111&lt;=0,1,AC111-AG111)</f>
        <v>5</v>
      </c>
      <c r="AK111" s="178" t="str">
        <f t="shared" si="63"/>
        <v>Catastrofico</v>
      </c>
      <c r="AL111" s="178" t="str">
        <f t="shared" ref="AL111:AL116" si="71">IF(AND(AH111=1,AJ111=1),"Bajo",IF(AND(AH111=1,AJ111=2),"Bajo",IF(AND(AH111=2,AJ111=1),"Bajo",IF(AND(AH111=3,AJ111=1),"Moderado",IF(AND(AH111=1,AJ111=3),"Moderado",IF(AND(AH111=1,AJ111=4),"Moderado",IF(AND(AH111=2,AJ111=2),"Moderado",IF(AND(AH111=2,AJ111=3),"Moderado",IF(AND(AH111=3,AJ111=2),"Moderado",IF(AND(AH111=4,AJ111=1),"Moderado",IF(AND(AH111=1,AJ111=5),"Alto",IF(AND(AH111=2,AJ111=4),"Alto",IF(AND(AH111=3,AJ111=3),"Alto",IF(AND(AH111=3,AJ111=4),"Alto",IF(AND(AH111=4,AJ111=2),"Moderado",IF(AND(AH111=4,AJ111=3),"Alto",IF(AND(AH111=5,AJ111=1),"Alto",IF(AND(AH111=5,AJ111=2),"Alto",IF(AND(AH111=2,AJ111=5),"Alto",IF(AND(AH111=3,AJ111=5),"Extremo",IF(AND(AH111=4,AJ111=4),"Extremo",IF(AND(AH111=4,AJ111=5),"Extremo",IF(AND(AH111=5,AJ111=3),"Alto",IF(AND(AH111=5,AJ111=4),"Extremo",IF(AND(AH111=5,AJ111=5),"Extremo","NA")))))))))))))))))))))))))</f>
        <v>Extremo</v>
      </c>
    </row>
    <row r="112" spans="2:38" customFormat="1" ht="102" hidden="1">
      <c r="B112" s="205" t="s">
        <v>454</v>
      </c>
      <c r="C112" s="206" t="str">
        <f t="shared" si="39"/>
        <v>Se produce Cross-Site Scripting (XSS) debido a Fallas conocidas en el sistema causado por un Atacante Externo, que ocaciona Fuga de información sensible o del proceso</v>
      </c>
      <c r="D112" s="182" t="s">
        <v>346</v>
      </c>
      <c r="E112" s="172" t="s">
        <v>396</v>
      </c>
      <c r="F112" s="185" t="s">
        <v>394</v>
      </c>
      <c r="G112" s="185" t="s">
        <v>349</v>
      </c>
      <c r="H112" s="204" t="s">
        <v>187</v>
      </c>
      <c r="I112" s="215" t="s">
        <v>350</v>
      </c>
      <c r="J112" s="141" t="s">
        <v>443</v>
      </c>
      <c r="K112" s="145" t="s">
        <v>444</v>
      </c>
      <c r="L112" s="143" t="s">
        <v>373</v>
      </c>
      <c r="M112" s="148" t="s">
        <v>445</v>
      </c>
      <c r="N112" s="146" t="s">
        <v>446</v>
      </c>
      <c r="O112" s="146" t="s">
        <v>446</v>
      </c>
      <c r="P112" s="141" t="s">
        <v>243</v>
      </c>
      <c r="Q112" s="141" t="s">
        <v>243</v>
      </c>
      <c r="R112" s="141" t="s">
        <v>243</v>
      </c>
      <c r="S112" s="208">
        <v>43440</v>
      </c>
      <c r="T112" s="177">
        <f t="shared" si="52"/>
        <v>3</v>
      </c>
      <c r="U112" s="244" t="str">
        <f t="shared" si="38"/>
        <v>Posible</v>
      </c>
      <c r="V112" s="177">
        <f t="shared" si="53"/>
        <v>5</v>
      </c>
      <c r="W112" s="211" t="str">
        <f>P112</f>
        <v>Catastrófico</v>
      </c>
      <c r="X112" s="178" t="str">
        <f t="shared" si="65"/>
        <v>Extremo</v>
      </c>
      <c r="Y112" s="179"/>
      <c r="Z112" s="179"/>
      <c r="AA112" s="177">
        <f t="shared" si="66"/>
        <v>3</v>
      </c>
      <c r="AB112" s="178" t="str">
        <f t="shared" si="56"/>
        <v>Posible</v>
      </c>
      <c r="AC112" s="177">
        <f t="shared" si="67"/>
        <v>5</v>
      </c>
      <c r="AD112" s="178" t="str">
        <f t="shared" si="58"/>
        <v>Catastrofico</v>
      </c>
      <c r="AE112" s="178" t="str">
        <f t="shared" si="68"/>
        <v>Extremo</v>
      </c>
      <c r="AF112" s="179"/>
      <c r="AG112" s="179"/>
      <c r="AH112" s="177">
        <f t="shared" si="69"/>
        <v>3</v>
      </c>
      <c r="AI112" s="178" t="str">
        <f t="shared" si="61"/>
        <v>Posible</v>
      </c>
      <c r="AJ112" s="177">
        <f t="shared" si="70"/>
        <v>5</v>
      </c>
      <c r="AK112" s="178" t="str">
        <f t="shared" si="63"/>
        <v>Catastrofico</v>
      </c>
      <c r="AL112" s="178" t="str">
        <f t="shared" si="71"/>
        <v>Extremo</v>
      </c>
    </row>
    <row r="113" spans="2:38" customFormat="1" ht="102" hidden="1">
      <c r="B113" s="205" t="s">
        <v>455</v>
      </c>
      <c r="C113" s="206" t="str">
        <f t="shared" si="39"/>
        <v xml:space="preserve">Se produce Cross-Site Scripting (XSS) debido a Fallas conocidas en el sistema causado por un Atacante Externo, que ocaciona Daño de información sensible o del proceso </v>
      </c>
      <c r="D113" s="182" t="s">
        <v>346</v>
      </c>
      <c r="E113" s="172" t="s">
        <v>396</v>
      </c>
      <c r="F113" s="185" t="s">
        <v>394</v>
      </c>
      <c r="G113" s="185" t="s">
        <v>390</v>
      </c>
      <c r="H113" s="184" t="s">
        <v>189</v>
      </c>
      <c r="I113" s="215" t="s">
        <v>350</v>
      </c>
      <c r="J113" s="141" t="s">
        <v>443</v>
      </c>
      <c r="K113" s="145" t="s">
        <v>444</v>
      </c>
      <c r="L113" s="143" t="s">
        <v>373</v>
      </c>
      <c r="M113" s="148" t="s">
        <v>445</v>
      </c>
      <c r="N113" s="146" t="s">
        <v>446</v>
      </c>
      <c r="O113" s="146" t="s">
        <v>446</v>
      </c>
      <c r="P113" s="141" t="s">
        <v>243</v>
      </c>
      <c r="Q113" s="141" t="s">
        <v>243</v>
      </c>
      <c r="R113" s="141" t="s">
        <v>243</v>
      </c>
      <c r="S113" s="208">
        <v>43440</v>
      </c>
      <c r="T113" s="177">
        <f t="shared" si="52"/>
        <v>3</v>
      </c>
      <c r="U113" s="244" t="str">
        <f t="shared" si="38"/>
        <v>Posible</v>
      </c>
      <c r="V113" s="177">
        <f t="shared" si="53"/>
        <v>5</v>
      </c>
      <c r="W113" s="176" t="str">
        <f>R113</f>
        <v>Catastrófico</v>
      </c>
      <c r="X113" s="178" t="str">
        <f t="shared" si="65"/>
        <v>Extremo</v>
      </c>
      <c r="Y113" s="179"/>
      <c r="Z113" s="179"/>
      <c r="AA113" s="177">
        <f t="shared" si="66"/>
        <v>3</v>
      </c>
      <c r="AB113" s="178" t="str">
        <f t="shared" si="56"/>
        <v>Posible</v>
      </c>
      <c r="AC113" s="177">
        <f t="shared" si="67"/>
        <v>5</v>
      </c>
      <c r="AD113" s="178" t="str">
        <f t="shared" si="58"/>
        <v>Catastrofico</v>
      </c>
      <c r="AE113" s="178" t="str">
        <f t="shared" si="68"/>
        <v>Extremo</v>
      </c>
      <c r="AF113" s="179"/>
      <c r="AG113" s="179"/>
      <c r="AH113" s="177">
        <f t="shared" si="69"/>
        <v>3</v>
      </c>
      <c r="AI113" s="178" t="str">
        <f t="shared" si="61"/>
        <v>Posible</v>
      </c>
      <c r="AJ113" s="177">
        <f t="shared" si="70"/>
        <v>5</v>
      </c>
      <c r="AK113" s="178" t="str">
        <f t="shared" si="63"/>
        <v>Catastrofico</v>
      </c>
      <c r="AL113" s="178" t="str">
        <f t="shared" si="71"/>
        <v>Extremo</v>
      </c>
    </row>
    <row r="114" spans="2:38" customFormat="1" ht="102" hidden="1">
      <c r="B114" s="205" t="s">
        <v>456</v>
      </c>
      <c r="C114" s="206" t="str">
        <f t="shared" si="39"/>
        <v>Se produce Acceso no autorizado a datos debido a Comunicaciones sin cifrado  causado por un Atacante Externo, que ocaciona Fuga de información sensible o del proceso</v>
      </c>
      <c r="D114" s="157" t="s">
        <v>346</v>
      </c>
      <c r="E114" s="157" t="s">
        <v>347</v>
      </c>
      <c r="F114" s="218" t="s">
        <v>399</v>
      </c>
      <c r="G114" s="185" t="s">
        <v>349</v>
      </c>
      <c r="H114" s="204" t="s">
        <v>187</v>
      </c>
      <c r="I114" s="215" t="s">
        <v>350</v>
      </c>
      <c r="J114" s="141" t="s">
        <v>443</v>
      </c>
      <c r="K114" s="145" t="s">
        <v>444</v>
      </c>
      <c r="L114" s="143" t="s">
        <v>373</v>
      </c>
      <c r="M114" s="148" t="s">
        <v>445</v>
      </c>
      <c r="N114" s="146" t="s">
        <v>446</v>
      </c>
      <c r="O114" s="146" t="s">
        <v>446</v>
      </c>
      <c r="P114" s="141" t="s">
        <v>243</v>
      </c>
      <c r="Q114" s="141" t="s">
        <v>243</v>
      </c>
      <c r="R114" s="141" t="s">
        <v>243</v>
      </c>
      <c r="S114" s="208">
        <v>43440</v>
      </c>
      <c r="T114" s="177">
        <f t="shared" si="52"/>
        <v>3</v>
      </c>
      <c r="U114" s="244" t="str">
        <f t="shared" si="38"/>
        <v>Posible</v>
      </c>
      <c r="V114" s="177">
        <f t="shared" si="53"/>
        <v>5</v>
      </c>
      <c r="W114" s="211" t="str">
        <f>P114</f>
        <v>Catastrófico</v>
      </c>
      <c r="X114" s="178" t="str">
        <f t="shared" si="65"/>
        <v>Extremo</v>
      </c>
      <c r="Y114" s="179"/>
      <c r="Z114" s="179"/>
      <c r="AA114" s="177">
        <f t="shared" si="66"/>
        <v>3</v>
      </c>
      <c r="AB114" s="178" t="str">
        <f t="shared" si="56"/>
        <v>Posible</v>
      </c>
      <c r="AC114" s="177">
        <f t="shared" si="67"/>
        <v>5</v>
      </c>
      <c r="AD114" s="178" t="str">
        <f t="shared" si="58"/>
        <v>Catastrofico</v>
      </c>
      <c r="AE114" s="178" t="str">
        <f t="shared" si="68"/>
        <v>Extremo</v>
      </c>
      <c r="AF114" s="179"/>
      <c r="AG114" s="179"/>
      <c r="AH114" s="177">
        <f t="shared" si="69"/>
        <v>3</v>
      </c>
      <c r="AI114" s="178" t="str">
        <f t="shared" si="61"/>
        <v>Posible</v>
      </c>
      <c r="AJ114" s="177">
        <f t="shared" si="70"/>
        <v>5</v>
      </c>
      <c r="AK114" s="178" t="str">
        <f t="shared" si="63"/>
        <v>Catastrofico</v>
      </c>
      <c r="AL114" s="178" t="str">
        <f t="shared" si="71"/>
        <v>Extremo</v>
      </c>
    </row>
    <row r="115" spans="2:38" customFormat="1" ht="114.75" hidden="1">
      <c r="B115" s="205" t="s">
        <v>457</v>
      </c>
      <c r="C115" s="206" t="str">
        <f t="shared" si="39"/>
        <v>Se produce Saturacion del sistema  debido a Falta de soluciones contra ataques de Denegación de Servicio (DDoS) causado por un Atacante Externo, que ocaciona Indisponibilidad del sistema</v>
      </c>
      <c r="D115" s="157" t="s">
        <v>346</v>
      </c>
      <c r="E115" s="182" t="s">
        <v>401</v>
      </c>
      <c r="F115" s="218" t="s">
        <v>402</v>
      </c>
      <c r="G115" s="157" t="s">
        <v>403</v>
      </c>
      <c r="H115" s="184" t="s">
        <v>189</v>
      </c>
      <c r="I115" s="156" t="s">
        <v>350</v>
      </c>
      <c r="J115" s="141" t="s">
        <v>443</v>
      </c>
      <c r="K115" s="145" t="s">
        <v>444</v>
      </c>
      <c r="L115" s="143" t="s">
        <v>373</v>
      </c>
      <c r="M115" s="148" t="s">
        <v>445</v>
      </c>
      <c r="N115" s="146" t="s">
        <v>446</v>
      </c>
      <c r="O115" s="146" t="s">
        <v>446</v>
      </c>
      <c r="P115" s="141" t="s">
        <v>243</v>
      </c>
      <c r="Q115" s="141" t="s">
        <v>243</v>
      </c>
      <c r="R115" s="141" t="s">
        <v>243</v>
      </c>
      <c r="S115" s="208">
        <v>43440</v>
      </c>
      <c r="T115" s="177">
        <f t="shared" si="52"/>
        <v>3</v>
      </c>
      <c r="U115" s="244" t="str">
        <f t="shared" si="38"/>
        <v>Posible</v>
      </c>
      <c r="V115" s="177">
        <f t="shared" si="53"/>
        <v>5</v>
      </c>
      <c r="W115" s="176" t="str">
        <f>R115</f>
        <v>Catastrófico</v>
      </c>
      <c r="X115" s="178" t="str">
        <f t="shared" si="65"/>
        <v>Extremo</v>
      </c>
      <c r="Y115" s="179"/>
      <c r="Z115" s="179"/>
      <c r="AA115" s="177">
        <f t="shared" si="66"/>
        <v>3</v>
      </c>
      <c r="AB115" s="178" t="str">
        <f t="shared" si="56"/>
        <v>Posible</v>
      </c>
      <c r="AC115" s="177">
        <f t="shared" si="67"/>
        <v>5</v>
      </c>
      <c r="AD115" s="178" t="str">
        <f t="shared" si="58"/>
        <v>Catastrofico</v>
      </c>
      <c r="AE115" s="178" t="str">
        <f t="shared" si="68"/>
        <v>Extremo</v>
      </c>
      <c r="AF115" s="179"/>
      <c r="AG115" s="179"/>
      <c r="AH115" s="177">
        <f t="shared" si="69"/>
        <v>3</v>
      </c>
      <c r="AI115" s="178" t="str">
        <f t="shared" si="61"/>
        <v>Posible</v>
      </c>
      <c r="AJ115" s="177">
        <f t="shared" si="70"/>
        <v>5</v>
      </c>
      <c r="AK115" s="178" t="str">
        <f t="shared" si="63"/>
        <v>Catastrofico</v>
      </c>
      <c r="AL115" s="178" t="str">
        <f t="shared" si="71"/>
        <v>Extremo</v>
      </c>
    </row>
    <row r="116" spans="2:38" customFormat="1" ht="102" hidden="1">
      <c r="B116" s="205" t="s">
        <v>458</v>
      </c>
      <c r="C116" s="206" t="str">
        <f t="shared" si="39"/>
        <v xml:space="preserve">Se produce Modificación no autorizada de datos debido a Falta de logs de auditoría y monitoreo causado por un Atacante Externo, que ocaciona Alteracion de información sensible o del proceso </v>
      </c>
      <c r="D116" s="157" t="s">
        <v>346</v>
      </c>
      <c r="E116" s="172" t="s">
        <v>382</v>
      </c>
      <c r="F116" s="157" t="s">
        <v>405</v>
      </c>
      <c r="G116" s="185" t="s">
        <v>384</v>
      </c>
      <c r="H116" s="204" t="s">
        <v>188</v>
      </c>
      <c r="I116" s="164" t="s">
        <v>352</v>
      </c>
      <c r="J116" s="141" t="s">
        <v>443</v>
      </c>
      <c r="K116" s="145" t="s">
        <v>444</v>
      </c>
      <c r="L116" s="143" t="s">
        <v>373</v>
      </c>
      <c r="M116" s="148" t="s">
        <v>445</v>
      </c>
      <c r="N116" s="146" t="s">
        <v>446</v>
      </c>
      <c r="O116" s="146" t="s">
        <v>446</v>
      </c>
      <c r="P116" s="141" t="s">
        <v>243</v>
      </c>
      <c r="Q116" s="141" t="s">
        <v>243</v>
      </c>
      <c r="R116" s="141" t="s">
        <v>243</v>
      </c>
      <c r="S116" s="208">
        <v>43440</v>
      </c>
      <c r="T116" s="177">
        <f t="shared" si="52"/>
        <v>4</v>
      </c>
      <c r="U116" s="244" t="str">
        <f t="shared" si="38"/>
        <v>Probable</v>
      </c>
      <c r="V116" s="177">
        <f t="shared" si="53"/>
        <v>5</v>
      </c>
      <c r="W116" s="176" t="str">
        <f>Q116</f>
        <v>Catastrófico</v>
      </c>
      <c r="X116" s="178" t="str">
        <f t="shared" si="65"/>
        <v>Extremo</v>
      </c>
      <c r="Y116" s="179"/>
      <c r="Z116" s="179"/>
      <c r="AA116" s="177">
        <f t="shared" si="66"/>
        <v>4</v>
      </c>
      <c r="AB116" s="178" t="str">
        <f t="shared" si="56"/>
        <v>Probable</v>
      </c>
      <c r="AC116" s="177">
        <f t="shared" si="67"/>
        <v>5</v>
      </c>
      <c r="AD116" s="178" t="str">
        <f t="shared" si="58"/>
        <v>Catastrofico</v>
      </c>
      <c r="AE116" s="178" t="str">
        <f t="shared" si="68"/>
        <v>Extremo</v>
      </c>
      <c r="AF116" s="179"/>
      <c r="AG116" s="179"/>
      <c r="AH116" s="177">
        <f t="shared" si="69"/>
        <v>4</v>
      </c>
      <c r="AI116" s="178" t="str">
        <f t="shared" si="61"/>
        <v>Probable</v>
      </c>
      <c r="AJ116" s="177">
        <f t="shared" si="70"/>
        <v>5</v>
      </c>
      <c r="AK116" s="178" t="str">
        <f t="shared" si="63"/>
        <v>Catastrofico</v>
      </c>
      <c r="AL116" s="178" t="str">
        <f t="shared" si="71"/>
        <v>Extremo</v>
      </c>
    </row>
    <row r="117" spans="2:38" customFormat="1" ht="114.75" hidden="1">
      <c r="B117" s="205" t="s">
        <v>459</v>
      </c>
      <c r="C117" s="206" t="str">
        <f t="shared" si="39"/>
        <v xml:space="preserve">Se produce Modificación no autorizada de datos debido a Falta de logs de auditoría y monitoreo causado por un Usuario TI (Malintencionado), que ocaciona Alteracion de información sensible o del proceso </v>
      </c>
      <c r="D117" s="182" t="s">
        <v>387</v>
      </c>
      <c r="E117" s="172" t="s">
        <v>382</v>
      </c>
      <c r="F117" s="157" t="s">
        <v>405</v>
      </c>
      <c r="G117" s="185" t="s">
        <v>384</v>
      </c>
      <c r="H117" s="204" t="s">
        <v>188</v>
      </c>
      <c r="I117" s="164" t="s">
        <v>352</v>
      </c>
      <c r="J117" s="141" t="s">
        <v>443</v>
      </c>
      <c r="K117" s="145" t="s">
        <v>444</v>
      </c>
      <c r="L117" s="143" t="s">
        <v>373</v>
      </c>
      <c r="M117" s="148" t="s">
        <v>445</v>
      </c>
      <c r="N117" s="146" t="s">
        <v>446</v>
      </c>
      <c r="O117" s="146" t="s">
        <v>446</v>
      </c>
      <c r="P117" s="141" t="s">
        <v>243</v>
      </c>
      <c r="Q117" s="141" t="s">
        <v>243</v>
      </c>
      <c r="R117" s="141" t="s">
        <v>243</v>
      </c>
      <c r="S117" s="208">
        <v>43440</v>
      </c>
      <c r="T117" s="177">
        <f>IF(U117="Rara vez",1,IF(U117="Improbable",2,IF(U117="Posible",3,IF(U117="Probable",4,IF(U117="Casi seguro",5,"NA")))))</f>
        <v>4</v>
      </c>
      <c r="U117" s="244" t="str">
        <f t="shared" si="38"/>
        <v>Probable</v>
      </c>
      <c r="V117" s="177">
        <f>IF(W117="Insignificante",1,IF(W117="Menor",2,IF(W117="Moderado",3,IF(W117="Mayor",4,IF(W117="Catastrófico",5,"NA")))))</f>
        <v>5</v>
      </c>
      <c r="W117" s="176" t="str">
        <f>Q117</f>
        <v>Catastrófico</v>
      </c>
      <c r="X117" s="178" t="str">
        <f>IF(AND(T117=1,V117=1),"Bajo",IF(AND(T117=1,V117=2),"Bajo",IF(AND(T117=2,V117=1),"Bajo",IF(AND(T117=3,V117=1),"Bajo",IF(AND(T117=1,V117=3),"Moderado",IF(AND(T117=1,V117=4),"Alto",IF(AND(T117=2,V117=2),"Bajo",IF(AND(T117=2,V117=3),"Alto",IF(AND(T117=3,V117=2),"Moderado",IF(AND(T117=4,V117=1),"Moderado",IF(AND(T117=1,V117=5),"Extremo",IF(AND(T117=2,V117=4),"Alto",IF(AND(T117=3,V117=3),"Alto",IF(AND(T117=3,V117=4),"Extremo",IF(AND(T117=4,V117=2),"Alto",IF(AND(T117=4,V117=3),"Alto",IF(AND(T117=5,V117=1),"Alto",IF(AND(T117=5,V117=2),"Alto",IF(AND(T117=2,V117=5),"Extremo",IF(AND(T117=3,V117=5),"Extremo",IF(AND(T117=4,V117=4),"Extremo",IF(AND(T117=4,V117=5),"Extremo",IF(AND(T117=5,V117=3),"Alto",IF(AND(T117=5,V117=4),"Extremo",IF(AND(T117=5,V117=5),"Extremo","NA")))))))))))))))))))))))))</f>
        <v>Extremo</v>
      </c>
      <c r="Y117" s="179"/>
      <c r="Z117" s="179"/>
      <c r="AA117" s="177">
        <f>IF(T117-Y117&lt;=0,1,T117-Y117)</f>
        <v>4</v>
      </c>
      <c r="AB117" s="178" t="str">
        <f>IF(AA117=1,"Rara vez",IF(AA117=2,"Improbable",IF(AA117=3,"Posible",IF(AA117=4,"Probable",IF(AA117=5,"Casi Seguro","NA")))))</f>
        <v>Probable</v>
      </c>
      <c r="AC117" s="177">
        <f>IF(V117-Z117&lt;=0,1,V117-Z117)</f>
        <v>5</v>
      </c>
      <c r="AD117" s="178" t="str">
        <f>IF(AC117=1,"Insignificante",IF(AC117=2,"Menor",IF(AC117=3,"Moderado",IF(AC117=4,"Mayor",IF(AC117=5,"Catastrofico","NA")))))</f>
        <v>Catastrofico</v>
      </c>
      <c r="AE117" s="178" t="str">
        <f>IF(AND(AA117=1,AC117=1),"Bajo",IF(AND(AA117=1,AC117=2),"Bajo",IF(AND(AA117=2,AC117=1),"Bajo",IF(AND(AA117=3,AC117=1),"Moderado",IF(AND(AA117=1,AC117=3),"Moderado",IF(AND(AA117=1,AC117=4),"Moderado",IF(AND(AA117=2,AC117=2),"Moderado",IF(AND(AA117=2,AC117=3),"Moderado",IF(AND(AA117=3,AC117=2),"Moderado",IF(AND(AA117=4,AC117=1),"Moderado",IF(AND(AA117=1,AC117=5),"Alto",IF(AND(AA117=2,AC117=4),"Alto",IF(AND(AA117=3,AC117=3),"Alto",IF(AND(AA117=3,AC117=4),"Alto",IF(AND(AA117=4,AC117=2),"Moderado",IF(AND(AA117=4,AC117=3),"Alto",IF(AND(AA117=5,AC117=1),"Alto",IF(AND(AA117=5,AC117=2),"Alto",IF(AND(AA117=2,AC117=5),"Alto",IF(AND(AA117=3,AC117=5),"Extremo",IF(AND(AA117=4,AC117=4),"Extremo",IF(AND(AA117=4,AC117=5),"Extremo",IF(AND(AA117=5,AC117=3),"Alto",IF(AND(AA117=5,AC117=4),"Extremo",IF(AND(AA117=5,AC117=5),"Extremo","NA")))))))))))))))))))))))))</f>
        <v>Extremo</v>
      </c>
      <c r="AF117" s="179"/>
      <c r="AG117" s="179"/>
      <c r="AH117" s="177">
        <f>IF(AA117-AF117&lt;=0,1,AA117-AF117)</f>
        <v>4</v>
      </c>
      <c r="AI117" s="178" t="str">
        <f>IF(AH117=1,"Rara vez",IF(AH117=2,"Improbable",IF(AH117=3,"Posible",IF(AH117=4,"Probable",IF(AH117=5,"Casi Seguro","NA")))))</f>
        <v>Probable</v>
      </c>
      <c r="AJ117" s="177">
        <f>IF(AC117-AG117&lt;=0,1,AC117-AG117)</f>
        <v>5</v>
      </c>
      <c r="AK117" s="178" t="str">
        <f>IF(AJ117=1,"Insignificante",IF(AJ117=2,"Menor",IF(AJ117=3,"Moderado",IF(AJ117=4,"Mayor",IF(AJ117=5,"Catastrofico","NA")))))</f>
        <v>Catastrofico</v>
      </c>
      <c r="AL117" s="178" t="str">
        <f>IF(AND(AH117=1,AJ117=1),"Bajo",IF(AND(AH117=1,AJ117=2),"Bajo",IF(AND(AH117=2,AJ117=1),"Bajo",IF(AND(AH117=3,AJ117=1),"Moderado",IF(AND(AH117=1,AJ117=3),"Moderado",IF(AND(AH117=1,AJ117=4),"Moderado",IF(AND(AH117=2,AJ117=2),"Moderado",IF(AND(AH117=2,AJ117=3),"Moderado",IF(AND(AH117=3,AJ117=2),"Moderado",IF(AND(AH117=4,AJ117=1),"Moderado",IF(AND(AH117=1,AJ117=5),"Alto",IF(AND(AH117=2,AJ117=4),"Alto",IF(AND(AH117=3,AJ117=3),"Alto",IF(AND(AH117=3,AJ117=4),"Alto",IF(AND(AH117=4,AJ117=2),"Moderado",IF(AND(AH117=4,AJ117=3),"Alto",IF(AND(AH117=5,AJ117=1),"Alto",IF(AND(AH117=5,AJ117=2),"Alto",IF(AND(AH117=2,AJ117=5),"Alto",IF(AND(AH117=3,AJ117=5),"Extremo",IF(AND(AH117=4,AJ117=4),"Extremo",IF(AND(AH117=4,AJ117=5),"Extremo",IF(AND(AH117=5,AJ117=3),"Alto",IF(AND(AH117=5,AJ117=4),"Extremo",IF(AND(AH117=5,AJ117=5),"Extremo","NA")))))))))))))))))))))))))</f>
        <v>Extremo</v>
      </c>
    </row>
    <row r="118" spans="2:38" customFormat="1" ht="102" hidden="1">
      <c r="B118" s="205" t="s">
        <v>460</v>
      </c>
      <c r="C118" s="206" t="str">
        <f t="shared" si="39"/>
        <v>Se produce Acceso no autorizado a datos debido a Configuración de seguridad incorrectos  causado por un Atacante Externo, que ocaciona Fuga de información sensible o del proceso</v>
      </c>
      <c r="D118" s="182" t="s">
        <v>346</v>
      </c>
      <c r="E118" s="185" t="s">
        <v>347</v>
      </c>
      <c r="F118" s="185" t="s">
        <v>348</v>
      </c>
      <c r="G118" s="185" t="s">
        <v>349</v>
      </c>
      <c r="H118" s="204" t="s">
        <v>187</v>
      </c>
      <c r="I118" s="156" t="s">
        <v>350</v>
      </c>
      <c r="J118" s="141" t="s">
        <v>461</v>
      </c>
      <c r="K118" s="145" t="s">
        <v>462</v>
      </c>
      <c r="L118" s="143" t="s">
        <v>373</v>
      </c>
      <c r="M118" s="144" t="s">
        <v>463</v>
      </c>
      <c r="N118" s="146" t="s">
        <v>411</v>
      </c>
      <c r="O118" s="146" t="s">
        <v>464</v>
      </c>
      <c r="P118" s="141" t="s">
        <v>243</v>
      </c>
      <c r="Q118" s="141" t="s">
        <v>243</v>
      </c>
      <c r="R118" s="141" t="s">
        <v>243</v>
      </c>
      <c r="S118" s="208">
        <v>43440</v>
      </c>
      <c r="T118" s="177">
        <f t="shared" ref="T118:T181" si="72">IF(U118="Rara vez",1,IF(U118="Improbable",2,IF(U118="Posible",3,IF(U118="Probable",4,IF(U118="Casi seguro",5,"NA")))))</f>
        <v>3</v>
      </c>
      <c r="U118" s="244" t="str">
        <f t="shared" si="38"/>
        <v>Posible</v>
      </c>
      <c r="V118" s="177">
        <f t="shared" ref="V118:V181" si="73">IF(W118="Insignificante",1,IF(W118="Menor",2,IF(W118="Moderado",3,IF(W118="Mayor",4,IF(W118="Catastrófico",5,"NA")))))</f>
        <v>5</v>
      </c>
      <c r="W118" s="211" t="str">
        <f>P118</f>
        <v>Catastrófico</v>
      </c>
      <c r="X118" s="178" t="str">
        <f t="shared" ref="X118:X131" si="74">IF(AND(T118=1,V118=1),"Bajo",IF(AND(T118=1,V118=2),"Bajo",IF(AND(T118=2,V118=1),"Bajo",IF(AND(T118=3,V118=1),"Bajo",IF(AND(T118=1,V118=3),"Moderado",IF(AND(T118=1,V118=4),"Alto",IF(AND(T118=2,V118=2),"Bajo",IF(AND(T118=2,V118=3),"Alto",IF(AND(T118=3,V118=2),"Moderado",IF(AND(T118=4,V118=1),"Moderado",IF(AND(T118=1,V118=5),"Extremo",IF(AND(T118=2,V118=4),"Alto",IF(AND(T118=3,V118=3),"Alto",IF(AND(T118=3,V118=4),"Extremo",IF(AND(T118=4,V118=2),"Alto",IF(AND(T118=4,V118=3),"Alto",IF(AND(T118=5,V118=1),"Alto",IF(AND(T118=5,V118=2),"Alto",IF(AND(T118=2,V118=5),"Extremo",IF(AND(T118=3,V118=5),"Extremo",IF(AND(T118=4,V118=4),"Extremo",IF(AND(T118=4,V118=5),"Extremo",IF(AND(T118=5,V118=3),"Alto",IF(AND(T118=5,V118=4),"Extremo",IF(AND(T118=5,V118=5),"Extremo","NA")))))))))))))))))))))))))</f>
        <v>Extremo</v>
      </c>
      <c r="Y118" s="179"/>
      <c r="Z118" s="179"/>
      <c r="AA118" s="177">
        <f t="shared" ref="AA118:AA131" si="75">IF(T118-Y118&lt;=0,1,T118-Y118)</f>
        <v>3</v>
      </c>
      <c r="AB118" s="178" t="str">
        <f t="shared" ref="AB118:AB181" si="76">IF(AA118=1,"Rara vez",IF(AA118=2,"Improbable",IF(AA118=3,"Posible",IF(AA118=4,"Probable",IF(AA118=5,"Casi Seguro","NA")))))</f>
        <v>Posible</v>
      </c>
      <c r="AC118" s="177">
        <f t="shared" ref="AC118:AC131" si="77">IF(V118-Z118&lt;=0,1,V118-Z118)</f>
        <v>5</v>
      </c>
      <c r="AD118" s="178" t="str">
        <f t="shared" ref="AD118:AD181" si="78">IF(AC118=1,"Insignificante",IF(AC118=2,"Menor",IF(AC118=3,"Moderado",IF(AC118=4,"Mayor",IF(AC118=5,"Catastrofico","NA")))))</f>
        <v>Catastrofico</v>
      </c>
      <c r="AE118" s="178" t="str">
        <f t="shared" ref="AE118:AE131" si="79">IF(AND(AA118=1,AC118=1),"Bajo",IF(AND(AA118=1,AC118=2),"Bajo",IF(AND(AA118=2,AC118=1),"Bajo",IF(AND(AA118=3,AC118=1),"Moderado",IF(AND(AA118=1,AC118=3),"Moderado",IF(AND(AA118=1,AC118=4),"Moderado",IF(AND(AA118=2,AC118=2),"Moderado",IF(AND(AA118=2,AC118=3),"Moderado",IF(AND(AA118=3,AC118=2),"Moderado",IF(AND(AA118=4,AC118=1),"Moderado",IF(AND(AA118=1,AC118=5),"Alto",IF(AND(AA118=2,AC118=4),"Alto",IF(AND(AA118=3,AC118=3),"Alto",IF(AND(AA118=3,AC118=4),"Alto",IF(AND(AA118=4,AC118=2),"Moderado",IF(AND(AA118=4,AC118=3),"Alto",IF(AND(AA118=5,AC118=1),"Alto",IF(AND(AA118=5,AC118=2),"Alto",IF(AND(AA118=2,AC118=5),"Alto",IF(AND(AA118=3,AC118=5),"Extremo",IF(AND(AA118=4,AC118=4),"Extremo",IF(AND(AA118=4,AC118=5),"Extremo",IF(AND(AA118=5,AC118=3),"Alto",IF(AND(AA118=5,AC118=4),"Extremo",IF(AND(AA118=5,AC118=5),"Extremo","NA")))))))))))))))))))))))))</f>
        <v>Extremo</v>
      </c>
      <c r="AF118" s="179"/>
      <c r="AG118" s="179"/>
      <c r="AH118" s="177">
        <f t="shared" ref="AH118:AH131" si="80">IF(AA118-AF118&lt;=0,1,AA118-AF118)</f>
        <v>3</v>
      </c>
      <c r="AI118" s="178" t="str">
        <f t="shared" ref="AI118:AI181" si="81">IF(AH118=1,"Rara vez",IF(AH118=2,"Improbable",IF(AH118=3,"Posible",IF(AH118=4,"Probable",IF(AH118=5,"Casi Seguro","NA")))))</f>
        <v>Posible</v>
      </c>
      <c r="AJ118" s="177">
        <f t="shared" ref="AJ118:AJ131" si="82">IF(AC118-AG118&lt;=0,1,AC118-AG118)</f>
        <v>5</v>
      </c>
      <c r="AK118" s="178" t="str">
        <f t="shared" ref="AK118:AK181" si="83">IF(AJ118=1,"Insignificante",IF(AJ118=2,"Menor",IF(AJ118=3,"Moderado",IF(AJ118=4,"Mayor",IF(AJ118=5,"Catastrofico","NA")))))</f>
        <v>Catastrofico</v>
      </c>
      <c r="AL118" s="178" t="str">
        <f t="shared" ref="AL118:AL131" si="84">IF(AND(AH118=1,AJ118=1),"Bajo",IF(AND(AH118=1,AJ118=2),"Bajo",IF(AND(AH118=2,AJ118=1),"Bajo",IF(AND(AH118=3,AJ118=1),"Moderado",IF(AND(AH118=1,AJ118=3),"Moderado",IF(AND(AH118=1,AJ118=4),"Moderado",IF(AND(AH118=2,AJ118=2),"Moderado",IF(AND(AH118=2,AJ118=3),"Moderado",IF(AND(AH118=3,AJ118=2),"Moderado",IF(AND(AH118=4,AJ118=1),"Moderado",IF(AND(AH118=1,AJ118=5),"Alto",IF(AND(AH118=2,AJ118=4),"Alto",IF(AND(AH118=3,AJ118=3),"Alto",IF(AND(AH118=3,AJ118=4),"Alto",IF(AND(AH118=4,AJ118=2),"Moderado",IF(AND(AH118=4,AJ118=3),"Alto",IF(AND(AH118=5,AJ118=1),"Alto",IF(AND(AH118=5,AJ118=2),"Alto",IF(AND(AH118=2,AJ118=5),"Alto",IF(AND(AH118=3,AJ118=5),"Extremo",IF(AND(AH118=4,AJ118=4),"Extremo",IF(AND(AH118=4,AJ118=5),"Extremo",IF(AND(AH118=5,AJ118=3),"Alto",IF(AND(AH118=5,AJ118=4),"Extremo",IF(AND(AH118=5,AJ118=5),"Extremo","NA")))))))))))))))))))))))))</f>
        <v>Extremo</v>
      </c>
    </row>
    <row r="119" spans="2:38" customFormat="1" ht="102" hidden="1">
      <c r="B119" s="205" t="s">
        <v>465</v>
      </c>
      <c r="C119" s="206" t="str">
        <f t="shared" si="39"/>
        <v xml:space="preserve">Se produce Intrusión a aplicaciones y web debido a Ausencia de solucion de detección de intrusos  causado por un Atacante Externo, que ocaciona Alteracion a sistemas de informacion  </v>
      </c>
      <c r="D119" s="182" t="s">
        <v>346</v>
      </c>
      <c r="E119" s="185" t="s">
        <v>378</v>
      </c>
      <c r="F119" s="185" t="s">
        <v>379</v>
      </c>
      <c r="G119" s="185" t="s">
        <v>380</v>
      </c>
      <c r="H119" s="204" t="s">
        <v>188</v>
      </c>
      <c r="I119" s="156" t="s">
        <v>352</v>
      </c>
      <c r="J119" s="141" t="s">
        <v>461</v>
      </c>
      <c r="K119" s="145" t="s">
        <v>462</v>
      </c>
      <c r="L119" s="143" t="s">
        <v>373</v>
      </c>
      <c r="M119" s="144" t="s">
        <v>463</v>
      </c>
      <c r="N119" s="146" t="s">
        <v>411</v>
      </c>
      <c r="O119" s="146" t="s">
        <v>464</v>
      </c>
      <c r="P119" s="141" t="s">
        <v>243</v>
      </c>
      <c r="Q119" s="141" t="s">
        <v>243</v>
      </c>
      <c r="R119" s="141" t="s">
        <v>243</v>
      </c>
      <c r="S119" s="208">
        <v>43440</v>
      </c>
      <c r="T119" s="177">
        <f t="shared" si="72"/>
        <v>4</v>
      </c>
      <c r="U119" s="244" t="str">
        <f t="shared" si="38"/>
        <v>Probable</v>
      </c>
      <c r="V119" s="177">
        <f t="shared" si="73"/>
        <v>5</v>
      </c>
      <c r="W119" s="176" t="str">
        <f>Q119</f>
        <v>Catastrófico</v>
      </c>
      <c r="X119" s="178" t="str">
        <f t="shared" si="74"/>
        <v>Extremo</v>
      </c>
      <c r="Y119" s="179"/>
      <c r="Z119" s="179"/>
      <c r="AA119" s="177">
        <f t="shared" si="75"/>
        <v>4</v>
      </c>
      <c r="AB119" s="178" t="str">
        <f t="shared" si="76"/>
        <v>Probable</v>
      </c>
      <c r="AC119" s="177">
        <f t="shared" si="77"/>
        <v>5</v>
      </c>
      <c r="AD119" s="178" t="str">
        <f t="shared" si="78"/>
        <v>Catastrofico</v>
      </c>
      <c r="AE119" s="178" t="str">
        <f t="shared" si="79"/>
        <v>Extremo</v>
      </c>
      <c r="AF119" s="179"/>
      <c r="AG119" s="179"/>
      <c r="AH119" s="177">
        <f t="shared" si="80"/>
        <v>4</v>
      </c>
      <c r="AI119" s="178" t="str">
        <f t="shared" si="81"/>
        <v>Probable</v>
      </c>
      <c r="AJ119" s="177">
        <f t="shared" si="82"/>
        <v>5</v>
      </c>
      <c r="AK119" s="178" t="str">
        <f t="shared" si="83"/>
        <v>Catastrofico</v>
      </c>
      <c r="AL119" s="178" t="str">
        <f t="shared" si="84"/>
        <v>Extremo</v>
      </c>
    </row>
    <row r="120" spans="2:38" customFormat="1" ht="102" hidden="1">
      <c r="B120" s="205" t="s">
        <v>466</v>
      </c>
      <c r="C120" s="206" t="str">
        <f t="shared" si="39"/>
        <v xml:space="preserve">Se produce Modificación no autorizada de datos debido a Vulnerabilidades técnicas no remediadas causado por un Atacante Externo, que ocaciona Alteracion de información sensible o del proceso </v>
      </c>
      <c r="D120" s="182" t="s">
        <v>346</v>
      </c>
      <c r="E120" s="172" t="s">
        <v>382</v>
      </c>
      <c r="F120" s="172" t="s">
        <v>383</v>
      </c>
      <c r="G120" s="185" t="s">
        <v>384</v>
      </c>
      <c r="H120" s="204" t="s">
        <v>188</v>
      </c>
      <c r="I120" s="156" t="s">
        <v>352</v>
      </c>
      <c r="J120" s="141" t="s">
        <v>461</v>
      </c>
      <c r="K120" s="145" t="s">
        <v>462</v>
      </c>
      <c r="L120" s="143" t="s">
        <v>373</v>
      </c>
      <c r="M120" s="144" t="s">
        <v>463</v>
      </c>
      <c r="N120" s="146" t="s">
        <v>411</v>
      </c>
      <c r="O120" s="146" t="s">
        <v>464</v>
      </c>
      <c r="P120" s="141" t="s">
        <v>243</v>
      </c>
      <c r="Q120" s="141" t="s">
        <v>243</v>
      </c>
      <c r="R120" s="141" t="s">
        <v>243</v>
      </c>
      <c r="S120" s="208">
        <v>43440</v>
      </c>
      <c r="T120" s="177">
        <f t="shared" si="72"/>
        <v>4</v>
      </c>
      <c r="U120" s="244" t="str">
        <f t="shared" si="38"/>
        <v>Probable</v>
      </c>
      <c r="V120" s="177">
        <f t="shared" si="73"/>
        <v>5</v>
      </c>
      <c r="W120" s="176" t="str">
        <f>Q120</f>
        <v>Catastrófico</v>
      </c>
      <c r="X120" s="178" t="str">
        <f t="shared" si="74"/>
        <v>Extremo</v>
      </c>
      <c r="Y120" s="179"/>
      <c r="Z120" s="179"/>
      <c r="AA120" s="177">
        <f t="shared" si="75"/>
        <v>4</v>
      </c>
      <c r="AB120" s="178" t="str">
        <f t="shared" si="76"/>
        <v>Probable</v>
      </c>
      <c r="AC120" s="177">
        <f t="shared" si="77"/>
        <v>5</v>
      </c>
      <c r="AD120" s="178" t="str">
        <f t="shared" si="78"/>
        <v>Catastrofico</v>
      </c>
      <c r="AE120" s="178" t="str">
        <f t="shared" si="79"/>
        <v>Extremo</v>
      </c>
      <c r="AF120" s="179"/>
      <c r="AG120" s="179"/>
      <c r="AH120" s="177">
        <f t="shared" si="80"/>
        <v>4</v>
      </c>
      <c r="AI120" s="178" t="str">
        <f t="shared" si="81"/>
        <v>Probable</v>
      </c>
      <c r="AJ120" s="177">
        <f t="shared" si="82"/>
        <v>5</v>
      </c>
      <c r="AK120" s="178" t="str">
        <f t="shared" si="83"/>
        <v>Catastrofico</v>
      </c>
      <c r="AL120" s="178" t="str">
        <f t="shared" si="84"/>
        <v>Extremo</v>
      </c>
    </row>
    <row r="121" spans="2:38" customFormat="1" ht="102" hidden="1">
      <c r="B121" s="205" t="s">
        <v>467</v>
      </c>
      <c r="C121" s="206" t="str">
        <f t="shared" si="39"/>
        <v>Se produce Acceso no autorizado debido a Vulnerabilidades técnicas no remediadas causado por un Atacante Externo, que ocaciona Fuga de información sensible o del proceso</v>
      </c>
      <c r="D121" s="182" t="s">
        <v>346</v>
      </c>
      <c r="E121" s="172" t="s">
        <v>431</v>
      </c>
      <c r="F121" s="172" t="s">
        <v>383</v>
      </c>
      <c r="G121" s="185" t="s">
        <v>349</v>
      </c>
      <c r="H121" s="204" t="s">
        <v>187</v>
      </c>
      <c r="I121" s="156" t="s">
        <v>352</v>
      </c>
      <c r="J121" s="141" t="s">
        <v>461</v>
      </c>
      <c r="K121" s="145" t="s">
        <v>462</v>
      </c>
      <c r="L121" s="143" t="s">
        <v>373</v>
      </c>
      <c r="M121" s="144" t="s">
        <v>463</v>
      </c>
      <c r="N121" s="146" t="s">
        <v>411</v>
      </c>
      <c r="O121" s="146" t="s">
        <v>464</v>
      </c>
      <c r="P121" s="141" t="s">
        <v>243</v>
      </c>
      <c r="Q121" s="141" t="s">
        <v>243</v>
      </c>
      <c r="R121" s="141" t="s">
        <v>243</v>
      </c>
      <c r="S121" s="208">
        <v>43440</v>
      </c>
      <c r="T121" s="177">
        <f t="shared" si="72"/>
        <v>4</v>
      </c>
      <c r="U121" s="244" t="str">
        <f t="shared" si="38"/>
        <v>Probable</v>
      </c>
      <c r="V121" s="177">
        <f t="shared" si="73"/>
        <v>5</v>
      </c>
      <c r="W121" s="211" t="str">
        <f>P121</f>
        <v>Catastrófico</v>
      </c>
      <c r="X121" s="178" t="str">
        <f t="shared" si="74"/>
        <v>Extremo</v>
      </c>
      <c r="Y121" s="179"/>
      <c r="Z121" s="179"/>
      <c r="AA121" s="177">
        <f t="shared" si="75"/>
        <v>4</v>
      </c>
      <c r="AB121" s="178" t="str">
        <f t="shared" si="76"/>
        <v>Probable</v>
      </c>
      <c r="AC121" s="177">
        <f t="shared" si="77"/>
        <v>5</v>
      </c>
      <c r="AD121" s="178" t="str">
        <f t="shared" si="78"/>
        <v>Catastrofico</v>
      </c>
      <c r="AE121" s="178" t="str">
        <f t="shared" si="79"/>
        <v>Extremo</v>
      </c>
      <c r="AF121" s="179"/>
      <c r="AG121" s="179"/>
      <c r="AH121" s="177">
        <f t="shared" si="80"/>
        <v>4</v>
      </c>
      <c r="AI121" s="178" t="str">
        <f t="shared" si="81"/>
        <v>Probable</v>
      </c>
      <c r="AJ121" s="177">
        <f t="shared" si="82"/>
        <v>5</v>
      </c>
      <c r="AK121" s="178" t="str">
        <f t="shared" si="83"/>
        <v>Catastrofico</v>
      </c>
      <c r="AL121" s="178" t="str">
        <f t="shared" si="84"/>
        <v>Extremo</v>
      </c>
    </row>
    <row r="122" spans="2:38" customFormat="1" ht="114.75" hidden="1">
      <c r="B122" s="205" t="s">
        <v>468</v>
      </c>
      <c r="C122" s="206" t="str">
        <f t="shared" si="39"/>
        <v>Se produce Acceso no autorizado debido a Vulnerabilidades técnicas no remediadas causado por un Usuario TI (Malintencionado), que ocaciona Fuga de información sensible o del proceso</v>
      </c>
      <c r="D122" s="182" t="s">
        <v>387</v>
      </c>
      <c r="E122" s="172" t="s">
        <v>431</v>
      </c>
      <c r="F122" s="172" t="s">
        <v>383</v>
      </c>
      <c r="G122" s="185" t="s">
        <v>349</v>
      </c>
      <c r="H122" s="204" t="s">
        <v>187</v>
      </c>
      <c r="I122" s="156" t="s">
        <v>352</v>
      </c>
      <c r="J122" s="141" t="s">
        <v>461</v>
      </c>
      <c r="K122" s="145" t="s">
        <v>462</v>
      </c>
      <c r="L122" s="143" t="s">
        <v>373</v>
      </c>
      <c r="M122" s="144" t="s">
        <v>463</v>
      </c>
      <c r="N122" s="146" t="s">
        <v>411</v>
      </c>
      <c r="O122" s="146" t="s">
        <v>464</v>
      </c>
      <c r="P122" s="141" t="s">
        <v>243</v>
      </c>
      <c r="Q122" s="141" t="s">
        <v>243</v>
      </c>
      <c r="R122" s="141" t="s">
        <v>243</v>
      </c>
      <c r="S122" s="208">
        <v>43440</v>
      </c>
      <c r="T122" s="177">
        <f t="shared" si="72"/>
        <v>4</v>
      </c>
      <c r="U122" s="244" t="str">
        <f t="shared" si="38"/>
        <v>Probable</v>
      </c>
      <c r="V122" s="177">
        <f t="shared" si="73"/>
        <v>5</v>
      </c>
      <c r="W122" s="211" t="str">
        <f>P122</f>
        <v>Catastrófico</v>
      </c>
      <c r="X122" s="178" t="str">
        <f t="shared" si="74"/>
        <v>Extremo</v>
      </c>
      <c r="Y122" s="179"/>
      <c r="Z122" s="179"/>
      <c r="AA122" s="177">
        <f t="shared" si="75"/>
        <v>4</v>
      </c>
      <c r="AB122" s="178" t="str">
        <f t="shared" si="76"/>
        <v>Probable</v>
      </c>
      <c r="AC122" s="177">
        <f t="shared" si="77"/>
        <v>5</v>
      </c>
      <c r="AD122" s="178" t="str">
        <f t="shared" si="78"/>
        <v>Catastrofico</v>
      </c>
      <c r="AE122" s="178" t="str">
        <f t="shared" si="79"/>
        <v>Extremo</v>
      </c>
      <c r="AF122" s="179"/>
      <c r="AG122" s="179"/>
      <c r="AH122" s="177">
        <f t="shared" si="80"/>
        <v>4</v>
      </c>
      <c r="AI122" s="178" t="str">
        <f t="shared" si="81"/>
        <v>Probable</v>
      </c>
      <c r="AJ122" s="177">
        <f t="shared" si="82"/>
        <v>5</v>
      </c>
      <c r="AK122" s="178" t="str">
        <f t="shared" si="83"/>
        <v>Catastrofico</v>
      </c>
      <c r="AL122" s="178" t="str">
        <f t="shared" si="84"/>
        <v>Extremo</v>
      </c>
    </row>
    <row r="123" spans="2:38" customFormat="1" ht="114.75" hidden="1">
      <c r="B123" s="205" t="s">
        <v>469</v>
      </c>
      <c r="C123" s="206" t="str">
        <f t="shared" si="39"/>
        <v xml:space="preserve">Se produce Modificación no autorizada de datos debido a Vulnerabilidades de día cero no gestionadas causado por un Atacante Externo, que ocaciona Daño de información sensible o del proceso </v>
      </c>
      <c r="D123" s="182" t="s">
        <v>346</v>
      </c>
      <c r="E123" s="185" t="s">
        <v>382</v>
      </c>
      <c r="F123" s="172" t="s">
        <v>389</v>
      </c>
      <c r="G123" s="185" t="s">
        <v>390</v>
      </c>
      <c r="H123" s="184" t="s">
        <v>189</v>
      </c>
      <c r="I123" s="156" t="s">
        <v>352</v>
      </c>
      <c r="J123" s="141" t="s">
        <v>461</v>
      </c>
      <c r="K123" s="145" t="s">
        <v>462</v>
      </c>
      <c r="L123" s="143" t="s">
        <v>373</v>
      </c>
      <c r="M123" s="144" t="s">
        <v>463</v>
      </c>
      <c r="N123" s="146" t="s">
        <v>411</v>
      </c>
      <c r="O123" s="146" t="s">
        <v>464</v>
      </c>
      <c r="P123" s="141" t="s">
        <v>243</v>
      </c>
      <c r="Q123" s="141" t="s">
        <v>243</v>
      </c>
      <c r="R123" s="141" t="s">
        <v>243</v>
      </c>
      <c r="S123" s="208">
        <v>43440</v>
      </c>
      <c r="T123" s="177">
        <f t="shared" si="72"/>
        <v>4</v>
      </c>
      <c r="U123" s="244" t="str">
        <f t="shared" si="38"/>
        <v>Probable</v>
      </c>
      <c r="V123" s="177">
        <f t="shared" si="73"/>
        <v>5</v>
      </c>
      <c r="W123" s="176" t="str">
        <f>R123</f>
        <v>Catastrófico</v>
      </c>
      <c r="X123" s="178" t="str">
        <f t="shared" si="74"/>
        <v>Extremo</v>
      </c>
      <c r="Y123" s="179"/>
      <c r="Z123" s="179"/>
      <c r="AA123" s="177">
        <f t="shared" si="75"/>
        <v>4</v>
      </c>
      <c r="AB123" s="178" t="str">
        <f t="shared" si="76"/>
        <v>Probable</v>
      </c>
      <c r="AC123" s="177">
        <f t="shared" si="77"/>
        <v>5</v>
      </c>
      <c r="AD123" s="178" t="str">
        <f t="shared" si="78"/>
        <v>Catastrofico</v>
      </c>
      <c r="AE123" s="178" t="str">
        <f t="shared" si="79"/>
        <v>Extremo</v>
      </c>
      <c r="AF123" s="179"/>
      <c r="AG123" s="179"/>
      <c r="AH123" s="177">
        <f t="shared" si="80"/>
        <v>4</v>
      </c>
      <c r="AI123" s="178" t="str">
        <f t="shared" si="81"/>
        <v>Probable</v>
      </c>
      <c r="AJ123" s="177">
        <f t="shared" si="82"/>
        <v>5</v>
      </c>
      <c r="AK123" s="178" t="str">
        <f t="shared" si="83"/>
        <v>Catastrofico</v>
      </c>
      <c r="AL123" s="178" t="str">
        <f t="shared" si="84"/>
        <v>Extremo</v>
      </c>
    </row>
    <row r="124" spans="2:38" customFormat="1" ht="127.5" hidden="1">
      <c r="B124" s="205" t="s">
        <v>470</v>
      </c>
      <c r="C124" s="206" t="str">
        <f t="shared" si="39"/>
        <v xml:space="preserve">Se produce Modificación no autorizada de datos debido a Vulnerabilidades de día cero no gestionadas causado por un Usuario TI (Malintencionado), que ocaciona Daño de información sensible o del proceso </v>
      </c>
      <c r="D124" s="182" t="s">
        <v>387</v>
      </c>
      <c r="E124" s="185" t="s">
        <v>382</v>
      </c>
      <c r="F124" s="172" t="s">
        <v>389</v>
      </c>
      <c r="G124" s="185" t="s">
        <v>390</v>
      </c>
      <c r="H124" s="184" t="s">
        <v>189</v>
      </c>
      <c r="I124" s="156" t="s">
        <v>352</v>
      </c>
      <c r="J124" s="141" t="s">
        <v>461</v>
      </c>
      <c r="K124" s="145" t="s">
        <v>462</v>
      </c>
      <c r="L124" s="143" t="s">
        <v>373</v>
      </c>
      <c r="M124" s="144" t="s">
        <v>463</v>
      </c>
      <c r="N124" s="146" t="s">
        <v>411</v>
      </c>
      <c r="O124" s="146" t="s">
        <v>464</v>
      </c>
      <c r="P124" s="141" t="s">
        <v>243</v>
      </c>
      <c r="Q124" s="141" t="s">
        <v>243</v>
      </c>
      <c r="R124" s="141" t="s">
        <v>243</v>
      </c>
      <c r="S124" s="208">
        <v>43440</v>
      </c>
      <c r="T124" s="177">
        <f t="shared" si="72"/>
        <v>4</v>
      </c>
      <c r="U124" s="244" t="str">
        <f t="shared" si="38"/>
        <v>Probable</v>
      </c>
      <c r="V124" s="177">
        <f t="shared" si="73"/>
        <v>5</v>
      </c>
      <c r="W124" s="176" t="str">
        <f>R124</f>
        <v>Catastrófico</v>
      </c>
      <c r="X124" s="178" t="str">
        <f t="shared" si="74"/>
        <v>Extremo</v>
      </c>
      <c r="Y124" s="179"/>
      <c r="Z124" s="179"/>
      <c r="AA124" s="177">
        <f t="shared" si="75"/>
        <v>4</v>
      </c>
      <c r="AB124" s="178" t="str">
        <f t="shared" si="76"/>
        <v>Probable</v>
      </c>
      <c r="AC124" s="177">
        <f t="shared" si="77"/>
        <v>5</v>
      </c>
      <c r="AD124" s="178" t="str">
        <f t="shared" si="78"/>
        <v>Catastrofico</v>
      </c>
      <c r="AE124" s="178" t="str">
        <f t="shared" si="79"/>
        <v>Extremo</v>
      </c>
      <c r="AF124" s="179"/>
      <c r="AG124" s="179"/>
      <c r="AH124" s="177">
        <f t="shared" si="80"/>
        <v>4</v>
      </c>
      <c r="AI124" s="178" t="str">
        <f t="shared" si="81"/>
        <v>Probable</v>
      </c>
      <c r="AJ124" s="177">
        <f t="shared" si="82"/>
        <v>5</v>
      </c>
      <c r="AK124" s="178" t="str">
        <f t="shared" si="83"/>
        <v>Catastrofico</v>
      </c>
      <c r="AL124" s="178" t="str">
        <f t="shared" si="84"/>
        <v>Extremo</v>
      </c>
    </row>
    <row r="125" spans="2:38" customFormat="1" ht="89.25" hidden="1">
      <c r="B125" s="205" t="s">
        <v>471</v>
      </c>
      <c r="C125" s="206" t="str">
        <f t="shared" si="39"/>
        <v>Se produce Inyección de código debido a Fallas conocidas en el sistema causado por un Atacante Externo, que ocaciona Fuga de información sensible o del proceso</v>
      </c>
      <c r="D125" s="182" t="s">
        <v>346</v>
      </c>
      <c r="E125" s="172" t="s">
        <v>393</v>
      </c>
      <c r="F125" s="185" t="s">
        <v>394</v>
      </c>
      <c r="G125" s="185" t="s">
        <v>349</v>
      </c>
      <c r="H125" s="204" t="s">
        <v>187</v>
      </c>
      <c r="I125" s="215" t="s">
        <v>350</v>
      </c>
      <c r="J125" s="141" t="s">
        <v>461</v>
      </c>
      <c r="K125" s="145" t="s">
        <v>462</v>
      </c>
      <c r="L125" s="143" t="s">
        <v>373</v>
      </c>
      <c r="M125" s="144" t="s">
        <v>463</v>
      </c>
      <c r="N125" s="146" t="s">
        <v>411</v>
      </c>
      <c r="O125" s="146" t="s">
        <v>464</v>
      </c>
      <c r="P125" s="141" t="s">
        <v>243</v>
      </c>
      <c r="Q125" s="141" t="s">
        <v>243</v>
      </c>
      <c r="R125" s="141" t="s">
        <v>243</v>
      </c>
      <c r="S125" s="208">
        <v>43440</v>
      </c>
      <c r="T125" s="177">
        <f t="shared" si="72"/>
        <v>3</v>
      </c>
      <c r="U125" s="244" t="str">
        <f t="shared" si="38"/>
        <v>Posible</v>
      </c>
      <c r="V125" s="177">
        <f t="shared" si="73"/>
        <v>5</v>
      </c>
      <c r="W125" s="211" t="str">
        <f>P125</f>
        <v>Catastrófico</v>
      </c>
      <c r="X125" s="178" t="str">
        <f t="shared" si="74"/>
        <v>Extremo</v>
      </c>
      <c r="Y125" s="179"/>
      <c r="Z125" s="179"/>
      <c r="AA125" s="177">
        <f t="shared" si="75"/>
        <v>3</v>
      </c>
      <c r="AB125" s="178" t="str">
        <f t="shared" si="76"/>
        <v>Posible</v>
      </c>
      <c r="AC125" s="177">
        <f t="shared" si="77"/>
        <v>5</v>
      </c>
      <c r="AD125" s="178" t="str">
        <f t="shared" si="78"/>
        <v>Catastrofico</v>
      </c>
      <c r="AE125" s="178" t="str">
        <f t="shared" si="79"/>
        <v>Extremo</v>
      </c>
      <c r="AF125" s="179"/>
      <c r="AG125" s="179"/>
      <c r="AH125" s="177">
        <f t="shared" si="80"/>
        <v>3</v>
      </c>
      <c r="AI125" s="178" t="str">
        <f t="shared" si="81"/>
        <v>Posible</v>
      </c>
      <c r="AJ125" s="177">
        <f t="shared" si="82"/>
        <v>5</v>
      </c>
      <c r="AK125" s="178" t="str">
        <f t="shared" si="83"/>
        <v>Catastrofico</v>
      </c>
      <c r="AL125" s="178" t="str">
        <f t="shared" si="84"/>
        <v>Extremo</v>
      </c>
    </row>
    <row r="126" spans="2:38" customFormat="1" ht="102" hidden="1">
      <c r="B126" s="205" t="s">
        <v>472</v>
      </c>
      <c r="C126" s="206" t="str">
        <f t="shared" si="39"/>
        <v>Se produce Cross-Site Scripting (XSS) debido a Fallas conocidas en el sistema causado por un Atacante Externo, que ocaciona Fuga de información sensible o del proceso</v>
      </c>
      <c r="D126" s="182" t="s">
        <v>346</v>
      </c>
      <c r="E126" s="172" t="s">
        <v>396</v>
      </c>
      <c r="F126" s="185" t="s">
        <v>394</v>
      </c>
      <c r="G126" s="185" t="s">
        <v>349</v>
      </c>
      <c r="H126" s="204" t="s">
        <v>187</v>
      </c>
      <c r="I126" s="215" t="s">
        <v>350</v>
      </c>
      <c r="J126" s="141" t="s">
        <v>461</v>
      </c>
      <c r="K126" s="145" t="s">
        <v>462</v>
      </c>
      <c r="L126" s="143" t="s">
        <v>373</v>
      </c>
      <c r="M126" s="144" t="s">
        <v>463</v>
      </c>
      <c r="N126" s="146" t="s">
        <v>411</v>
      </c>
      <c r="O126" s="146" t="s">
        <v>464</v>
      </c>
      <c r="P126" s="141" t="s">
        <v>243</v>
      </c>
      <c r="Q126" s="141" t="s">
        <v>243</v>
      </c>
      <c r="R126" s="141" t="s">
        <v>243</v>
      </c>
      <c r="S126" s="208">
        <v>43440</v>
      </c>
      <c r="T126" s="177">
        <f t="shared" si="72"/>
        <v>3</v>
      </c>
      <c r="U126" s="244" t="str">
        <f t="shared" si="38"/>
        <v>Posible</v>
      </c>
      <c r="V126" s="177">
        <f t="shared" si="73"/>
        <v>5</v>
      </c>
      <c r="W126" s="211" t="str">
        <f>P126</f>
        <v>Catastrófico</v>
      </c>
      <c r="X126" s="178" t="str">
        <f t="shared" si="74"/>
        <v>Extremo</v>
      </c>
      <c r="Y126" s="179"/>
      <c r="Z126" s="179"/>
      <c r="AA126" s="177">
        <f t="shared" si="75"/>
        <v>3</v>
      </c>
      <c r="AB126" s="178" t="str">
        <f t="shared" si="76"/>
        <v>Posible</v>
      </c>
      <c r="AC126" s="177">
        <f t="shared" si="77"/>
        <v>5</v>
      </c>
      <c r="AD126" s="178" t="str">
        <f t="shared" si="78"/>
        <v>Catastrofico</v>
      </c>
      <c r="AE126" s="178" t="str">
        <f t="shared" si="79"/>
        <v>Extremo</v>
      </c>
      <c r="AF126" s="179"/>
      <c r="AG126" s="179"/>
      <c r="AH126" s="177">
        <f t="shared" si="80"/>
        <v>3</v>
      </c>
      <c r="AI126" s="178" t="str">
        <f t="shared" si="81"/>
        <v>Posible</v>
      </c>
      <c r="AJ126" s="177">
        <f t="shared" si="82"/>
        <v>5</v>
      </c>
      <c r="AK126" s="178" t="str">
        <f t="shared" si="83"/>
        <v>Catastrofico</v>
      </c>
      <c r="AL126" s="178" t="str">
        <f t="shared" si="84"/>
        <v>Extremo</v>
      </c>
    </row>
    <row r="127" spans="2:38" customFormat="1" ht="102" hidden="1">
      <c r="B127" s="205" t="s">
        <v>473</v>
      </c>
      <c r="C127" s="206" t="str">
        <f t="shared" si="39"/>
        <v xml:space="preserve">Se produce Cross-Site Scripting (XSS) debido a Fallas conocidas en el sistema causado por un Atacante Externo, que ocaciona Daño de información sensible o del proceso </v>
      </c>
      <c r="D127" s="182" t="s">
        <v>346</v>
      </c>
      <c r="E127" s="172" t="s">
        <v>396</v>
      </c>
      <c r="F127" s="185" t="s">
        <v>394</v>
      </c>
      <c r="G127" s="185" t="s">
        <v>390</v>
      </c>
      <c r="H127" s="184" t="s">
        <v>189</v>
      </c>
      <c r="I127" s="215" t="s">
        <v>350</v>
      </c>
      <c r="J127" s="141" t="s">
        <v>461</v>
      </c>
      <c r="K127" s="145" t="s">
        <v>462</v>
      </c>
      <c r="L127" s="143" t="s">
        <v>373</v>
      </c>
      <c r="M127" s="144" t="s">
        <v>463</v>
      </c>
      <c r="N127" s="146" t="s">
        <v>411</v>
      </c>
      <c r="O127" s="146" t="s">
        <v>464</v>
      </c>
      <c r="P127" s="141" t="s">
        <v>243</v>
      </c>
      <c r="Q127" s="141" t="s">
        <v>243</v>
      </c>
      <c r="R127" s="141" t="s">
        <v>243</v>
      </c>
      <c r="S127" s="208">
        <v>43440</v>
      </c>
      <c r="T127" s="177">
        <f t="shared" si="72"/>
        <v>3</v>
      </c>
      <c r="U127" s="244" t="str">
        <f t="shared" si="38"/>
        <v>Posible</v>
      </c>
      <c r="V127" s="177">
        <f t="shared" si="73"/>
        <v>5</v>
      </c>
      <c r="W127" s="176" t="str">
        <f>R127</f>
        <v>Catastrófico</v>
      </c>
      <c r="X127" s="178" t="str">
        <f t="shared" si="74"/>
        <v>Extremo</v>
      </c>
      <c r="Y127" s="179"/>
      <c r="Z127" s="179"/>
      <c r="AA127" s="177">
        <f t="shared" si="75"/>
        <v>3</v>
      </c>
      <c r="AB127" s="178" t="str">
        <f t="shared" si="76"/>
        <v>Posible</v>
      </c>
      <c r="AC127" s="177">
        <f t="shared" si="77"/>
        <v>5</v>
      </c>
      <c r="AD127" s="178" t="str">
        <f t="shared" si="78"/>
        <v>Catastrofico</v>
      </c>
      <c r="AE127" s="178" t="str">
        <f t="shared" si="79"/>
        <v>Extremo</v>
      </c>
      <c r="AF127" s="179"/>
      <c r="AG127" s="179"/>
      <c r="AH127" s="177">
        <f t="shared" si="80"/>
        <v>3</v>
      </c>
      <c r="AI127" s="178" t="str">
        <f t="shared" si="81"/>
        <v>Posible</v>
      </c>
      <c r="AJ127" s="177">
        <f t="shared" si="82"/>
        <v>5</v>
      </c>
      <c r="AK127" s="178" t="str">
        <f t="shared" si="83"/>
        <v>Catastrofico</v>
      </c>
      <c r="AL127" s="178" t="str">
        <f t="shared" si="84"/>
        <v>Extremo</v>
      </c>
    </row>
    <row r="128" spans="2:38" customFormat="1" ht="102" hidden="1">
      <c r="B128" s="205" t="s">
        <v>474</v>
      </c>
      <c r="C128" s="206" t="str">
        <f t="shared" si="39"/>
        <v>Se produce Acceso no autorizado a datos debido a Comunicaciones sin cifrado  causado por un Atacante Externo, que ocaciona Fuga de información sensible o del proceso</v>
      </c>
      <c r="D128" s="157" t="s">
        <v>346</v>
      </c>
      <c r="E128" s="157" t="s">
        <v>347</v>
      </c>
      <c r="F128" s="218" t="s">
        <v>399</v>
      </c>
      <c r="G128" s="185" t="s">
        <v>349</v>
      </c>
      <c r="H128" s="204" t="s">
        <v>187</v>
      </c>
      <c r="I128" s="215" t="s">
        <v>350</v>
      </c>
      <c r="J128" s="141" t="s">
        <v>461</v>
      </c>
      <c r="K128" s="145" t="s">
        <v>462</v>
      </c>
      <c r="L128" s="143" t="s">
        <v>373</v>
      </c>
      <c r="M128" s="144" t="s">
        <v>463</v>
      </c>
      <c r="N128" s="146" t="s">
        <v>411</v>
      </c>
      <c r="O128" s="146" t="s">
        <v>464</v>
      </c>
      <c r="P128" s="141" t="s">
        <v>243</v>
      </c>
      <c r="Q128" s="141" t="s">
        <v>243</v>
      </c>
      <c r="R128" s="141" t="s">
        <v>243</v>
      </c>
      <c r="S128" s="208">
        <v>43440</v>
      </c>
      <c r="T128" s="177">
        <f t="shared" si="72"/>
        <v>3</v>
      </c>
      <c r="U128" s="244" t="str">
        <f t="shared" si="38"/>
        <v>Posible</v>
      </c>
      <c r="V128" s="177">
        <f t="shared" si="73"/>
        <v>5</v>
      </c>
      <c r="W128" s="211" t="str">
        <f>P128</f>
        <v>Catastrófico</v>
      </c>
      <c r="X128" s="178" t="str">
        <f>IF(AND(T128=1,V128=1),"Bajo",IF(AND(T128=1,V128=2),"Bajo",IF(AND(T128=2,V128=1),"Bajo",IF(AND(T128=3,V128=1),"Bajo",IF(AND(T128=1,V128=3),"Moderado",IF(AND(T128=1,V128=4),"Alto",IF(AND(T128=2,V128=2),"Bajo",IF(AND(T128=2,V128=3),"Alto",IF(AND(T128=3,V128=2),"Moderado",IF(AND(T128=4,V128=1),"Moderado",IF(AND(T128=1,V128=5),"Extremo",IF(AND(T128=2,V128=4),"Alto",IF(AND(T128=3,V128=3),"Alto",IF(AND(T128=3,V128=4),"Extremo",IF(AND(T128=4,V128=2),"Alto",IF(AND(T128=4,V128=3),"Alto",IF(AND(T128=5,V128=1),"Alto",IF(AND(T128=5,V128=2),"Alto",IF(AND(T128=2,V128=5),"Extremo",IF(AND(T128=3,V128=5),"Extremo",IF(AND(T128=4,V128=4),"Extremo",IF(AND(T128=4,V128=5),"Extremo",IF(AND(T128=5,V128=3),"Alto",IF(AND(T128=5,V128=4),"Extremo",IF(AND(T128=5,V128=5),"Extremo","NA")))))))))))))))))))))))))</f>
        <v>Extremo</v>
      </c>
      <c r="Y128" s="179"/>
      <c r="Z128" s="179"/>
      <c r="AA128" s="177">
        <f>IF(T128-Y128&lt;=0,1,T128-Y128)</f>
        <v>3</v>
      </c>
      <c r="AB128" s="178" t="str">
        <f t="shared" si="76"/>
        <v>Posible</v>
      </c>
      <c r="AC128" s="177">
        <f>IF(V128-Z128&lt;=0,1,V128-Z128)</f>
        <v>5</v>
      </c>
      <c r="AD128" s="178" t="str">
        <f t="shared" si="78"/>
        <v>Catastrofico</v>
      </c>
      <c r="AE128" s="178" t="str">
        <f>IF(AND(AA128=1,AC128=1),"Bajo",IF(AND(AA128=1,AC128=2),"Bajo",IF(AND(AA128=2,AC128=1),"Bajo",IF(AND(AA128=3,AC128=1),"Moderado",IF(AND(AA128=1,AC128=3),"Moderado",IF(AND(AA128=1,AC128=4),"Moderado",IF(AND(AA128=2,AC128=2),"Moderado",IF(AND(AA128=2,AC128=3),"Moderado",IF(AND(AA128=3,AC128=2),"Moderado",IF(AND(AA128=4,AC128=1),"Moderado",IF(AND(AA128=1,AC128=5),"Alto",IF(AND(AA128=2,AC128=4),"Alto",IF(AND(AA128=3,AC128=3),"Alto",IF(AND(AA128=3,AC128=4),"Alto",IF(AND(AA128=4,AC128=2),"Moderado",IF(AND(AA128=4,AC128=3),"Alto",IF(AND(AA128=5,AC128=1),"Alto",IF(AND(AA128=5,AC128=2),"Alto",IF(AND(AA128=2,AC128=5),"Alto",IF(AND(AA128=3,AC128=5),"Extremo",IF(AND(AA128=4,AC128=4),"Extremo",IF(AND(AA128=4,AC128=5),"Extremo",IF(AND(AA128=5,AC128=3),"Alto",IF(AND(AA128=5,AC128=4),"Extremo",IF(AND(AA128=5,AC128=5),"Extremo","NA")))))))))))))))))))))))))</f>
        <v>Extremo</v>
      </c>
      <c r="AF128" s="179"/>
      <c r="AG128" s="179"/>
      <c r="AH128" s="177">
        <f>IF(AA128-AF128&lt;=0,1,AA128-AF128)</f>
        <v>3</v>
      </c>
      <c r="AI128" s="178" t="str">
        <f t="shared" si="81"/>
        <v>Posible</v>
      </c>
      <c r="AJ128" s="177">
        <f>IF(AC128-AG128&lt;=0,1,AC128-AG128)</f>
        <v>5</v>
      </c>
      <c r="AK128" s="178" t="str">
        <f t="shared" si="83"/>
        <v>Catastrofico</v>
      </c>
      <c r="AL128" s="178" t="str">
        <f>IF(AND(AH128=1,AJ128=1),"Bajo",IF(AND(AH128=1,AJ128=2),"Bajo",IF(AND(AH128=2,AJ128=1),"Bajo",IF(AND(AH128=3,AJ128=1),"Moderado",IF(AND(AH128=1,AJ128=3),"Moderado",IF(AND(AH128=1,AJ128=4),"Moderado",IF(AND(AH128=2,AJ128=2),"Moderado",IF(AND(AH128=2,AJ128=3),"Moderado",IF(AND(AH128=3,AJ128=2),"Moderado",IF(AND(AH128=4,AJ128=1),"Moderado",IF(AND(AH128=1,AJ128=5),"Alto",IF(AND(AH128=2,AJ128=4),"Alto",IF(AND(AH128=3,AJ128=3),"Alto",IF(AND(AH128=3,AJ128=4),"Alto",IF(AND(AH128=4,AJ128=2),"Moderado",IF(AND(AH128=4,AJ128=3),"Alto",IF(AND(AH128=5,AJ128=1),"Alto",IF(AND(AH128=5,AJ128=2),"Alto",IF(AND(AH128=2,AJ128=5),"Alto",IF(AND(AH128=3,AJ128=5),"Extremo",IF(AND(AH128=4,AJ128=4),"Extremo",IF(AND(AH128=4,AJ128=5),"Extremo",IF(AND(AH128=5,AJ128=3),"Alto",IF(AND(AH128=5,AJ128=4),"Extremo",IF(AND(AH128=5,AJ128=5),"Extremo","NA")))))))))))))))))))))))))</f>
        <v>Extremo</v>
      </c>
    </row>
    <row r="129" spans="2:38" customFormat="1" ht="114.75" hidden="1">
      <c r="B129" s="205" t="s">
        <v>475</v>
      </c>
      <c r="C129" s="206" t="str">
        <f t="shared" si="39"/>
        <v>Se produce Saturacion del sistema  debido a Falta de soluciones contra ataques de Denegación de Servicio (DDoS) causado por un Atacante Externo, que ocaciona Indisponibilidad del sistema</v>
      </c>
      <c r="D129" s="157" t="s">
        <v>346</v>
      </c>
      <c r="E129" s="182" t="s">
        <v>401</v>
      </c>
      <c r="F129" s="218" t="s">
        <v>402</v>
      </c>
      <c r="G129" s="157" t="s">
        <v>403</v>
      </c>
      <c r="H129" s="184" t="s">
        <v>189</v>
      </c>
      <c r="I129" s="156" t="s">
        <v>350</v>
      </c>
      <c r="J129" s="141" t="s">
        <v>461</v>
      </c>
      <c r="K129" s="145" t="s">
        <v>462</v>
      </c>
      <c r="L129" s="143" t="s">
        <v>373</v>
      </c>
      <c r="M129" s="144" t="s">
        <v>463</v>
      </c>
      <c r="N129" s="146" t="s">
        <v>411</v>
      </c>
      <c r="O129" s="146" t="s">
        <v>464</v>
      </c>
      <c r="P129" s="141" t="s">
        <v>243</v>
      </c>
      <c r="Q129" s="141" t="s">
        <v>243</v>
      </c>
      <c r="R129" s="141" t="s">
        <v>243</v>
      </c>
      <c r="S129" s="208">
        <v>43440</v>
      </c>
      <c r="T129" s="177">
        <f t="shared" si="72"/>
        <v>3</v>
      </c>
      <c r="U129" s="244" t="str">
        <f t="shared" si="38"/>
        <v>Posible</v>
      </c>
      <c r="V129" s="177">
        <f t="shared" si="73"/>
        <v>5</v>
      </c>
      <c r="W129" s="176" t="str">
        <f>R129</f>
        <v>Catastrófico</v>
      </c>
      <c r="X129" s="178" t="str">
        <f>IF(AND(T129=1,V129=1),"Bajo",IF(AND(T129=1,V129=2),"Bajo",IF(AND(T129=2,V129=1),"Bajo",IF(AND(T129=3,V129=1),"Bajo",IF(AND(T129=1,V129=3),"Moderado",IF(AND(T129=1,V129=4),"Alto",IF(AND(T129=2,V129=2),"Bajo",IF(AND(T129=2,V129=3),"Alto",IF(AND(T129=3,V129=2),"Moderado",IF(AND(T129=4,V129=1),"Moderado",IF(AND(T129=1,V129=5),"Extremo",IF(AND(T129=2,V129=4),"Alto",IF(AND(T129=3,V129=3),"Alto",IF(AND(T129=3,V129=4),"Extremo",IF(AND(T129=4,V129=2),"Alto",IF(AND(T129=4,V129=3),"Alto",IF(AND(T129=5,V129=1),"Alto",IF(AND(T129=5,V129=2),"Alto",IF(AND(T129=2,V129=5),"Extremo",IF(AND(T129=3,V129=5),"Extremo",IF(AND(T129=4,V129=4),"Extremo",IF(AND(T129=4,V129=5),"Extremo",IF(AND(T129=5,V129=3),"Alto",IF(AND(T129=5,V129=4),"Extremo",IF(AND(T129=5,V129=5),"Extremo","NA")))))))))))))))))))))))))</f>
        <v>Extremo</v>
      </c>
      <c r="Y129" s="179"/>
      <c r="Z129" s="179"/>
      <c r="AA129" s="177">
        <f>IF(T129-Y129&lt;=0,1,T129-Y129)</f>
        <v>3</v>
      </c>
      <c r="AB129" s="178" t="str">
        <f t="shared" si="76"/>
        <v>Posible</v>
      </c>
      <c r="AC129" s="177">
        <f>IF(V129-Z129&lt;=0,1,V129-Z129)</f>
        <v>5</v>
      </c>
      <c r="AD129" s="178" t="str">
        <f t="shared" si="78"/>
        <v>Catastrofico</v>
      </c>
      <c r="AE129" s="178" t="str">
        <f>IF(AND(AA129=1,AC129=1),"Bajo",IF(AND(AA129=1,AC129=2),"Bajo",IF(AND(AA129=2,AC129=1),"Bajo",IF(AND(AA129=3,AC129=1),"Moderado",IF(AND(AA129=1,AC129=3),"Moderado",IF(AND(AA129=1,AC129=4),"Moderado",IF(AND(AA129=2,AC129=2),"Moderado",IF(AND(AA129=2,AC129=3),"Moderado",IF(AND(AA129=3,AC129=2),"Moderado",IF(AND(AA129=4,AC129=1),"Moderado",IF(AND(AA129=1,AC129=5),"Alto",IF(AND(AA129=2,AC129=4),"Alto",IF(AND(AA129=3,AC129=3),"Alto",IF(AND(AA129=3,AC129=4),"Alto",IF(AND(AA129=4,AC129=2),"Moderado",IF(AND(AA129=4,AC129=3),"Alto",IF(AND(AA129=5,AC129=1),"Alto",IF(AND(AA129=5,AC129=2),"Alto",IF(AND(AA129=2,AC129=5),"Alto",IF(AND(AA129=3,AC129=5),"Extremo",IF(AND(AA129=4,AC129=4),"Extremo",IF(AND(AA129=4,AC129=5),"Extremo",IF(AND(AA129=5,AC129=3),"Alto",IF(AND(AA129=5,AC129=4),"Extremo",IF(AND(AA129=5,AC129=5),"Extremo","NA")))))))))))))))))))))))))</f>
        <v>Extremo</v>
      </c>
      <c r="AF129" s="179"/>
      <c r="AG129" s="179"/>
      <c r="AH129" s="177">
        <f>IF(AA129-AF129&lt;=0,1,AA129-AF129)</f>
        <v>3</v>
      </c>
      <c r="AI129" s="178" t="str">
        <f t="shared" si="81"/>
        <v>Posible</v>
      </c>
      <c r="AJ129" s="177">
        <f>IF(AC129-AG129&lt;=0,1,AC129-AG129)</f>
        <v>5</v>
      </c>
      <c r="AK129" s="178" t="str">
        <f t="shared" si="83"/>
        <v>Catastrofico</v>
      </c>
      <c r="AL129" s="178" t="str">
        <f>IF(AND(AH129=1,AJ129=1),"Bajo",IF(AND(AH129=1,AJ129=2),"Bajo",IF(AND(AH129=2,AJ129=1),"Bajo",IF(AND(AH129=3,AJ129=1),"Moderado",IF(AND(AH129=1,AJ129=3),"Moderado",IF(AND(AH129=1,AJ129=4),"Moderado",IF(AND(AH129=2,AJ129=2),"Moderado",IF(AND(AH129=2,AJ129=3),"Moderado",IF(AND(AH129=3,AJ129=2),"Moderado",IF(AND(AH129=4,AJ129=1),"Moderado",IF(AND(AH129=1,AJ129=5),"Alto",IF(AND(AH129=2,AJ129=4),"Alto",IF(AND(AH129=3,AJ129=3),"Alto",IF(AND(AH129=3,AJ129=4),"Alto",IF(AND(AH129=4,AJ129=2),"Moderado",IF(AND(AH129=4,AJ129=3),"Alto",IF(AND(AH129=5,AJ129=1),"Alto",IF(AND(AH129=5,AJ129=2),"Alto",IF(AND(AH129=2,AJ129=5),"Alto",IF(AND(AH129=3,AJ129=5),"Extremo",IF(AND(AH129=4,AJ129=4),"Extremo",IF(AND(AH129=4,AJ129=5),"Extremo",IF(AND(AH129=5,AJ129=3),"Alto",IF(AND(AH129=5,AJ129=4),"Extremo",IF(AND(AH129=5,AJ129=5),"Extremo","NA")))))))))))))))))))))))))</f>
        <v>Extremo</v>
      </c>
    </row>
    <row r="130" spans="2:38" customFormat="1" ht="102" hidden="1">
      <c r="B130" s="205" t="s">
        <v>476</v>
      </c>
      <c r="C130" s="206" t="str">
        <f t="shared" si="39"/>
        <v xml:space="preserve">Se produce Modificación no autorizada de datos debido a Falta de logs de auditoría y monitoreo causado por un Atacante Externo, que ocaciona Alteracion de información sensible o del proceso </v>
      </c>
      <c r="D130" s="157" t="s">
        <v>346</v>
      </c>
      <c r="E130" s="172" t="s">
        <v>382</v>
      </c>
      <c r="F130" s="157" t="s">
        <v>405</v>
      </c>
      <c r="G130" s="185" t="s">
        <v>384</v>
      </c>
      <c r="H130" s="204" t="s">
        <v>188</v>
      </c>
      <c r="I130" s="164" t="s">
        <v>352</v>
      </c>
      <c r="J130" s="141" t="s">
        <v>461</v>
      </c>
      <c r="K130" s="145" t="s">
        <v>462</v>
      </c>
      <c r="L130" s="143" t="s">
        <v>373</v>
      </c>
      <c r="M130" s="144" t="s">
        <v>463</v>
      </c>
      <c r="N130" s="146" t="s">
        <v>411</v>
      </c>
      <c r="O130" s="146" t="s">
        <v>464</v>
      </c>
      <c r="P130" s="141" t="s">
        <v>243</v>
      </c>
      <c r="Q130" s="141" t="s">
        <v>243</v>
      </c>
      <c r="R130" s="141" t="s">
        <v>243</v>
      </c>
      <c r="S130" s="208">
        <v>43440</v>
      </c>
      <c r="T130" s="177">
        <f t="shared" si="72"/>
        <v>4</v>
      </c>
      <c r="U130" s="244" t="str">
        <f t="shared" si="38"/>
        <v>Probable</v>
      </c>
      <c r="V130" s="177">
        <f t="shared" si="73"/>
        <v>5</v>
      </c>
      <c r="W130" s="176" t="str">
        <f>Q130</f>
        <v>Catastrófico</v>
      </c>
      <c r="X130" s="178" t="str">
        <f t="shared" si="74"/>
        <v>Extremo</v>
      </c>
      <c r="Y130" s="179"/>
      <c r="Z130" s="179"/>
      <c r="AA130" s="177">
        <f t="shared" si="75"/>
        <v>4</v>
      </c>
      <c r="AB130" s="178" t="str">
        <f t="shared" si="76"/>
        <v>Probable</v>
      </c>
      <c r="AC130" s="177">
        <f t="shared" si="77"/>
        <v>5</v>
      </c>
      <c r="AD130" s="178" t="str">
        <f t="shared" si="78"/>
        <v>Catastrofico</v>
      </c>
      <c r="AE130" s="178" t="str">
        <f t="shared" si="79"/>
        <v>Extremo</v>
      </c>
      <c r="AF130" s="179"/>
      <c r="AG130" s="179"/>
      <c r="AH130" s="177">
        <f t="shared" si="80"/>
        <v>4</v>
      </c>
      <c r="AI130" s="178" t="str">
        <f t="shared" si="81"/>
        <v>Probable</v>
      </c>
      <c r="AJ130" s="177">
        <f t="shared" si="82"/>
        <v>5</v>
      </c>
      <c r="AK130" s="178" t="str">
        <f t="shared" si="83"/>
        <v>Catastrofico</v>
      </c>
      <c r="AL130" s="178" t="str">
        <f t="shared" si="84"/>
        <v>Extremo</v>
      </c>
    </row>
    <row r="131" spans="2:38" customFormat="1" ht="114.75" hidden="1">
      <c r="B131" s="205" t="s">
        <v>477</v>
      </c>
      <c r="C131" s="206" t="str">
        <f t="shared" si="39"/>
        <v xml:space="preserve">Se produce Modificación no autorizada de datos debido a Falta de logs de auditoría y monitoreo causado por un Usuario TI (Malintencionado), que ocaciona Alteracion de información sensible o del proceso </v>
      </c>
      <c r="D131" s="182" t="s">
        <v>387</v>
      </c>
      <c r="E131" s="172" t="s">
        <v>382</v>
      </c>
      <c r="F131" s="157" t="s">
        <v>405</v>
      </c>
      <c r="G131" s="185" t="s">
        <v>384</v>
      </c>
      <c r="H131" s="204" t="s">
        <v>188</v>
      </c>
      <c r="I131" s="164" t="s">
        <v>352</v>
      </c>
      <c r="J131" s="141" t="s">
        <v>461</v>
      </c>
      <c r="K131" s="145" t="s">
        <v>462</v>
      </c>
      <c r="L131" s="143" t="s">
        <v>373</v>
      </c>
      <c r="M131" s="144" t="s">
        <v>463</v>
      </c>
      <c r="N131" s="146" t="s">
        <v>411</v>
      </c>
      <c r="O131" s="146" t="s">
        <v>464</v>
      </c>
      <c r="P131" s="141" t="s">
        <v>243</v>
      </c>
      <c r="Q131" s="141" t="s">
        <v>243</v>
      </c>
      <c r="R131" s="141" t="s">
        <v>243</v>
      </c>
      <c r="S131" s="208">
        <v>43440</v>
      </c>
      <c r="T131" s="177">
        <f t="shared" si="72"/>
        <v>4</v>
      </c>
      <c r="U131" s="244" t="str">
        <f t="shared" si="38"/>
        <v>Probable</v>
      </c>
      <c r="V131" s="177">
        <f t="shared" si="73"/>
        <v>5</v>
      </c>
      <c r="W131" s="176" t="str">
        <f>Q131</f>
        <v>Catastrófico</v>
      </c>
      <c r="X131" s="178" t="str">
        <f t="shared" si="74"/>
        <v>Extremo</v>
      </c>
      <c r="Y131" s="179"/>
      <c r="Z131" s="179"/>
      <c r="AA131" s="177">
        <f t="shared" si="75"/>
        <v>4</v>
      </c>
      <c r="AB131" s="178" t="str">
        <f t="shared" si="76"/>
        <v>Probable</v>
      </c>
      <c r="AC131" s="177">
        <f t="shared" si="77"/>
        <v>5</v>
      </c>
      <c r="AD131" s="178" t="str">
        <f t="shared" si="78"/>
        <v>Catastrofico</v>
      </c>
      <c r="AE131" s="178" t="str">
        <f t="shared" si="79"/>
        <v>Extremo</v>
      </c>
      <c r="AF131" s="179"/>
      <c r="AG131" s="179"/>
      <c r="AH131" s="177">
        <f t="shared" si="80"/>
        <v>4</v>
      </c>
      <c r="AI131" s="178" t="str">
        <f t="shared" si="81"/>
        <v>Probable</v>
      </c>
      <c r="AJ131" s="177">
        <f t="shared" si="82"/>
        <v>5</v>
      </c>
      <c r="AK131" s="178" t="str">
        <f t="shared" si="83"/>
        <v>Catastrofico</v>
      </c>
      <c r="AL131" s="178" t="str">
        <f t="shared" si="84"/>
        <v>Extremo</v>
      </c>
    </row>
    <row r="132" spans="2:38" customFormat="1" ht="102" hidden="1">
      <c r="B132" s="205" t="s">
        <v>478</v>
      </c>
      <c r="C132" s="206" t="str">
        <f t="shared" si="39"/>
        <v>Se produce Acceso no autorizado a datos debido a Configuración de seguridad incorrectos  causado por un Atacante Externo, que ocaciona Fuga de información sensible o del proceso</v>
      </c>
      <c r="D132" s="182" t="s">
        <v>346</v>
      </c>
      <c r="E132" s="185" t="s">
        <v>347</v>
      </c>
      <c r="F132" s="185" t="s">
        <v>348</v>
      </c>
      <c r="G132" s="185" t="s">
        <v>349</v>
      </c>
      <c r="H132" s="204" t="s">
        <v>187</v>
      </c>
      <c r="I132" s="156" t="s">
        <v>350</v>
      </c>
      <c r="J132" s="141" t="s">
        <v>479</v>
      </c>
      <c r="K132" s="146" t="s">
        <v>480</v>
      </c>
      <c r="L132" s="148" t="s">
        <v>373</v>
      </c>
      <c r="M132" s="148" t="s">
        <v>481</v>
      </c>
      <c r="N132" s="146" t="s">
        <v>224</v>
      </c>
      <c r="O132" s="146" t="s">
        <v>225</v>
      </c>
      <c r="P132" s="148" t="s">
        <v>242</v>
      </c>
      <c r="Q132" s="146" t="s">
        <v>242</v>
      </c>
      <c r="R132" s="146" t="s">
        <v>243</v>
      </c>
      <c r="S132" s="208">
        <v>43440</v>
      </c>
      <c r="T132" s="177">
        <f t="shared" si="72"/>
        <v>3</v>
      </c>
      <c r="U132" s="244" t="str">
        <f t="shared" si="38"/>
        <v>Posible</v>
      </c>
      <c r="V132" s="177">
        <f t="shared" si="73"/>
        <v>4</v>
      </c>
      <c r="W132" s="211" t="str">
        <f>P132</f>
        <v>Mayor</v>
      </c>
      <c r="X132" s="178" t="str">
        <f t="shared" ref="X132:X195" si="85">IF(AND(T132=1,V132=1),"Bajo",IF(AND(T132=1,V132=2),"Bajo",IF(AND(T132=2,V132=1),"Bajo",IF(AND(T132=3,V132=1),"Bajo",IF(AND(T132=1,V132=3),"Moderado",IF(AND(T132=1,V132=4),"Alto",IF(AND(T132=2,V132=2),"Bajo",IF(AND(T132=2,V132=3),"Alto",IF(AND(T132=3,V132=2),"Moderado",IF(AND(T132=4,V132=1),"Moderado",IF(AND(T132=1,V132=5),"Extremo",IF(AND(T132=2,V132=4),"Alto",IF(AND(T132=3,V132=3),"Alto",IF(AND(T132=3,V132=4),"Extremo",IF(AND(T132=4,V132=2),"Alto",IF(AND(T132=4,V132=3),"Alto",IF(AND(T132=5,V132=1),"Alto",IF(AND(T132=5,V132=2),"Alto",IF(AND(T132=2,V132=5),"Extremo",IF(AND(T132=3,V132=5),"Extremo",IF(AND(T132=4,V132=4),"Extremo",IF(AND(T132=4,V132=5),"Extremo",IF(AND(T132=5,V132=3),"Alto",IF(AND(T132=5,V132=4),"Extremo",IF(AND(T132=5,V132=5),"Extremo","NA")))))))))))))))))))))))))</f>
        <v>Extremo</v>
      </c>
      <c r="Y132" s="179"/>
      <c r="Z132" s="179"/>
      <c r="AA132" s="177">
        <f t="shared" ref="AA132:AA195" si="86">IF(T132-Y132&lt;=0,1,T132-Y132)</f>
        <v>3</v>
      </c>
      <c r="AB132" s="178" t="str">
        <f t="shared" si="76"/>
        <v>Posible</v>
      </c>
      <c r="AC132" s="177">
        <f t="shared" ref="AC132:AC195" si="87">IF(V132-Z132&lt;=0,1,V132-Z132)</f>
        <v>4</v>
      </c>
      <c r="AD132" s="178" t="str">
        <f t="shared" si="78"/>
        <v>Mayor</v>
      </c>
      <c r="AE132" s="178" t="str">
        <f t="shared" ref="AE132:AE195" si="88">IF(AND(AA132=1,AC132=1),"Bajo",IF(AND(AA132=1,AC132=2),"Bajo",IF(AND(AA132=2,AC132=1),"Bajo",IF(AND(AA132=3,AC132=1),"Moderado",IF(AND(AA132=1,AC132=3),"Moderado",IF(AND(AA132=1,AC132=4),"Moderado",IF(AND(AA132=2,AC132=2),"Moderado",IF(AND(AA132=2,AC132=3),"Moderado",IF(AND(AA132=3,AC132=2),"Moderado",IF(AND(AA132=4,AC132=1),"Moderado",IF(AND(AA132=1,AC132=5),"Alto",IF(AND(AA132=2,AC132=4),"Alto",IF(AND(AA132=3,AC132=3),"Alto",IF(AND(AA132=3,AC132=4),"Alto",IF(AND(AA132=4,AC132=2),"Moderado",IF(AND(AA132=4,AC132=3),"Alto",IF(AND(AA132=5,AC132=1),"Alto",IF(AND(AA132=5,AC132=2),"Alto",IF(AND(AA132=2,AC132=5),"Alto",IF(AND(AA132=3,AC132=5),"Extremo",IF(AND(AA132=4,AC132=4),"Extremo",IF(AND(AA132=4,AC132=5),"Extremo",IF(AND(AA132=5,AC132=3),"Alto",IF(AND(AA132=5,AC132=4),"Extremo",IF(AND(AA132=5,AC132=5),"Extremo","NA")))))))))))))))))))))))))</f>
        <v>Alto</v>
      </c>
      <c r="AF132" s="179"/>
      <c r="AG132" s="179"/>
      <c r="AH132" s="177">
        <f t="shared" ref="AH132:AH195" si="89">IF(AA132-AF132&lt;=0,1,AA132-AF132)</f>
        <v>3</v>
      </c>
      <c r="AI132" s="178" t="str">
        <f t="shared" si="81"/>
        <v>Posible</v>
      </c>
      <c r="AJ132" s="177">
        <f t="shared" ref="AJ132:AJ195" si="90">IF(AC132-AG132&lt;=0,1,AC132-AG132)</f>
        <v>4</v>
      </c>
      <c r="AK132" s="178" t="str">
        <f t="shared" si="83"/>
        <v>Mayor</v>
      </c>
      <c r="AL132" s="178" t="str">
        <f t="shared" ref="AL132:AL195" si="91">IF(AND(AH132=1,AJ132=1),"Bajo",IF(AND(AH132=1,AJ132=2),"Bajo",IF(AND(AH132=2,AJ132=1),"Bajo",IF(AND(AH132=3,AJ132=1),"Moderado",IF(AND(AH132=1,AJ132=3),"Moderado",IF(AND(AH132=1,AJ132=4),"Moderado",IF(AND(AH132=2,AJ132=2),"Moderado",IF(AND(AH132=2,AJ132=3),"Moderado",IF(AND(AH132=3,AJ132=2),"Moderado",IF(AND(AH132=4,AJ132=1),"Moderado",IF(AND(AH132=1,AJ132=5),"Alto",IF(AND(AH132=2,AJ132=4),"Alto",IF(AND(AH132=3,AJ132=3),"Alto",IF(AND(AH132=3,AJ132=4),"Alto",IF(AND(AH132=4,AJ132=2),"Moderado",IF(AND(AH132=4,AJ132=3),"Alto",IF(AND(AH132=5,AJ132=1),"Alto",IF(AND(AH132=5,AJ132=2),"Alto",IF(AND(AH132=2,AJ132=5),"Alto",IF(AND(AH132=3,AJ132=5),"Extremo",IF(AND(AH132=4,AJ132=4),"Extremo",IF(AND(AH132=4,AJ132=5),"Extremo",IF(AND(AH132=5,AJ132=3),"Alto",IF(AND(AH132=5,AJ132=4),"Extremo",IF(AND(AH132=5,AJ132=5),"Extremo","NA")))))))))))))))))))))))))</f>
        <v>Alto</v>
      </c>
    </row>
    <row r="133" spans="2:38" customFormat="1" ht="102" hidden="1">
      <c r="B133" s="205" t="s">
        <v>482</v>
      </c>
      <c r="C133" s="206" t="str">
        <f t="shared" si="39"/>
        <v>Se produce Acceso no autorizado debido a Vulnerabilidades técnicas no remediadas causado por un Atacante Externo, que ocaciona Fuga de información sensible o del proceso</v>
      </c>
      <c r="D133" s="182" t="s">
        <v>346</v>
      </c>
      <c r="E133" s="172" t="s">
        <v>431</v>
      </c>
      <c r="F133" s="172" t="s">
        <v>383</v>
      </c>
      <c r="G133" s="185" t="s">
        <v>349</v>
      </c>
      <c r="H133" s="204" t="s">
        <v>187</v>
      </c>
      <c r="I133" s="156" t="s">
        <v>352</v>
      </c>
      <c r="J133" s="141" t="s">
        <v>479</v>
      </c>
      <c r="K133" s="146" t="s">
        <v>480</v>
      </c>
      <c r="L133" s="148" t="s">
        <v>373</v>
      </c>
      <c r="M133" s="148" t="s">
        <v>483</v>
      </c>
      <c r="N133" s="146" t="s">
        <v>224</v>
      </c>
      <c r="O133" s="146" t="s">
        <v>225</v>
      </c>
      <c r="P133" s="148" t="s">
        <v>242</v>
      </c>
      <c r="Q133" s="146" t="s">
        <v>242</v>
      </c>
      <c r="R133" s="146" t="s">
        <v>243</v>
      </c>
      <c r="S133" s="208">
        <v>43440</v>
      </c>
      <c r="T133" s="177">
        <f t="shared" si="72"/>
        <v>4</v>
      </c>
      <c r="U133" s="244" t="str">
        <f t="shared" si="38"/>
        <v>Probable</v>
      </c>
      <c r="V133" s="177">
        <f t="shared" si="73"/>
        <v>4</v>
      </c>
      <c r="W133" s="211" t="str">
        <f>P133</f>
        <v>Mayor</v>
      </c>
      <c r="X133" s="178" t="str">
        <f t="shared" si="85"/>
        <v>Extremo</v>
      </c>
      <c r="Y133" s="179"/>
      <c r="Z133" s="179"/>
      <c r="AA133" s="177">
        <f t="shared" si="86"/>
        <v>4</v>
      </c>
      <c r="AB133" s="178" t="str">
        <f t="shared" si="76"/>
        <v>Probable</v>
      </c>
      <c r="AC133" s="177">
        <f t="shared" si="87"/>
        <v>4</v>
      </c>
      <c r="AD133" s="178" t="str">
        <f t="shared" si="78"/>
        <v>Mayor</v>
      </c>
      <c r="AE133" s="178" t="str">
        <f t="shared" si="88"/>
        <v>Extremo</v>
      </c>
      <c r="AF133" s="179"/>
      <c r="AG133" s="179"/>
      <c r="AH133" s="177">
        <f t="shared" si="89"/>
        <v>4</v>
      </c>
      <c r="AI133" s="178" t="str">
        <f t="shared" si="81"/>
        <v>Probable</v>
      </c>
      <c r="AJ133" s="177">
        <f t="shared" si="90"/>
        <v>4</v>
      </c>
      <c r="AK133" s="178" t="str">
        <f t="shared" si="83"/>
        <v>Mayor</v>
      </c>
      <c r="AL133" s="178" t="str">
        <f t="shared" si="91"/>
        <v>Extremo</v>
      </c>
    </row>
    <row r="134" spans="2:38" customFormat="1" ht="114.75" hidden="1">
      <c r="B134" s="205" t="s">
        <v>484</v>
      </c>
      <c r="C134" s="206" t="str">
        <f t="shared" si="39"/>
        <v>Se produce Acceso no autorizado debido a Vulnerabilidades técnicas no remediadas causado por un Usuario interno (Malintencionado), que ocaciona Fuga de información sensible o del proceso</v>
      </c>
      <c r="D134" s="182" t="s">
        <v>485</v>
      </c>
      <c r="E134" s="172" t="s">
        <v>431</v>
      </c>
      <c r="F134" s="172" t="s">
        <v>383</v>
      </c>
      <c r="G134" s="185" t="s">
        <v>349</v>
      </c>
      <c r="H134" s="204" t="s">
        <v>187</v>
      </c>
      <c r="I134" s="156" t="s">
        <v>352</v>
      </c>
      <c r="J134" s="141" t="s">
        <v>479</v>
      </c>
      <c r="K134" s="146" t="s">
        <v>480</v>
      </c>
      <c r="L134" s="148" t="s">
        <v>373</v>
      </c>
      <c r="M134" s="148" t="s">
        <v>486</v>
      </c>
      <c r="N134" s="146" t="s">
        <v>224</v>
      </c>
      <c r="O134" s="146" t="s">
        <v>225</v>
      </c>
      <c r="P134" s="148" t="s">
        <v>242</v>
      </c>
      <c r="Q134" s="146" t="s">
        <v>242</v>
      </c>
      <c r="R134" s="146" t="s">
        <v>243</v>
      </c>
      <c r="S134" s="208">
        <v>43440</v>
      </c>
      <c r="T134" s="177">
        <f t="shared" si="72"/>
        <v>4</v>
      </c>
      <c r="U134" s="244" t="str">
        <f t="shared" si="38"/>
        <v>Probable</v>
      </c>
      <c r="V134" s="177">
        <f t="shared" si="73"/>
        <v>4</v>
      </c>
      <c r="W134" s="211" t="str">
        <f>P134</f>
        <v>Mayor</v>
      </c>
      <c r="X134" s="178" t="str">
        <f t="shared" si="85"/>
        <v>Extremo</v>
      </c>
      <c r="Y134" s="179"/>
      <c r="Z134" s="179"/>
      <c r="AA134" s="177">
        <f t="shared" si="86"/>
        <v>4</v>
      </c>
      <c r="AB134" s="178" t="str">
        <f t="shared" si="76"/>
        <v>Probable</v>
      </c>
      <c r="AC134" s="177">
        <f t="shared" si="87"/>
        <v>4</v>
      </c>
      <c r="AD134" s="178" t="str">
        <f t="shared" si="78"/>
        <v>Mayor</v>
      </c>
      <c r="AE134" s="178" t="str">
        <f t="shared" si="88"/>
        <v>Extremo</v>
      </c>
      <c r="AF134" s="179"/>
      <c r="AG134" s="179"/>
      <c r="AH134" s="177">
        <f t="shared" si="89"/>
        <v>4</v>
      </c>
      <c r="AI134" s="178" t="str">
        <f t="shared" si="81"/>
        <v>Probable</v>
      </c>
      <c r="AJ134" s="177">
        <f t="shared" si="90"/>
        <v>4</v>
      </c>
      <c r="AK134" s="178" t="str">
        <f t="shared" si="83"/>
        <v>Mayor</v>
      </c>
      <c r="AL134" s="178" t="str">
        <f t="shared" si="91"/>
        <v>Extremo</v>
      </c>
    </row>
    <row r="135" spans="2:38" customFormat="1" ht="114.75" hidden="1">
      <c r="B135" s="205" t="s">
        <v>487</v>
      </c>
      <c r="C135" s="206" t="str">
        <f t="shared" si="39"/>
        <v xml:space="preserve">Se produce Modificación no autorizada de datos debido a Vulnerabilidades de día cero no gestionadas causado por un Atacante Externo, que ocaciona Daño de información sensible o del proceso </v>
      </c>
      <c r="D135" s="182" t="s">
        <v>346</v>
      </c>
      <c r="E135" s="185" t="s">
        <v>382</v>
      </c>
      <c r="F135" s="172" t="s">
        <v>389</v>
      </c>
      <c r="G135" s="185" t="s">
        <v>390</v>
      </c>
      <c r="H135" s="184" t="s">
        <v>189</v>
      </c>
      <c r="I135" s="156" t="s">
        <v>352</v>
      </c>
      <c r="J135" s="141" t="s">
        <v>479</v>
      </c>
      <c r="K135" s="146" t="s">
        <v>480</v>
      </c>
      <c r="L135" s="148" t="s">
        <v>373</v>
      </c>
      <c r="M135" s="148" t="s">
        <v>488</v>
      </c>
      <c r="N135" s="146" t="s">
        <v>224</v>
      </c>
      <c r="O135" s="146" t="s">
        <v>225</v>
      </c>
      <c r="P135" s="148" t="s">
        <v>242</v>
      </c>
      <c r="Q135" s="146" t="s">
        <v>242</v>
      </c>
      <c r="R135" s="146" t="s">
        <v>243</v>
      </c>
      <c r="S135" s="208">
        <v>43440</v>
      </c>
      <c r="T135" s="177">
        <f t="shared" si="72"/>
        <v>4</v>
      </c>
      <c r="U135" s="244" t="str">
        <f t="shared" si="38"/>
        <v>Probable</v>
      </c>
      <c r="V135" s="177">
        <f t="shared" si="73"/>
        <v>5</v>
      </c>
      <c r="W135" s="176" t="str">
        <f>R135</f>
        <v>Catastrófico</v>
      </c>
      <c r="X135" s="178" t="str">
        <f t="shared" si="85"/>
        <v>Extremo</v>
      </c>
      <c r="Y135" s="179"/>
      <c r="Z135" s="179"/>
      <c r="AA135" s="177">
        <f t="shared" si="86"/>
        <v>4</v>
      </c>
      <c r="AB135" s="178" t="str">
        <f t="shared" si="76"/>
        <v>Probable</v>
      </c>
      <c r="AC135" s="177">
        <f t="shared" si="87"/>
        <v>5</v>
      </c>
      <c r="AD135" s="178" t="str">
        <f t="shared" si="78"/>
        <v>Catastrofico</v>
      </c>
      <c r="AE135" s="178" t="str">
        <f t="shared" si="88"/>
        <v>Extremo</v>
      </c>
      <c r="AF135" s="179"/>
      <c r="AG135" s="179"/>
      <c r="AH135" s="177">
        <f t="shared" si="89"/>
        <v>4</v>
      </c>
      <c r="AI135" s="178" t="str">
        <f t="shared" si="81"/>
        <v>Probable</v>
      </c>
      <c r="AJ135" s="177">
        <f t="shared" si="90"/>
        <v>5</v>
      </c>
      <c r="AK135" s="178" t="str">
        <f t="shared" si="83"/>
        <v>Catastrofico</v>
      </c>
      <c r="AL135" s="178" t="str">
        <f t="shared" si="91"/>
        <v>Extremo</v>
      </c>
    </row>
    <row r="136" spans="2:38" customFormat="1" ht="127.5" hidden="1">
      <c r="B136" s="205" t="s">
        <v>489</v>
      </c>
      <c r="C136" s="206" t="str">
        <f t="shared" si="39"/>
        <v xml:space="preserve">Se produce Modificación no autorizada de datos debido a Vulnerabilidades de día cero no gestionadas causado por un Usuario interno (Malintencionado), que ocaciona Daño de información sensible o del proceso </v>
      </c>
      <c r="D136" s="182" t="s">
        <v>485</v>
      </c>
      <c r="E136" s="185" t="s">
        <v>382</v>
      </c>
      <c r="F136" s="172" t="s">
        <v>389</v>
      </c>
      <c r="G136" s="185" t="s">
        <v>390</v>
      </c>
      <c r="H136" s="184" t="s">
        <v>189</v>
      </c>
      <c r="I136" s="156" t="s">
        <v>352</v>
      </c>
      <c r="J136" s="141" t="s">
        <v>479</v>
      </c>
      <c r="K136" s="146" t="s">
        <v>480</v>
      </c>
      <c r="L136" s="148" t="s">
        <v>373</v>
      </c>
      <c r="M136" s="148" t="s">
        <v>490</v>
      </c>
      <c r="N136" s="146" t="s">
        <v>224</v>
      </c>
      <c r="O136" s="146" t="s">
        <v>225</v>
      </c>
      <c r="P136" s="148" t="s">
        <v>242</v>
      </c>
      <c r="Q136" s="146" t="s">
        <v>242</v>
      </c>
      <c r="R136" s="146" t="s">
        <v>243</v>
      </c>
      <c r="S136" s="208">
        <v>43440</v>
      </c>
      <c r="T136" s="177">
        <f t="shared" si="72"/>
        <v>4</v>
      </c>
      <c r="U136" s="244" t="str">
        <f t="shared" si="38"/>
        <v>Probable</v>
      </c>
      <c r="V136" s="177">
        <f t="shared" si="73"/>
        <v>5</v>
      </c>
      <c r="W136" s="176" t="str">
        <f>R136</f>
        <v>Catastrófico</v>
      </c>
      <c r="X136" s="178" t="str">
        <f t="shared" si="85"/>
        <v>Extremo</v>
      </c>
      <c r="Y136" s="179"/>
      <c r="Z136" s="179"/>
      <c r="AA136" s="177">
        <f t="shared" si="86"/>
        <v>4</v>
      </c>
      <c r="AB136" s="178" t="str">
        <f t="shared" si="76"/>
        <v>Probable</v>
      </c>
      <c r="AC136" s="177">
        <f t="shared" si="87"/>
        <v>5</v>
      </c>
      <c r="AD136" s="178" t="str">
        <f t="shared" si="78"/>
        <v>Catastrofico</v>
      </c>
      <c r="AE136" s="178" t="str">
        <f t="shared" si="88"/>
        <v>Extremo</v>
      </c>
      <c r="AF136" s="179"/>
      <c r="AG136" s="179"/>
      <c r="AH136" s="177">
        <f t="shared" si="89"/>
        <v>4</v>
      </c>
      <c r="AI136" s="178" t="str">
        <f t="shared" si="81"/>
        <v>Probable</v>
      </c>
      <c r="AJ136" s="177">
        <f t="shared" si="90"/>
        <v>5</v>
      </c>
      <c r="AK136" s="178" t="str">
        <f t="shared" si="83"/>
        <v>Catastrofico</v>
      </c>
      <c r="AL136" s="178" t="str">
        <f t="shared" si="91"/>
        <v>Extremo</v>
      </c>
    </row>
    <row r="137" spans="2:38" customFormat="1" ht="127.5" hidden="1">
      <c r="B137" s="205" t="s">
        <v>491</v>
      </c>
      <c r="C137" s="206" t="str">
        <f t="shared" si="39"/>
        <v xml:space="preserve">Se produce Modificación no autorizada de datos debido a Vulnerabilidades de día cero no gestionadas causado por un Usuario TI (Malintencionado), que ocaciona Daño de información sensible o del proceso </v>
      </c>
      <c r="D137" s="182" t="s">
        <v>387</v>
      </c>
      <c r="E137" s="185" t="s">
        <v>382</v>
      </c>
      <c r="F137" s="172" t="s">
        <v>389</v>
      </c>
      <c r="G137" s="185" t="s">
        <v>390</v>
      </c>
      <c r="H137" s="184" t="s">
        <v>189</v>
      </c>
      <c r="I137" s="156" t="s">
        <v>352</v>
      </c>
      <c r="J137" s="141" t="s">
        <v>479</v>
      </c>
      <c r="K137" s="146" t="s">
        <v>480</v>
      </c>
      <c r="L137" s="148" t="s">
        <v>373</v>
      </c>
      <c r="M137" s="148" t="s">
        <v>492</v>
      </c>
      <c r="N137" s="146" t="s">
        <v>224</v>
      </c>
      <c r="O137" s="146" t="s">
        <v>225</v>
      </c>
      <c r="P137" s="148" t="s">
        <v>242</v>
      </c>
      <c r="Q137" s="146" t="s">
        <v>242</v>
      </c>
      <c r="R137" s="146" t="s">
        <v>243</v>
      </c>
      <c r="S137" s="208">
        <v>43440</v>
      </c>
      <c r="T137" s="177">
        <f t="shared" si="72"/>
        <v>4</v>
      </c>
      <c r="U137" s="244" t="str">
        <f t="shared" si="38"/>
        <v>Probable</v>
      </c>
      <c r="V137" s="177">
        <f t="shared" si="73"/>
        <v>5</v>
      </c>
      <c r="W137" s="176" t="str">
        <f>R137</f>
        <v>Catastrófico</v>
      </c>
      <c r="X137" s="178" t="str">
        <f t="shared" si="85"/>
        <v>Extremo</v>
      </c>
      <c r="Y137" s="179"/>
      <c r="Z137" s="179"/>
      <c r="AA137" s="177">
        <f t="shared" si="86"/>
        <v>4</v>
      </c>
      <c r="AB137" s="178" t="str">
        <f t="shared" si="76"/>
        <v>Probable</v>
      </c>
      <c r="AC137" s="177">
        <f t="shared" si="87"/>
        <v>5</v>
      </c>
      <c r="AD137" s="178" t="str">
        <f t="shared" si="78"/>
        <v>Catastrofico</v>
      </c>
      <c r="AE137" s="178" t="str">
        <f t="shared" si="88"/>
        <v>Extremo</v>
      </c>
      <c r="AF137" s="179"/>
      <c r="AG137" s="179"/>
      <c r="AH137" s="177">
        <f t="shared" si="89"/>
        <v>4</v>
      </c>
      <c r="AI137" s="178" t="str">
        <f t="shared" si="81"/>
        <v>Probable</v>
      </c>
      <c r="AJ137" s="177">
        <f t="shared" si="90"/>
        <v>5</v>
      </c>
      <c r="AK137" s="178" t="str">
        <f t="shared" si="83"/>
        <v>Catastrofico</v>
      </c>
      <c r="AL137" s="178" t="str">
        <f t="shared" si="91"/>
        <v>Extremo</v>
      </c>
    </row>
    <row r="138" spans="2:38" customFormat="1" ht="102" hidden="1">
      <c r="B138" s="205" t="s">
        <v>493</v>
      </c>
      <c r="C138" s="206" t="str">
        <f t="shared" si="39"/>
        <v>Se produce Acceso no autorizado a datos debido a Comunicaciones sin cifrado  causado por un Atacante Externo, que ocaciona Fuga de información sensible o del proceso</v>
      </c>
      <c r="D138" s="157" t="s">
        <v>346</v>
      </c>
      <c r="E138" s="157" t="s">
        <v>347</v>
      </c>
      <c r="F138" s="218" t="s">
        <v>399</v>
      </c>
      <c r="G138" s="185" t="s">
        <v>349</v>
      </c>
      <c r="H138" s="204" t="s">
        <v>187</v>
      </c>
      <c r="I138" s="215" t="s">
        <v>350</v>
      </c>
      <c r="J138" s="141" t="s">
        <v>479</v>
      </c>
      <c r="K138" s="146" t="s">
        <v>480</v>
      </c>
      <c r="L138" s="148" t="s">
        <v>373</v>
      </c>
      <c r="M138" s="148" t="s">
        <v>494</v>
      </c>
      <c r="N138" s="146" t="s">
        <v>224</v>
      </c>
      <c r="O138" s="146" t="s">
        <v>225</v>
      </c>
      <c r="P138" s="148" t="s">
        <v>242</v>
      </c>
      <c r="Q138" s="146" t="s">
        <v>242</v>
      </c>
      <c r="R138" s="146" t="s">
        <v>243</v>
      </c>
      <c r="S138" s="208">
        <v>43440</v>
      </c>
      <c r="T138" s="177">
        <f t="shared" si="72"/>
        <v>3</v>
      </c>
      <c r="U138" s="244" t="str">
        <f t="shared" si="38"/>
        <v>Posible</v>
      </c>
      <c r="V138" s="177">
        <f t="shared" si="73"/>
        <v>4</v>
      </c>
      <c r="W138" s="211" t="str">
        <f>P138</f>
        <v>Mayor</v>
      </c>
      <c r="X138" s="178" t="str">
        <f t="shared" si="85"/>
        <v>Extremo</v>
      </c>
      <c r="Y138" s="179"/>
      <c r="Z138" s="179"/>
      <c r="AA138" s="177">
        <f t="shared" si="86"/>
        <v>3</v>
      </c>
      <c r="AB138" s="178" t="str">
        <f t="shared" si="76"/>
        <v>Posible</v>
      </c>
      <c r="AC138" s="177">
        <f t="shared" si="87"/>
        <v>4</v>
      </c>
      <c r="AD138" s="178" t="str">
        <f t="shared" si="78"/>
        <v>Mayor</v>
      </c>
      <c r="AE138" s="178" t="str">
        <f t="shared" si="88"/>
        <v>Alto</v>
      </c>
      <c r="AF138" s="179"/>
      <c r="AG138" s="179"/>
      <c r="AH138" s="177">
        <f t="shared" si="89"/>
        <v>3</v>
      </c>
      <c r="AI138" s="178" t="str">
        <f t="shared" si="81"/>
        <v>Posible</v>
      </c>
      <c r="AJ138" s="177">
        <f t="shared" si="90"/>
        <v>4</v>
      </c>
      <c r="AK138" s="178" t="str">
        <f t="shared" si="83"/>
        <v>Mayor</v>
      </c>
      <c r="AL138" s="178" t="str">
        <f t="shared" si="91"/>
        <v>Alto</v>
      </c>
    </row>
    <row r="139" spans="2:38" customFormat="1" ht="114.75" hidden="1">
      <c r="B139" s="205" t="s">
        <v>495</v>
      </c>
      <c r="C139" s="206" t="str">
        <f t="shared" si="39"/>
        <v>Se produce Saturacion del sistema  debido a Falta de soluciones contra ataques de Denegación de Servicio (DDoS) causado por un Atacante Externo, que ocaciona Indisponibilidad del sistema</v>
      </c>
      <c r="D139" s="157" t="s">
        <v>346</v>
      </c>
      <c r="E139" s="182" t="s">
        <v>401</v>
      </c>
      <c r="F139" s="218" t="s">
        <v>402</v>
      </c>
      <c r="G139" s="157" t="s">
        <v>403</v>
      </c>
      <c r="H139" s="184" t="s">
        <v>189</v>
      </c>
      <c r="I139" s="156" t="s">
        <v>350</v>
      </c>
      <c r="J139" s="141" t="s">
        <v>479</v>
      </c>
      <c r="K139" s="146" t="s">
        <v>480</v>
      </c>
      <c r="L139" s="148" t="s">
        <v>373</v>
      </c>
      <c r="M139" s="148" t="s">
        <v>496</v>
      </c>
      <c r="N139" s="146" t="s">
        <v>224</v>
      </c>
      <c r="O139" s="146" t="s">
        <v>225</v>
      </c>
      <c r="P139" s="148" t="s">
        <v>242</v>
      </c>
      <c r="Q139" s="146" t="s">
        <v>242</v>
      </c>
      <c r="R139" s="146" t="s">
        <v>243</v>
      </c>
      <c r="S139" s="208">
        <v>43440</v>
      </c>
      <c r="T139" s="177">
        <f t="shared" si="72"/>
        <v>3</v>
      </c>
      <c r="U139" s="244" t="str">
        <f t="shared" si="38"/>
        <v>Posible</v>
      </c>
      <c r="V139" s="177">
        <f t="shared" si="73"/>
        <v>5</v>
      </c>
      <c r="W139" s="176" t="str">
        <f>R139</f>
        <v>Catastrófico</v>
      </c>
      <c r="X139" s="178" t="str">
        <f t="shared" si="85"/>
        <v>Extremo</v>
      </c>
      <c r="Y139" s="179"/>
      <c r="Z139" s="179"/>
      <c r="AA139" s="177">
        <f t="shared" si="86"/>
        <v>3</v>
      </c>
      <c r="AB139" s="178" t="str">
        <f t="shared" si="76"/>
        <v>Posible</v>
      </c>
      <c r="AC139" s="177">
        <f t="shared" si="87"/>
        <v>5</v>
      </c>
      <c r="AD139" s="178" t="str">
        <f t="shared" si="78"/>
        <v>Catastrofico</v>
      </c>
      <c r="AE139" s="178" t="str">
        <f t="shared" si="88"/>
        <v>Extremo</v>
      </c>
      <c r="AF139" s="179"/>
      <c r="AG139" s="179"/>
      <c r="AH139" s="177">
        <f t="shared" si="89"/>
        <v>3</v>
      </c>
      <c r="AI139" s="178" t="str">
        <f t="shared" si="81"/>
        <v>Posible</v>
      </c>
      <c r="AJ139" s="177">
        <f t="shared" si="90"/>
        <v>5</v>
      </c>
      <c r="AK139" s="178" t="str">
        <f t="shared" si="83"/>
        <v>Catastrofico</v>
      </c>
      <c r="AL139" s="178" t="str">
        <f t="shared" si="91"/>
        <v>Extremo</v>
      </c>
    </row>
    <row r="140" spans="2:38" customFormat="1" ht="102" hidden="1">
      <c r="B140" s="205" t="s">
        <v>497</v>
      </c>
      <c r="C140" s="206" t="str">
        <f t="shared" si="39"/>
        <v xml:space="preserve">Se produce Modificación no autorizada de datos debido a Falta de logs de auditoría y monitoreo causado por un Atacante Externo, que ocaciona Alteracion de información sensible o del proceso </v>
      </c>
      <c r="D140" s="157" t="s">
        <v>346</v>
      </c>
      <c r="E140" s="172" t="s">
        <v>382</v>
      </c>
      <c r="F140" s="157" t="s">
        <v>405</v>
      </c>
      <c r="G140" s="185" t="s">
        <v>384</v>
      </c>
      <c r="H140" s="204" t="s">
        <v>188</v>
      </c>
      <c r="I140" s="164" t="s">
        <v>352</v>
      </c>
      <c r="J140" s="141" t="s">
        <v>479</v>
      </c>
      <c r="K140" s="146" t="s">
        <v>480</v>
      </c>
      <c r="L140" s="148" t="s">
        <v>373</v>
      </c>
      <c r="M140" s="148" t="s">
        <v>498</v>
      </c>
      <c r="N140" s="146" t="s">
        <v>224</v>
      </c>
      <c r="O140" s="146" t="s">
        <v>225</v>
      </c>
      <c r="P140" s="148" t="s">
        <v>242</v>
      </c>
      <c r="Q140" s="146" t="s">
        <v>242</v>
      </c>
      <c r="R140" s="146" t="s">
        <v>243</v>
      </c>
      <c r="S140" s="208">
        <v>43440</v>
      </c>
      <c r="T140" s="177">
        <f t="shared" si="72"/>
        <v>4</v>
      </c>
      <c r="U140" s="244" t="str">
        <f t="shared" ref="U140:U203" si="92">I140</f>
        <v>Probable</v>
      </c>
      <c r="V140" s="177">
        <f t="shared" si="73"/>
        <v>4</v>
      </c>
      <c r="W140" s="176" t="str">
        <f>Q140</f>
        <v>Mayor</v>
      </c>
      <c r="X140" s="178" t="str">
        <f t="shared" si="85"/>
        <v>Extremo</v>
      </c>
      <c r="Y140" s="179"/>
      <c r="Z140" s="179"/>
      <c r="AA140" s="177">
        <f t="shared" si="86"/>
        <v>4</v>
      </c>
      <c r="AB140" s="178" t="str">
        <f t="shared" si="76"/>
        <v>Probable</v>
      </c>
      <c r="AC140" s="177">
        <f t="shared" si="87"/>
        <v>4</v>
      </c>
      <c r="AD140" s="178" t="str">
        <f t="shared" si="78"/>
        <v>Mayor</v>
      </c>
      <c r="AE140" s="178" t="str">
        <f t="shared" si="88"/>
        <v>Extremo</v>
      </c>
      <c r="AF140" s="179"/>
      <c r="AG140" s="179"/>
      <c r="AH140" s="177">
        <f t="shared" si="89"/>
        <v>4</v>
      </c>
      <c r="AI140" s="178" t="str">
        <f t="shared" si="81"/>
        <v>Probable</v>
      </c>
      <c r="AJ140" s="177">
        <f t="shared" si="90"/>
        <v>4</v>
      </c>
      <c r="AK140" s="178" t="str">
        <f t="shared" si="83"/>
        <v>Mayor</v>
      </c>
      <c r="AL140" s="178" t="str">
        <f t="shared" si="91"/>
        <v>Extremo</v>
      </c>
    </row>
    <row r="141" spans="2:38" customFormat="1" ht="114.75" hidden="1">
      <c r="B141" s="205" t="s">
        <v>499</v>
      </c>
      <c r="C141" s="206" t="str">
        <f t="shared" ref="C141:C204" si="93">CONCATENATE("Se produce ",E141," debido a ",F141," causado por un ",D141,", que ocaciona ",G141,"")</f>
        <v xml:space="preserve">Se produce Modificación no autorizada de datos debido a Falta de logs de auditoría y monitoreo causado por un Usuario TI (Malintencionado), que ocaciona Alteracion de información sensible o del proceso </v>
      </c>
      <c r="D141" s="182" t="s">
        <v>387</v>
      </c>
      <c r="E141" s="172" t="s">
        <v>382</v>
      </c>
      <c r="F141" s="157" t="s">
        <v>405</v>
      </c>
      <c r="G141" s="185" t="s">
        <v>384</v>
      </c>
      <c r="H141" s="204" t="s">
        <v>188</v>
      </c>
      <c r="I141" s="164" t="s">
        <v>352</v>
      </c>
      <c r="J141" s="141" t="s">
        <v>479</v>
      </c>
      <c r="K141" s="146" t="s">
        <v>480</v>
      </c>
      <c r="L141" s="148" t="s">
        <v>373</v>
      </c>
      <c r="M141" s="148" t="s">
        <v>500</v>
      </c>
      <c r="N141" s="146" t="s">
        <v>224</v>
      </c>
      <c r="O141" s="146" t="s">
        <v>225</v>
      </c>
      <c r="P141" s="148" t="s">
        <v>242</v>
      </c>
      <c r="Q141" s="146" t="s">
        <v>242</v>
      </c>
      <c r="R141" s="146" t="s">
        <v>243</v>
      </c>
      <c r="S141" s="208">
        <v>43440</v>
      </c>
      <c r="T141" s="177">
        <f t="shared" si="72"/>
        <v>4</v>
      </c>
      <c r="U141" s="244" t="str">
        <f t="shared" si="92"/>
        <v>Probable</v>
      </c>
      <c r="V141" s="177">
        <f t="shared" si="73"/>
        <v>4</v>
      </c>
      <c r="W141" s="176" t="str">
        <f>Q141</f>
        <v>Mayor</v>
      </c>
      <c r="X141" s="178" t="str">
        <f t="shared" si="85"/>
        <v>Extremo</v>
      </c>
      <c r="Y141" s="179"/>
      <c r="Z141" s="179"/>
      <c r="AA141" s="177">
        <f t="shared" si="86"/>
        <v>4</v>
      </c>
      <c r="AB141" s="178" t="str">
        <f t="shared" si="76"/>
        <v>Probable</v>
      </c>
      <c r="AC141" s="177">
        <f t="shared" si="87"/>
        <v>4</v>
      </c>
      <c r="AD141" s="178" t="str">
        <f t="shared" si="78"/>
        <v>Mayor</v>
      </c>
      <c r="AE141" s="178" t="str">
        <f t="shared" si="88"/>
        <v>Extremo</v>
      </c>
      <c r="AF141" s="179"/>
      <c r="AG141" s="179"/>
      <c r="AH141" s="177">
        <f t="shared" si="89"/>
        <v>4</v>
      </c>
      <c r="AI141" s="178" t="str">
        <f t="shared" si="81"/>
        <v>Probable</v>
      </c>
      <c r="AJ141" s="177">
        <f t="shared" si="90"/>
        <v>4</v>
      </c>
      <c r="AK141" s="178" t="str">
        <f t="shared" si="83"/>
        <v>Mayor</v>
      </c>
      <c r="AL141" s="178" t="str">
        <f t="shared" si="91"/>
        <v>Extremo</v>
      </c>
    </row>
    <row r="142" spans="2:38" customFormat="1" ht="102" hidden="1">
      <c r="B142" s="205" t="s">
        <v>501</v>
      </c>
      <c r="C142" s="206" t="str">
        <f t="shared" si="93"/>
        <v xml:space="preserve">Se produce Intrusión a aplicaciones y web debido a Ausencia de solucion de detección de intrusos  causado por un Atacante Externo, que ocaciona Alteracion a sistemas de informacion  </v>
      </c>
      <c r="D142" s="182" t="s">
        <v>346</v>
      </c>
      <c r="E142" s="185" t="s">
        <v>378</v>
      </c>
      <c r="F142" s="185" t="s">
        <v>379</v>
      </c>
      <c r="G142" s="185" t="s">
        <v>380</v>
      </c>
      <c r="H142" s="204" t="s">
        <v>188</v>
      </c>
      <c r="I142" s="156" t="s">
        <v>352</v>
      </c>
      <c r="J142" s="141" t="s">
        <v>502</v>
      </c>
      <c r="K142" s="146" t="s">
        <v>503</v>
      </c>
      <c r="L142" s="148" t="s">
        <v>373</v>
      </c>
      <c r="M142" s="148" t="s">
        <v>504</v>
      </c>
      <c r="N142" s="146" t="s">
        <v>505</v>
      </c>
      <c r="O142" s="146" t="s">
        <v>506</v>
      </c>
      <c r="P142" s="141" t="s">
        <v>231</v>
      </c>
      <c r="Q142" s="141" t="s">
        <v>232</v>
      </c>
      <c r="R142" s="141" t="s">
        <v>233</v>
      </c>
      <c r="S142" s="208">
        <v>43440</v>
      </c>
      <c r="T142" s="177">
        <f t="shared" si="72"/>
        <v>4</v>
      </c>
      <c r="U142" s="244" t="str">
        <f t="shared" si="92"/>
        <v>Probable</v>
      </c>
      <c r="V142" s="177">
        <f t="shared" si="73"/>
        <v>3</v>
      </c>
      <c r="W142" s="176" t="str">
        <f>Q142</f>
        <v>Moderado</v>
      </c>
      <c r="X142" s="178" t="str">
        <f>IF(AND(T142=1,V142=1),"Bajo",IF(AND(T142=1,V142=2),"Bajo",IF(AND(T142=2,V142=1),"Bajo",IF(AND(T142=3,V142=1),"Bajo",IF(AND(T142=1,V142=3),"Moderado",IF(AND(T142=1,V142=4),"Alto",IF(AND(T142=2,V142=2),"Bajo",IF(AND(T142=2,V142=3),"Alto",IF(AND(T142=3,V142=2),"Moderado",IF(AND(T142=4,V142=1),"Moderado",IF(AND(T142=1,V142=5),"Extremo",IF(AND(T142=2,V142=4),"Alto",IF(AND(T142=3,V142=3),"Alto",IF(AND(T142=3,V142=4),"Extremo",IF(AND(T142=4,V142=2),"Alto",IF(AND(T142=4,V142=3),"Alto",IF(AND(T142=5,V142=1),"Alto",IF(AND(T142=5,V142=2),"Alto",IF(AND(T142=2,V142=5),"Extremo",IF(AND(T142=3,V142=5),"Extremo",IF(AND(T142=4,V142=4),"Extremo",IF(AND(T142=4,V142=5),"Extremo",IF(AND(T142=5,V142=3),"Alto",IF(AND(T142=5,V142=4),"Extremo",IF(AND(T142=5,V142=5),"Extremo","NA")))))))))))))))))))))))))</f>
        <v>Alto</v>
      </c>
      <c r="Y142" s="179"/>
      <c r="Z142" s="179"/>
      <c r="AA142" s="177">
        <f t="shared" si="86"/>
        <v>4</v>
      </c>
      <c r="AB142" s="178" t="str">
        <f t="shared" si="76"/>
        <v>Probable</v>
      </c>
      <c r="AC142" s="177">
        <f t="shared" si="87"/>
        <v>3</v>
      </c>
      <c r="AD142" s="178" t="str">
        <f t="shared" si="78"/>
        <v>Moderado</v>
      </c>
      <c r="AE142" s="178" t="str">
        <f t="shared" si="88"/>
        <v>Alto</v>
      </c>
      <c r="AF142" s="179"/>
      <c r="AG142" s="179"/>
      <c r="AH142" s="177">
        <f t="shared" si="89"/>
        <v>4</v>
      </c>
      <c r="AI142" s="178" t="str">
        <f t="shared" si="81"/>
        <v>Probable</v>
      </c>
      <c r="AJ142" s="177">
        <f t="shared" si="90"/>
        <v>3</v>
      </c>
      <c r="AK142" s="178" t="str">
        <f t="shared" si="83"/>
        <v>Moderado</v>
      </c>
      <c r="AL142" s="178" t="str">
        <f t="shared" si="91"/>
        <v>Alto</v>
      </c>
    </row>
    <row r="143" spans="2:38" customFormat="1" ht="102" hidden="1">
      <c r="B143" s="205" t="s">
        <v>507</v>
      </c>
      <c r="C143" s="206" t="str">
        <f t="shared" si="93"/>
        <v xml:space="preserve">Se produce Modificación no autorizada de datos debido a Vulnerabilidades técnicas no remediadas causado por un Atacante Externo, que ocaciona Alteracion de información sensible o del proceso </v>
      </c>
      <c r="D143" s="182" t="s">
        <v>346</v>
      </c>
      <c r="E143" s="172" t="s">
        <v>382</v>
      </c>
      <c r="F143" s="172" t="s">
        <v>383</v>
      </c>
      <c r="G143" s="185" t="s">
        <v>384</v>
      </c>
      <c r="H143" s="204" t="s">
        <v>188</v>
      </c>
      <c r="I143" s="156" t="s">
        <v>352</v>
      </c>
      <c r="J143" s="141" t="s">
        <v>502</v>
      </c>
      <c r="K143" s="146" t="s">
        <v>503</v>
      </c>
      <c r="L143" s="148" t="s">
        <v>373</v>
      </c>
      <c r="M143" s="148" t="s">
        <v>504</v>
      </c>
      <c r="N143" s="146" t="s">
        <v>505</v>
      </c>
      <c r="O143" s="146" t="s">
        <v>506</v>
      </c>
      <c r="P143" s="141" t="s">
        <v>231</v>
      </c>
      <c r="Q143" s="141" t="s">
        <v>232</v>
      </c>
      <c r="R143" s="141" t="s">
        <v>233</v>
      </c>
      <c r="S143" s="208">
        <v>43440</v>
      </c>
      <c r="T143" s="177">
        <f t="shared" si="72"/>
        <v>4</v>
      </c>
      <c r="U143" s="244" t="str">
        <f t="shared" si="92"/>
        <v>Probable</v>
      </c>
      <c r="V143" s="177">
        <f t="shared" si="73"/>
        <v>3</v>
      </c>
      <c r="W143" s="176" t="str">
        <f>Q143</f>
        <v>Moderado</v>
      </c>
      <c r="X143" s="178" t="str">
        <f t="shared" si="85"/>
        <v>Alto</v>
      </c>
      <c r="Y143" s="179"/>
      <c r="Z143" s="179"/>
      <c r="AA143" s="177">
        <f t="shared" si="86"/>
        <v>4</v>
      </c>
      <c r="AB143" s="178" t="str">
        <f t="shared" si="76"/>
        <v>Probable</v>
      </c>
      <c r="AC143" s="177">
        <f t="shared" si="87"/>
        <v>3</v>
      </c>
      <c r="AD143" s="178" t="str">
        <f t="shared" si="78"/>
        <v>Moderado</v>
      </c>
      <c r="AE143" s="178" t="str">
        <f t="shared" si="88"/>
        <v>Alto</v>
      </c>
      <c r="AF143" s="179"/>
      <c r="AG143" s="179"/>
      <c r="AH143" s="177">
        <f t="shared" si="89"/>
        <v>4</v>
      </c>
      <c r="AI143" s="178" t="str">
        <f t="shared" si="81"/>
        <v>Probable</v>
      </c>
      <c r="AJ143" s="177">
        <f t="shared" si="90"/>
        <v>3</v>
      </c>
      <c r="AK143" s="178" t="str">
        <f t="shared" si="83"/>
        <v>Moderado</v>
      </c>
      <c r="AL143" s="178" t="str">
        <f t="shared" si="91"/>
        <v>Alto</v>
      </c>
    </row>
    <row r="144" spans="2:38" customFormat="1" ht="102" hidden="1">
      <c r="B144" s="205" t="s">
        <v>508</v>
      </c>
      <c r="C144" s="206" t="str">
        <f t="shared" si="93"/>
        <v>Se produce Acceso no autorizado debido a Vulnerabilidades técnicas no remediadas causado por un Atacante Externo, que ocaciona Fuga de información sensible o del proceso</v>
      </c>
      <c r="D144" s="182" t="s">
        <v>346</v>
      </c>
      <c r="E144" s="172" t="s">
        <v>431</v>
      </c>
      <c r="F144" s="172" t="s">
        <v>383</v>
      </c>
      <c r="G144" s="185" t="s">
        <v>349</v>
      </c>
      <c r="H144" s="204" t="s">
        <v>187</v>
      </c>
      <c r="I144" s="156" t="s">
        <v>352</v>
      </c>
      <c r="J144" s="141" t="s">
        <v>502</v>
      </c>
      <c r="K144" s="146" t="s">
        <v>503</v>
      </c>
      <c r="L144" s="148" t="s">
        <v>373</v>
      </c>
      <c r="M144" s="148" t="s">
        <v>504</v>
      </c>
      <c r="N144" s="146" t="s">
        <v>505</v>
      </c>
      <c r="O144" s="146" t="s">
        <v>506</v>
      </c>
      <c r="P144" s="141" t="s">
        <v>231</v>
      </c>
      <c r="Q144" s="141" t="s">
        <v>232</v>
      </c>
      <c r="R144" s="141" t="s">
        <v>233</v>
      </c>
      <c r="S144" s="208">
        <v>43440</v>
      </c>
      <c r="T144" s="177">
        <f t="shared" si="72"/>
        <v>4</v>
      </c>
      <c r="U144" s="244" t="str">
        <f t="shared" si="92"/>
        <v>Probable</v>
      </c>
      <c r="V144" s="177">
        <f t="shared" si="73"/>
        <v>1</v>
      </c>
      <c r="W144" s="211" t="str">
        <f>P144</f>
        <v>Insignificante</v>
      </c>
      <c r="X144" s="178" t="str">
        <f t="shared" si="85"/>
        <v>Moderado</v>
      </c>
      <c r="Y144" s="179"/>
      <c r="Z144" s="179"/>
      <c r="AA144" s="177">
        <f t="shared" si="86"/>
        <v>4</v>
      </c>
      <c r="AB144" s="178" t="str">
        <f t="shared" si="76"/>
        <v>Probable</v>
      </c>
      <c r="AC144" s="177">
        <f t="shared" si="87"/>
        <v>1</v>
      </c>
      <c r="AD144" s="178" t="str">
        <f t="shared" si="78"/>
        <v>Insignificante</v>
      </c>
      <c r="AE144" s="178" t="str">
        <f t="shared" si="88"/>
        <v>Moderado</v>
      </c>
      <c r="AF144" s="179"/>
      <c r="AG144" s="179"/>
      <c r="AH144" s="177">
        <f t="shared" si="89"/>
        <v>4</v>
      </c>
      <c r="AI144" s="178" t="str">
        <f t="shared" si="81"/>
        <v>Probable</v>
      </c>
      <c r="AJ144" s="177">
        <f t="shared" si="90"/>
        <v>1</v>
      </c>
      <c r="AK144" s="178" t="str">
        <f t="shared" si="83"/>
        <v>Insignificante</v>
      </c>
      <c r="AL144" s="178" t="str">
        <f t="shared" si="91"/>
        <v>Moderado</v>
      </c>
    </row>
    <row r="145" spans="2:38" customFormat="1" ht="114.75" hidden="1">
      <c r="B145" s="205" t="s">
        <v>509</v>
      </c>
      <c r="C145" s="206" t="str">
        <f t="shared" si="93"/>
        <v xml:space="preserve">Se produce Modificación no autorizada de datos debido a Vulnerabilidades de día cero no gestionadas causado por un Atacante Externo, que ocaciona Daño de información sensible o del proceso </v>
      </c>
      <c r="D145" s="182" t="s">
        <v>346</v>
      </c>
      <c r="E145" s="185" t="s">
        <v>382</v>
      </c>
      <c r="F145" s="172" t="s">
        <v>389</v>
      </c>
      <c r="G145" s="185" t="s">
        <v>390</v>
      </c>
      <c r="H145" s="184" t="s">
        <v>189</v>
      </c>
      <c r="I145" s="156" t="s">
        <v>352</v>
      </c>
      <c r="J145" s="141" t="s">
        <v>502</v>
      </c>
      <c r="K145" s="146" t="s">
        <v>503</v>
      </c>
      <c r="L145" s="148" t="s">
        <v>373</v>
      </c>
      <c r="M145" s="148" t="s">
        <v>504</v>
      </c>
      <c r="N145" s="146" t="s">
        <v>505</v>
      </c>
      <c r="O145" s="146" t="s">
        <v>506</v>
      </c>
      <c r="P145" s="141" t="s">
        <v>231</v>
      </c>
      <c r="Q145" s="141" t="s">
        <v>232</v>
      </c>
      <c r="R145" s="141" t="s">
        <v>233</v>
      </c>
      <c r="S145" s="208">
        <v>43440</v>
      </c>
      <c r="T145" s="177">
        <f t="shared" si="72"/>
        <v>4</v>
      </c>
      <c r="U145" s="244" t="str">
        <f t="shared" si="92"/>
        <v>Probable</v>
      </c>
      <c r="V145" s="177">
        <f t="shared" si="73"/>
        <v>2</v>
      </c>
      <c r="W145" s="176" t="str">
        <f>R145</f>
        <v>Menor</v>
      </c>
      <c r="X145" s="178" t="str">
        <f t="shared" si="85"/>
        <v>Alto</v>
      </c>
      <c r="Y145" s="179"/>
      <c r="Z145" s="179"/>
      <c r="AA145" s="177">
        <f t="shared" si="86"/>
        <v>4</v>
      </c>
      <c r="AB145" s="178" t="str">
        <f t="shared" si="76"/>
        <v>Probable</v>
      </c>
      <c r="AC145" s="177">
        <f t="shared" si="87"/>
        <v>2</v>
      </c>
      <c r="AD145" s="178" t="str">
        <f t="shared" si="78"/>
        <v>Menor</v>
      </c>
      <c r="AE145" s="178" t="str">
        <f t="shared" si="88"/>
        <v>Moderado</v>
      </c>
      <c r="AF145" s="179"/>
      <c r="AG145" s="179"/>
      <c r="AH145" s="177">
        <f t="shared" si="89"/>
        <v>4</v>
      </c>
      <c r="AI145" s="178" t="str">
        <f t="shared" si="81"/>
        <v>Probable</v>
      </c>
      <c r="AJ145" s="177">
        <f t="shared" si="90"/>
        <v>2</v>
      </c>
      <c r="AK145" s="178" t="str">
        <f t="shared" si="83"/>
        <v>Menor</v>
      </c>
      <c r="AL145" s="178" t="str">
        <f t="shared" si="91"/>
        <v>Moderado</v>
      </c>
    </row>
    <row r="146" spans="2:38" customFormat="1" ht="127.5" hidden="1">
      <c r="B146" s="205" t="s">
        <v>510</v>
      </c>
      <c r="C146" s="206" t="str">
        <f t="shared" si="93"/>
        <v xml:space="preserve">Se produce Modificación no autorizada de datos debido a Vulnerabilidades de día cero no gestionadas causado por un Usuario TI (Malintencionado), que ocaciona Daño de información sensible o del proceso </v>
      </c>
      <c r="D146" s="182" t="s">
        <v>387</v>
      </c>
      <c r="E146" s="185" t="s">
        <v>382</v>
      </c>
      <c r="F146" s="172" t="s">
        <v>389</v>
      </c>
      <c r="G146" s="185" t="s">
        <v>390</v>
      </c>
      <c r="H146" s="184" t="s">
        <v>189</v>
      </c>
      <c r="I146" s="156" t="s">
        <v>352</v>
      </c>
      <c r="J146" s="141" t="s">
        <v>502</v>
      </c>
      <c r="K146" s="146" t="s">
        <v>503</v>
      </c>
      <c r="L146" s="148" t="s">
        <v>373</v>
      </c>
      <c r="M146" s="148" t="s">
        <v>504</v>
      </c>
      <c r="N146" s="146" t="s">
        <v>505</v>
      </c>
      <c r="O146" s="146" t="s">
        <v>506</v>
      </c>
      <c r="P146" s="141" t="s">
        <v>231</v>
      </c>
      <c r="Q146" s="141" t="s">
        <v>232</v>
      </c>
      <c r="R146" s="141" t="s">
        <v>233</v>
      </c>
      <c r="S146" s="208">
        <v>43440</v>
      </c>
      <c r="T146" s="177">
        <f t="shared" si="72"/>
        <v>4</v>
      </c>
      <c r="U146" s="244" t="str">
        <f t="shared" si="92"/>
        <v>Probable</v>
      </c>
      <c r="V146" s="177">
        <f t="shared" si="73"/>
        <v>2</v>
      </c>
      <c r="W146" s="176" t="str">
        <f>R146</f>
        <v>Menor</v>
      </c>
      <c r="X146" s="178" t="str">
        <f t="shared" si="85"/>
        <v>Alto</v>
      </c>
      <c r="Y146" s="179"/>
      <c r="Z146" s="179"/>
      <c r="AA146" s="177">
        <f t="shared" si="86"/>
        <v>4</v>
      </c>
      <c r="AB146" s="178" t="str">
        <f t="shared" si="76"/>
        <v>Probable</v>
      </c>
      <c r="AC146" s="177">
        <f t="shared" si="87"/>
        <v>2</v>
      </c>
      <c r="AD146" s="178" t="str">
        <f t="shared" si="78"/>
        <v>Menor</v>
      </c>
      <c r="AE146" s="178" t="str">
        <f t="shared" si="88"/>
        <v>Moderado</v>
      </c>
      <c r="AF146" s="179"/>
      <c r="AG146" s="179"/>
      <c r="AH146" s="177">
        <f t="shared" si="89"/>
        <v>4</v>
      </c>
      <c r="AI146" s="178" t="str">
        <f t="shared" si="81"/>
        <v>Probable</v>
      </c>
      <c r="AJ146" s="177">
        <f t="shared" si="90"/>
        <v>2</v>
      </c>
      <c r="AK146" s="178" t="str">
        <f t="shared" si="83"/>
        <v>Menor</v>
      </c>
      <c r="AL146" s="178" t="str">
        <f t="shared" si="91"/>
        <v>Moderado</v>
      </c>
    </row>
    <row r="147" spans="2:38" customFormat="1" ht="114.75" hidden="1">
      <c r="B147" s="205" t="s">
        <v>511</v>
      </c>
      <c r="C147" s="206" t="str">
        <f t="shared" si="93"/>
        <v>Se produce Saturacion del sistema  debido a Falta de soluciones contra ataques de Denegación de Servicio (DDoS) causado por un Atacante Externo, que ocaciona Indisponibilidad del sistema</v>
      </c>
      <c r="D147" s="157" t="s">
        <v>346</v>
      </c>
      <c r="E147" s="182" t="s">
        <v>401</v>
      </c>
      <c r="F147" s="218" t="s">
        <v>402</v>
      </c>
      <c r="G147" s="157" t="s">
        <v>403</v>
      </c>
      <c r="H147" s="184" t="s">
        <v>189</v>
      </c>
      <c r="I147" s="156" t="s">
        <v>350</v>
      </c>
      <c r="J147" s="141" t="s">
        <v>502</v>
      </c>
      <c r="K147" s="146" t="s">
        <v>503</v>
      </c>
      <c r="L147" s="148" t="s">
        <v>373</v>
      </c>
      <c r="M147" s="148" t="s">
        <v>504</v>
      </c>
      <c r="N147" s="146" t="s">
        <v>505</v>
      </c>
      <c r="O147" s="146" t="s">
        <v>506</v>
      </c>
      <c r="P147" s="141" t="s">
        <v>231</v>
      </c>
      <c r="Q147" s="141" t="s">
        <v>232</v>
      </c>
      <c r="R147" s="141" t="s">
        <v>233</v>
      </c>
      <c r="S147" s="208">
        <v>43440</v>
      </c>
      <c r="T147" s="177">
        <f t="shared" si="72"/>
        <v>3</v>
      </c>
      <c r="U147" s="244" t="str">
        <f t="shared" si="92"/>
        <v>Posible</v>
      </c>
      <c r="V147" s="177">
        <f t="shared" si="73"/>
        <v>2</v>
      </c>
      <c r="W147" s="176" t="str">
        <f>R147</f>
        <v>Menor</v>
      </c>
      <c r="X147" s="178" t="str">
        <f t="shared" si="85"/>
        <v>Moderado</v>
      </c>
      <c r="Y147" s="179"/>
      <c r="Z147" s="179"/>
      <c r="AA147" s="177">
        <f t="shared" si="86"/>
        <v>3</v>
      </c>
      <c r="AB147" s="178" t="str">
        <f t="shared" si="76"/>
        <v>Posible</v>
      </c>
      <c r="AC147" s="177">
        <f t="shared" si="87"/>
        <v>2</v>
      </c>
      <c r="AD147" s="178" t="str">
        <f t="shared" si="78"/>
        <v>Menor</v>
      </c>
      <c r="AE147" s="178" t="str">
        <f t="shared" si="88"/>
        <v>Moderado</v>
      </c>
      <c r="AF147" s="179"/>
      <c r="AG147" s="179"/>
      <c r="AH147" s="177">
        <f t="shared" si="89"/>
        <v>3</v>
      </c>
      <c r="AI147" s="178" t="str">
        <f t="shared" si="81"/>
        <v>Posible</v>
      </c>
      <c r="AJ147" s="177">
        <f t="shared" si="90"/>
        <v>2</v>
      </c>
      <c r="AK147" s="178" t="str">
        <f t="shared" si="83"/>
        <v>Menor</v>
      </c>
      <c r="AL147" s="178" t="str">
        <f t="shared" si="91"/>
        <v>Moderado</v>
      </c>
    </row>
    <row r="148" spans="2:38" customFormat="1" ht="102" hidden="1">
      <c r="B148" s="205" t="s">
        <v>512</v>
      </c>
      <c r="C148" s="206" t="str">
        <f t="shared" si="93"/>
        <v xml:space="preserve">Se produce Modificación no autorizada de datos debido a Falta de logs de auditoría y monitoreo causado por un Atacante Externo, que ocaciona Alteracion de información sensible o del proceso </v>
      </c>
      <c r="D148" s="157" t="s">
        <v>346</v>
      </c>
      <c r="E148" s="172" t="s">
        <v>382</v>
      </c>
      <c r="F148" s="157" t="s">
        <v>405</v>
      </c>
      <c r="G148" s="185" t="s">
        <v>384</v>
      </c>
      <c r="H148" s="204" t="s">
        <v>188</v>
      </c>
      <c r="I148" s="164" t="s">
        <v>352</v>
      </c>
      <c r="J148" s="141" t="s">
        <v>502</v>
      </c>
      <c r="K148" s="146" t="s">
        <v>503</v>
      </c>
      <c r="L148" s="148" t="s">
        <v>373</v>
      </c>
      <c r="M148" s="148" t="s">
        <v>504</v>
      </c>
      <c r="N148" s="146" t="s">
        <v>505</v>
      </c>
      <c r="O148" s="146" t="s">
        <v>506</v>
      </c>
      <c r="P148" s="141" t="s">
        <v>231</v>
      </c>
      <c r="Q148" s="141" t="s">
        <v>232</v>
      </c>
      <c r="R148" s="141" t="s">
        <v>233</v>
      </c>
      <c r="S148" s="208">
        <v>43440</v>
      </c>
      <c r="T148" s="177">
        <f t="shared" si="72"/>
        <v>4</v>
      </c>
      <c r="U148" s="244" t="str">
        <f t="shared" si="92"/>
        <v>Probable</v>
      </c>
      <c r="V148" s="177">
        <f t="shared" si="73"/>
        <v>3</v>
      </c>
      <c r="W148" s="176" t="str">
        <f>Q148</f>
        <v>Moderado</v>
      </c>
      <c r="X148" s="178" t="str">
        <f t="shared" si="85"/>
        <v>Alto</v>
      </c>
      <c r="Y148" s="179"/>
      <c r="Z148" s="179"/>
      <c r="AA148" s="177">
        <f t="shared" si="86"/>
        <v>4</v>
      </c>
      <c r="AB148" s="178" t="str">
        <f t="shared" si="76"/>
        <v>Probable</v>
      </c>
      <c r="AC148" s="177">
        <f t="shared" si="87"/>
        <v>3</v>
      </c>
      <c r="AD148" s="178" t="str">
        <f t="shared" si="78"/>
        <v>Moderado</v>
      </c>
      <c r="AE148" s="178" t="str">
        <f t="shared" si="88"/>
        <v>Alto</v>
      </c>
      <c r="AF148" s="179"/>
      <c r="AG148" s="179"/>
      <c r="AH148" s="177">
        <f t="shared" si="89"/>
        <v>4</v>
      </c>
      <c r="AI148" s="178" t="str">
        <f t="shared" si="81"/>
        <v>Probable</v>
      </c>
      <c r="AJ148" s="177">
        <f t="shared" si="90"/>
        <v>3</v>
      </c>
      <c r="AK148" s="178" t="str">
        <f t="shared" si="83"/>
        <v>Moderado</v>
      </c>
      <c r="AL148" s="178" t="str">
        <f t="shared" si="91"/>
        <v>Alto</v>
      </c>
    </row>
    <row r="149" spans="2:38" customFormat="1" ht="114.75" hidden="1">
      <c r="B149" s="205" t="s">
        <v>513</v>
      </c>
      <c r="C149" s="206" t="str">
        <f t="shared" si="93"/>
        <v xml:space="preserve">Se produce Modificación no autorizada de datos debido a Falta de logs de auditoría y monitoreo causado por un Usuario TI (Malintencionado), que ocaciona Alteracion de información sensible o del proceso </v>
      </c>
      <c r="D149" s="182" t="s">
        <v>387</v>
      </c>
      <c r="E149" s="172" t="s">
        <v>382</v>
      </c>
      <c r="F149" s="157" t="s">
        <v>405</v>
      </c>
      <c r="G149" s="185" t="s">
        <v>384</v>
      </c>
      <c r="H149" s="204" t="s">
        <v>188</v>
      </c>
      <c r="I149" s="164" t="s">
        <v>352</v>
      </c>
      <c r="J149" s="141" t="s">
        <v>502</v>
      </c>
      <c r="K149" s="146" t="s">
        <v>503</v>
      </c>
      <c r="L149" s="148" t="s">
        <v>373</v>
      </c>
      <c r="M149" s="148" t="s">
        <v>504</v>
      </c>
      <c r="N149" s="146" t="s">
        <v>505</v>
      </c>
      <c r="O149" s="146" t="s">
        <v>506</v>
      </c>
      <c r="P149" s="141" t="s">
        <v>231</v>
      </c>
      <c r="Q149" s="141" t="s">
        <v>232</v>
      </c>
      <c r="R149" s="141" t="s">
        <v>233</v>
      </c>
      <c r="S149" s="208">
        <v>43440</v>
      </c>
      <c r="T149" s="177">
        <f t="shared" si="72"/>
        <v>4</v>
      </c>
      <c r="U149" s="244" t="str">
        <f t="shared" si="92"/>
        <v>Probable</v>
      </c>
      <c r="V149" s="177">
        <f t="shared" si="73"/>
        <v>3</v>
      </c>
      <c r="W149" s="176" t="str">
        <f>Q149</f>
        <v>Moderado</v>
      </c>
      <c r="X149" s="178" t="str">
        <f t="shared" si="85"/>
        <v>Alto</v>
      </c>
      <c r="Y149" s="179"/>
      <c r="Z149" s="179"/>
      <c r="AA149" s="177">
        <f t="shared" si="86"/>
        <v>4</v>
      </c>
      <c r="AB149" s="178" t="str">
        <f t="shared" si="76"/>
        <v>Probable</v>
      </c>
      <c r="AC149" s="177">
        <f t="shared" si="87"/>
        <v>3</v>
      </c>
      <c r="AD149" s="178" t="str">
        <f t="shared" si="78"/>
        <v>Moderado</v>
      </c>
      <c r="AE149" s="178" t="str">
        <f t="shared" si="88"/>
        <v>Alto</v>
      </c>
      <c r="AF149" s="179"/>
      <c r="AG149" s="179"/>
      <c r="AH149" s="177">
        <f t="shared" si="89"/>
        <v>4</v>
      </c>
      <c r="AI149" s="178" t="str">
        <f t="shared" si="81"/>
        <v>Probable</v>
      </c>
      <c r="AJ149" s="177">
        <f t="shared" si="90"/>
        <v>3</v>
      </c>
      <c r="AK149" s="178" t="str">
        <f t="shared" si="83"/>
        <v>Moderado</v>
      </c>
      <c r="AL149" s="178" t="str">
        <f t="shared" si="91"/>
        <v>Alto</v>
      </c>
    </row>
    <row r="150" spans="2:38" customFormat="1" ht="102" hidden="1">
      <c r="B150" s="205" t="s">
        <v>514</v>
      </c>
      <c r="C150" s="206" t="str">
        <f t="shared" si="93"/>
        <v xml:space="preserve">Se produce Intrusión a aplicaciones y web debido a Ausencia de solucion de detección de intrusos  causado por un Atacante Externo, que ocaciona Alteracion a sistemas de informacion  </v>
      </c>
      <c r="D150" s="182" t="s">
        <v>346</v>
      </c>
      <c r="E150" s="185" t="s">
        <v>378</v>
      </c>
      <c r="F150" s="185" t="s">
        <v>379</v>
      </c>
      <c r="G150" s="185" t="s">
        <v>380</v>
      </c>
      <c r="H150" s="204" t="s">
        <v>188</v>
      </c>
      <c r="I150" s="156" t="s">
        <v>352</v>
      </c>
      <c r="J150" s="141" t="s">
        <v>515</v>
      </c>
      <c r="K150" s="146" t="s">
        <v>516</v>
      </c>
      <c r="L150" s="143" t="s">
        <v>373</v>
      </c>
      <c r="M150" s="144" t="s">
        <v>517</v>
      </c>
      <c r="N150" s="146" t="s">
        <v>518</v>
      </c>
      <c r="O150" s="146" t="s">
        <v>519</v>
      </c>
      <c r="P150" s="141" t="s">
        <v>233</v>
      </c>
      <c r="Q150" s="141" t="s">
        <v>233</v>
      </c>
      <c r="R150" s="141" t="s">
        <v>233</v>
      </c>
      <c r="S150" s="208">
        <v>43440</v>
      </c>
      <c r="T150" s="177">
        <f t="shared" si="72"/>
        <v>4</v>
      </c>
      <c r="U150" s="244" t="str">
        <f t="shared" si="92"/>
        <v>Probable</v>
      </c>
      <c r="V150" s="177">
        <f t="shared" si="73"/>
        <v>2</v>
      </c>
      <c r="W150" s="176" t="str">
        <f>Q150</f>
        <v>Menor</v>
      </c>
      <c r="X150" s="178" t="str">
        <f t="shared" si="85"/>
        <v>Alto</v>
      </c>
      <c r="Y150" s="179"/>
      <c r="Z150" s="179"/>
      <c r="AA150" s="177">
        <f t="shared" si="86"/>
        <v>4</v>
      </c>
      <c r="AB150" s="178" t="str">
        <f t="shared" si="76"/>
        <v>Probable</v>
      </c>
      <c r="AC150" s="177">
        <f t="shared" si="87"/>
        <v>2</v>
      </c>
      <c r="AD150" s="178" t="str">
        <f t="shared" si="78"/>
        <v>Menor</v>
      </c>
      <c r="AE150" s="178" t="str">
        <f t="shared" si="88"/>
        <v>Moderado</v>
      </c>
      <c r="AF150" s="179"/>
      <c r="AG150" s="179"/>
      <c r="AH150" s="177">
        <f t="shared" si="89"/>
        <v>4</v>
      </c>
      <c r="AI150" s="178" t="str">
        <f t="shared" si="81"/>
        <v>Probable</v>
      </c>
      <c r="AJ150" s="177">
        <f t="shared" si="90"/>
        <v>2</v>
      </c>
      <c r="AK150" s="178" t="str">
        <f t="shared" si="83"/>
        <v>Menor</v>
      </c>
      <c r="AL150" s="178" t="str">
        <f t="shared" si="91"/>
        <v>Moderado</v>
      </c>
    </row>
    <row r="151" spans="2:38" customFormat="1" ht="102" hidden="1">
      <c r="B151" s="205" t="s">
        <v>520</v>
      </c>
      <c r="C151" s="206" t="str">
        <f t="shared" si="93"/>
        <v xml:space="preserve">Se produce Modificación no autorizada de datos debido a Vulnerabilidades técnicas no remediadas causado por un Atacante Externo, que ocaciona Alteracion de información sensible o del proceso </v>
      </c>
      <c r="D151" s="182" t="s">
        <v>346</v>
      </c>
      <c r="E151" s="172" t="s">
        <v>382</v>
      </c>
      <c r="F151" s="172" t="s">
        <v>383</v>
      </c>
      <c r="G151" s="185" t="s">
        <v>384</v>
      </c>
      <c r="H151" s="204" t="s">
        <v>188</v>
      </c>
      <c r="I151" s="156" t="s">
        <v>352</v>
      </c>
      <c r="J151" s="141" t="s">
        <v>515</v>
      </c>
      <c r="K151" s="146" t="s">
        <v>516</v>
      </c>
      <c r="L151" s="143" t="s">
        <v>373</v>
      </c>
      <c r="M151" s="144" t="s">
        <v>517</v>
      </c>
      <c r="N151" s="146" t="s">
        <v>518</v>
      </c>
      <c r="O151" s="146" t="s">
        <v>519</v>
      </c>
      <c r="P151" s="141" t="s">
        <v>233</v>
      </c>
      <c r="Q151" s="141" t="s">
        <v>233</v>
      </c>
      <c r="R151" s="141" t="s">
        <v>233</v>
      </c>
      <c r="S151" s="208">
        <v>43440</v>
      </c>
      <c r="T151" s="177">
        <f t="shared" si="72"/>
        <v>4</v>
      </c>
      <c r="U151" s="244" t="str">
        <f t="shared" si="92"/>
        <v>Probable</v>
      </c>
      <c r="V151" s="177">
        <f t="shared" si="73"/>
        <v>2</v>
      </c>
      <c r="W151" s="176" t="str">
        <f>Q151</f>
        <v>Menor</v>
      </c>
      <c r="X151" s="178" t="str">
        <f t="shared" si="85"/>
        <v>Alto</v>
      </c>
      <c r="Y151" s="179"/>
      <c r="Z151" s="179"/>
      <c r="AA151" s="177">
        <f t="shared" si="86"/>
        <v>4</v>
      </c>
      <c r="AB151" s="178" t="str">
        <f t="shared" si="76"/>
        <v>Probable</v>
      </c>
      <c r="AC151" s="177">
        <f t="shared" si="87"/>
        <v>2</v>
      </c>
      <c r="AD151" s="178" t="str">
        <f t="shared" si="78"/>
        <v>Menor</v>
      </c>
      <c r="AE151" s="178" t="str">
        <f t="shared" si="88"/>
        <v>Moderado</v>
      </c>
      <c r="AF151" s="179"/>
      <c r="AG151" s="179"/>
      <c r="AH151" s="177">
        <f t="shared" si="89"/>
        <v>4</v>
      </c>
      <c r="AI151" s="178" t="str">
        <f t="shared" si="81"/>
        <v>Probable</v>
      </c>
      <c r="AJ151" s="177">
        <f t="shared" si="90"/>
        <v>2</v>
      </c>
      <c r="AK151" s="178" t="str">
        <f t="shared" si="83"/>
        <v>Menor</v>
      </c>
      <c r="AL151" s="178" t="str">
        <f t="shared" si="91"/>
        <v>Moderado</v>
      </c>
    </row>
    <row r="152" spans="2:38" customFormat="1" ht="102" hidden="1">
      <c r="B152" s="205" t="s">
        <v>521</v>
      </c>
      <c r="C152" s="206" t="str">
        <f t="shared" si="93"/>
        <v>Se produce Acceso no autorizado debido a Vulnerabilidades técnicas no remediadas causado por un Atacante Externo, que ocaciona Fuga de información sensible o del proceso</v>
      </c>
      <c r="D152" s="182" t="s">
        <v>346</v>
      </c>
      <c r="E152" s="172" t="s">
        <v>431</v>
      </c>
      <c r="F152" s="172" t="s">
        <v>383</v>
      </c>
      <c r="G152" s="185" t="s">
        <v>349</v>
      </c>
      <c r="H152" s="204" t="s">
        <v>187</v>
      </c>
      <c r="I152" s="156" t="s">
        <v>352</v>
      </c>
      <c r="J152" s="141" t="s">
        <v>515</v>
      </c>
      <c r="K152" s="146" t="s">
        <v>516</v>
      </c>
      <c r="L152" s="143" t="s">
        <v>373</v>
      </c>
      <c r="M152" s="144" t="s">
        <v>517</v>
      </c>
      <c r="N152" s="146" t="s">
        <v>518</v>
      </c>
      <c r="O152" s="146" t="s">
        <v>519</v>
      </c>
      <c r="P152" s="141" t="s">
        <v>233</v>
      </c>
      <c r="Q152" s="141" t="s">
        <v>233</v>
      </c>
      <c r="R152" s="141" t="s">
        <v>233</v>
      </c>
      <c r="S152" s="208">
        <v>43440</v>
      </c>
      <c r="T152" s="177">
        <f t="shared" si="72"/>
        <v>4</v>
      </c>
      <c r="U152" s="244" t="str">
        <f t="shared" si="92"/>
        <v>Probable</v>
      </c>
      <c r="V152" s="177">
        <f t="shared" si="73"/>
        <v>2</v>
      </c>
      <c r="W152" s="211" t="str">
        <f>P152</f>
        <v>Menor</v>
      </c>
      <c r="X152" s="178" t="str">
        <f t="shared" si="85"/>
        <v>Alto</v>
      </c>
      <c r="Y152" s="179"/>
      <c r="Z152" s="179"/>
      <c r="AA152" s="177">
        <f t="shared" si="86"/>
        <v>4</v>
      </c>
      <c r="AB152" s="178" t="str">
        <f t="shared" si="76"/>
        <v>Probable</v>
      </c>
      <c r="AC152" s="177">
        <f t="shared" si="87"/>
        <v>2</v>
      </c>
      <c r="AD152" s="178" t="str">
        <f t="shared" si="78"/>
        <v>Menor</v>
      </c>
      <c r="AE152" s="178" t="str">
        <f t="shared" si="88"/>
        <v>Moderado</v>
      </c>
      <c r="AF152" s="179"/>
      <c r="AG152" s="179"/>
      <c r="AH152" s="177">
        <f t="shared" si="89"/>
        <v>4</v>
      </c>
      <c r="AI152" s="178" t="str">
        <f t="shared" si="81"/>
        <v>Probable</v>
      </c>
      <c r="AJ152" s="177">
        <f t="shared" si="90"/>
        <v>2</v>
      </c>
      <c r="AK152" s="178" t="str">
        <f t="shared" si="83"/>
        <v>Menor</v>
      </c>
      <c r="AL152" s="178" t="str">
        <f t="shared" si="91"/>
        <v>Moderado</v>
      </c>
    </row>
    <row r="153" spans="2:38" customFormat="1" ht="114.75" hidden="1">
      <c r="B153" s="205" t="s">
        <v>522</v>
      </c>
      <c r="C153" s="206" t="str">
        <f t="shared" si="93"/>
        <v xml:space="preserve">Se produce Modificación no autorizada de datos debido a Vulnerabilidades de día cero no gestionadas causado por un Atacante Externo, que ocaciona Daño de información sensible o del proceso </v>
      </c>
      <c r="D153" s="182" t="s">
        <v>346</v>
      </c>
      <c r="E153" s="185" t="s">
        <v>382</v>
      </c>
      <c r="F153" s="172" t="s">
        <v>389</v>
      </c>
      <c r="G153" s="185" t="s">
        <v>390</v>
      </c>
      <c r="H153" s="184" t="s">
        <v>189</v>
      </c>
      <c r="I153" s="156" t="s">
        <v>352</v>
      </c>
      <c r="J153" s="141" t="s">
        <v>515</v>
      </c>
      <c r="K153" s="146" t="s">
        <v>516</v>
      </c>
      <c r="L153" s="143" t="s">
        <v>373</v>
      </c>
      <c r="M153" s="144" t="s">
        <v>517</v>
      </c>
      <c r="N153" s="146" t="s">
        <v>518</v>
      </c>
      <c r="O153" s="146" t="s">
        <v>519</v>
      </c>
      <c r="P153" s="141" t="s">
        <v>233</v>
      </c>
      <c r="Q153" s="141" t="s">
        <v>233</v>
      </c>
      <c r="R153" s="141" t="s">
        <v>233</v>
      </c>
      <c r="S153" s="208">
        <v>43440</v>
      </c>
      <c r="T153" s="177">
        <f t="shared" si="72"/>
        <v>4</v>
      </c>
      <c r="U153" s="244" t="str">
        <f t="shared" si="92"/>
        <v>Probable</v>
      </c>
      <c r="V153" s="177">
        <f t="shared" si="73"/>
        <v>2</v>
      </c>
      <c r="W153" s="176" t="str">
        <f>R153</f>
        <v>Menor</v>
      </c>
      <c r="X153" s="178" t="str">
        <f t="shared" si="85"/>
        <v>Alto</v>
      </c>
      <c r="Y153" s="179"/>
      <c r="Z153" s="179"/>
      <c r="AA153" s="177">
        <f t="shared" si="86"/>
        <v>4</v>
      </c>
      <c r="AB153" s="178" t="str">
        <f t="shared" si="76"/>
        <v>Probable</v>
      </c>
      <c r="AC153" s="177">
        <f t="shared" si="87"/>
        <v>2</v>
      </c>
      <c r="AD153" s="178" t="str">
        <f t="shared" si="78"/>
        <v>Menor</v>
      </c>
      <c r="AE153" s="178" t="str">
        <f t="shared" si="88"/>
        <v>Moderado</v>
      </c>
      <c r="AF153" s="179"/>
      <c r="AG153" s="179"/>
      <c r="AH153" s="177">
        <f t="shared" si="89"/>
        <v>4</v>
      </c>
      <c r="AI153" s="178" t="str">
        <f t="shared" si="81"/>
        <v>Probable</v>
      </c>
      <c r="AJ153" s="177">
        <f t="shared" si="90"/>
        <v>2</v>
      </c>
      <c r="AK153" s="178" t="str">
        <f t="shared" si="83"/>
        <v>Menor</v>
      </c>
      <c r="AL153" s="178" t="str">
        <f t="shared" si="91"/>
        <v>Moderado</v>
      </c>
    </row>
    <row r="154" spans="2:38" customFormat="1" ht="127.5" hidden="1">
      <c r="B154" s="205" t="s">
        <v>523</v>
      </c>
      <c r="C154" s="206" t="str">
        <f t="shared" si="93"/>
        <v xml:space="preserve">Se produce Modificación no autorizada de datos debido a Vulnerabilidades de día cero no gestionadas causado por un Usuario TI (Malintencionado), que ocaciona Daño de información sensible o del proceso </v>
      </c>
      <c r="D154" s="182" t="s">
        <v>387</v>
      </c>
      <c r="E154" s="185" t="s">
        <v>382</v>
      </c>
      <c r="F154" s="172" t="s">
        <v>389</v>
      </c>
      <c r="G154" s="185" t="s">
        <v>390</v>
      </c>
      <c r="H154" s="184" t="s">
        <v>189</v>
      </c>
      <c r="I154" s="156" t="s">
        <v>352</v>
      </c>
      <c r="J154" s="141" t="s">
        <v>515</v>
      </c>
      <c r="K154" s="146" t="s">
        <v>516</v>
      </c>
      <c r="L154" s="143" t="s">
        <v>373</v>
      </c>
      <c r="M154" s="144" t="s">
        <v>517</v>
      </c>
      <c r="N154" s="146" t="s">
        <v>518</v>
      </c>
      <c r="O154" s="146" t="s">
        <v>519</v>
      </c>
      <c r="P154" s="141" t="s">
        <v>233</v>
      </c>
      <c r="Q154" s="141" t="s">
        <v>233</v>
      </c>
      <c r="R154" s="141" t="s">
        <v>233</v>
      </c>
      <c r="S154" s="208">
        <v>43440</v>
      </c>
      <c r="T154" s="177">
        <f t="shared" si="72"/>
        <v>4</v>
      </c>
      <c r="U154" s="244" t="str">
        <f t="shared" si="92"/>
        <v>Probable</v>
      </c>
      <c r="V154" s="177">
        <f t="shared" si="73"/>
        <v>2</v>
      </c>
      <c r="W154" s="176" t="str">
        <f>R154</f>
        <v>Menor</v>
      </c>
      <c r="X154" s="178" t="str">
        <f t="shared" si="85"/>
        <v>Alto</v>
      </c>
      <c r="Y154" s="179"/>
      <c r="Z154" s="179"/>
      <c r="AA154" s="177">
        <f t="shared" si="86"/>
        <v>4</v>
      </c>
      <c r="AB154" s="178" t="str">
        <f t="shared" si="76"/>
        <v>Probable</v>
      </c>
      <c r="AC154" s="177">
        <f t="shared" si="87"/>
        <v>2</v>
      </c>
      <c r="AD154" s="178" t="str">
        <f t="shared" si="78"/>
        <v>Menor</v>
      </c>
      <c r="AE154" s="178" t="str">
        <f t="shared" si="88"/>
        <v>Moderado</v>
      </c>
      <c r="AF154" s="179"/>
      <c r="AG154" s="179"/>
      <c r="AH154" s="177">
        <f t="shared" si="89"/>
        <v>4</v>
      </c>
      <c r="AI154" s="178" t="str">
        <f t="shared" si="81"/>
        <v>Probable</v>
      </c>
      <c r="AJ154" s="177">
        <f t="shared" si="90"/>
        <v>2</v>
      </c>
      <c r="AK154" s="178" t="str">
        <f t="shared" si="83"/>
        <v>Menor</v>
      </c>
      <c r="AL154" s="178" t="str">
        <f t="shared" si="91"/>
        <v>Moderado</v>
      </c>
    </row>
    <row r="155" spans="2:38" customFormat="1" ht="89.25" hidden="1">
      <c r="B155" s="205" t="s">
        <v>524</v>
      </c>
      <c r="C155" s="206" t="str">
        <f t="shared" si="93"/>
        <v>Se produce Inyección de código debido a Fallas conocidas en el sistema causado por un Atacante Externo, que ocaciona Fuga de información sensible o del proceso</v>
      </c>
      <c r="D155" s="182" t="s">
        <v>346</v>
      </c>
      <c r="E155" s="172" t="s">
        <v>393</v>
      </c>
      <c r="F155" s="185" t="s">
        <v>394</v>
      </c>
      <c r="G155" s="185" t="s">
        <v>349</v>
      </c>
      <c r="H155" s="204" t="s">
        <v>187</v>
      </c>
      <c r="I155" s="215" t="s">
        <v>350</v>
      </c>
      <c r="J155" s="141" t="s">
        <v>515</v>
      </c>
      <c r="K155" s="146" t="s">
        <v>516</v>
      </c>
      <c r="L155" s="143" t="s">
        <v>373</v>
      </c>
      <c r="M155" s="144" t="s">
        <v>517</v>
      </c>
      <c r="N155" s="146" t="s">
        <v>518</v>
      </c>
      <c r="O155" s="146" t="s">
        <v>519</v>
      </c>
      <c r="P155" s="141" t="s">
        <v>233</v>
      </c>
      <c r="Q155" s="141" t="s">
        <v>233</v>
      </c>
      <c r="R155" s="141" t="s">
        <v>233</v>
      </c>
      <c r="S155" s="208">
        <v>43440</v>
      </c>
      <c r="T155" s="177">
        <f t="shared" si="72"/>
        <v>3</v>
      </c>
      <c r="U155" s="244" t="str">
        <f t="shared" si="92"/>
        <v>Posible</v>
      </c>
      <c r="V155" s="177">
        <f t="shared" si="73"/>
        <v>2</v>
      </c>
      <c r="W155" s="211" t="str">
        <f>P155</f>
        <v>Menor</v>
      </c>
      <c r="X155" s="178" t="str">
        <f t="shared" si="85"/>
        <v>Moderado</v>
      </c>
      <c r="Y155" s="179"/>
      <c r="Z155" s="179"/>
      <c r="AA155" s="177">
        <f t="shared" si="86"/>
        <v>3</v>
      </c>
      <c r="AB155" s="178" t="str">
        <f t="shared" si="76"/>
        <v>Posible</v>
      </c>
      <c r="AC155" s="177">
        <f t="shared" si="87"/>
        <v>2</v>
      </c>
      <c r="AD155" s="178" t="str">
        <f t="shared" si="78"/>
        <v>Menor</v>
      </c>
      <c r="AE155" s="178" t="str">
        <f t="shared" si="88"/>
        <v>Moderado</v>
      </c>
      <c r="AF155" s="179"/>
      <c r="AG155" s="179"/>
      <c r="AH155" s="177">
        <f t="shared" si="89"/>
        <v>3</v>
      </c>
      <c r="AI155" s="178" t="str">
        <f t="shared" si="81"/>
        <v>Posible</v>
      </c>
      <c r="AJ155" s="177">
        <f t="shared" si="90"/>
        <v>2</v>
      </c>
      <c r="AK155" s="178" t="str">
        <f t="shared" si="83"/>
        <v>Menor</v>
      </c>
      <c r="AL155" s="178" t="str">
        <f t="shared" si="91"/>
        <v>Moderado</v>
      </c>
    </row>
    <row r="156" spans="2:38" customFormat="1" ht="102" hidden="1">
      <c r="B156" s="205" t="s">
        <v>525</v>
      </c>
      <c r="C156" s="206" t="str">
        <f t="shared" si="93"/>
        <v>Se produce Cross-Site Scripting (XSS) debido a Fallas conocidas en el sistema causado por un Atacante Externo, que ocaciona Fuga de información sensible o del proceso</v>
      </c>
      <c r="D156" s="182" t="s">
        <v>346</v>
      </c>
      <c r="E156" s="172" t="s">
        <v>396</v>
      </c>
      <c r="F156" s="185" t="s">
        <v>394</v>
      </c>
      <c r="G156" s="185" t="s">
        <v>349</v>
      </c>
      <c r="H156" s="204" t="s">
        <v>187</v>
      </c>
      <c r="I156" s="215" t="s">
        <v>350</v>
      </c>
      <c r="J156" s="141" t="s">
        <v>515</v>
      </c>
      <c r="K156" s="146" t="s">
        <v>516</v>
      </c>
      <c r="L156" s="143" t="s">
        <v>373</v>
      </c>
      <c r="M156" s="144" t="s">
        <v>517</v>
      </c>
      <c r="N156" s="146" t="s">
        <v>518</v>
      </c>
      <c r="O156" s="146" t="s">
        <v>519</v>
      </c>
      <c r="P156" s="141" t="s">
        <v>233</v>
      </c>
      <c r="Q156" s="141" t="s">
        <v>233</v>
      </c>
      <c r="R156" s="141" t="s">
        <v>233</v>
      </c>
      <c r="S156" s="208">
        <v>43440</v>
      </c>
      <c r="T156" s="177">
        <f t="shared" si="72"/>
        <v>3</v>
      </c>
      <c r="U156" s="244" t="str">
        <f t="shared" si="92"/>
        <v>Posible</v>
      </c>
      <c r="V156" s="177">
        <f t="shared" si="73"/>
        <v>2</v>
      </c>
      <c r="W156" s="211" t="str">
        <f>P156</f>
        <v>Menor</v>
      </c>
      <c r="X156" s="178" t="str">
        <f t="shared" si="85"/>
        <v>Moderado</v>
      </c>
      <c r="Y156" s="179"/>
      <c r="Z156" s="179"/>
      <c r="AA156" s="177">
        <f t="shared" si="86"/>
        <v>3</v>
      </c>
      <c r="AB156" s="178" t="str">
        <f t="shared" si="76"/>
        <v>Posible</v>
      </c>
      <c r="AC156" s="177">
        <f t="shared" si="87"/>
        <v>2</v>
      </c>
      <c r="AD156" s="178" t="str">
        <f t="shared" si="78"/>
        <v>Menor</v>
      </c>
      <c r="AE156" s="178" t="str">
        <f t="shared" si="88"/>
        <v>Moderado</v>
      </c>
      <c r="AF156" s="179"/>
      <c r="AG156" s="179"/>
      <c r="AH156" s="177">
        <f t="shared" si="89"/>
        <v>3</v>
      </c>
      <c r="AI156" s="178" t="str">
        <f t="shared" si="81"/>
        <v>Posible</v>
      </c>
      <c r="AJ156" s="177">
        <f t="shared" si="90"/>
        <v>2</v>
      </c>
      <c r="AK156" s="178" t="str">
        <f t="shared" si="83"/>
        <v>Menor</v>
      </c>
      <c r="AL156" s="178" t="str">
        <f t="shared" si="91"/>
        <v>Moderado</v>
      </c>
    </row>
    <row r="157" spans="2:38" customFormat="1" ht="102" hidden="1">
      <c r="B157" s="205" t="s">
        <v>526</v>
      </c>
      <c r="C157" s="206" t="str">
        <f t="shared" si="93"/>
        <v xml:space="preserve">Se produce Cross-Site Scripting (XSS) debido a Fallas conocidas en el sistema causado por un Atacante Externo, que ocaciona Daño de información sensible o del proceso </v>
      </c>
      <c r="D157" s="182" t="s">
        <v>346</v>
      </c>
      <c r="E157" s="172" t="s">
        <v>396</v>
      </c>
      <c r="F157" s="185" t="s">
        <v>394</v>
      </c>
      <c r="G157" s="185" t="s">
        <v>390</v>
      </c>
      <c r="H157" s="184" t="s">
        <v>189</v>
      </c>
      <c r="I157" s="215" t="s">
        <v>350</v>
      </c>
      <c r="J157" s="141" t="s">
        <v>515</v>
      </c>
      <c r="K157" s="146" t="s">
        <v>516</v>
      </c>
      <c r="L157" s="143" t="s">
        <v>373</v>
      </c>
      <c r="M157" s="144" t="s">
        <v>517</v>
      </c>
      <c r="N157" s="146" t="s">
        <v>518</v>
      </c>
      <c r="O157" s="146" t="s">
        <v>519</v>
      </c>
      <c r="P157" s="141" t="s">
        <v>233</v>
      </c>
      <c r="Q157" s="141" t="s">
        <v>233</v>
      </c>
      <c r="R157" s="141" t="s">
        <v>233</v>
      </c>
      <c r="S157" s="208">
        <v>43440</v>
      </c>
      <c r="T157" s="177">
        <f t="shared" si="72"/>
        <v>3</v>
      </c>
      <c r="U157" s="244" t="str">
        <f t="shared" si="92"/>
        <v>Posible</v>
      </c>
      <c r="V157" s="177">
        <f t="shared" si="73"/>
        <v>2</v>
      </c>
      <c r="W157" s="176" t="str">
        <f>R157</f>
        <v>Menor</v>
      </c>
      <c r="X157" s="178" t="str">
        <f t="shared" si="85"/>
        <v>Moderado</v>
      </c>
      <c r="Y157" s="179"/>
      <c r="Z157" s="179"/>
      <c r="AA157" s="177">
        <f t="shared" si="86"/>
        <v>3</v>
      </c>
      <c r="AB157" s="178" t="str">
        <f t="shared" si="76"/>
        <v>Posible</v>
      </c>
      <c r="AC157" s="177">
        <f t="shared" si="87"/>
        <v>2</v>
      </c>
      <c r="AD157" s="178" t="str">
        <f t="shared" si="78"/>
        <v>Menor</v>
      </c>
      <c r="AE157" s="178" t="str">
        <f t="shared" si="88"/>
        <v>Moderado</v>
      </c>
      <c r="AF157" s="179"/>
      <c r="AG157" s="179"/>
      <c r="AH157" s="177">
        <f t="shared" si="89"/>
        <v>3</v>
      </c>
      <c r="AI157" s="178" t="str">
        <f t="shared" si="81"/>
        <v>Posible</v>
      </c>
      <c r="AJ157" s="177">
        <f t="shared" si="90"/>
        <v>2</v>
      </c>
      <c r="AK157" s="178" t="str">
        <f t="shared" si="83"/>
        <v>Menor</v>
      </c>
      <c r="AL157" s="178" t="str">
        <f t="shared" si="91"/>
        <v>Moderado</v>
      </c>
    </row>
    <row r="158" spans="2:38" customFormat="1" ht="102" hidden="1">
      <c r="B158" s="205" t="s">
        <v>527</v>
      </c>
      <c r="C158" s="206" t="str">
        <f t="shared" si="93"/>
        <v>Se produce Acceso no autorizado a datos debido a Comunicaciones sin cifrado  causado por un Atacante Externo, que ocaciona Fuga de información sensible o del proceso</v>
      </c>
      <c r="D158" s="157" t="s">
        <v>346</v>
      </c>
      <c r="E158" s="157" t="s">
        <v>347</v>
      </c>
      <c r="F158" s="218" t="s">
        <v>399</v>
      </c>
      <c r="G158" s="185" t="s">
        <v>349</v>
      </c>
      <c r="H158" s="204" t="s">
        <v>187</v>
      </c>
      <c r="I158" s="215" t="s">
        <v>350</v>
      </c>
      <c r="J158" s="141" t="s">
        <v>515</v>
      </c>
      <c r="K158" s="146" t="s">
        <v>516</v>
      </c>
      <c r="L158" s="143" t="s">
        <v>373</v>
      </c>
      <c r="M158" s="144" t="s">
        <v>517</v>
      </c>
      <c r="N158" s="146" t="s">
        <v>518</v>
      </c>
      <c r="O158" s="146" t="s">
        <v>519</v>
      </c>
      <c r="P158" s="141" t="s">
        <v>233</v>
      </c>
      <c r="Q158" s="141" t="s">
        <v>233</v>
      </c>
      <c r="R158" s="141" t="s">
        <v>233</v>
      </c>
      <c r="S158" s="208">
        <v>43440</v>
      </c>
      <c r="T158" s="177">
        <f t="shared" si="72"/>
        <v>3</v>
      </c>
      <c r="U158" s="244" t="str">
        <f t="shared" si="92"/>
        <v>Posible</v>
      </c>
      <c r="V158" s="177">
        <f t="shared" si="73"/>
        <v>2</v>
      </c>
      <c r="W158" s="211" t="str">
        <f>P158</f>
        <v>Menor</v>
      </c>
      <c r="X158" s="178" t="str">
        <f t="shared" si="85"/>
        <v>Moderado</v>
      </c>
      <c r="Y158" s="179"/>
      <c r="Z158" s="179"/>
      <c r="AA158" s="177">
        <f t="shared" si="86"/>
        <v>3</v>
      </c>
      <c r="AB158" s="178" t="str">
        <f t="shared" si="76"/>
        <v>Posible</v>
      </c>
      <c r="AC158" s="177">
        <f t="shared" si="87"/>
        <v>2</v>
      </c>
      <c r="AD158" s="178" t="str">
        <f t="shared" si="78"/>
        <v>Menor</v>
      </c>
      <c r="AE158" s="178" t="str">
        <f t="shared" si="88"/>
        <v>Moderado</v>
      </c>
      <c r="AF158" s="179"/>
      <c r="AG158" s="179"/>
      <c r="AH158" s="177">
        <f t="shared" si="89"/>
        <v>3</v>
      </c>
      <c r="AI158" s="178" t="str">
        <f t="shared" si="81"/>
        <v>Posible</v>
      </c>
      <c r="AJ158" s="177">
        <f t="shared" si="90"/>
        <v>2</v>
      </c>
      <c r="AK158" s="178" t="str">
        <f t="shared" si="83"/>
        <v>Menor</v>
      </c>
      <c r="AL158" s="178" t="str">
        <f t="shared" si="91"/>
        <v>Moderado</v>
      </c>
    </row>
    <row r="159" spans="2:38" customFormat="1" ht="114.75" hidden="1">
      <c r="B159" s="205" t="s">
        <v>528</v>
      </c>
      <c r="C159" s="206" t="str">
        <f t="shared" si="93"/>
        <v>Se produce Saturacion del sistema  debido a Falta de soluciones contra ataques de Denegación de Servicio (DDoS) causado por un Atacante Externo, que ocaciona Indisponibilidad del sistema</v>
      </c>
      <c r="D159" s="157" t="s">
        <v>346</v>
      </c>
      <c r="E159" s="182" t="s">
        <v>401</v>
      </c>
      <c r="F159" s="218" t="s">
        <v>402</v>
      </c>
      <c r="G159" s="157" t="s">
        <v>403</v>
      </c>
      <c r="H159" s="184" t="s">
        <v>189</v>
      </c>
      <c r="I159" s="156" t="s">
        <v>350</v>
      </c>
      <c r="J159" s="141" t="s">
        <v>515</v>
      </c>
      <c r="K159" s="146" t="s">
        <v>516</v>
      </c>
      <c r="L159" s="143" t="s">
        <v>373</v>
      </c>
      <c r="M159" s="144" t="s">
        <v>517</v>
      </c>
      <c r="N159" s="146" t="s">
        <v>518</v>
      </c>
      <c r="O159" s="146" t="s">
        <v>519</v>
      </c>
      <c r="P159" s="141" t="s">
        <v>233</v>
      </c>
      <c r="Q159" s="141" t="s">
        <v>233</v>
      </c>
      <c r="R159" s="141" t="s">
        <v>233</v>
      </c>
      <c r="S159" s="208">
        <v>43440</v>
      </c>
      <c r="T159" s="177">
        <f t="shared" si="72"/>
        <v>3</v>
      </c>
      <c r="U159" s="244" t="str">
        <f t="shared" si="92"/>
        <v>Posible</v>
      </c>
      <c r="V159" s="177">
        <f t="shared" si="73"/>
        <v>2</v>
      </c>
      <c r="W159" s="176" t="str">
        <f>R159</f>
        <v>Menor</v>
      </c>
      <c r="X159" s="178" t="str">
        <f t="shared" si="85"/>
        <v>Moderado</v>
      </c>
      <c r="Y159" s="179"/>
      <c r="Z159" s="179"/>
      <c r="AA159" s="177">
        <f t="shared" si="86"/>
        <v>3</v>
      </c>
      <c r="AB159" s="178" t="str">
        <f t="shared" si="76"/>
        <v>Posible</v>
      </c>
      <c r="AC159" s="177">
        <f t="shared" si="87"/>
        <v>2</v>
      </c>
      <c r="AD159" s="178" t="str">
        <f t="shared" si="78"/>
        <v>Menor</v>
      </c>
      <c r="AE159" s="178" t="str">
        <f t="shared" si="88"/>
        <v>Moderado</v>
      </c>
      <c r="AF159" s="179"/>
      <c r="AG159" s="179"/>
      <c r="AH159" s="177">
        <f t="shared" si="89"/>
        <v>3</v>
      </c>
      <c r="AI159" s="178" t="str">
        <f t="shared" si="81"/>
        <v>Posible</v>
      </c>
      <c r="AJ159" s="177">
        <f t="shared" si="90"/>
        <v>2</v>
      </c>
      <c r="AK159" s="178" t="str">
        <f t="shared" si="83"/>
        <v>Menor</v>
      </c>
      <c r="AL159" s="178" t="str">
        <f t="shared" si="91"/>
        <v>Moderado</v>
      </c>
    </row>
    <row r="160" spans="2:38" customFormat="1" ht="102" hidden="1">
      <c r="B160" s="205" t="s">
        <v>529</v>
      </c>
      <c r="C160" s="206" t="str">
        <f t="shared" si="93"/>
        <v xml:space="preserve">Se produce Modificación no autorizada de datos debido a Falta de logs de auditoría y monitoreo causado por un Atacante Externo, que ocaciona Alteracion de información sensible o del proceso </v>
      </c>
      <c r="D160" s="157" t="s">
        <v>346</v>
      </c>
      <c r="E160" s="172" t="s">
        <v>382</v>
      </c>
      <c r="F160" s="157" t="s">
        <v>405</v>
      </c>
      <c r="G160" s="185" t="s">
        <v>384</v>
      </c>
      <c r="H160" s="204" t="s">
        <v>188</v>
      </c>
      <c r="I160" s="164" t="s">
        <v>352</v>
      </c>
      <c r="J160" s="141" t="s">
        <v>515</v>
      </c>
      <c r="K160" s="146" t="s">
        <v>516</v>
      </c>
      <c r="L160" s="143" t="s">
        <v>373</v>
      </c>
      <c r="M160" s="144" t="s">
        <v>517</v>
      </c>
      <c r="N160" s="146" t="s">
        <v>518</v>
      </c>
      <c r="O160" s="146" t="s">
        <v>519</v>
      </c>
      <c r="P160" s="141" t="s">
        <v>233</v>
      </c>
      <c r="Q160" s="141" t="s">
        <v>233</v>
      </c>
      <c r="R160" s="141" t="s">
        <v>233</v>
      </c>
      <c r="S160" s="208">
        <v>43440</v>
      </c>
      <c r="T160" s="177">
        <f t="shared" si="72"/>
        <v>4</v>
      </c>
      <c r="U160" s="244" t="str">
        <f t="shared" si="92"/>
        <v>Probable</v>
      </c>
      <c r="V160" s="177">
        <f t="shared" si="73"/>
        <v>2</v>
      </c>
      <c r="W160" s="176" t="str">
        <f>Q160</f>
        <v>Menor</v>
      </c>
      <c r="X160" s="178" t="str">
        <f t="shared" si="85"/>
        <v>Alto</v>
      </c>
      <c r="Y160" s="179"/>
      <c r="Z160" s="179"/>
      <c r="AA160" s="177">
        <f t="shared" si="86"/>
        <v>4</v>
      </c>
      <c r="AB160" s="178" t="str">
        <f t="shared" si="76"/>
        <v>Probable</v>
      </c>
      <c r="AC160" s="177">
        <f t="shared" si="87"/>
        <v>2</v>
      </c>
      <c r="AD160" s="178" t="str">
        <f t="shared" si="78"/>
        <v>Menor</v>
      </c>
      <c r="AE160" s="178" t="str">
        <f t="shared" si="88"/>
        <v>Moderado</v>
      </c>
      <c r="AF160" s="179"/>
      <c r="AG160" s="179"/>
      <c r="AH160" s="177">
        <f t="shared" si="89"/>
        <v>4</v>
      </c>
      <c r="AI160" s="178" t="str">
        <f t="shared" si="81"/>
        <v>Probable</v>
      </c>
      <c r="AJ160" s="177">
        <f t="shared" si="90"/>
        <v>2</v>
      </c>
      <c r="AK160" s="178" t="str">
        <f t="shared" si="83"/>
        <v>Menor</v>
      </c>
      <c r="AL160" s="178" t="str">
        <f t="shared" si="91"/>
        <v>Moderado</v>
      </c>
    </row>
    <row r="161" spans="2:38" customFormat="1" ht="114.75" hidden="1">
      <c r="B161" s="205" t="s">
        <v>530</v>
      </c>
      <c r="C161" s="206" t="str">
        <f t="shared" si="93"/>
        <v xml:space="preserve">Se produce Modificación no autorizada de datos debido a Falta de logs de auditoría y monitoreo causado por un Usuario TI (Malintencionado), que ocaciona Alteracion de información sensible o del proceso </v>
      </c>
      <c r="D161" s="182" t="s">
        <v>387</v>
      </c>
      <c r="E161" s="172" t="s">
        <v>382</v>
      </c>
      <c r="F161" s="157" t="s">
        <v>405</v>
      </c>
      <c r="G161" s="185" t="s">
        <v>384</v>
      </c>
      <c r="H161" s="204" t="s">
        <v>188</v>
      </c>
      <c r="I161" s="164" t="s">
        <v>352</v>
      </c>
      <c r="J161" s="141" t="s">
        <v>515</v>
      </c>
      <c r="K161" s="146" t="s">
        <v>516</v>
      </c>
      <c r="L161" s="143" t="s">
        <v>373</v>
      </c>
      <c r="M161" s="144" t="s">
        <v>517</v>
      </c>
      <c r="N161" s="146" t="s">
        <v>518</v>
      </c>
      <c r="O161" s="146" t="s">
        <v>519</v>
      </c>
      <c r="P161" s="141" t="s">
        <v>233</v>
      </c>
      <c r="Q161" s="141" t="s">
        <v>233</v>
      </c>
      <c r="R161" s="141" t="s">
        <v>233</v>
      </c>
      <c r="S161" s="208">
        <v>43440</v>
      </c>
      <c r="T161" s="177">
        <f t="shared" si="72"/>
        <v>4</v>
      </c>
      <c r="U161" s="244" t="str">
        <f t="shared" si="92"/>
        <v>Probable</v>
      </c>
      <c r="V161" s="177">
        <f t="shared" si="73"/>
        <v>2</v>
      </c>
      <c r="W161" s="176" t="str">
        <f>Q161</f>
        <v>Menor</v>
      </c>
      <c r="X161" s="178" t="str">
        <f t="shared" si="85"/>
        <v>Alto</v>
      </c>
      <c r="Y161" s="179"/>
      <c r="Z161" s="179"/>
      <c r="AA161" s="177">
        <f t="shared" si="86"/>
        <v>4</v>
      </c>
      <c r="AB161" s="178" t="str">
        <f t="shared" si="76"/>
        <v>Probable</v>
      </c>
      <c r="AC161" s="177">
        <f t="shared" si="87"/>
        <v>2</v>
      </c>
      <c r="AD161" s="178" t="str">
        <f t="shared" si="78"/>
        <v>Menor</v>
      </c>
      <c r="AE161" s="178" t="str">
        <f t="shared" si="88"/>
        <v>Moderado</v>
      </c>
      <c r="AF161" s="179"/>
      <c r="AG161" s="179"/>
      <c r="AH161" s="177">
        <f t="shared" si="89"/>
        <v>4</v>
      </c>
      <c r="AI161" s="178" t="str">
        <f t="shared" si="81"/>
        <v>Probable</v>
      </c>
      <c r="AJ161" s="177">
        <f t="shared" si="90"/>
        <v>2</v>
      </c>
      <c r="AK161" s="178" t="str">
        <f t="shared" si="83"/>
        <v>Menor</v>
      </c>
      <c r="AL161" s="178" t="str">
        <f t="shared" si="91"/>
        <v>Moderado</v>
      </c>
    </row>
    <row r="162" spans="2:38" customFormat="1" ht="102" hidden="1">
      <c r="B162" s="205" t="s">
        <v>531</v>
      </c>
      <c r="C162" s="206" t="str">
        <f t="shared" si="93"/>
        <v>Se produce Acceso no autorizado a datos debido a Configuración de seguridad incorrectos  causado por un Atacante Externo, que ocaciona Fuga de información sensible o del proceso</v>
      </c>
      <c r="D162" s="182" t="s">
        <v>346</v>
      </c>
      <c r="E162" s="185" t="s">
        <v>347</v>
      </c>
      <c r="F162" s="185" t="s">
        <v>348</v>
      </c>
      <c r="G162" s="185" t="s">
        <v>349</v>
      </c>
      <c r="H162" s="204" t="s">
        <v>187</v>
      </c>
      <c r="I162" s="156" t="s">
        <v>350</v>
      </c>
      <c r="J162" s="141" t="s">
        <v>532</v>
      </c>
      <c r="K162" s="146" t="s">
        <v>533</v>
      </c>
      <c r="L162" s="148" t="s">
        <v>373</v>
      </c>
      <c r="M162" s="144" t="s">
        <v>534</v>
      </c>
      <c r="N162" s="146" t="s">
        <v>535</v>
      </c>
      <c r="O162" s="146" t="s">
        <v>536</v>
      </c>
      <c r="P162" s="148" t="s">
        <v>242</v>
      </c>
      <c r="Q162" s="146" t="s">
        <v>242</v>
      </c>
      <c r="R162" s="146" t="s">
        <v>243</v>
      </c>
      <c r="S162" s="208">
        <v>43440</v>
      </c>
      <c r="T162" s="177">
        <f t="shared" si="72"/>
        <v>3</v>
      </c>
      <c r="U162" s="244" t="str">
        <f t="shared" si="92"/>
        <v>Posible</v>
      </c>
      <c r="V162" s="177">
        <f t="shared" si="73"/>
        <v>4</v>
      </c>
      <c r="W162" s="211" t="str">
        <f>P162</f>
        <v>Mayor</v>
      </c>
      <c r="X162" s="178" t="str">
        <f t="shared" si="85"/>
        <v>Extremo</v>
      </c>
      <c r="Y162" s="179"/>
      <c r="Z162" s="179"/>
      <c r="AA162" s="177">
        <f t="shared" si="86"/>
        <v>3</v>
      </c>
      <c r="AB162" s="178" t="str">
        <f t="shared" si="76"/>
        <v>Posible</v>
      </c>
      <c r="AC162" s="177">
        <f t="shared" si="87"/>
        <v>4</v>
      </c>
      <c r="AD162" s="178" t="str">
        <f t="shared" si="78"/>
        <v>Mayor</v>
      </c>
      <c r="AE162" s="178" t="str">
        <f t="shared" si="88"/>
        <v>Alto</v>
      </c>
      <c r="AF162" s="179"/>
      <c r="AG162" s="179"/>
      <c r="AH162" s="177">
        <f t="shared" si="89"/>
        <v>3</v>
      </c>
      <c r="AI162" s="178" t="str">
        <f t="shared" si="81"/>
        <v>Posible</v>
      </c>
      <c r="AJ162" s="177">
        <f t="shared" si="90"/>
        <v>4</v>
      </c>
      <c r="AK162" s="178" t="str">
        <f t="shared" si="83"/>
        <v>Mayor</v>
      </c>
      <c r="AL162" s="178" t="str">
        <f t="shared" si="91"/>
        <v>Alto</v>
      </c>
    </row>
    <row r="163" spans="2:38" customFormat="1" ht="102" hidden="1">
      <c r="B163" s="205" t="s">
        <v>537</v>
      </c>
      <c r="C163" s="206" t="str">
        <f t="shared" si="93"/>
        <v>Se produce Acceso no autorizado debido a Vulnerabilidades técnicas no remediadas causado por un Atacante Externo, que ocaciona Fuga de información sensible o del proceso</v>
      </c>
      <c r="D163" s="182" t="s">
        <v>346</v>
      </c>
      <c r="E163" s="172" t="s">
        <v>431</v>
      </c>
      <c r="F163" s="172" t="s">
        <v>383</v>
      </c>
      <c r="G163" s="185" t="s">
        <v>349</v>
      </c>
      <c r="H163" s="204" t="s">
        <v>187</v>
      </c>
      <c r="I163" s="156" t="s">
        <v>352</v>
      </c>
      <c r="J163" s="141" t="s">
        <v>532</v>
      </c>
      <c r="K163" s="146" t="s">
        <v>533</v>
      </c>
      <c r="L163" s="148" t="s">
        <v>373</v>
      </c>
      <c r="M163" s="144" t="s">
        <v>534</v>
      </c>
      <c r="N163" s="146" t="s">
        <v>535</v>
      </c>
      <c r="O163" s="146" t="s">
        <v>536</v>
      </c>
      <c r="P163" s="148" t="s">
        <v>242</v>
      </c>
      <c r="Q163" s="146" t="s">
        <v>242</v>
      </c>
      <c r="R163" s="146" t="s">
        <v>243</v>
      </c>
      <c r="S163" s="208">
        <v>43440</v>
      </c>
      <c r="T163" s="177">
        <f t="shared" si="72"/>
        <v>4</v>
      </c>
      <c r="U163" s="244" t="str">
        <f t="shared" si="92"/>
        <v>Probable</v>
      </c>
      <c r="V163" s="177">
        <f t="shared" si="73"/>
        <v>4</v>
      </c>
      <c r="W163" s="211" t="str">
        <f>P163</f>
        <v>Mayor</v>
      </c>
      <c r="X163" s="178" t="str">
        <f t="shared" si="85"/>
        <v>Extremo</v>
      </c>
      <c r="Y163" s="179"/>
      <c r="Z163" s="179"/>
      <c r="AA163" s="177">
        <f t="shared" si="86"/>
        <v>4</v>
      </c>
      <c r="AB163" s="178" t="str">
        <f t="shared" si="76"/>
        <v>Probable</v>
      </c>
      <c r="AC163" s="177">
        <f t="shared" si="87"/>
        <v>4</v>
      </c>
      <c r="AD163" s="178" t="str">
        <f t="shared" si="78"/>
        <v>Mayor</v>
      </c>
      <c r="AE163" s="178" t="str">
        <f t="shared" si="88"/>
        <v>Extremo</v>
      </c>
      <c r="AF163" s="179"/>
      <c r="AG163" s="179"/>
      <c r="AH163" s="177">
        <f t="shared" si="89"/>
        <v>4</v>
      </c>
      <c r="AI163" s="178" t="str">
        <f t="shared" si="81"/>
        <v>Probable</v>
      </c>
      <c r="AJ163" s="177">
        <f t="shared" si="90"/>
        <v>4</v>
      </c>
      <c r="AK163" s="178" t="str">
        <f t="shared" si="83"/>
        <v>Mayor</v>
      </c>
      <c r="AL163" s="178" t="str">
        <f t="shared" si="91"/>
        <v>Extremo</v>
      </c>
    </row>
    <row r="164" spans="2:38" customFormat="1" ht="114.75" hidden="1">
      <c r="B164" s="205" t="s">
        <v>538</v>
      </c>
      <c r="C164" s="206" t="str">
        <f t="shared" si="93"/>
        <v>Se produce Acceso no autorizado debido a Vulnerabilidades técnicas no remediadas causado por un Usuario interno (Malintencionado), que ocaciona Fuga de información sensible o del proceso</v>
      </c>
      <c r="D164" s="182" t="s">
        <v>485</v>
      </c>
      <c r="E164" s="172" t="s">
        <v>431</v>
      </c>
      <c r="F164" s="172" t="s">
        <v>383</v>
      </c>
      <c r="G164" s="185" t="s">
        <v>349</v>
      </c>
      <c r="H164" s="204" t="s">
        <v>187</v>
      </c>
      <c r="I164" s="156" t="s">
        <v>352</v>
      </c>
      <c r="J164" s="141" t="s">
        <v>532</v>
      </c>
      <c r="K164" s="146" t="s">
        <v>533</v>
      </c>
      <c r="L164" s="148" t="s">
        <v>373</v>
      </c>
      <c r="M164" s="144" t="s">
        <v>534</v>
      </c>
      <c r="N164" s="146" t="s">
        <v>535</v>
      </c>
      <c r="O164" s="146" t="s">
        <v>536</v>
      </c>
      <c r="P164" s="148" t="s">
        <v>242</v>
      </c>
      <c r="Q164" s="146" t="s">
        <v>242</v>
      </c>
      <c r="R164" s="146" t="s">
        <v>243</v>
      </c>
      <c r="S164" s="208">
        <v>43440</v>
      </c>
      <c r="T164" s="177">
        <f t="shared" si="72"/>
        <v>4</v>
      </c>
      <c r="U164" s="244" t="str">
        <f t="shared" si="92"/>
        <v>Probable</v>
      </c>
      <c r="V164" s="177">
        <f t="shared" si="73"/>
        <v>4</v>
      </c>
      <c r="W164" s="211" t="str">
        <f>P164</f>
        <v>Mayor</v>
      </c>
      <c r="X164" s="178" t="str">
        <f t="shared" si="85"/>
        <v>Extremo</v>
      </c>
      <c r="Y164" s="179"/>
      <c r="Z164" s="179"/>
      <c r="AA164" s="177">
        <f t="shared" si="86"/>
        <v>4</v>
      </c>
      <c r="AB164" s="178" t="str">
        <f t="shared" si="76"/>
        <v>Probable</v>
      </c>
      <c r="AC164" s="177">
        <f t="shared" si="87"/>
        <v>4</v>
      </c>
      <c r="AD164" s="178" t="str">
        <f t="shared" si="78"/>
        <v>Mayor</v>
      </c>
      <c r="AE164" s="178" t="str">
        <f t="shared" si="88"/>
        <v>Extremo</v>
      </c>
      <c r="AF164" s="179"/>
      <c r="AG164" s="179"/>
      <c r="AH164" s="177">
        <f t="shared" si="89"/>
        <v>4</v>
      </c>
      <c r="AI164" s="178" t="str">
        <f t="shared" si="81"/>
        <v>Probable</v>
      </c>
      <c r="AJ164" s="177">
        <f t="shared" si="90"/>
        <v>4</v>
      </c>
      <c r="AK164" s="178" t="str">
        <f t="shared" si="83"/>
        <v>Mayor</v>
      </c>
      <c r="AL164" s="178" t="str">
        <f t="shared" si="91"/>
        <v>Extremo</v>
      </c>
    </row>
    <row r="165" spans="2:38" customFormat="1" ht="114.75" hidden="1">
      <c r="B165" s="205" t="s">
        <v>539</v>
      </c>
      <c r="C165" s="206" t="str">
        <f t="shared" si="93"/>
        <v xml:space="preserve">Se produce Modificación no autorizada de datos debido a Vulnerabilidades de día cero no gestionadas causado por un Atacante Externo, que ocaciona Daño de información sensible o del proceso </v>
      </c>
      <c r="D165" s="182" t="s">
        <v>346</v>
      </c>
      <c r="E165" s="185" t="s">
        <v>382</v>
      </c>
      <c r="F165" s="172" t="s">
        <v>389</v>
      </c>
      <c r="G165" s="185" t="s">
        <v>390</v>
      </c>
      <c r="H165" s="184" t="s">
        <v>189</v>
      </c>
      <c r="I165" s="156" t="s">
        <v>352</v>
      </c>
      <c r="J165" s="141" t="s">
        <v>532</v>
      </c>
      <c r="K165" s="146" t="s">
        <v>533</v>
      </c>
      <c r="L165" s="148" t="s">
        <v>373</v>
      </c>
      <c r="M165" s="144" t="s">
        <v>534</v>
      </c>
      <c r="N165" s="146" t="s">
        <v>535</v>
      </c>
      <c r="O165" s="146" t="s">
        <v>536</v>
      </c>
      <c r="P165" s="148" t="s">
        <v>242</v>
      </c>
      <c r="Q165" s="146" t="s">
        <v>242</v>
      </c>
      <c r="R165" s="146" t="s">
        <v>243</v>
      </c>
      <c r="S165" s="208">
        <v>43440</v>
      </c>
      <c r="T165" s="177">
        <f t="shared" si="72"/>
        <v>4</v>
      </c>
      <c r="U165" s="244" t="str">
        <f t="shared" si="92"/>
        <v>Probable</v>
      </c>
      <c r="V165" s="177">
        <f t="shared" si="73"/>
        <v>5</v>
      </c>
      <c r="W165" s="176" t="str">
        <f>R165</f>
        <v>Catastrófico</v>
      </c>
      <c r="X165" s="178" t="str">
        <f t="shared" si="85"/>
        <v>Extremo</v>
      </c>
      <c r="Y165" s="179"/>
      <c r="Z165" s="179"/>
      <c r="AA165" s="177">
        <f t="shared" si="86"/>
        <v>4</v>
      </c>
      <c r="AB165" s="178" t="str">
        <f t="shared" si="76"/>
        <v>Probable</v>
      </c>
      <c r="AC165" s="177">
        <f t="shared" si="87"/>
        <v>5</v>
      </c>
      <c r="AD165" s="178" t="str">
        <f t="shared" si="78"/>
        <v>Catastrofico</v>
      </c>
      <c r="AE165" s="178" t="str">
        <f t="shared" si="88"/>
        <v>Extremo</v>
      </c>
      <c r="AF165" s="179"/>
      <c r="AG165" s="179"/>
      <c r="AH165" s="177">
        <f t="shared" si="89"/>
        <v>4</v>
      </c>
      <c r="AI165" s="178" t="str">
        <f t="shared" si="81"/>
        <v>Probable</v>
      </c>
      <c r="AJ165" s="177">
        <f t="shared" si="90"/>
        <v>5</v>
      </c>
      <c r="AK165" s="178" t="str">
        <f t="shared" si="83"/>
        <v>Catastrofico</v>
      </c>
      <c r="AL165" s="178" t="str">
        <f t="shared" si="91"/>
        <v>Extremo</v>
      </c>
    </row>
    <row r="166" spans="2:38" customFormat="1" ht="127.5" hidden="1">
      <c r="B166" s="205" t="s">
        <v>540</v>
      </c>
      <c r="C166" s="206" t="str">
        <f t="shared" si="93"/>
        <v xml:space="preserve">Se produce Modificación no autorizada de datos debido a Vulnerabilidades de día cero no gestionadas causado por un Usuario interno (Malintencionado), que ocaciona Daño de información sensible o del proceso </v>
      </c>
      <c r="D166" s="182" t="s">
        <v>485</v>
      </c>
      <c r="E166" s="185" t="s">
        <v>382</v>
      </c>
      <c r="F166" s="172" t="s">
        <v>389</v>
      </c>
      <c r="G166" s="185" t="s">
        <v>390</v>
      </c>
      <c r="H166" s="184" t="s">
        <v>189</v>
      </c>
      <c r="I166" s="156" t="s">
        <v>352</v>
      </c>
      <c r="J166" s="141" t="s">
        <v>532</v>
      </c>
      <c r="K166" s="146" t="s">
        <v>533</v>
      </c>
      <c r="L166" s="148" t="s">
        <v>373</v>
      </c>
      <c r="M166" s="144" t="s">
        <v>534</v>
      </c>
      <c r="N166" s="146" t="s">
        <v>535</v>
      </c>
      <c r="O166" s="146" t="s">
        <v>536</v>
      </c>
      <c r="P166" s="148" t="s">
        <v>242</v>
      </c>
      <c r="Q166" s="146" t="s">
        <v>242</v>
      </c>
      <c r="R166" s="146" t="s">
        <v>243</v>
      </c>
      <c r="S166" s="208">
        <v>43440</v>
      </c>
      <c r="T166" s="177">
        <f t="shared" si="72"/>
        <v>4</v>
      </c>
      <c r="U166" s="244" t="str">
        <f t="shared" si="92"/>
        <v>Probable</v>
      </c>
      <c r="V166" s="177">
        <f t="shared" si="73"/>
        <v>5</v>
      </c>
      <c r="W166" s="176" t="str">
        <f>R166</f>
        <v>Catastrófico</v>
      </c>
      <c r="X166" s="178" t="str">
        <f t="shared" si="85"/>
        <v>Extremo</v>
      </c>
      <c r="Y166" s="179"/>
      <c r="Z166" s="179"/>
      <c r="AA166" s="177">
        <f t="shared" si="86"/>
        <v>4</v>
      </c>
      <c r="AB166" s="178" t="str">
        <f t="shared" si="76"/>
        <v>Probable</v>
      </c>
      <c r="AC166" s="177">
        <f t="shared" si="87"/>
        <v>5</v>
      </c>
      <c r="AD166" s="178" t="str">
        <f t="shared" si="78"/>
        <v>Catastrofico</v>
      </c>
      <c r="AE166" s="178" t="str">
        <f t="shared" si="88"/>
        <v>Extremo</v>
      </c>
      <c r="AF166" s="179"/>
      <c r="AG166" s="179"/>
      <c r="AH166" s="177">
        <f t="shared" si="89"/>
        <v>4</v>
      </c>
      <c r="AI166" s="178" t="str">
        <f t="shared" si="81"/>
        <v>Probable</v>
      </c>
      <c r="AJ166" s="177">
        <f t="shared" si="90"/>
        <v>5</v>
      </c>
      <c r="AK166" s="178" t="str">
        <f t="shared" si="83"/>
        <v>Catastrofico</v>
      </c>
      <c r="AL166" s="178" t="str">
        <f t="shared" si="91"/>
        <v>Extremo</v>
      </c>
    </row>
    <row r="167" spans="2:38" customFormat="1" ht="127.5" hidden="1">
      <c r="B167" s="205" t="s">
        <v>541</v>
      </c>
      <c r="C167" s="206" t="str">
        <f t="shared" si="93"/>
        <v xml:space="preserve">Se produce Modificación no autorizada de datos debido a Vulnerabilidades de día cero no gestionadas causado por un Usuario TI (Malintencionado), que ocaciona Daño de información sensible o del proceso </v>
      </c>
      <c r="D167" s="182" t="s">
        <v>387</v>
      </c>
      <c r="E167" s="185" t="s">
        <v>382</v>
      </c>
      <c r="F167" s="172" t="s">
        <v>389</v>
      </c>
      <c r="G167" s="185" t="s">
        <v>390</v>
      </c>
      <c r="H167" s="184" t="s">
        <v>189</v>
      </c>
      <c r="I167" s="156" t="s">
        <v>352</v>
      </c>
      <c r="J167" s="141" t="s">
        <v>532</v>
      </c>
      <c r="K167" s="146" t="s">
        <v>533</v>
      </c>
      <c r="L167" s="148" t="s">
        <v>373</v>
      </c>
      <c r="M167" s="144" t="s">
        <v>534</v>
      </c>
      <c r="N167" s="146" t="s">
        <v>535</v>
      </c>
      <c r="O167" s="146" t="s">
        <v>536</v>
      </c>
      <c r="P167" s="148" t="s">
        <v>242</v>
      </c>
      <c r="Q167" s="146" t="s">
        <v>242</v>
      </c>
      <c r="R167" s="146" t="s">
        <v>243</v>
      </c>
      <c r="S167" s="208">
        <v>43440</v>
      </c>
      <c r="T167" s="177">
        <f t="shared" si="72"/>
        <v>4</v>
      </c>
      <c r="U167" s="244" t="str">
        <f t="shared" si="92"/>
        <v>Probable</v>
      </c>
      <c r="V167" s="177">
        <f t="shared" si="73"/>
        <v>5</v>
      </c>
      <c r="W167" s="176" t="str">
        <f>R167</f>
        <v>Catastrófico</v>
      </c>
      <c r="X167" s="178" t="str">
        <f t="shared" si="85"/>
        <v>Extremo</v>
      </c>
      <c r="Y167" s="179"/>
      <c r="Z167" s="179"/>
      <c r="AA167" s="177">
        <f t="shared" si="86"/>
        <v>4</v>
      </c>
      <c r="AB167" s="178" t="str">
        <f t="shared" si="76"/>
        <v>Probable</v>
      </c>
      <c r="AC167" s="177">
        <f t="shared" si="87"/>
        <v>5</v>
      </c>
      <c r="AD167" s="178" t="str">
        <f t="shared" si="78"/>
        <v>Catastrofico</v>
      </c>
      <c r="AE167" s="178" t="str">
        <f t="shared" si="88"/>
        <v>Extremo</v>
      </c>
      <c r="AF167" s="179"/>
      <c r="AG167" s="179"/>
      <c r="AH167" s="177">
        <f t="shared" si="89"/>
        <v>4</v>
      </c>
      <c r="AI167" s="178" t="str">
        <f t="shared" si="81"/>
        <v>Probable</v>
      </c>
      <c r="AJ167" s="177">
        <f t="shared" si="90"/>
        <v>5</v>
      </c>
      <c r="AK167" s="178" t="str">
        <f t="shared" si="83"/>
        <v>Catastrofico</v>
      </c>
      <c r="AL167" s="178" t="str">
        <f t="shared" si="91"/>
        <v>Extremo</v>
      </c>
    </row>
    <row r="168" spans="2:38" customFormat="1" ht="102" hidden="1">
      <c r="B168" s="205" t="s">
        <v>542</v>
      </c>
      <c r="C168" s="206" t="str">
        <f t="shared" si="93"/>
        <v>Se produce Acceso no autorizado a datos debido a Comunicaciones sin cifrado  causado por un Atacante Externo, que ocaciona Fuga de información sensible o del proceso</v>
      </c>
      <c r="D168" s="157" t="s">
        <v>346</v>
      </c>
      <c r="E168" s="157" t="s">
        <v>347</v>
      </c>
      <c r="F168" s="218" t="s">
        <v>399</v>
      </c>
      <c r="G168" s="185" t="s">
        <v>349</v>
      </c>
      <c r="H168" s="204" t="s">
        <v>187</v>
      </c>
      <c r="I168" s="215" t="s">
        <v>350</v>
      </c>
      <c r="J168" s="141" t="s">
        <v>532</v>
      </c>
      <c r="K168" s="146" t="s">
        <v>533</v>
      </c>
      <c r="L168" s="148" t="s">
        <v>373</v>
      </c>
      <c r="M168" s="144" t="s">
        <v>534</v>
      </c>
      <c r="N168" s="146" t="s">
        <v>535</v>
      </c>
      <c r="O168" s="146" t="s">
        <v>536</v>
      </c>
      <c r="P168" s="148" t="s">
        <v>242</v>
      </c>
      <c r="Q168" s="146" t="s">
        <v>242</v>
      </c>
      <c r="R168" s="146" t="s">
        <v>243</v>
      </c>
      <c r="S168" s="208">
        <v>43440</v>
      </c>
      <c r="T168" s="177">
        <f t="shared" si="72"/>
        <v>3</v>
      </c>
      <c r="U168" s="244" t="str">
        <f t="shared" si="92"/>
        <v>Posible</v>
      </c>
      <c r="V168" s="177">
        <f t="shared" si="73"/>
        <v>4</v>
      </c>
      <c r="W168" s="211" t="str">
        <f>P168</f>
        <v>Mayor</v>
      </c>
      <c r="X168" s="178" t="str">
        <f t="shared" si="85"/>
        <v>Extremo</v>
      </c>
      <c r="Y168" s="179"/>
      <c r="Z168" s="179"/>
      <c r="AA168" s="177">
        <f t="shared" si="86"/>
        <v>3</v>
      </c>
      <c r="AB168" s="178" t="str">
        <f t="shared" si="76"/>
        <v>Posible</v>
      </c>
      <c r="AC168" s="177">
        <f t="shared" si="87"/>
        <v>4</v>
      </c>
      <c r="AD168" s="178" t="str">
        <f t="shared" si="78"/>
        <v>Mayor</v>
      </c>
      <c r="AE168" s="178" t="str">
        <f t="shared" si="88"/>
        <v>Alto</v>
      </c>
      <c r="AF168" s="179"/>
      <c r="AG168" s="179"/>
      <c r="AH168" s="177">
        <f t="shared" si="89"/>
        <v>3</v>
      </c>
      <c r="AI168" s="178" t="str">
        <f t="shared" si="81"/>
        <v>Posible</v>
      </c>
      <c r="AJ168" s="177">
        <f t="shared" si="90"/>
        <v>4</v>
      </c>
      <c r="AK168" s="178" t="str">
        <f t="shared" si="83"/>
        <v>Mayor</v>
      </c>
      <c r="AL168" s="178" t="str">
        <f t="shared" si="91"/>
        <v>Alto</v>
      </c>
    </row>
    <row r="169" spans="2:38" customFormat="1" ht="114.75" hidden="1">
      <c r="B169" s="205" t="s">
        <v>543</v>
      </c>
      <c r="C169" s="206" t="str">
        <f t="shared" si="93"/>
        <v>Se produce Saturacion del sistema  debido a Falta de soluciones contra ataques de Denegación de Servicio (DDoS) causado por un Atacante Externo, que ocaciona Indisponibilidad del sistema</v>
      </c>
      <c r="D169" s="157" t="s">
        <v>346</v>
      </c>
      <c r="E169" s="182" t="s">
        <v>401</v>
      </c>
      <c r="F169" s="218" t="s">
        <v>402</v>
      </c>
      <c r="G169" s="157" t="s">
        <v>403</v>
      </c>
      <c r="H169" s="184" t="s">
        <v>189</v>
      </c>
      <c r="I169" s="156" t="s">
        <v>350</v>
      </c>
      <c r="J169" s="141" t="s">
        <v>532</v>
      </c>
      <c r="K169" s="146" t="s">
        <v>533</v>
      </c>
      <c r="L169" s="148" t="s">
        <v>373</v>
      </c>
      <c r="M169" s="144" t="s">
        <v>534</v>
      </c>
      <c r="N169" s="146" t="s">
        <v>535</v>
      </c>
      <c r="O169" s="146" t="s">
        <v>536</v>
      </c>
      <c r="P169" s="148" t="s">
        <v>242</v>
      </c>
      <c r="Q169" s="146" t="s">
        <v>242</v>
      </c>
      <c r="R169" s="146" t="s">
        <v>243</v>
      </c>
      <c r="S169" s="208">
        <v>43440</v>
      </c>
      <c r="T169" s="177">
        <f t="shared" si="72"/>
        <v>3</v>
      </c>
      <c r="U169" s="244" t="str">
        <f t="shared" si="92"/>
        <v>Posible</v>
      </c>
      <c r="V169" s="177">
        <f t="shared" si="73"/>
        <v>5</v>
      </c>
      <c r="W169" s="176" t="str">
        <f>R169</f>
        <v>Catastrófico</v>
      </c>
      <c r="X169" s="178" t="str">
        <f t="shared" si="85"/>
        <v>Extremo</v>
      </c>
      <c r="Y169" s="179"/>
      <c r="Z169" s="179"/>
      <c r="AA169" s="177">
        <f t="shared" si="86"/>
        <v>3</v>
      </c>
      <c r="AB169" s="178" t="str">
        <f t="shared" si="76"/>
        <v>Posible</v>
      </c>
      <c r="AC169" s="177">
        <f t="shared" si="87"/>
        <v>5</v>
      </c>
      <c r="AD169" s="178" t="str">
        <f t="shared" si="78"/>
        <v>Catastrofico</v>
      </c>
      <c r="AE169" s="178" t="str">
        <f t="shared" si="88"/>
        <v>Extremo</v>
      </c>
      <c r="AF169" s="179"/>
      <c r="AG169" s="179"/>
      <c r="AH169" s="177">
        <f t="shared" si="89"/>
        <v>3</v>
      </c>
      <c r="AI169" s="178" t="str">
        <f t="shared" si="81"/>
        <v>Posible</v>
      </c>
      <c r="AJ169" s="177">
        <f t="shared" si="90"/>
        <v>5</v>
      </c>
      <c r="AK169" s="178" t="str">
        <f t="shared" si="83"/>
        <v>Catastrofico</v>
      </c>
      <c r="AL169" s="178" t="str">
        <f t="shared" si="91"/>
        <v>Extremo</v>
      </c>
    </row>
    <row r="170" spans="2:38" customFormat="1" ht="102" hidden="1">
      <c r="B170" s="205" t="s">
        <v>544</v>
      </c>
      <c r="C170" s="206" t="str">
        <f t="shared" si="93"/>
        <v xml:space="preserve">Se produce Modificación no autorizada de datos debido a Falta de logs de auditoría y monitoreo causado por un Atacante Externo, que ocaciona Alteracion de información sensible o del proceso </v>
      </c>
      <c r="D170" s="157" t="s">
        <v>346</v>
      </c>
      <c r="E170" s="172" t="s">
        <v>382</v>
      </c>
      <c r="F170" s="157" t="s">
        <v>405</v>
      </c>
      <c r="G170" s="185" t="s">
        <v>384</v>
      </c>
      <c r="H170" s="204" t="s">
        <v>188</v>
      </c>
      <c r="I170" s="164" t="s">
        <v>352</v>
      </c>
      <c r="J170" s="141" t="s">
        <v>532</v>
      </c>
      <c r="K170" s="146" t="s">
        <v>533</v>
      </c>
      <c r="L170" s="148" t="s">
        <v>373</v>
      </c>
      <c r="M170" s="144" t="s">
        <v>534</v>
      </c>
      <c r="N170" s="146" t="s">
        <v>535</v>
      </c>
      <c r="O170" s="146" t="s">
        <v>536</v>
      </c>
      <c r="P170" s="148" t="s">
        <v>242</v>
      </c>
      <c r="Q170" s="146" t="s">
        <v>242</v>
      </c>
      <c r="R170" s="146" t="s">
        <v>243</v>
      </c>
      <c r="S170" s="208">
        <v>43440</v>
      </c>
      <c r="T170" s="177">
        <f t="shared" si="72"/>
        <v>4</v>
      </c>
      <c r="U170" s="244" t="str">
        <f t="shared" si="92"/>
        <v>Probable</v>
      </c>
      <c r="V170" s="177">
        <f t="shared" si="73"/>
        <v>4</v>
      </c>
      <c r="W170" s="176" t="str">
        <f>Q170</f>
        <v>Mayor</v>
      </c>
      <c r="X170" s="178" t="str">
        <f t="shared" si="85"/>
        <v>Extremo</v>
      </c>
      <c r="Y170" s="179"/>
      <c r="Z170" s="179"/>
      <c r="AA170" s="177">
        <f t="shared" si="86"/>
        <v>4</v>
      </c>
      <c r="AB170" s="178" t="str">
        <f t="shared" si="76"/>
        <v>Probable</v>
      </c>
      <c r="AC170" s="177">
        <f t="shared" si="87"/>
        <v>4</v>
      </c>
      <c r="AD170" s="178" t="str">
        <f t="shared" si="78"/>
        <v>Mayor</v>
      </c>
      <c r="AE170" s="178" t="str">
        <f t="shared" si="88"/>
        <v>Extremo</v>
      </c>
      <c r="AF170" s="179"/>
      <c r="AG170" s="179"/>
      <c r="AH170" s="177">
        <f t="shared" si="89"/>
        <v>4</v>
      </c>
      <c r="AI170" s="178" t="str">
        <f t="shared" si="81"/>
        <v>Probable</v>
      </c>
      <c r="AJ170" s="177">
        <f t="shared" si="90"/>
        <v>4</v>
      </c>
      <c r="AK170" s="178" t="str">
        <f t="shared" si="83"/>
        <v>Mayor</v>
      </c>
      <c r="AL170" s="178" t="str">
        <f t="shared" si="91"/>
        <v>Extremo</v>
      </c>
    </row>
    <row r="171" spans="2:38" customFormat="1" ht="114.75" hidden="1">
      <c r="B171" s="205" t="s">
        <v>545</v>
      </c>
      <c r="C171" s="206" t="str">
        <f t="shared" si="93"/>
        <v xml:space="preserve">Se produce Modificación no autorizada de datos debido a Falta de logs de auditoría y monitoreo causado por un Usuario TI (Malintencionado), que ocaciona Alteracion de información sensible o del proceso </v>
      </c>
      <c r="D171" s="182" t="s">
        <v>387</v>
      </c>
      <c r="E171" s="172" t="s">
        <v>382</v>
      </c>
      <c r="F171" s="157" t="s">
        <v>405</v>
      </c>
      <c r="G171" s="185" t="s">
        <v>384</v>
      </c>
      <c r="H171" s="204" t="s">
        <v>188</v>
      </c>
      <c r="I171" s="164" t="s">
        <v>352</v>
      </c>
      <c r="J171" s="141" t="s">
        <v>532</v>
      </c>
      <c r="K171" s="146" t="s">
        <v>533</v>
      </c>
      <c r="L171" s="148" t="s">
        <v>373</v>
      </c>
      <c r="M171" s="144" t="s">
        <v>534</v>
      </c>
      <c r="N171" s="146" t="s">
        <v>535</v>
      </c>
      <c r="O171" s="146" t="s">
        <v>536</v>
      </c>
      <c r="P171" s="148" t="s">
        <v>242</v>
      </c>
      <c r="Q171" s="146" t="s">
        <v>242</v>
      </c>
      <c r="R171" s="146" t="s">
        <v>243</v>
      </c>
      <c r="S171" s="208">
        <v>43440</v>
      </c>
      <c r="T171" s="177">
        <f t="shared" si="72"/>
        <v>4</v>
      </c>
      <c r="U171" s="244" t="str">
        <f t="shared" si="92"/>
        <v>Probable</v>
      </c>
      <c r="V171" s="177">
        <f t="shared" si="73"/>
        <v>4</v>
      </c>
      <c r="W171" s="176" t="str">
        <f>Q171</f>
        <v>Mayor</v>
      </c>
      <c r="X171" s="178" t="str">
        <f t="shared" si="85"/>
        <v>Extremo</v>
      </c>
      <c r="Y171" s="179"/>
      <c r="Z171" s="179"/>
      <c r="AA171" s="177">
        <f t="shared" si="86"/>
        <v>4</v>
      </c>
      <c r="AB171" s="178" t="str">
        <f t="shared" si="76"/>
        <v>Probable</v>
      </c>
      <c r="AC171" s="177">
        <f t="shared" si="87"/>
        <v>4</v>
      </c>
      <c r="AD171" s="178" t="str">
        <f t="shared" si="78"/>
        <v>Mayor</v>
      </c>
      <c r="AE171" s="178" t="str">
        <f t="shared" si="88"/>
        <v>Extremo</v>
      </c>
      <c r="AF171" s="179"/>
      <c r="AG171" s="179"/>
      <c r="AH171" s="177">
        <f t="shared" si="89"/>
        <v>4</v>
      </c>
      <c r="AI171" s="178" t="str">
        <f t="shared" si="81"/>
        <v>Probable</v>
      </c>
      <c r="AJ171" s="177">
        <f t="shared" si="90"/>
        <v>4</v>
      </c>
      <c r="AK171" s="178" t="str">
        <f t="shared" si="83"/>
        <v>Mayor</v>
      </c>
      <c r="AL171" s="178" t="str">
        <f t="shared" si="91"/>
        <v>Extremo</v>
      </c>
    </row>
    <row r="172" spans="2:38" customFormat="1" ht="102" hidden="1">
      <c r="B172" s="205" t="s">
        <v>546</v>
      </c>
      <c r="C172" s="206" t="str">
        <f t="shared" si="93"/>
        <v>Se produce Acceso no autorizado a datos debido a Configuración de seguridad incorrectos  causado por un Atacante Externo, que ocaciona Fuga de información sensible o del proceso</v>
      </c>
      <c r="D172" s="182" t="s">
        <v>346</v>
      </c>
      <c r="E172" s="185" t="s">
        <v>347</v>
      </c>
      <c r="F172" s="185" t="s">
        <v>348</v>
      </c>
      <c r="G172" s="185" t="s">
        <v>349</v>
      </c>
      <c r="H172" s="204" t="s">
        <v>187</v>
      </c>
      <c r="I172" s="156" t="s">
        <v>350</v>
      </c>
      <c r="J172" s="152" t="s">
        <v>547</v>
      </c>
      <c r="K172" s="150" t="s">
        <v>548</v>
      </c>
      <c r="L172" s="150" t="s">
        <v>373</v>
      </c>
      <c r="M172" s="230" t="s">
        <v>549</v>
      </c>
      <c r="N172" s="146" t="s">
        <v>411</v>
      </c>
      <c r="O172" s="146" t="s">
        <v>550</v>
      </c>
      <c r="P172" s="150" t="s">
        <v>233</v>
      </c>
      <c r="Q172" s="150" t="s">
        <v>233</v>
      </c>
      <c r="R172" s="150" t="s">
        <v>232</v>
      </c>
      <c r="S172" s="208">
        <v>43440</v>
      </c>
      <c r="T172" s="177">
        <f t="shared" si="72"/>
        <v>3</v>
      </c>
      <c r="U172" s="244" t="str">
        <f t="shared" si="92"/>
        <v>Posible</v>
      </c>
      <c r="V172" s="177">
        <f t="shared" si="73"/>
        <v>2</v>
      </c>
      <c r="W172" s="211" t="str">
        <f>P172</f>
        <v>Menor</v>
      </c>
      <c r="X172" s="178" t="str">
        <f t="shared" si="85"/>
        <v>Moderado</v>
      </c>
      <c r="Y172" s="179"/>
      <c r="Z172" s="179"/>
      <c r="AA172" s="177">
        <f t="shared" si="86"/>
        <v>3</v>
      </c>
      <c r="AB172" s="178" t="str">
        <f t="shared" si="76"/>
        <v>Posible</v>
      </c>
      <c r="AC172" s="177">
        <f t="shared" si="87"/>
        <v>2</v>
      </c>
      <c r="AD172" s="178" t="str">
        <f t="shared" si="78"/>
        <v>Menor</v>
      </c>
      <c r="AE172" s="178" t="str">
        <f t="shared" si="88"/>
        <v>Moderado</v>
      </c>
      <c r="AF172" s="179"/>
      <c r="AG172" s="179"/>
      <c r="AH172" s="177">
        <f t="shared" si="89"/>
        <v>3</v>
      </c>
      <c r="AI172" s="178" t="str">
        <f t="shared" si="81"/>
        <v>Posible</v>
      </c>
      <c r="AJ172" s="177">
        <f t="shared" si="90"/>
        <v>2</v>
      </c>
      <c r="AK172" s="178" t="str">
        <f t="shared" si="83"/>
        <v>Menor</v>
      </c>
      <c r="AL172" s="178" t="str">
        <f t="shared" si="91"/>
        <v>Moderado</v>
      </c>
    </row>
    <row r="173" spans="2:38" customFormat="1" ht="102" hidden="1">
      <c r="B173" s="205" t="s">
        <v>551</v>
      </c>
      <c r="C173" s="206" t="str">
        <f t="shared" si="93"/>
        <v xml:space="preserve">Se produce Intrusión a aplicaciones y web debido a Ausencia de solucion de detección de intrusos  causado por un Atacante Externo, que ocaciona Alteracion a sistemas de informacion  </v>
      </c>
      <c r="D173" s="182" t="s">
        <v>346</v>
      </c>
      <c r="E173" s="185" t="s">
        <v>378</v>
      </c>
      <c r="F173" s="185" t="s">
        <v>379</v>
      </c>
      <c r="G173" s="185" t="s">
        <v>380</v>
      </c>
      <c r="H173" s="204" t="s">
        <v>188</v>
      </c>
      <c r="I173" s="156" t="s">
        <v>352</v>
      </c>
      <c r="J173" s="152" t="s">
        <v>547</v>
      </c>
      <c r="K173" s="150" t="s">
        <v>548</v>
      </c>
      <c r="L173" s="150" t="s">
        <v>373</v>
      </c>
      <c r="M173" s="230" t="s">
        <v>549</v>
      </c>
      <c r="N173" s="146" t="s">
        <v>411</v>
      </c>
      <c r="O173" s="146" t="s">
        <v>550</v>
      </c>
      <c r="P173" s="150" t="s">
        <v>233</v>
      </c>
      <c r="Q173" s="150" t="s">
        <v>233</v>
      </c>
      <c r="R173" s="150" t="s">
        <v>232</v>
      </c>
      <c r="S173" s="208">
        <v>43440</v>
      </c>
      <c r="T173" s="177">
        <f t="shared" si="72"/>
        <v>4</v>
      </c>
      <c r="U173" s="244" t="str">
        <f t="shared" si="92"/>
        <v>Probable</v>
      </c>
      <c r="V173" s="177">
        <f t="shared" si="73"/>
        <v>2</v>
      </c>
      <c r="W173" s="176" t="str">
        <f>Q173</f>
        <v>Menor</v>
      </c>
      <c r="X173" s="178" t="str">
        <f t="shared" si="85"/>
        <v>Alto</v>
      </c>
      <c r="Y173" s="179"/>
      <c r="Z173" s="179"/>
      <c r="AA173" s="177">
        <f t="shared" si="86"/>
        <v>4</v>
      </c>
      <c r="AB173" s="178" t="str">
        <f t="shared" si="76"/>
        <v>Probable</v>
      </c>
      <c r="AC173" s="177">
        <f t="shared" si="87"/>
        <v>2</v>
      </c>
      <c r="AD173" s="178" t="str">
        <f t="shared" si="78"/>
        <v>Menor</v>
      </c>
      <c r="AE173" s="178" t="str">
        <f t="shared" si="88"/>
        <v>Moderado</v>
      </c>
      <c r="AF173" s="179"/>
      <c r="AG173" s="179"/>
      <c r="AH173" s="177">
        <f t="shared" si="89"/>
        <v>4</v>
      </c>
      <c r="AI173" s="178" t="str">
        <f t="shared" si="81"/>
        <v>Probable</v>
      </c>
      <c r="AJ173" s="177">
        <f t="shared" si="90"/>
        <v>2</v>
      </c>
      <c r="AK173" s="178" t="str">
        <f t="shared" si="83"/>
        <v>Menor</v>
      </c>
      <c r="AL173" s="178" t="str">
        <f t="shared" si="91"/>
        <v>Moderado</v>
      </c>
    </row>
    <row r="174" spans="2:38" customFormat="1" ht="102" hidden="1">
      <c r="B174" s="205" t="s">
        <v>552</v>
      </c>
      <c r="C174" s="206" t="str">
        <f t="shared" si="93"/>
        <v xml:space="preserve">Se produce Modificación no autorizada de datos debido a Vulnerabilidades técnicas no remediadas causado por un Atacante Externo, que ocaciona Alteracion de información sensible o del proceso </v>
      </c>
      <c r="D174" s="182" t="s">
        <v>346</v>
      </c>
      <c r="E174" s="172" t="s">
        <v>382</v>
      </c>
      <c r="F174" s="172" t="s">
        <v>383</v>
      </c>
      <c r="G174" s="185" t="s">
        <v>384</v>
      </c>
      <c r="H174" s="204" t="s">
        <v>188</v>
      </c>
      <c r="I174" s="156" t="s">
        <v>352</v>
      </c>
      <c r="J174" s="152" t="s">
        <v>547</v>
      </c>
      <c r="K174" s="150" t="s">
        <v>548</v>
      </c>
      <c r="L174" s="150" t="s">
        <v>373</v>
      </c>
      <c r="M174" s="230" t="s">
        <v>549</v>
      </c>
      <c r="N174" s="146" t="s">
        <v>411</v>
      </c>
      <c r="O174" s="146" t="s">
        <v>550</v>
      </c>
      <c r="P174" s="150" t="s">
        <v>233</v>
      </c>
      <c r="Q174" s="150" t="s">
        <v>233</v>
      </c>
      <c r="R174" s="150" t="s">
        <v>232</v>
      </c>
      <c r="S174" s="208">
        <v>43440</v>
      </c>
      <c r="T174" s="177">
        <f t="shared" si="72"/>
        <v>4</v>
      </c>
      <c r="U174" s="244" t="str">
        <f t="shared" si="92"/>
        <v>Probable</v>
      </c>
      <c r="V174" s="177">
        <f t="shared" si="73"/>
        <v>2</v>
      </c>
      <c r="W174" s="176" t="str">
        <f>Q174</f>
        <v>Menor</v>
      </c>
      <c r="X174" s="178" t="str">
        <f t="shared" si="85"/>
        <v>Alto</v>
      </c>
      <c r="Y174" s="179"/>
      <c r="Z174" s="179"/>
      <c r="AA174" s="177">
        <f t="shared" si="86"/>
        <v>4</v>
      </c>
      <c r="AB174" s="178" t="str">
        <f t="shared" si="76"/>
        <v>Probable</v>
      </c>
      <c r="AC174" s="177">
        <f t="shared" si="87"/>
        <v>2</v>
      </c>
      <c r="AD174" s="178" t="str">
        <f t="shared" si="78"/>
        <v>Menor</v>
      </c>
      <c r="AE174" s="178" t="str">
        <f t="shared" si="88"/>
        <v>Moderado</v>
      </c>
      <c r="AF174" s="179"/>
      <c r="AG174" s="179"/>
      <c r="AH174" s="177">
        <f t="shared" si="89"/>
        <v>4</v>
      </c>
      <c r="AI174" s="178" t="str">
        <f t="shared" si="81"/>
        <v>Probable</v>
      </c>
      <c r="AJ174" s="177">
        <f t="shared" si="90"/>
        <v>2</v>
      </c>
      <c r="AK174" s="178" t="str">
        <f t="shared" si="83"/>
        <v>Menor</v>
      </c>
      <c r="AL174" s="178" t="str">
        <f t="shared" si="91"/>
        <v>Moderado</v>
      </c>
    </row>
    <row r="175" spans="2:38" customFormat="1" ht="102" hidden="1">
      <c r="B175" s="205" t="s">
        <v>553</v>
      </c>
      <c r="C175" s="206" t="str">
        <f t="shared" si="93"/>
        <v>Se produce Acceso no autorizado debido a Vulnerabilidades técnicas no remediadas causado por un Atacante Externo, que ocaciona Fuga de información sensible o del proceso</v>
      </c>
      <c r="D175" s="182" t="s">
        <v>346</v>
      </c>
      <c r="E175" s="172" t="s">
        <v>431</v>
      </c>
      <c r="F175" s="172" t="s">
        <v>383</v>
      </c>
      <c r="G175" s="185" t="s">
        <v>349</v>
      </c>
      <c r="H175" s="204" t="s">
        <v>187</v>
      </c>
      <c r="I175" s="156" t="s">
        <v>352</v>
      </c>
      <c r="J175" s="152" t="s">
        <v>547</v>
      </c>
      <c r="K175" s="150" t="s">
        <v>548</v>
      </c>
      <c r="L175" s="150" t="s">
        <v>373</v>
      </c>
      <c r="M175" s="230" t="s">
        <v>549</v>
      </c>
      <c r="N175" s="146" t="s">
        <v>411</v>
      </c>
      <c r="O175" s="146" t="s">
        <v>550</v>
      </c>
      <c r="P175" s="150" t="s">
        <v>233</v>
      </c>
      <c r="Q175" s="150" t="s">
        <v>233</v>
      </c>
      <c r="R175" s="150" t="s">
        <v>232</v>
      </c>
      <c r="S175" s="208">
        <v>43440</v>
      </c>
      <c r="T175" s="177">
        <f t="shared" si="72"/>
        <v>4</v>
      </c>
      <c r="U175" s="244" t="str">
        <f t="shared" si="92"/>
        <v>Probable</v>
      </c>
      <c r="V175" s="177">
        <f t="shared" si="73"/>
        <v>2</v>
      </c>
      <c r="W175" s="211" t="str">
        <f>P175</f>
        <v>Menor</v>
      </c>
      <c r="X175" s="178" t="str">
        <f t="shared" si="85"/>
        <v>Alto</v>
      </c>
      <c r="Y175" s="179"/>
      <c r="Z175" s="179"/>
      <c r="AA175" s="177">
        <f t="shared" si="86"/>
        <v>4</v>
      </c>
      <c r="AB175" s="178" t="str">
        <f t="shared" si="76"/>
        <v>Probable</v>
      </c>
      <c r="AC175" s="177">
        <f t="shared" si="87"/>
        <v>2</v>
      </c>
      <c r="AD175" s="178" t="str">
        <f t="shared" si="78"/>
        <v>Menor</v>
      </c>
      <c r="AE175" s="178" t="str">
        <f t="shared" si="88"/>
        <v>Moderado</v>
      </c>
      <c r="AF175" s="179"/>
      <c r="AG175" s="179"/>
      <c r="AH175" s="177">
        <f t="shared" si="89"/>
        <v>4</v>
      </c>
      <c r="AI175" s="178" t="str">
        <f t="shared" si="81"/>
        <v>Probable</v>
      </c>
      <c r="AJ175" s="177">
        <f t="shared" si="90"/>
        <v>2</v>
      </c>
      <c r="AK175" s="178" t="str">
        <f t="shared" si="83"/>
        <v>Menor</v>
      </c>
      <c r="AL175" s="178" t="str">
        <f t="shared" si="91"/>
        <v>Moderado</v>
      </c>
    </row>
    <row r="176" spans="2:38" customFormat="1" ht="114.75" hidden="1">
      <c r="B176" s="205" t="s">
        <v>554</v>
      </c>
      <c r="C176" s="206" t="str">
        <f t="shared" si="93"/>
        <v>Se produce Acceso no autorizado debido a Vulnerabilidades técnicas no remediadas causado por un Usuario TI (Malintencionado), que ocaciona Fuga de información sensible o del proceso</v>
      </c>
      <c r="D176" s="182" t="s">
        <v>387</v>
      </c>
      <c r="E176" s="172" t="s">
        <v>431</v>
      </c>
      <c r="F176" s="172" t="s">
        <v>383</v>
      </c>
      <c r="G176" s="185" t="s">
        <v>349</v>
      </c>
      <c r="H176" s="204" t="s">
        <v>187</v>
      </c>
      <c r="I176" s="156" t="s">
        <v>352</v>
      </c>
      <c r="J176" s="152" t="s">
        <v>547</v>
      </c>
      <c r="K176" s="150" t="s">
        <v>548</v>
      </c>
      <c r="L176" s="150" t="s">
        <v>373</v>
      </c>
      <c r="M176" s="230" t="s">
        <v>549</v>
      </c>
      <c r="N176" s="146" t="s">
        <v>411</v>
      </c>
      <c r="O176" s="146" t="s">
        <v>550</v>
      </c>
      <c r="P176" s="150" t="s">
        <v>233</v>
      </c>
      <c r="Q176" s="150" t="s">
        <v>233</v>
      </c>
      <c r="R176" s="150" t="s">
        <v>232</v>
      </c>
      <c r="S176" s="208">
        <v>43440</v>
      </c>
      <c r="T176" s="177">
        <f t="shared" si="72"/>
        <v>4</v>
      </c>
      <c r="U176" s="244" t="str">
        <f t="shared" si="92"/>
        <v>Probable</v>
      </c>
      <c r="V176" s="177">
        <f t="shared" si="73"/>
        <v>2</v>
      </c>
      <c r="W176" s="211" t="str">
        <f>P176</f>
        <v>Menor</v>
      </c>
      <c r="X176" s="178" t="str">
        <f t="shared" si="85"/>
        <v>Alto</v>
      </c>
      <c r="Y176" s="179"/>
      <c r="Z176" s="179"/>
      <c r="AA176" s="177">
        <f t="shared" si="86"/>
        <v>4</v>
      </c>
      <c r="AB176" s="178" t="str">
        <f t="shared" si="76"/>
        <v>Probable</v>
      </c>
      <c r="AC176" s="177">
        <f t="shared" si="87"/>
        <v>2</v>
      </c>
      <c r="AD176" s="178" t="str">
        <f t="shared" si="78"/>
        <v>Menor</v>
      </c>
      <c r="AE176" s="178" t="str">
        <f t="shared" si="88"/>
        <v>Moderado</v>
      </c>
      <c r="AF176" s="179"/>
      <c r="AG176" s="179"/>
      <c r="AH176" s="177">
        <f t="shared" si="89"/>
        <v>4</v>
      </c>
      <c r="AI176" s="178" t="str">
        <f t="shared" si="81"/>
        <v>Probable</v>
      </c>
      <c r="AJ176" s="177">
        <f t="shared" si="90"/>
        <v>2</v>
      </c>
      <c r="AK176" s="178" t="str">
        <f t="shared" si="83"/>
        <v>Menor</v>
      </c>
      <c r="AL176" s="178" t="str">
        <f t="shared" si="91"/>
        <v>Moderado</v>
      </c>
    </row>
    <row r="177" spans="2:38" customFormat="1" ht="114.75" hidden="1">
      <c r="B177" s="205" t="s">
        <v>555</v>
      </c>
      <c r="C177" s="206" t="str">
        <f t="shared" si="93"/>
        <v xml:space="preserve">Se produce Modificación no autorizada de datos debido a Vulnerabilidades de día cero no gestionadas causado por un Atacante Externo, que ocaciona Daño de información sensible o del proceso </v>
      </c>
      <c r="D177" s="182" t="s">
        <v>346</v>
      </c>
      <c r="E177" s="185" t="s">
        <v>382</v>
      </c>
      <c r="F177" s="172" t="s">
        <v>389</v>
      </c>
      <c r="G177" s="185" t="s">
        <v>390</v>
      </c>
      <c r="H177" s="184" t="s">
        <v>189</v>
      </c>
      <c r="I177" s="156" t="s">
        <v>352</v>
      </c>
      <c r="J177" s="152" t="s">
        <v>547</v>
      </c>
      <c r="K177" s="150" t="s">
        <v>548</v>
      </c>
      <c r="L177" s="150" t="s">
        <v>373</v>
      </c>
      <c r="M177" s="230" t="s">
        <v>549</v>
      </c>
      <c r="N177" s="146" t="s">
        <v>411</v>
      </c>
      <c r="O177" s="146" t="s">
        <v>550</v>
      </c>
      <c r="P177" s="150" t="s">
        <v>233</v>
      </c>
      <c r="Q177" s="150" t="s">
        <v>233</v>
      </c>
      <c r="R177" s="150" t="s">
        <v>232</v>
      </c>
      <c r="S177" s="208">
        <v>43440</v>
      </c>
      <c r="T177" s="177">
        <f t="shared" si="72"/>
        <v>4</v>
      </c>
      <c r="U177" s="244" t="str">
        <f t="shared" si="92"/>
        <v>Probable</v>
      </c>
      <c r="V177" s="177">
        <f t="shared" si="73"/>
        <v>3</v>
      </c>
      <c r="W177" s="176" t="str">
        <f>R177</f>
        <v>Moderado</v>
      </c>
      <c r="X177" s="178" t="str">
        <f t="shared" si="85"/>
        <v>Alto</v>
      </c>
      <c r="Y177" s="179"/>
      <c r="Z177" s="179"/>
      <c r="AA177" s="177">
        <f t="shared" si="86"/>
        <v>4</v>
      </c>
      <c r="AB177" s="178" t="str">
        <f t="shared" si="76"/>
        <v>Probable</v>
      </c>
      <c r="AC177" s="177">
        <f t="shared" si="87"/>
        <v>3</v>
      </c>
      <c r="AD177" s="178" t="str">
        <f t="shared" si="78"/>
        <v>Moderado</v>
      </c>
      <c r="AE177" s="178" t="str">
        <f t="shared" si="88"/>
        <v>Alto</v>
      </c>
      <c r="AF177" s="179"/>
      <c r="AG177" s="179"/>
      <c r="AH177" s="177">
        <f t="shared" si="89"/>
        <v>4</v>
      </c>
      <c r="AI177" s="178" t="str">
        <f t="shared" si="81"/>
        <v>Probable</v>
      </c>
      <c r="AJ177" s="177">
        <f t="shared" si="90"/>
        <v>3</v>
      </c>
      <c r="AK177" s="178" t="str">
        <f t="shared" si="83"/>
        <v>Moderado</v>
      </c>
      <c r="AL177" s="178" t="str">
        <f t="shared" si="91"/>
        <v>Alto</v>
      </c>
    </row>
    <row r="178" spans="2:38" customFormat="1" ht="127.5" hidden="1">
      <c r="B178" s="205" t="s">
        <v>556</v>
      </c>
      <c r="C178" s="206" t="str">
        <f t="shared" si="93"/>
        <v xml:space="preserve">Se produce Modificación no autorizada de datos debido a Vulnerabilidades de día cero no gestionadas causado por un Usuario TI (Malintencionado), que ocaciona Daño de información sensible o del proceso </v>
      </c>
      <c r="D178" s="182" t="s">
        <v>387</v>
      </c>
      <c r="E178" s="185" t="s">
        <v>382</v>
      </c>
      <c r="F178" s="172" t="s">
        <v>389</v>
      </c>
      <c r="G178" s="185" t="s">
        <v>390</v>
      </c>
      <c r="H178" s="184" t="s">
        <v>189</v>
      </c>
      <c r="I178" s="156" t="s">
        <v>352</v>
      </c>
      <c r="J178" s="152" t="s">
        <v>547</v>
      </c>
      <c r="K178" s="150" t="s">
        <v>548</v>
      </c>
      <c r="L178" s="150" t="s">
        <v>373</v>
      </c>
      <c r="M178" s="230" t="s">
        <v>549</v>
      </c>
      <c r="N178" s="146" t="s">
        <v>411</v>
      </c>
      <c r="O178" s="146" t="s">
        <v>550</v>
      </c>
      <c r="P178" s="150" t="s">
        <v>233</v>
      </c>
      <c r="Q178" s="150" t="s">
        <v>233</v>
      </c>
      <c r="R178" s="150" t="s">
        <v>232</v>
      </c>
      <c r="S178" s="208">
        <v>43440</v>
      </c>
      <c r="T178" s="177">
        <f t="shared" si="72"/>
        <v>4</v>
      </c>
      <c r="U178" s="244" t="str">
        <f t="shared" si="92"/>
        <v>Probable</v>
      </c>
      <c r="V178" s="177">
        <f t="shared" si="73"/>
        <v>3</v>
      </c>
      <c r="W178" s="176" t="str">
        <f>R178</f>
        <v>Moderado</v>
      </c>
      <c r="X178" s="178" t="str">
        <f t="shared" si="85"/>
        <v>Alto</v>
      </c>
      <c r="Y178" s="179"/>
      <c r="Z178" s="179"/>
      <c r="AA178" s="177">
        <f t="shared" si="86"/>
        <v>4</v>
      </c>
      <c r="AB178" s="178" t="str">
        <f t="shared" si="76"/>
        <v>Probable</v>
      </c>
      <c r="AC178" s="177">
        <f t="shared" si="87"/>
        <v>3</v>
      </c>
      <c r="AD178" s="178" t="str">
        <f t="shared" si="78"/>
        <v>Moderado</v>
      </c>
      <c r="AE178" s="178" t="str">
        <f t="shared" si="88"/>
        <v>Alto</v>
      </c>
      <c r="AF178" s="179"/>
      <c r="AG178" s="179"/>
      <c r="AH178" s="177">
        <f t="shared" si="89"/>
        <v>4</v>
      </c>
      <c r="AI178" s="178" t="str">
        <f t="shared" si="81"/>
        <v>Probable</v>
      </c>
      <c r="AJ178" s="177">
        <f t="shared" si="90"/>
        <v>3</v>
      </c>
      <c r="AK178" s="178" t="str">
        <f t="shared" si="83"/>
        <v>Moderado</v>
      </c>
      <c r="AL178" s="178" t="str">
        <f t="shared" si="91"/>
        <v>Alto</v>
      </c>
    </row>
    <row r="179" spans="2:38" customFormat="1" ht="89.25" hidden="1">
      <c r="B179" s="205" t="s">
        <v>557</v>
      </c>
      <c r="C179" s="206" t="str">
        <f t="shared" si="93"/>
        <v>Se produce Inyección de código debido a Fallas conocidas en el sistema causado por un Atacante Externo, que ocaciona Fuga de información sensible o del proceso</v>
      </c>
      <c r="D179" s="182" t="s">
        <v>346</v>
      </c>
      <c r="E179" s="172" t="s">
        <v>393</v>
      </c>
      <c r="F179" s="185" t="s">
        <v>394</v>
      </c>
      <c r="G179" s="185" t="s">
        <v>349</v>
      </c>
      <c r="H179" s="204" t="s">
        <v>187</v>
      </c>
      <c r="I179" s="215" t="s">
        <v>350</v>
      </c>
      <c r="J179" s="152" t="s">
        <v>547</v>
      </c>
      <c r="K179" s="150" t="s">
        <v>548</v>
      </c>
      <c r="L179" s="150" t="s">
        <v>373</v>
      </c>
      <c r="M179" s="230" t="s">
        <v>549</v>
      </c>
      <c r="N179" s="146" t="s">
        <v>411</v>
      </c>
      <c r="O179" s="146" t="s">
        <v>550</v>
      </c>
      <c r="P179" s="150" t="s">
        <v>233</v>
      </c>
      <c r="Q179" s="150" t="s">
        <v>233</v>
      </c>
      <c r="R179" s="150" t="s">
        <v>232</v>
      </c>
      <c r="S179" s="208">
        <v>43440</v>
      </c>
      <c r="T179" s="177">
        <f t="shared" si="72"/>
        <v>3</v>
      </c>
      <c r="U179" s="244" t="str">
        <f t="shared" si="92"/>
        <v>Posible</v>
      </c>
      <c r="V179" s="177">
        <f t="shared" si="73"/>
        <v>2</v>
      </c>
      <c r="W179" s="211" t="str">
        <f>P179</f>
        <v>Menor</v>
      </c>
      <c r="X179" s="178" t="str">
        <f t="shared" si="85"/>
        <v>Moderado</v>
      </c>
      <c r="Y179" s="179"/>
      <c r="Z179" s="179"/>
      <c r="AA179" s="177">
        <f t="shared" si="86"/>
        <v>3</v>
      </c>
      <c r="AB179" s="178" t="str">
        <f t="shared" si="76"/>
        <v>Posible</v>
      </c>
      <c r="AC179" s="177">
        <f t="shared" si="87"/>
        <v>2</v>
      </c>
      <c r="AD179" s="178" t="str">
        <f t="shared" si="78"/>
        <v>Menor</v>
      </c>
      <c r="AE179" s="178" t="str">
        <f t="shared" si="88"/>
        <v>Moderado</v>
      </c>
      <c r="AF179" s="179"/>
      <c r="AG179" s="179"/>
      <c r="AH179" s="177">
        <f t="shared" si="89"/>
        <v>3</v>
      </c>
      <c r="AI179" s="178" t="str">
        <f t="shared" si="81"/>
        <v>Posible</v>
      </c>
      <c r="AJ179" s="177">
        <f t="shared" si="90"/>
        <v>2</v>
      </c>
      <c r="AK179" s="178" t="str">
        <f t="shared" si="83"/>
        <v>Menor</v>
      </c>
      <c r="AL179" s="178" t="str">
        <f t="shared" si="91"/>
        <v>Moderado</v>
      </c>
    </row>
    <row r="180" spans="2:38" customFormat="1" ht="102" hidden="1">
      <c r="B180" s="205" t="s">
        <v>558</v>
      </c>
      <c r="C180" s="206" t="str">
        <f t="shared" si="93"/>
        <v>Se produce Acceso no autorizado a datos debido a Comunicaciones sin cifrado  causado por un Atacante Externo, que ocaciona Fuga de información sensible o del proceso</v>
      </c>
      <c r="D180" s="157" t="s">
        <v>346</v>
      </c>
      <c r="E180" s="157" t="s">
        <v>347</v>
      </c>
      <c r="F180" s="218" t="s">
        <v>399</v>
      </c>
      <c r="G180" s="185" t="s">
        <v>349</v>
      </c>
      <c r="H180" s="204" t="s">
        <v>187</v>
      </c>
      <c r="I180" s="215" t="s">
        <v>350</v>
      </c>
      <c r="J180" s="152" t="s">
        <v>547</v>
      </c>
      <c r="K180" s="150" t="s">
        <v>548</v>
      </c>
      <c r="L180" s="150" t="s">
        <v>373</v>
      </c>
      <c r="M180" s="230" t="s">
        <v>549</v>
      </c>
      <c r="N180" s="146" t="s">
        <v>411</v>
      </c>
      <c r="O180" s="146" t="s">
        <v>550</v>
      </c>
      <c r="P180" s="150" t="s">
        <v>233</v>
      </c>
      <c r="Q180" s="150" t="s">
        <v>233</v>
      </c>
      <c r="R180" s="150" t="s">
        <v>232</v>
      </c>
      <c r="S180" s="208">
        <v>43440</v>
      </c>
      <c r="T180" s="177">
        <f t="shared" si="72"/>
        <v>3</v>
      </c>
      <c r="U180" s="244" t="str">
        <f t="shared" si="92"/>
        <v>Posible</v>
      </c>
      <c r="V180" s="177">
        <f t="shared" si="73"/>
        <v>2</v>
      </c>
      <c r="W180" s="211" t="str">
        <f>P180</f>
        <v>Menor</v>
      </c>
      <c r="X180" s="178" t="str">
        <f t="shared" si="85"/>
        <v>Moderado</v>
      </c>
      <c r="Y180" s="179"/>
      <c r="Z180" s="179"/>
      <c r="AA180" s="177">
        <f t="shared" si="86"/>
        <v>3</v>
      </c>
      <c r="AB180" s="178" t="str">
        <f t="shared" si="76"/>
        <v>Posible</v>
      </c>
      <c r="AC180" s="177">
        <f t="shared" si="87"/>
        <v>2</v>
      </c>
      <c r="AD180" s="178" t="str">
        <f t="shared" si="78"/>
        <v>Menor</v>
      </c>
      <c r="AE180" s="178" t="str">
        <f t="shared" si="88"/>
        <v>Moderado</v>
      </c>
      <c r="AF180" s="179"/>
      <c r="AG180" s="179"/>
      <c r="AH180" s="177">
        <f t="shared" si="89"/>
        <v>3</v>
      </c>
      <c r="AI180" s="178" t="str">
        <f t="shared" si="81"/>
        <v>Posible</v>
      </c>
      <c r="AJ180" s="177">
        <f t="shared" si="90"/>
        <v>2</v>
      </c>
      <c r="AK180" s="178" t="str">
        <f t="shared" si="83"/>
        <v>Menor</v>
      </c>
      <c r="AL180" s="178" t="str">
        <f t="shared" si="91"/>
        <v>Moderado</v>
      </c>
    </row>
    <row r="181" spans="2:38" customFormat="1" ht="114.75" hidden="1">
      <c r="B181" s="205" t="s">
        <v>559</v>
      </c>
      <c r="C181" s="206" t="str">
        <f t="shared" si="93"/>
        <v>Se produce Saturacion del sistema  debido a Falta de soluciones contra ataques de Denegación de Servicio (DDoS) causado por un Atacante Externo, que ocaciona Indisponibilidad del sistema</v>
      </c>
      <c r="D181" s="157" t="s">
        <v>346</v>
      </c>
      <c r="E181" s="182" t="s">
        <v>401</v>
      </c>
      <c r="F181" s="218" t="s">
        <v>402</v>
      </c>
      <c r="G181" s="157" t="s">
        <v>403</v>
      </c>
      <c r="H181" s="184" t="s">
        <v>189</v>
      </c>
      <c r="I181" s="156" t="s">
        <v>350</v>
      </c>
      <c r="J181" s="152" t="s">
        <v>547</v>
      </c>
      <c r="K181" s="150" t="s">
        <v>548</v>
      </c>
      <c r="L181" s="150" t="s">
        <v>373</v>
      </c>
      <c r="M181" s="230" t="s">
        <v>549</v>
      </c>
      <c r="N181" s="146" t="s">
        <v>411</v>
      </c>
      <c r="O181" s="146" t="s">
        <v>550</v>
      </c>
      <c r="P181" s="150" t="s">
        <v>233</v>
      </c>
      <c r="Q181" s="150" t="s">
        <v>233</v>
      </c>
      <c r="R181" s="150" t="s">
        <v>232</v>
      </c>
      <c r="S181" s="208">
        <v>43440</v>
      </c>
      <c r="T181" s="177">
        <f t="shared" si="72"/>
        <v>3</v>
      </c>
      <c r="U181" s="244" t="str">
        <f t="shared" si="92"/>
        <v>Posible</v>
      </c>
      <c r="V181" s="177">
        <f t="shared" si="73"/>
        <v>3</v>
      </c>
      <c r="W181" s="176" t="str">
        <f>R181</f>
        <v>Moderado</v>
      </c>
      <c r="X181" s="178" t="str">
        <f t="shared" si="85"/>
        <v>Alto</v>
      </c>
      <c r="Y181" s="179"/>
      <c r="Z181" s="179"/>
      <c r="AA181" s="177">
        <f t="shared" si="86"/>
        <v>3</v>
      </c>
      <c r="AB181" s="178" t="str">
        <f t="shared" si="76"/>
        <v>Posible</v>
      </c>
      <c r="AC181" s="177">
        <f t="shared" si="87"/>
        <v>3</v>
      </c>
      <c r="AD181" s="178" t="str">
        <f t="shared" si="78"/>
        <v>Moderado</v>
      </c>
      <c r="AE181" s="178" t="str">
        <f t="shared" si="88"/>
        <v>Alto</v>
      </c>
      <c r="AF181" s="179"/>
      <c r="AG181" s="179"/>
      <c r="AH181" s="177">
        <f t="shared" si="89"/>
        <v>3</v>
      </c>
      <c r="AI181" s="178" t="str">
        <f t="shared" si="81"/>
        <v>Posible</v>
      </c>
      <c r="AJ181" s="177">
        <f t="shared" si="90"/>
        <v>3</v>
      </c>
      <c r="AK181" s="178" t="str">
        <f t="shared" si="83"/>
        <v>Moderado</v>
      </c>
      <c r="AL181" s="178" t="str">
        <f t="shared" si="91"/>
        <v>Alto</v>
      </c>
    </row>
    <row r="182" spans="2:38" customFormat="1" ht="102" hidden="1">
      <c r="B182" s="205" t="s">
        <v>560</v>
      </c>
      <c r="C182" s="206" t="str">
        <f t="shared" si="93"/>
        <v xml:space="preserve">Se produce Modificación no autorizada de datos debido a Falta de logs de auditoría y monitoreo causado por un Atacante Externo, que ocaciona Alteracion de información sensible o del proceso </v>
      </c>
      <c r="D182" s="157" t="s">
        <v>346</v>
      </c>
      <c r="E182" s="172" t="s">
        <v>382</v>
      </c>
      <c r="F182" s="157" t="s">
        <v>405</v>
      </c>
      <c r="G182" s="185" t="s">
        <v>384</v>
      </c>
      <c r="H182" s="204" t="s">
        <v>188</v>
      </c>
      <c r="I182" s="164" t="s">
        <v>352</v>
      </c>
      <c r="J182" s="152" t="s">
        <v>547</v>
      </c>
      <c r="K182" s="150" t="s">
        <v>548</v>
      </c>
      <c r="L182" s="150" t="s">
        <v>373</v>
      </c>
      <c r="M182" s="230" t="s">
        <v>549</v>
      </c>
      <c r="N182" s="146" t="s">
        <v>411</v>
      </c>
      <c r="O182" s="146" t="s">
        <v>550</v>
      </c>
      <c r="P182" s="150" t="s">
        <v>233</v>
      </c>
      <c r="Q182" s="150" t="s">
        <v>233</v>
      </c>
      <c r="R182" s="150" t="s">
        <v>232</v>
      </c>
      <c r="S182" s="208">
        <v>43440</v>
      </c>
      <c r="T182" s="177">
        <f t="shared" ref="T182:T295" si="94">IF(U182="Rara vez",1,IF(U182="Improbable",2,IF(U182="Posible",3,IF(U182="Probable",4,IF(U182="Casi seguro",5,"NA")))))</f>
        <v>4</v>
      </c>
      <c r="U182" s="244" t="str">
        <f t="shared" si="92"/>
        <v>Probable</v>
      </c>
      <c r="V182" s="177">
        <f t="shared" ref="V182:V295" si="95">IF(W182="Insignificante",1,IF(W182="Menor",2,IF(W182="Moderado",3,IF(W182="Mayor",4,IF(W182="Catastrófico",5,"NA")))))</f>
        <v>2</v>
      </c>
      <c r="W182" s="176" t="str">
        <f>Q182</f>
        <v>Menor</v>
      </c>
      <c r="X182" s="178" t="str">
        <f t="shared" si="85"/>
        <v>Alto</v>
      </c>
      <c r="Y182" s="179"/>
      <c r="Z182" s="179"/>
      <c r="AA182" s="177">
        <f t="shared" si="86"/>
        <v>4</v>
      </c>
      <c r="AB182" s="178" t="str">
        <f t="shared" ref="AB182:AB295" si="96">IF(AA182=1,"Rara vez",IF(AA182=2,"Improbable",IF(AA182=3,"Posible",IF(AA182=4,"Probable",IF(AA182=5,"Casi Seguro","NA")))))</f>
        <v>Probable</v>
      </c>
      <c r="AC182" s="177">
        <f t="shared" si="87"/>
        <v>2</v>
      </c>
      <c r="AD182" s="178" t="str">
        <f t="shared" ref="AD182:AD295" si="97">IF(AC182=1,"Insignificante",IF(AC182=2,"Menor",IF(AC182=3,"Moderado",IF(AC182=4,"Mayor",IF(AC182=5,"Catastrofico","NA")))))</f>
        <v>Menor</v>
      </c>
      <c r="AE182" s="178" t="str">
        <f t="shared" si="88"/>
        <v>Moderado</v>
      </c>
      <c r="AF182" s="179"/>
      <c r="AG182" s="179"/>
      <c r="AH182" s="177">
        <f t="shared" si="89"/>
        <v>4</v>
      </c>
      <c r="AI182" s="178" t="str">
        <f t="shared" ref="AI182:AI295" si="98">IF(AH182=1,"Rara vez",IF(AH182=2,"Improbable",IF(AH182=3,"Posible",IF(AH182=4,"Probable",IF(AH182=5,"Casi Seguro","NA")))))</f>
        <v>Probable</v>
      </c>
      <c r="AJ182" s="177">
        <f t="shared" si="90"/>
        <v>2</v>
      </c>
      <c r="AK182" s="178" t="str">
        <f t="shared" ref="AK182:AK295" si="99">IF(AJ182=1,"Insignificante",IF(AJ182=2,"Menor",IF(AJ182=3,"Moderado",IF(AJ182=4,"Mayor",IF(AJ182=5,"Catastrofico","NA")))))</f>
        <v>Menor</v>
      </c>
      <c r="AL182" s="178" t="str">
        <f t="shared" si="91"/>
        <v>Moderado</v>
      </c>
    </row>
    <row r="183" spans="2:38" customFormat="1" ht="114.75" hidden="1">
      <c r="B183" s="205" t="s">
        <v>561</v>
      </c>
      <c r="C183" s="206" t="str">
        <f t="shared" si="93"/>
        <v xml:space="preserve">Se produce Modificación no autorizada de datos debido a Falta de logs de auditoría y monitoreo causado por un Usuario TI (Malintencionado), que ocaciona Alteracion de información sensible o del proceso </v>
      </c>
      <c r="D183" s="182" t="s">
        <v>387</v>
      </c>
      <c r="E183" s="172" t="s">
        <v>382</v>
      </c>
      <c r="F183" s="157" t="s">
        <v>405</v>
      </c>
      <c r="G183" s="185" t="s">
        <v>384</v>
      </c>
      <c r="H183" s="204" t="s">
        <v>188</v>
      </c>
      <c r="I183" s="164" t="s">
        <v>352</v>
      </c>
      <c r="J183" s="152" t="s">
        <v>547</v>
      </c>
      <c r="K183" s="150" t="s">
        <v>548</v>
      </c>
      <c r="L183" s="150" t="s">
        <v>373</v>
      </c>
      <c r="M183" s="230" t="s">
        <v>549</v>
      </c>
      <c r="N183" s="146" t="s">
        <v>411</v>
      </c>
      <c r="O183" s="146" t="s">
        <v>550</v>
      </c>
      <c r="P183" s="150" t="s">
        <v>233</v>
      </c>
      <c r="Q183" s="150" t="s">
        <v>233</v>
      </c>
      <c r="R183" s="150" t="s">
        <v>232</v>
      </c>
      <c r="S183" s="208">
        <v>43440</v>
      </c>
      <c r="T183" s="177">
        <f t="shared" si="94"/>
        <v>4</v>
      </c>
      <c r="U183" s="244" t="str">
        <f t="shared" si="92"/>
        <v>Probable</v>
      </c>
      <c r="V183" s="177">
        <f t="shared" si="95"/>
        <v>2</v>
      </c>
      <c r="W183" s="176" t="str">
        <f>Q183</f>
        <v>Menor</v>
      </c>
      <c r="X183" s="178" t="str">
        <f t="shared" si="85"/>
        <v>Alto</v>
      </c>
      <c r="Y183" s="179"/>
      <c r="Z183" s="179"/>
      <c r="AA183" s="177">
        <f t="shared" si="86"/>
        <v>4</v>
      </c>
      <c r="AB183" s="178" t="str">
        <f t="shared" si="96"/>
        <v>Probable</v>
      </c>
      <c r="AC183" s="177">
        <f t="shared" si="87"/>
        <v>2</v>
      </c>
      <c r="AD183" s="178" t="str">
        <f t="shared" si="97"/>
        <v>Menor</v>
      </c>
      <c r="AE183" s="178" t="str">
        <f t="shared" si="88"/>
        <v>Moderado</v>
      </c>
      <c r="AF183" s="179"/>
      <c r="AG183" s="179"/>
      <c r="AH183" s="177">
        <f t="shared" si="89"/>
        <v>4</v>
      </c>
      <c r="AI183" s="178" t="str">
        <f t="shared" si="98"/>
        <v>Probable</v>
      </c>
      <c r="AJ183" s="177">
        <f t="shared" si="90"/>
        <v>2</v>
      </c>
      <c r="AK183" s="178" t="str">
        <f t="shared" si="99"/>
        <v>Menor</v>
      </c>
      <c r="AL183" s="178" t="str">
        <f t="shared" si="91"/>
        <v>Moderado</v>
      </c>
    </row>
    <row r="184" spans="2:38" customFormat="1" ht="102" hidden="1">
      <c r="B184" s="205" t="s">
        <v>562</v>
      </c>
      <c r="C184" s="206" t="str">
        <f t="shared" si="93"/>
        <v xml:space="preserve">Se produce Intrusión a aplicaciones y web debido a Ausencia de solucion de detección de intrusos  causado por un Atacante Externo, que ocaciona Alteracion a sistemas de informacion  </v>
      </c>
      <c r="D184" s="182" t="s">
        <v>346</v>
      </c>
      <c r="E184" s="185" t="s">
        <v>378</v>
      </c>
      <c r="F184" s="185" t="s">
        <v>379</v>
      </c>
      <c r="G184" s="185" t="s">
        <v>380</v>
      </c>
      <c r="H184" s="204" t="s">
        <v>188</v>
      </c>
      <c r="I184" s="156" t="s">
        <v>352</v>
      </c>
      <c r="J184" s="141" t="s">
        <v>563</v>
      </c>
      <c r="K184" s="146" t="s">
        <v>564</v>
      </c>
      <c r="L184" s="143" t="s">
        <v>373</v>
      </c>
      <c r="M184" s="144" t="s">
        <v>565</v>
      </c>
      <c r="N184" s="146" t="s">
        <v>566</v>
      </c>
      <c r="O184" s="146" t="s">
        <v>567</v>
      </c>
      <c r="P184" s="148" t="s">
        <v>231</v>
      </c>
      <c r="Q184" s="146" t="s">
        <v>243</v>
      </c>
      <c r="R184" s="146" t="s">
        <v>232</v>
      </c>
      <c r="S184" s="208">
        <v>43440</v>
      </c>
      <c r="T184" s="177">
        <f t="shared" si="94"/>
        <v>4</v>
      </c>
      <c r="U184" s="244" t="str">
        <f t="shared" si="92"/>
        <v>Probable</v>
      </c>
      <c r="V184" s="177">
        <f t="shared" si="95"/>
        <v>5</v>
      </c>
      <c r="W184" s="176" t="str">
        <f>Q184</f>
        <v>Catastrófico</v>
      </c>
      <c r="X184" s="178" t="str">
        <f t="shared" si="85"/>
        <v>Extremo</v>
      </c>
      <c r="Y184" s="179"/>
      <c r="Z184" s="179"/>
      <c r="AA184" s="177">
        <f t="shared" si="86"/>
        <v>4</v>
      </c>
      <c r="AB184" s="178" t="str">
        <f t="shared" si="96"/>
        <v>Probable</v>
      </c>
      <c r="AC184" s="177">
        <f t="shared" si="87"/>
        <v>5</v>
      </c>
      <c r="AD184" s="178" t="str">
        <f t="shared" si="97"/>
        <v>Catastrofico</v>
      </c>
      <c r="AE184" s="178" t="str">
        <f t="shared" si="88"/>
        <v>Extremo</v>
      </c>
      <c r="AF184" s="179"/>
      <c r="AG184" s="179"/>
      <c r="AH184" s="177">
        <f t="shared" si="89"/>
        <v>4</v>
      </c>
      <c r="AI184" s="178" t="str">
        <f t="shared" si="98"/>
        <v>Probable</v>
      </c>
      <c r="AJ184" s="177">
        <f t="shared" si="90"/>
        <v>5</v>
      </c>
      <c r="AK184" s="178" t="str">
        <f t="shared" si="99"/>
        <v>Catastrofico</v>
      </c>
      <c r="AL184" s="178" t="str">
        <f t="shared" si="91"/>
        <v>Extremo</v>
      </c>
    </row>
    <row r="185" spans="2:38" customFormat="1" ht="102" hidden="1">
      <c r="B185" s="205" t="s">
        <v>568</v>
      </c>
      <c r="C185" s="206" t="str">
        <f t="shared" si="93"/>
        <v xml:space="preserve">Se produce Modificación no autorizada de datos debido a Vulnerabilidades técnicas no remediadas causado por un Atacante Externo, que ocaciona Alteracion de información sensible o del proceso </v>
      </c>
      <c r="D185" s="182" t="s">
        <v>346</v>
      </c>
      <c r="E185" s="172" t="s">
        <v>382</v>
      </c>
      <c r="F185" s="172" t="s">
        <v>383</v>
      </c>
      <c r="G185" s="185" t="s">
        <v>384</v>
      </c>
      <c r="H185" s="204" t="s">
        <v>188</v>
      </c>
      <c r="I185" s="156" t="s">
        <v>352</v>
      </c>
      <c r="J185" s="141" t="s">
        <v>563</v>
      </c>
      <c r="K185" s="146" t="s">
        <v>564</v>
      </c>
      <c r="L185" s="143" t="s">
        <v>373</v>
      </c>
      <c r="M185" s="144" t="s">
        <v>565</v>
      </c>
      <c r="N185" s="146" t="s">
        <v>566</v>
      </c>
      <c r="O185" s="146" t="s">
        <v>567</v>
      </c>
      <c r="P185" s="148" t="s">
        <v>231</v>
      </c>
      <c r="Q185" s="146" t="s">
        <v>243</v>
      </c>
      <c r="R185" s="146" t="s">
        <v>232</v>
      </c>
      <c r="S185" s="208">
        <v>43440</v>
      </c>
      <c r="T185" s="177">
        <f t="shared" si="94"/>
        <v>4</v>
      </c>
      <c r="U185" s="244" t="str">
        <f t="shared" si="92"/>
        <v>Probable</v>
      </c>
      <c r="V185" s="177">
        <f t="shared" si="95"/>
        <v>5</v>
      </c>
      <c r="W185" s="176" t="str">
        <f>Q185</f>
        <v>Catastrófico</v>
      </c>
      <c r="X185" s="178" t="str">
        <f t="shared" si="85"/>
        <v>Extremo</v>
      </c>
      <c r="Y185" s="179"/>
      <c r="Z185" s="179"/>
      <c r="AA185" s="177">
        <f t="shared" si="86"/>
        <v>4</v>
      </c>
      <c r="AB185" s="178" t="str">
        <f t="shared" si="96"/>
        <v>Probable</v>
      </c>
      <c r="AC185" s="177">
        <f t="shared" si="87"/>
        <v>5</v>
      </c>
      <c r="AD185" s="178" t="str">
        <f t="shared" si="97"/>
        <v>Catastrofico</v>
      </c>
      <c r="AE185" s="178" t="str">
        <f t="shared" si="88"/>
        <v>Extremo</v>
      </c>
      <c r="AF185" s="179"/>
      <c r="AG185" s="179"/>
      <c r="AH185" s="177">
        <f t="shared" si="89"/>
        <v>4</v>
      </c>
      <c r="AI185" s="178" t="str">
        <f t="shared" si="98"/>
        <v>Probable</v>
      </c>
      <c r="AJ185" s="177">
        <f t="shared" si="90"/>
        <v>5</v>
      </c>
      <c r="AK185" s="178" t="str">
        <f t="shared" si="99"/>
        <v>Catastrofico</v>
      </c>
      <c r="AL185" s="178" t="str">
        <f t="shared" si="91"/>
        <v>Extremo</v>
      </c>
    </row>
    <row r="186" spans="2:38" customFormat="1" ht="102" hidden="1">
      <c r="B186" s="205" t="s">
        <v>569</v>
      </c>
      <c r="C186" s="206" t="str">
        <f t="shared" si="93"/>
        <v>Se produce Acceso no autorizado debido a Vulnerabilidades técnicas no remediadas causado por un Atacante Externo, que ocaciona Fuga de información sensible o del proceso</v>
      </c>
      <c r="D186" s="182" t="s">
        <v>346</v>
      </c>
      <c r="E186" s="172" t="s">
        <v>431</v>
      </c>
      <c r="F186" s="172" t="s">
        <v>383</v>
      </c>
      <c r="G186" s="185" t="s">
        <v>349</v>
      </c>
      <c r="H186" s="204" t="s">
        <v>187</v>
      </c>
      <c r="I186" s="156" t="s">
        <v>352</v>
      </c>
      <c r="J186" s="141" t="s">
        <v>563</v>
      </c>
      <c r="K186" s="146" t="s">
        <v>564</v>
      </c>
      <c r="L186" s="143" t="s">
        <v>373</v>
      </c>
      <c r="M186" s="144" t="s">
        <v>565</v>
      </c>
      <c r="N186" s="146" t="s">
        <v>566</v>
      </c>
      <c r="O186" s="146" t="s">
        <v>567</v>
      </c>
      <c r="P186" s="148" t="s">
        <v>231</v>
      </c>
      <c r="Q186" s="146" t="s">
        <v>243</v>
      </c>
      <c r="R186" s="146" t="s">
        <v>232</v>
      </c>
      <c r="S186" s="208">
        <v>43440</v>
      </c>
      <c r="T186" s="177">
        <f t="shared" si="94"/>
        <v>4</v>
      </c>
      <c r="U186" s="244" t="str">
        <f t="shared" si="92"/>
        <v>Probable</v>
      </c>
      <c r="V186" s="177">
        <f t="shared" si="95"/>
        <v>1</v>
      </c>
      <c r="W186" s="211" t="str">
        <f>P186</f>
        <v>Insignificante</v>
      </c>
      <c r="X186" s="178" t="str">
        <f t="shared" si="85"/>
        <v>Moderado</v>
      </c>
      <c r="Y186" s="179"/>
      <c r="Z186" s="179"/>
      <c r="AA186" s="177">
        <f t="shared" si="86"/>
        <v>4</v>
      </c>
      <c r="AB186" s="178" t="str">
        <f t="shared" si="96"/>
        <v>Probable</v>
      </c>
      <c r="AC186" s="177">
        <f t="shared" si="87"/>
        <v>1</v>
      </c>
      <c r="AD186" s="178" t="str">
        <f t="shared" si="97"/>
        <v>Insignificante</v>
      </c>
      <c r="AE186" s="178" t="str">
        <f t="shared" si="88"/>
        <v>Moderado</v>
      </c>
      <c r="AF186" s="179"/>
      <c r="AG186" s="179"/>
      <c r="AH186" s="177">
        <f t="shared" si="89"/>
        <v>4</v>
      </c>
      <c r="AI186" s="178" t="str">
        <f t="shared" si="98"/>
        <v>Probable</v>
      </c>
      <c r="AJ186" s="177">
        <f t="shared" si="90"/>
        <v>1</v>
      </c>
      <c r="AK186" s="178" t="str">
        <f t="shared" si="99"/>
        <v>Insignificante</v>
      </c>
      <c r="AL186" s="178" t="str">
        <f t="shared" si="91"/>
        <v>Moderado</v>
      </c>
    </row>
    <row r="187" spans="2:38" customFormat="1" ht="114.75" hidden="1">
      <c r="B187" s="205" t="s">
        <v>570</v>
      </c>
      <c r="C187" s="206" t="str">
        <f t="shared" si="93"/>
        <v xml:space="preserve">Se produce Modificación no autorizada de datos debido a Vulnerabilidades de día cero no gestionadas causado por un Atacante Externo, que ocaciona Daño de información sensible o del proceso </v>
      </c>
      <c r="D187" s="182" t="s">
        <v>346</v>
      </c>
      <c r="E187" s="185" t="s">
        <v>382</v>
      </c>
      <c r="F187" s="172" t="s">
        <v>389</v>
      </c>
      <c r="G187" s="185" t="s">
        <v>390</v>
      </c>
      <c r="H187" s="184" t="s">
        <v>189</v>
      </c>
      <c r="I187" s="156" t="s">
        <v>352</v>
      </c>
      <c r="J187" s="141" t="s">
        <v>563</v>
      </c>
      <c r="K187" s="146" t="s">
        <v>564</v>
      </c>
      <c r="L187" s="143" t="s">
        <v>373</v>
      </c>
      <c r="M187" s="144" t="s">
        <v>565</v>
      </c>
      <c r="N187" s="146" t="s">
        <v>566</v>
      </c>
      <c r="O187" s="146" t="s">
        <v>567</v>
      </c>
      <c r="P187" s="148" t="s">
        <v>231</v>
      </c>
      <c r="Q187" s="146" t="s">
        <v>243</v>
      </c>
      <c r="R187" s="146" t="s">
        <v>232</v>
      </c>
      <c r="S187" s="208">
        <v>43440</v>
      </c>
      <c r="T187" s="177">
        <f t="shared" si="94"/>
        <v>4</v>
      </c>
      <c r="U187" s="244" t="str">
        <f t="shared" si="92"/>
        <v>Probable</v>
      </c>
      <c r="V187" s="177">
        <f t="shared" si="95"/>
        <v>3</v>
      </c>
      <c r="W187" s="176" t="str">
        <f>R187</f>
        <v>Moderado</v>
      </c>
      <c r="X187" s="178" t="str">
        <f t="shared" si="85"/>
        <v>Alto</v>
      </c>
      <c r="Y187" s="179"/>
      <c r="Z187" s="179"/>
      <c r="AA187" s="177">
        <f t="shared" si="86"/>
        <v>4</v>
      </c>
      <c r="AB187" s="178" t="str">
        <f t="shared" si="96"/>
        <v>Probable</v>
      </c>
      <c r="AC187" s="177">
        <f t="shared" si="87"/>
        <v>3</v>
      </c>
      <c r="AD187" s="178" t="str">
        <f t="shared" si="97"/>
        <v>Moderado</v>
      </c>
      <c r="AE187" s="178" t="str">
        <f t="shared" si="88"/>
        <v>Alto</v>
      </c>
      <c r="AF187" s="179"/>
      <c r="AG187" s="179"/>
      <c r="AH187" s="177">
        <f t="shared" si="89"/>
        <v>4</v>
      </c>
      <c r="AI187" s="178" t="str">
        <f t="shared" si="98"/>
        <v>Probable</v>
      </c>
      <c r="AJ187" s="177">
        <f t="shared" si="90"/>
        <v>3</v>
      </c>
      <c r="AK187" s="178" t="str">
        <f t="shared" si="99"/>
        <v>Moderado</v>
      </c>
      <c r="AL187" s="178" t="str">
        <f t="shared" si="91"/>
        <v>Alto</v>
      </c>
    </row>
    <row r="188" spans="2:38" customFormat="1" ht="127.5" hidden="1">
      <c r="B188" s="205" t="s">
        <v>571</v>
      </c>
      <c r="C188" s="206" t="str">
        <f t="shared" si="93"/>
        <v xml:space="preserve">Se produce Modificación no autorizada de datos debido a Vulnerabilidades de día cero no gestionadas causado por un Usuario TI (Malintencionado), que ocaciona Daño de información sensible o del proceso </v>
      </c>
      <c r="D188" s="182" t="s">
        <v>387</v>
      </c>
      <c r="E188" s="185" t="s">
        <v>382</v>
      </c>
      <c r="F188" s="172" t="s">
        <v>389</v>
      </c>
      <c r="G188" s="185" t="s">
        <v>390</v>
      </c>
      <c r="H188" s="184" t="s">
        <v>189</v>
      </c>
      <c r="I188" s="156" t="s">
        <v>352</v>
      </c>
      <c r="J188" s="141" t="s">
        <v>563</v>
      </c>
      <c r="K188" s="146" t="s">
        <v>564</v>
      </c>
      <c r="L188" s="143" t="s">
        <v>373</v>
      </c>
      <c r="M188" s="144" t="s">
        <v>565</v>
      </c>
      <c r="N188" s="146" t="s">
        <v>566</v>
      </c>
      <c r="O188" s="146" t="s">
        <v>567</v>
      </c>
      <c r="P188" s="148" t="s">
        <v>231</v>
      </c>
      <c r="Q188" s="146" t="s">
        <v>243</v>
      </c>
      <c r="R188" s="146" t="s">
        <v>232</v>
      </c>
      <c r="S188" s="208">
        <v>43440</v>
      </c>
      <c r="T188" s="177">
        <f t="shared" si="94"/>
        <v>4</v>
      </c>
      <c r="U188" s="244" t="str">
        <f t="shared" si="92"/>
        <v>Probable</v>
      </c>
      <c r="V188" s="177">
        <f t="shared" si="95"/>
        <v>3</v>
      </c>
      <c r="W188" s="176" t="str">
        <f>R188</f>
        <v>Moderado</v>
      </c>
      <c r="X188" s="178" t="str">
        <f t="shared" si="85"/>
        <v>Alto</v>
      </c>
      <c r="Y188" s="179"/>
      <c r="Z188" s="179"/>
      <c r="AA188" s="177">
        <f t="shared" si="86"/>
        <v>4</v>
      </c>
      <c r="AB188" s="178" t="str">
        <f t="shared" si="96"/>
        <v>Probable</v>
      </c>
      <c r="AC188" s="177">
        <f t="shared" si="87"/>
        <v>3</v>
      </c>
      <c r="AD188" s="178" t="str">
        <f t="shared" si="97"/>
        <v>Moderado</v>
      </c>
      <c r="AE188" s="178" t="str">
        <f t="shared" si="88"/>
        <v>Alto</v>
      </c>
      <c r="AF188" s="179"/>
      <c r="AG188" s="179"/>
      <c r="AH188" s="177">
        <f t="shared" si="89"/>
        <v>4</v>
      </c>
      <c r="AI188" s="178" t="str">
        <f t="shared" si="98"/>
        <v>Probable</v>
      </c>
      <c r="AJ188" s="177">
        <f t="shared" si="90"/>
        <v>3</v>
      </c>
      <c r="AK188" s="178" t="str">
        <f t="shared" si="99"/>
        <v>Moderado</v>
      </c>
      <c r="AL188" s="178" t="str">
        <f t="shared" si="91"/>
        <v>Alto</v>
      </c>
    </row>
    <row r="189" spans="2:38" customFormat="1" ht="89.25" hidden="1">
      <c r="B189" s="205" t="s">
        <v>572</v>
      </c>
      <c r="C189" s="206" t="str">
        <f t="shared" si="93"/>
        <v>Se produce Inyección de código debido a Fallas conocidas en el sistema causado por un Atacante Externo, que ocaciona Fuga de información sensible o del proceso</v>
      </c>
      <c r="D189" s="182" t="s">
        <v>346</v>
      </c>
      <c r="E189" s="172" t="s">
        <v>393</v>
      </c>
      <c r="F189" s="185" t="s">
        <v>394</v>
      </c>
      <c r="G189" s="185" t="s">
        <v>349</v>
      </c>
      <c r="H189" s="204" t="s">
        <v>187</v>
      </c>
      <c r="I189" s="215" t="s">
        <v>350</v>
      </c>
      <c r="J189" s="141" t="s">
        <v>563</v>
      </c>
      <c r="K189" s="146" t="s">
        <v>564</v>
      </c>
      <c r="L189" s="143" t="s">
        <v>373</v>
      </c>
      <c r="M189" s="144" t="s">
        <v>565</v>
      </c>
      <c r="N189" s="146" t="s">
        <v>566</v>
      </c>
      <c r="O189" s="146" t="s">
        <v>567</v>
      </c>
      <c r="P189" s="148" t="s">
        <v>231</v>
      </c>
      <c r="Q189" s="146" t="s">
        <v>243</v>
      </c>
      <c r="R189" s="146" t="s">
        <v>232</v>
      </c>
      <c r="S189" s="208">
        <v>43440</v>
      </c>
      <c r="T189" s="177">
        <f t="shared" si="94"/>
        <v>3</v>
      </c>
      <c r="U189" s="244" t="str">
        <f t="shared" si="92"/>
        <v>Posible</v>
      </c>
      <c r="V189" s="177">
        <f t="shared" si="95"/>
        <v>1</v>
      </c>
      <c r="W189" s="211" t="str">
        <f>P189</f>
        <v>Insignificante</v>
      </c>
      <c r="X189" s="178" t="str">
        <f t="shared" si="85"/>
        <v>Bajo</v>
      </c>
      <c r="Y189" s="179"/>
      <c r="Z189" s="179"/>
      <c r="AA189" s="177">
        <f t="shared" si="86"/>
        <v>3</v>
      </c>
      <c r="AB189" s="178" t="str">
        <f t="shared" si="96"/>
        <v>Posible</v>
      </c>
      <c r="AC189" s="177">
        <f t="shared" si="87"/>
        <v>1</v>
      </c>
      <c r="AD189" s="178" t="str">
        <f t="shared" si="97"/>
        <v>Insignificante</v>
      </c>
      <c r="AE189" s="178" t="str">
        <f t="shared" si="88"/>
        <v>Moderado</v>
      </c>
      <c r="AF189" s="179"/>
      <c r="AG189" s="179"/>
      <c r="AH189" s="177">
        <f t="shared" si="89"/>
        <v>3</v>
      </c>
      <c r="AI189" s="178" t="str">
        <f t="shared" si="98"/>
        <v>Posible</v>
      </c>
      <c r="AJ189" s="177">
        <f t="shared" si="90"/>
        <v>1</v>
      </c>
      <c r="AK189" s="178" t="str">
        <f t="shared" si="99"/>
        <v>Insignificante</v>
      </c>
      <c r="AL189" s="178" t="str">
        <f t="shared" si="91"/>
        <v>Moderado</v>
      </c>
    </row>
    <row r="190" spans="2:38" customFormat="1" ht="102" hidden="1">
      <c r="B190" s="205" t="s">
        <v>573</v>
      </c>
      <c r="C190" s="206" t="str">
        <f t="shared" si="93"/>
        <v>Se produce Cross-Site Scripting (XSS) debido a Fallas conocidas en el sistema causado por un Atacante Externo, que ocaciona Fuga de información sensible o del proceso</v>
      </c>
      <c r="D190" s="182" t="s">
        <v>346</v>
      </c>
      <c r="E190" s="172" t="s">
        <v>396</v>
      </c>
      <c r="F190" s="185" t="s">
        <v>394</v>
      </c>
      <c r="G190" s="185" t="s">
        <v>349</v>
      </c>
      <c r="H190" s="204" t="s">
        <v>187</v>
      </c>
      <c r="I190" s="215" t="s">
        <v>350</v>
      </c>
      <c r="J190" s="141" t="s">
        <v>563</v>
      </c>
      <c r="K190" s="146" t="s">
        <v>564</v>
      </c>
      <c r="L190" s="143" t="s">
        <v>373</v>
      </c>
      <c r="M190" s="144" t="s">
        <v>565</v>
      </c>
      <c r="N190" s="146" t="s">
        <v>566</v>
      </c>
      <c r="O190" s="146" t="s">
        <v>567</v>
      </c>
      <c r="P190" s="148" t="s">
        <v>231</v>
      </c>
      <c r="Q190" s="146" t="s">
        <v>243</v>
      </c>
      <c r="R190" s="146" t="s">
        <v>232</v>
      </c>
      <c r="S190" s="208">
        <v>43440</v>
      </c>
      <c r="T190" s="177">
        <f t="shared" si="94"/>
        <v>3</v>
      </c>
      <c r="U190" s="244" t="str">
        <f t="shared" si="92"/>
        <v>Posible</v>
      </c>
      <c r="V190" s="177">
        <f t="shared" si="95"/>
        <v>1</v>
      </c>
      <c r="W190" s="211" t="str">
        <f>P190</f>
        <v>Insignificante</v>
      </c>
      <c r="X190" s="178" t="str">
        <f t="shared" si="85"/>
        <v>Bajo</v>
      </c>
      <c r="Y190" s="179"/>
      <c r="Z190" s="179"/>
      <c r="AA190" s="177">
        <f t="shared" si="86"/>
        <v>3</v>
      </c>
      <c r="AB190" s="178" t="str">
        <f t="shared" si="96"/>
        <v>Posible</v>
      </c>
      <c r="AC190" s="177">
        <f t="shared" si="87"/>
        <v>1</v>
      </c>
      <c r="AD190" s="178" t="str">
        <f t="shared" si="97"/>
        <v>Insignificante</v>
      </c>
      <c r="AE190" s="178" t="str">
        <f t="shared" si="88"/>
        <v>Moderado</v>
      </c>
      <c r="AF190" s="179"/>
      <c r="AG190" s="179"/>
      <c r="AH190" s="177">
        <f t="shared" si="89"/>
        <v>3</v>
      </c>
      <c r="AI190" s="178" t="str">
        <f t="shared" si="98"/>
        <v>Posible</v>
      </c>
      <c r="AJ190" s="177">
        <f t="shared" si="90"/>
        <v>1</v>
      </c>
      <c r="AK190" s="178" t="str">
        <f t="shared" si="99"/>
        <v>Insignificante</v>
      </c>
      <c r="AL190" s="178" t="str">
        <f t="shared" si="91"/>
        <v>Moderado</v>
      </c>
    </row>
    <row r="191" spans="2:38" customFormat="1" ht="102" hidden="1">
      <c r="B191" s="205" t="s">
        <v>574</v>
      </c>
      <c r="C191" s="206" t="str">
        <f t="shared" si="93"/>
        <v xml:space="preserve">Se produce Cross-Site Scripting (XSS) debido a Fallas conocidas en el sistema causado por un Atacante Externo, que ocaciona Daño de información sensible o del proceso </v>
      </c>
      <c r="D191" s="182" t="s">
        <v>346</v>
      </c>
      <c r="E191" s="172" t="s">
        <v>396</v>
      </c>
      <c r="F191" s="185" t="s">
        <v>394</v>
      </c>
      <c r="G191" s="185" t="s">
        <v>390</v>
      </c>
      <c r="H191" s="184" t="s">
        <v>189</v>
      </c>
      <c r="I191" s="215" t="s">
        <v>350</v>
      </c>
      <c r="J191" s="141" t="s">
        <v>563</v>
      </c>
      <c r="K191" s="146" t="s">
        <v>564</v>
      </c>
      <c r="L191" s="143" t="s">
        <v>373</v>
      </c>
      <c r="M191" s="144" t="s">
        <v>565</v>
      </c>
      <c r="N191" s="146" t="s">
        <v>566</v>
      </c>
      <c r="O191" s="146" t="s">
        <v>567</v>
      </c>
      <c r="P191" s="148" t="s">
        <v>231</v>
      </c>
      <c r="Q191" s="146" t="s">
        <v>243</v>
      </c>
      <c r="R191" s="146" t="s">
        <v>232</v>
      </c>
      <c r="S191" s="208">
        <v>43440</v>
      </c>
      <c r="T191" s="177">
        <f t="shared" si="94"/>
        <v>3</v>
      </c>
      <c r="U191" s="244" t="str">
        <f t="shared" si="92"/>
        <v>Posible</v>
      </c>
      <c r="V191" s="177">
        <f t="shared" si="95"/>
        <v>3</v>
      </c>
      <c r="W191" s="176" t="str">
        <f>R191</f>
        <v>Moderado</v>
      </c>
      <c r="X191" s="178" t="str">
        <f t="shared" si="85"/>
        <v>Alto</v>
      </c>
      <c r="Y191" s="179"/>
      <c r="Z191" s="179"/>
      <c r="AA191" s="177">
        <f t="shared" si="86"/>
        <v>3</v>
      </c>
      <c r="AB191" s="178" t="str">
        <f t="shared" si="96"/>
        <v>Posible</v>
      </c>
      <c r="AC191" s="177">
        <f t="shared" si="87"/>
        <v>3</v>
      </c>
      <c r="AD191" s="178" t="str">
        <f t="shared" si="97"/>
        <v>Moderado</v>
      </c>
      <c r="AE191" s="178" t="str">
        <f t="shared" si="88"/>
        <v>Alto</v>
      </c>
      <c r="AF191" s="179"/>
      <c r="AG191" s="179"/>
      <c r="AH191" s="177">
        <f t="shared" si="89"/>
        <v>3</v>
      </c>
      <c r="AI191" s="178" t="str">
        <f t="shared" si="98"/>
        <v>Posible</v>
      </c>
      <c r="AJ191" s="177">
        <f t="shared" si="90"/>
        <v>3</v>
      </c>
      <c r="AK191" s="178" t="str">
        <f t="shared" si="99"/>
        <v>Moderado</v>
      </c>
      <c r="AL191" s="178" t="str">
        <f t="shared" si="91"/>
        <v>Alto</v>
      </c>
    </row>
    <row r="192" spans="2:38" customFormat="1" ht="102" hidden="1">
      <c r="B192" s="205" t="s">
        <v>575</v>
      </c>
      <c r="C192" s="206" t="str">
        <f t="shared" si="93"/>
        <v>Se produce Acceso no autorizado a datos debido a Comunicaciones sin cifrado  causado por un Atacante Externo, que ocaciona Fuga de información sensible o del proceso</v>
      </c>
      <c r="D192" s="157" t="s">
        <v>346</v>
      </c>
      <c r="E192" s="157" t="s">
        <v>347</v>
      </c>
      <c r="F192" s="218" t="s">
        <v>399</v>
      </c>
      <c r="G192" s="185" t="s">
        <v>349</v>
      </c>
      <c r="H192" s="204" t="s">
        <v>187</v>
      </c>
      <c r="I192" s="215" t="s">
        <v>350</v>
      </c>
      <c r="J192" s="141" t="s">
        <v>563</v>
      </c>
      <c r="K192" s="146" t="s">
        <v>564</v>
      </c>
      <c r="L192" s="143" t="s">
        <v>373</v>
      </c>
      <c r="M192" s="144" t="s">
        <v>565</v>
      </c>
      <c r="N192" s="146" t="s">
        <v>566</v>
      </c>
      <c r="O192" s="146" t="s">
        <v>567</v>
      </c>
      <c r="P192" s="148" t="s">
        <v>231</v>
      </c>
      <c r="Q192" s="146" t="s">
        <v>243</v>
      </c>
      <c r="R192" s="146" t="s">
        <v>232</v>
      </c>
      <c r="S192" s="208">
        <v>43440</v>
      </c>
      <c r="T192" s="177">
        <f t="shared" si="94"/>
        <v>3</v>
      </c>
      <c r="U192" s="244" t="str">
        <f t="shared" si="92"/>
        <v>Posible</v>
      </c>
      <c r="V192" s="177">
        <f t="shared" si="95"/>
        <v>1</v>
      </c>
      <c r="W192" s="211" t="str">
        <f>P192</f>
        <v>Insignificante</v>
      </c>
      <c r="X192" s="178" t="str">
        <f t="shared" si="85"/>
        <v>Bajo</v>
      </c>
      <c r="Y192" s="179"/>
      <c r="Z192" s="179"/>
      <c r="AA192" s="177">
        <f t="shared" si="86"/>
        <v>3</v>
      </c>
      <c r="AB192" s="178" t="str">
        <f t="shared" si="96"/>
        <v>Posible</v>
      </c>
      <c r="AC192" s="177">
        <f t="shared" si="87"/>
        <v>1</v>
      </c>
      <c r="AD192" s="178" t="str">
        <f t="shared" si="97"/>
        <v>Insignificante</v>
      </c>
      <c r="AE192" s="178" t="str">
        <f t="shared" si="88"/>
        <v>Moderado</v>
      </c>
      <c r="AF192" s="179"/>
      <c r="AG192" s="179"/>
      <c r="AH192" s="177">
        <f t="shared" si="89"/>
        <v>3</v>
      </c>
      <c r="AI192" s="178" t="str">
        <f t="shared" si="98"/>
        <v>Posible</v>
      </c>
      <c r="AJ192" s="177">
        <f t="shared" si="90"/>
        <v>1</v>
      </c>
      <c r="AK192" s="178" t="str">
        <f t="shared" si="99"/>
        <v>Insignificante</v>
      </c>
      <c r="AL192" s="178" t="str">
        <f t="shared" si="91"/>
        <v>Moderado</v>
      </c>
    </row>
    <row r="193" spans="2:38" customFormat="1" ht="114.75" hidden="1">
      <c r="B193" s="205" t="s">
        <v>576</v>
      </c>
      <c r="C193" s="206" t="str">
        <f t="shared" si="93"/>
        <v>Se produce Saturacion del sistema  debido a Falta de soluciones contra ataques de Denegación de Servicio (DDoS) causado por un Atacante Externo, que ocaciona Indisponibilidad del sistema</v>
      </c>
      <c r="D193" s="157" t="s">
        <v>346</v>
      </c>
      <c r="E193" s="182" t="s">
        <v>401</v>
      </c>
      <c r="F193" s="218" t="s">
        <v>402</v>
      </c>
      <c r="G193" s="157" t="s">
        <v>403</v>
      </c>
      <c r="H193" s="184" t="s">
        <v>189</v>
      </c>
      <c r="I193" s="156" t="s">
        <v>350</v>
      </c>
      <c r="J193" s="141" t="s">
        <v>563</v>
      </c>
      <c r="K193" s="146" t="s">
        <v>564</v>
      </c>
      <c r="L193" s="143" t="s">
        <v>373</v>
      </c>
      <c r="M193" s="144" t="s">
        <v>565</v>
      </c>
      <c r="N193" s="146" t="s">
        <v>566</v>
      </c>
      <c r="O193" s="146" t="s">
        <v>567</v>
      </c>
      <c r="P193" s="148" t="s">
        <v>231</v>
      </c>
      <c r="Q193" s="146" t="s">
        <v>243</v>
      </c>
      <c r="R193" s="146" t="s">
        <v>232</v>
      </c>
      <c r="S193" s="208">
        <v>43440</v>
      </c>
      <c r="T193" s="177">
        <f t="shared" si="94"/>
        <v>3</v>
      </c>
      <c r="U193" s="244" t="str">
        <f t="shared" si="92"/>
        <v>Posible</v>
      </c>
      <c r="V193" s="177">
        <f t="shared" si="95"/>
        <v>3</v>
      </c>
      <c r="W193" s="176" t="str">
        <f>R193</f>
        <v>Moderado</v>
      </c>
      <c r="X193" s="178" t="str">
        <f t="shared" si="85"/>
        <v>Alto</v>
      </c>
      <c r="Y193" s="179"/>
      <c r="Z193" s="179"/>
      <c r="AA193" s="177">
        <f t="shared" si="86"/>
        <v>3</v>
      </c>
      <c r="AB193" s="178" t="str">
        <f t="shared" si="96"/>
        <v>Posible</v>
      </c>
      <c r="AC193" s="177">
        <f t="shared" si="87"/>
        <v>3</v>
      </c>
      <c r="AD193" s="178" t="str">
        <f t="shared" si="97"/>
        <v>Moderado</v>
      </c>
      <c r="AE193" s="178" t="str">
        <f t="shared" si="88"/>
        <v>Alto</v>
      </c>
      <c r="AF193" s="179"/>
      <c r="AG193" s="179"/>
      <c r="AH193" s="177">
        <f t="shared" si="89"/>
        <v>3</v>
      </c>
      <c r="AI193" s="178" t="str">
        <f t="shared" si="98"/>
        <v>Posible</v>
      </c>
      <c r="AJ193" s="177">
        <f t="shared" si="90"/>
        <v>3</v>
      </c>
      <c r="AK193" s="178" t="str">
        <f t="shared" si="99"/>
        <v>Moderado</v>
      </c>
      <c r="AL193" s="178" t="str">
        <f t="shared" si="91"/>
        <v>Alto</v>
      </c>
    </row>
    <row r="194" spans="2:38" customFormat="1" ht="102" hidden="1">
      <c r="B194" s="205" t="s">
        <v>577</v>
      </c>
      <c r="C194" s="206" t="str">
        <f t="shared" si="93"/>
        <v xml:space="preserve">Se produce Modificación no autorizada de datos debido a Falta de logs de auditoría y monitoreo causado por un Atacante Externo, que ocaciona Alteracion de información sensible o del proceso </v>
      </c>
      <c r="D194" s="157" t="s">
        <v>346</v>
      </c>
      <c r="E194" s="172" t="s">
        <v>382</v>
      </c>
      <c r="F194" s="157" t="s">
        <v>405</v>
      </c>
      <c r="G194" s="185" t="s">
        <v>384</v>
      </c>
      <c r="H194" s="204" t="s">
        <v>188</v>
      </c>
      <c r="I194" s="164" t="s">
        <v>352</v>
      </c>
      <c r="J194" s="141" t="s">
        <v>563</v>
      </c>
      <c r="K194" s="146" t="s">
        <v>564</v>
      </c>
      <c r="L194" s="143" t="s">
        <v>373</v>
      </c>
      <c r="M194" s="144" t="s">
        <v>565</v>
      </c>
      <c r="N194" s="146" t="s">
        <v>566</v>
      </c>
      <c r="O194" s="146" t="s">
        <v>567</v>
      </c>
      <c r="P194" s="148" t="s">
        <v>231</v>
      </c>
      <c r="Q194" s="146" t="s">
        <v>243</v>
      </c>
      <c r="R194" s="146" t="s">
        <v>232</v>
      </c>
      <c r="S194" s="208">
        <v>43440</v>
      </c>
      <c r="T194" s="177">
        <f t="shared" si="94"/>
        <v>4</v>
      </c>
      <c r="U194" s="244" t="str">
        <f t="shared" si="92"/>
        <v>Probable</v>
      </c>
      <c r="V194" s="177">
        <f t="shared" si="95"/>
        <v>5</v>
      </c>
      <c r="W194" s="176" t="str">
        <f>Q194</f>
        <v>Catastrófico</v>
      </c>
      <c r="X194" s="178" t="str">
        <f t="shared" si="85"/>
        <v>Extremo</v>
      </c>
      <c r="Y194" s="179"/>
      <c r="Z194" s="179"/>
      <c r="AA194" s="177">
        <f t="shared" si="86"/>
        <v>4</v>
      </c>
      <c r="AB194" s="178" t="str">
        <f t="shared" si="96"/>
        <v>Probable</v>
      </c>
      <c r="AC194" s="177">
        <f t="shared" si="87"/>
        <v>5</v>
      </c>
      <c r="AD194" s="178" t="str">
        <f t="shared" si="97"/>
        <v>Catastrofico</v>
      </c>
      <c r="AE194" s="178" t="str">
        <f t="shared" si="88"/>
        <v>Extremo</v>
      </c>
      <c r="AF194" s="179"/>
      <c r="AG194" s="179"/>
      <c r="AH194" s="177">
        <f t="shared" si="89"/>
        <v>4</v>
      </c>
      <c r="AI194" s="178" t="str">
        <f t="shared" si="98"/>
        <v>Probable</v>
      </c>
      <c r="AJ194" s="177">
        <f t="shared" si="90"/>
        <v>5</v>
      </c>
      <c r="AK194" s="178" t="str">
        <f t="shared" si="99"/>
        <v>Catastrofico</v>
      </c>
      <c r="AL194" s="178" t="str">
        <f t="shared" si="91"/>
        <v>Extremo</v>
      </c>
    </row>
    <row r="195" spans="2:38" customFormat="1" ht="114.75" hidden="1">
      <c r="B195" s="205" t="s">
        <v>578</v>
      </c>
      <c r="C195" s="206" t="str">
        <f t="shared" si="93"/>
        <v xml:space="preserve">Se produce Modificación no autorizada de datos debido a Falta de logs de auditoría y monitoreo causado por un Usuario TI (Malintencionado), que ocaciona Alteracion de información sensible o del proceso </v>
      </c>
      <c r="D195" s="182" t="s">
        <v>387</v>
      </c>
      <c r="E195" s="172" t="s">
        <v>382</v>
      </c>
      <c r="F195" s="157" t="s">
        <v>405</v>
      </c>
      <c r="G195" s="185" t="s">
        <v>384</v>
      </c>
      <c r="H195" s="204" t="s">
        <v>188</v>
      </c>
      <c r="I195" s="164" t="s">
        <v>352</v>
      </c>
      <c r="J195" s="141" t="s">
        <v>563</v>
      </c>
      <c r="K195" s="146" t="s">
        <v>564</v>
      </c>
      <c r="L195" s="143" t="s">
        <v>373</v>
      </c>
      <c r="M195" s="144" t="s">
        <v>565</v>
      </c>
      <c r="N195" s="146" t="s">
        <v>566</v>
      </c>
      <c r="O195" s="146" t="s">
        <v>567</v>
      </c>
      <c r="P195" s="148" t="s">
        <v>231</v>
      </c>
      <c r="Q195" s="146" t="s">
        <v>243</v>
      </c>
      <c r="R195" s="146" t="s">
        <v>232</v>
      </c>
      <c r="S195" s="208">
        <v>43440</v>
      </c>
      <c r="T195" s="177">
        <f t="shared" si="94"/>
        <v>4</v>
      </c>
      <c r="U195" s="244" t="str">
        <f t="shared" si="92"/>
        <v>Probable</v>
      </c>
      <c r="V195" s="177">
        <f t="shared" si="95"/>
        <v>5</v>
      </c>
      <c r="W195" s="176" t="str">
        <f>Q195</f>
        <v>Catastrófico</v>
      </c>
      <c r="X195" s="178" t="str">
        <f t="shared" si="85"/>
        <v>Extremo</v>
      </c>
      <c r="Y195" s="179"/>
      <c r="Z195" s="179"/>
      <c r="AA195" s="177">
        <f t="shared" si="86"/>
        <v>4</v>
      </c>
      <c r="AB195" s="178" t="str">
        <f t="shared" si="96"/>
        <v>Probable</v>
      </c>
      <c r="AC195" s="177">
        <f t="shared" si="87"/>
        <v>5</v>
      </c>
      <c r="AD195" s="178" t="str">
        <f t="shared" si="97"/>
        <v>Catastrofico</v>
      </c>
      <c r="AE195" s="178" t="str">
        <f t="shared" si="88"/>
        <v>Extremo</v>
      </c>
      <c r="AF195" s="179"/>
      <c r="AG195" s="179"/>
      <c r="AH195" s="177">
        <f t="shared" si="89"/>
        <v>4</v>
      </c>
      <c r="AI195" s="178" t="str">
        <f t="shared" si="98"/>
        <v>Probable</v>
      </c>
      <c r="AJ195" s="177">
        <f t="shared" si="90"/>
        <v>5</v>
      </c>
      <c r="AK195" s="178" t="str">
        <f t="shared" si="99"/>
        <v>Catastrofico</v>
      </c>
      <c r="AL195" s="178" t="str">
        <f t="shared" si="91"/>
        <v>Extremo</v>
      </c>
    </row>
    <row r="196" spans="2:38" customFormat="1" ht="114.75" hidden="1">
      <c r="B196" s="205" t="s">
        <v>579</v>
      </c>
      <c r="C196" s="206" t="str">
        <f t="shared" si="93"/>
        <v>Se produce Acceso no autorizado a datos debido a Configuración de seguridad incorrectos  causado por un Usuario TI (Malintencionado), que ocaciona Fuga de información sensible o del proceso</v>
      </c>
      <c r="D196" s="182" t="s">
        <v>387</v>
      </c>
      <c r="E196" s="185" t="s">
        <v>347</v>
      </c>
      <c r="F196" s="185" t="s">
        <v>348</v>
      </c>
      <c r="G196" s="185" t="s">
        <v>349</v>
      </c>
      <c r="H196" s="204" t="s">
        <v>187</v>
      </c>
      <c r="I196" s="156" t="s">
        <v>350</v>
      </c>
      <c r="J196" s="141" t="s">
        <v>580</v>
      </c>
      <c r="K196" s="146" t="s">
        <v>581</v>
      </c>
      <c r="L196" s="148" t="s">
        <v>373</v>
      </c>
      <c r="M196" s="146" t="s">
        <v>582</v>
      </c>
      <c r="N196" s="146" t="s">
        <v>224</v>
      </c>
      <c r="O196" s="146" t="s">
        <v>225</v>
      </c>
      <c r="P196" s="148" t="s">
        <v>231</v>
      </c>
      <c r="Q196" s="146" t="s">
        <v>242</v>
      </c>
      <c r="R196" s="146" t="s">
        <v>242</v>
      </c>
      <c r="S196" s="208">
        <v>43440</v>
      </c>
      <c r="T196" s="177">
        <f t="shared" si="94"/>
        <v>3</v>
      </c>
      <c r="U196" s="244" t="str">
        <f t="shared" si="92"/>
        <v>Posible</v>
      </c>
      <c r="V196" s="177">
        <f t="shared" si="95"/>
        <v>1</v>
      </c>
      <c r="W196" s="211" t="str">
        <f>P196</f>
        <v>Insignificante</v>
      </c>
      <c r="X196" s="178" t="str">
        <f t="shared" ref="X196:X254" si="100">IF(AND(T196=1,V196=1),"Bajo",IF(AND(T196=1,V196=2),"Bajo",IF(AND(T196=2,V196=1),"Bajo",IF(AND(T196=3,V196=1),"Bajo",IF(AND(T196=1,V196=3),"Moderado",IF(AND(T196=1,V196=4),"Alto",IF(AND(T196=2,V196=2),"Bajo",IF(AND(T196=2,V196=3),"Alto",IF(AND(T196=3,V196=2),"Moderado",IF(AND(T196=4,V196=1),"Moderado",IF(AND(T196=1,V196=5),"Extremo",IF(AND(T196=2,V196=4),"Alto",IF(AND(T196=3,V196=3),"Alto",IF(AND(T196=3,V196=4),"Extremo",IF(AND(T196=4,V196=2),"Alto",IF(AND(T196=4,V196=3),"Alto",IF(AND(T196=5,V196=1),"Alto",IF(AND(T196=5,V196=2),"Alto",IF(AND(T196=2,V196=5),"Extremo",IF(AND(T196=3,V196=5),"Extremo",IF(AND(T196=4,V196=4),"Extremo",IF(AND(T196=4,V196=5),"Extremo",IF(AND(T196=5,V196=3),"Alto",IF(AND(T196=5,V196=4),"Extremo",IF(AND(T196=5,V196=5),"Extremo","NA")))))))))))))))))))))))))</f>
        <v>Bajo</v>
      </c>
      <c r="Y196" s="179"/>
      <c r="Z196" s="179"/>
      <c r="AA196" s="177">
        <f t="shared" ref="AA196:AA254" si="101">IF(T196-Y196&lt;=0,1,T196-Y196)</f>
        <v>3</v>
      </c>
      <c r="AB196" s="178" t="str">
        <f t="shared" si="96"/>
        <v>Posible</v>
      </c>
      <c r="AC196" s="177">
        <f t="shared" ref="AC196:AC254" si="102">IF(V196-Z196&lt;=0,1,V196-Z196)</f>
        <v>1</v>
      </c>
      <c r="AD196" s="178" t="str">
        <f t="shared" si="97"/>
        <v>Insignificante</v>
      </c>
      <c r="AE196" s="178" t="str">
        <f t="shared" ref="AE196:AE254" si="103">IF(AND(AA196=1,AC196=1),"Bajo",IF(AND(AA196=1,AC196=2),"Bajo",IF(AND(AA196=2,AC196=1),"Bajo",IF(AND(AA196=3,AC196=1),"Moderado",IF(AND(AA196=1,AC196=3),"Moderado",IF(AND(AA196=1,AC196=4),"Moderado",IF(AND(AA196=2,AC196=2),"Moderado",IF(AND(AA196=2,AC196=3),"Moderado",IF(AND(AA196=3,AC196=2),"Moderado",IF(AND(AA196=4,AC196=1),"Moderado",IF(AND(AA196=1,AC196=5),"Alto",IF(AND(AA196=2,AC196=4),"Alto",IF(AND(AA196=3,AC196=3),"Alto",IF(AND(AA196=3,AC196=4),"Alto",IF(AND(AA196=4,AC196=2),"Moderado",IF(AND(AA196=4,AC196=3),"Alto",IF(AND(AA196=5,AC196=1),"Alto",IF(AND(AA196=5,AC196=2),"Alto",IF(AND(AA196=2,AC196=5),"Alto",IF(AND(AA196=3,AC196=5),"Extremo",IF(AND(AA196=4,AC196=4),"Extremo",IF(AND(AA196=4,AC196=5),"Extremo",IF(AND(AA196=5,AC196=3),"Alto",IF(AND(AA196=5,AC196=4),"Extremo",IF(AND(AA196=5,AC196=5),"Extremo","NA")))))))))))))))))))))))))</f>
        <v>Moderado</v>
      </c>
      <c r="AF196" s="179"/>
      <c r="AG196" s="179"/>
      <c r="AH196" s="177">
        <f t="shared" ref="AH196:AH254" si="104">IF(AA196-AF196&lt;=0,1,AA196-AF196)</f>
        <v>3</v>
      </c>
      <c r="AI196" s="178" t="str">
        <f t="shared" si="98"/>
        <v>Posible</v>
      </c>
      <c r="AJ196" s="177">
        <f t="shared" ref="AJ196:AJ254" si="105">IF(AC196-AG196&lt;=0,1,AC196-AG196)</f>
        <v>1</v>
      </c>
      <c r="AK196" s="178" t="str">
        <f t="shared" si="99"/>
        <v>Insignificante</v>
      </c>
      <c r="AL196" s="178" t="str">
        <f t="shared" ref="AL196:AL254" si="106">IF(AND(AH196=1,AJ196=1),"Bajo",IF(AND(AH196=1,AJ196=2),"Bajo",IF(AND(AH196=2,AJ196=1),"Bajo",IF(AND(AH196=3,AJ196=1),"Moderado",IF(AND(AH196=1,AJ196=3),"Moderado",IF(AND(AH196=1,AJ196=4),"Moderado",IF(AND(AH196=2,AJ196=2),"Moderado",IF(AND(AH196=2,AJ196=3),"Moderado",IF(AND(AH196=3,AJ196=2),"Moderado",IF(AND(AH196=4,AJ196=1),"Moderado",IF(AND(AH196=1,AJ196=5),"Alto",IF(AND(AH196=2,AJ196=4),"Alto",IF(AND(AH196=3,AJ196=3),"Alto",IF(AND(AH196=3,AJ196=4),"Alto",IF(AND(AH196=4,AJ196=2),"Moderado",IF(AND(AH196=4,AJ196=3),"Alto",IF(AND(AH196=5,AJ196=1),"Alto",IF(AND(AH196=5,AJ196=2),"Alto",IF(AND(AH196=2,AJ196=5),"Alto",IF(AND(AH196=3,AJ196=5),"Extremo",IF(AND(AH196=4,AJ196=4),"Extremo",IF(AND(AH196=4,AJ196=5),"Extremo",IF(AND(AH196=5,AJ196=3),"Alto",IF(AND(AH196=5,AJ196=4),"Extremo",IF(AND(AH196=5,AJ196=5),"Extremo","NA")))))))))))))))))))))))))</f>
        <v>Moderado</v>
      </c>
    </row>
    <row r="197" spans="2:38" customFormat="1" ht="114.75" hidden="1">
      <c r="B197" s="205" t="s">
        <v>583</v>
      </c>
      <c r="C197" s="206" t="str">
        <f t="shared" si="93"/>
        <v xml:space="preserve">Se produce Modificación no autorizada de datos debido a Vulnerabilidades técnicas no remediadas causado por un Usuario TI (Malintencionado), que ocaciona Alteracion de información sensible o del proceso </v>
      </c>
      <c r="D197" s="182" t="s">
        <v>387</v>
      </c>
      <c r="E197" s="172" t="s">
        <v>382</v>
      </c>
      <c r="F197" s="172" t="s">
        <v>383</v>
      </c>
      <c r="G197" s="185" t="s">
        <v>384</v>
      </c>
      <c r="H197" s="204" t="s">
        <v>188</v>
      </c>
      <c r="I197" s="156" t="s">
        <v>352</v>
      </c>
      <c r="J197" s="141" t="s">
        <v>580</v>
      </c>
      <c r="K197" s="146" t="s">
        <v>581</v>
      </c>
      <c r="L197" s="148" t="s">
        <v>373</v>
      </c>
      <c r="M197" s="146" t="s">
        <v>582</v>
      </c>
      <c r="N197" s="146" t="s">
        <v>224</v>
      </c>
      <c r="O197" s="146" t="s">
        <v>225</v>
      </c>
      <c r="P197" s="148" t="s">
        <v>231</v>
      </c>
      <c r="Q197" s="146" t="s">
        <v>242</v>
      </c>
      <c r="R197" s="146" t="s">
        <v>242</v>
      </c>
      <c r="S197" s="208">
        <v>43440</v>
      </c>
      <c r="T197" s="177">
        <f t="shared" si="94"/>
        <v>4</v>
      </c>
      <c r="U197" s="244" t="str">
        <f t="shared" si="92"/>
        <v>Probable</v>
      </c>
      <c r="V197" s="177">
        <f t="shared" si="95"/>
        <v>4</v>
      </c>
      <c r="W197" s="176" t="str">
        <f>Q197</f>
        <v>Mayor</v>
      </c>
      <c r="X197" s="178" t="str">
        <f t="shared" si="100"/>
        <v>Extremo</v>
      </c>
      <c r="Y197" s="179"/>
      <c r="Z197" s="179"/>
      <c r="AA197" s="177">
        <f t="shared" si="101"/>
        <v>4</v>
      </c>
      <c r="AB197" s="178" t="str">
        <f t="shared" si="96"/>
        <v>Probable</v>
      </c>
      <c r="AC197" s="177">
        <f t="shared" si="102"/>
        <v>4</v>
      </c>
      <c r="AD197" s="178" t="str">
        <f t="shared" si="97"/>
        <v>Mayor</v>
      </c>
      <c r="AE197" s="178" t="str">
        <f t="shared" si="103"/>
        <v>Extremo</v>
      </c>
      <c r="AF197" s="179"/>
      <c r="AG197" s="179"/>
      <c r="AH197" s="177">
        <f t="shared" si="104"/>
        <v>4</v>
      </c>
      <c r="AI197" s="178" t="str">
        <f t="shared" si="98"/>
        <v>Probable</v>
      </c>
      <c r="AJ197" s="177">
        <f t="shared" si="105"/>
        <v>4</v>
      </c>
      <c r="AK197" s="178" t="str">
        <f t="shared" si="99"/>
        <v>Mayor</v>
      </c>
      <c r="AL197" s="178" t="str">
        <f t="shared" si="106"/>
        <v>Extremo</v>
      </c>
    </row>
    <row r="198" spans="2:38" customFormat="1" ht="114.75" hidden="1">
      <c r="B198" s="205" t="s">
        <v>584</v>
      </c>
      <c r="C198" s="206" t="str">
        <f t="shared" si="93"/>
        <v>Se produce Acceso no autorizado debido a Vulnerabilidades técnicas no remediadas causado por un Usuario interno (Malintencionado), que ocaciona Fuga de información sensible o del proceso</v>
      </c>
      <c r="D198" s="182" t="s">
        <v>485</v>
      </c>
      <c r="E198" s="172" t="s">
        <v>431</v>
      </c>
      <c r="F198" s="172" t="s">
        <v>383</v>
      </c>
      <c r="G198" s="185" t="s">
        <v>349</v>
      </c>
      <c r="H198" s="204" t="s">
        <v>187</v>
      </c>
      <c r="I198" s="156" t="s">
        <v>352</v>
      </c>
      <c r="J198" s="141" t="s">
        <v>580</v>
      </c>
      <c r="K198" s="146" t="s">
        <v>581</v>
      </c>
      <c r="L198" s="148" t="s">
        <v>373</v>
      </c>
      <c r="M198" s="146" t="s">
        <v>582</v>
      </c>
      <c r="N198" s="146" t="s">
        <v>224</v>
      </c>
      <c r="O198" s="146" t="s">
        <v>225</v>
      </c>
      <c r="P198" s="148" t="s">
        <v>231</v>
      </c>
      <c r="Q198" s="146" t="s">
        <v>242</v>
      </c>
      <c r="R198" s="146" t="s">
        <v>242</v>
      </c>
      <c r="S198" s="208">
        <v>43440</v>
      </c>
      <c r="T198" s="177">
        <f t="shared" si="94"/>
        <v>4</v>
      </c>
      <c r="U198" s="244" t="str">
        <f t="shared" si="92"/>
        <v>Probable</v>
      </c>
      <c r="V198" s="177">
        <f t="shared" si="95"/>
        <v>1</v>
      </c>
      <c r="W198" s="211" t="str">
        <f>P198</f>
        <v>Insignificante</v>
      </c>
      <c r="X198" s="178" t="str">
        <f t="shared" si="100"/>
        <v>Moderado</v>
      </c>
      <c r="Y198" s="179"/>
      <c r="Z198" s="179"/>
      <c r="AA198" s="177">
        <f t="shared" si="101"/>
        <v>4</v>
      </c>
      <c r="AB198" s="178" t="str">
        <f t="shared" si="96"/>
        <v>Probable</v>
      </c>
      <c r="AC198" s="177">
        <f t="shared" si="102"/>
        <v>1</v>
      </c>
      <c r="AD198" s="178" t="str">
        <f t="shared" si="97"/>
        <v>Insignificante</v>
      </c>
      <c r="AE198" s="178" t="str">
        <f t="shared" si="103"/>
        <v>Moderado</v>
      </c>
      <c r="AF198" s="179"/>
      <c r="AG198" s="179"/>
      <c r="AH198" s="177">
        <f t="shared" si="104"/>
        <v>4</v>
      </c>
      <c r="AI198" s="178" t="str">
        <f t="shared" si="98"/>
        <v>Probable</v>
      </c>
      <c r="AJ198" s="177">
        <f t="shared" si="105"/>
        <v>1</v>
      </c>
      <c r="AK198" s="178" t="str">
        <f t="shared" si="99"/>
        <v>Insignificante</v>
      </c>
      <c r="AL198" s="178" t="str">
        <f t="shared" si="106"/>
        <v>Moderado</v>
      </c>
    </row>
    <row r="199" spans="2:38" customFormat="1" ht="114.75" hidden="1">
      <c r="B199" s="205" t="s">
        <v>585</v>
      </c>
      <c r="C199" s="206" t="str">
        <f t="shared" si="93"/>
        <v>Se produce Acceso no autorizado debido a Vulnerabilidades técnicas no remediadas causado por un Usuario TI (Malintencionado), que ocaciona Fuga de información sensible o del proceso</v>
      </c>
      <c r="D199" s="182" t="s">
        <v>387</v>
      </c>
      <c r="E199" s="172" t="s">
        <v>431</v>
      </c>
      <c r="F199" s="172" t="s">
        <v>383</v>
      </c>
      <c r="G199" s="185" t="s">
        <v>349</v>
      </c>
      <c r="H199" s="204" t="s">
        <v>187</v>
      </c>
      <c r="I199" s="156" t="s">
        <v>352</v>
      </c>
      <c r="J199" s="141" t="s">
        <v>580</v>
      </c>
      <c r="K199" s="146" t="s">
        <v>581</v>
      </c>
      <c r="L199" s="148" t="s">
        <v>373</v>
      </c>
      <c r="M199" s="146" t="s">
        <v>582</v>
      </c>
      <c r="N199" s="146" t="s">
        <v>224</v>
      </c>
      <c r="O199" s="146" t="s">
        <v>225</v>
      </c>
      <c r="P199" s="148" t="s">
        <v>231</v>
      </c>
      <c r="Q199" s="146" t="s">
        <v>242</v>
      </c>
      <c r="R199" s="146" t="s">
        <v>242</v>
      </c>
      <c r="S199" s="208">
        <v>43440</v>
      </c>
      <c r="T199" s="177">
        <f t="shared" si="94"/>
        <v>4</v>
      </c>
      <c r="U199" s="244" t="str">
        <f t="shared" si="92"/>
        <v>Probable</v>
      </c>
      <c r="V199" s="177">
        <f t="shared" si="95"/>
        <v>1</v>
      </c>
      <c r="W199" s="211" t="str">
        <f>P199</f>
        <v>Insignificante</v>
      </c>
      <c r="X199" s="178" t="str">
        <f t="shared" si="100"/>
        <v>Moderado</v>
      </c>
      <c r="Y199" s="179"/>
      <c r="Z199" s="179"/>
      <c r="AA199" s="177">
        <f t="shared" si="101"/>
        <v>4</v>
      </c>
      <c r="AB199" s="178" t="str">
        <f t="shared" si="96"/>
        <v>Probable</v>
      </c>
      <c r="AC199" s="177">
        <f t="shared" si="102"/>
        <v>1</v>
      </c>
      <c r="AD199" s="178" t="str">
        <f t="shared" si="97"/>
        <v>Insignificante</v>
      </c>
      <c r="AE199" s="178" t="str">
        <f t="shared" si="103"/>
        <v>Moderado</v>
      </c>
      <c r="AF199" s="179"/>
      <c r="AG199" s="179"/>
      <c r="AH199" s="177">
        <f t="shared" si="104"/>
        <v>4</v>
      </c>
      <c r="AI199" s="178" t="str">
        <f t="shared" si="98"/>
        <v>Probable</v>
      </c>
      <c r="AJ199" s="177">
        <f t="shared" si="105"/>
        <v>1</v>
      </c>
      <c r="AK199" s="178" t="str">
        <f t="shared" si="99"/>
        <v>Insignificante</v>
      </c>
      <c r="AL199" s="178" t="str">
        <f t="shared" si="106"/>
        <v>Moderado</v>
      </c>
    </row>
    <row r="200" spans="2:38" customFormat="1" ht="127.5" hidden="1">
      <c r="B200" s="205" t="s">
        <v>586</v>
      </c>
      <c r="C200" s="206" t="str">
        <f t="shared" si="93"/>
        <v xml:space="preserve">Se produce Modificación no autorizada de datos debido a Vulnerabilidades de día cero no gestionadas causado por un Usuario interno (Malintencionado), que ocaciona Daño de información sensible o del proceso </v>
      </c>
      <c r="D200" s="182" t="s">
        <v>485</v>
      </c>
      <c r="E200" s="185" t="s">
        <v>382</v>
      </c>
      <c r="F200" s="172" t="s">
        <v>389</v>
      </c>
      <c r="G200" s="185" t="s">
        <v>390</v>
      </c>
      <c r="H200" s="184" t="s">
        <v>189</v>
      </c>
      <c r="I200" s="156" t="s">
        <v>352</v>
      </c>
      <c r="J200" s="141" t="s">
        <v>580</v>
      </c>
      <c r="K200" s="146" t="s">
        <v>581</v>
      </c>
      <c r="L200" s="148" t="s">
        <v>373</v>
      </c>
      <c r="M200" s="146" t="s">
        <v>582</v>
      </c>
      <c r="N200" s="146" t="s">
        <v>224</v>
      </c>
      <c r="O200" s="146" t="s">
        <v>225</v>
      </c>
      <c r="P200" s="148" t="s">
        <v>231</v>
      </c>
      <c r="Q200" s="146" t="s">
        <v>242</v>
      </c>
      <c r="R200" s="146" t="s">
        <v>242</v>
      </c>
      <c r="S200" s="208">
        <v>43440</v>
      </c>
      <c r="T200" s="177">
        <f t="shared" si="94"/>
        <v>4</v>
      </c>
      <c r="U200" s="244" t="str">
        <f t="shared" si="92"/>
        <v>Probable</v>
      </c>
      <c r="V200" s="177">
        <f t="shared" si="95"/>
        <v>4</v>
      </c>
      <c r="W200" s="176" t="str">
        <f>R200</f>
        <v>Mayor</v>
      </c>
      <c r="X200" s="178" t="str">
        <f t="shared" si="100"/>
        <v>Extremo</v>
      </c>
      <c r="Y200" s="179"/>
      <c r="Z200" s="179"/>
      <c r="AA200" s="177">
        <f t="shared" si="101"/>
        <v>4</v>
      </c>
      <c r="AB200" s="178" t="str">
        <f t="shared" si="96"/>
        <v>Probable</v>
      </c>
      <c r="AC200" s="177">
        <f t="shared" si="102"/>
        <v>4</v>
      </c>
      <c r="AD200" s="178" t="str">
        <f t="shared" si="97"/>
        <v>Mayor</v>
      </c>
      <c r="AE200" s="178" t="str">
        <f t="shared" si="103"/>
        <v>Extremo</v>
      </c>
      <c r="AF200" s="179"/>
      <c r="AG200" s="179"/>
      <c r="AH200" s="177">
        <f t="shared" si="104"/>
        <v>4</v>
      </c>
      <c r="AI200" s="178" t="str">
        <f t="shared" si="98"/>
        <v>Probable</v>
      </c>
      <c r="AJ200" s="177">
        <f t="shared" si="105"/>
        <v>4</v>
      </c>
      <c r="AK200" s="178" t="str">
        <f t="shared" si="99"/>
        <v>Mayor</v>
      </c>
      <c r="AL200" s="178" t="str">
        <f t="shared" si="106"/>
        <v>Extremo</v>
      </c>
    </row>
    <row r="201" spans="2:38" customFormat="1" ht="127.5" hidden="1">
      <c r="B201" s="205" t="s">
        <v>587</v>
      </c>
      <c r="C201" s="206" t="str">
        <f t="shared" si="93"/>
        <v xml:space="preserve">Se produce Modificación no autorizada de datos debido a Vulnerabilidades de día cero no gestionadas causado por un Usuario TI (Malintencionado), que ocaciona Daño de información sensible o del proceso </v>
      </c>
      <c r="D201" s="182" t="s">
        <v>387</v>
      </c>
      <c r="E201" s="185" t="s">
        <v>382</v>
      </c>
      <c r="F201" s="172" t="s">
        <v>389</v>
      </c>
      <c r="G201" s="185" t="s">
        <v>390</v>
      </c>
      <c r="H201" s="184" t="s">
        <v>189</v>
      </c>
      <c r="I201" s="156" t="s">
        <v>352</v>
      </c>
      <c r="J201" s="141" t="s">
        <v>580</v>
      </c>
      <c r="K201" s="146" t="s">
        <v>581</v>
      </c>
      <c r="L201" s="148" t="s">
        <v>373</v>
      </c>
      <c r="M201" s="146" t="s">
        <v>582</v>
      </c>
      <c r="N201" s="146" t="s">
        <v>224</v>
      </c>
      <c r="O201" s="146" t="s">
        <v>225</v>
      </c>
      <c r="P201" s="148" t="s">
        <v>231</v>
      </c>
      <c r="Q201" s="146" t="s">
        <v>242</v>
      </c>
      <c r="R201" s="146" t="s">
        <v>242</v>
      </c>
      <c r="S201" s="208">
        <v>43440</v>
      </c>
      <c r="T201" s="177">
        <f t="shared" si="94"/>
        <v>4</v>
      </c>
      <c r="U201" s="244" t="str">
        <f t="shared" si="92"/>
        <v>Probable</v>
      </c>
      <c r="V201" s="177">
        <f t="shared" si="95"/>
        <v>4</v>
      </c>
      <c r="W201" s="176" t="str">
        <f>R201</f>
        <v>Mayor</v>
      </c>
      <c r="X201" s="178" t="str">
        <f t="shared" si="100"/>
        <v>Extremo</v>
      </c>
      <c r="Y201" s="179"/>
      <c r="Z201" s="179"/>
      <c r="AA201" s="177">
        <f t="shared" si="101"/>
        <v>4</v>
      </c>
      <c r="AB201" s="178" t="str">
        <f t="shared" si="96"/>
        <v>Probable</v>
      </c>
      <c r="AC201" s="177">
        <f t="shared" si="102"/>
        <v>4</v>
      </c>
      <c r="AD201" s="178" t="str">
        <f t="shared" si="97"/>
        <v>Mayor</v>
      </c>
      <c r="AE201" s="178" t="str">
        <f t="shared" si="103"/>
        <v>Extremo</v>
      </c>
      <c r="AF201" s="179"/>
      <c r="AG201" s="179"/>
      <c r="AH201" s="177">
        <f t="shared" si="104"/>
        <v>4</v>
      </c>
      <c r="AI201" s="178" t="str">
        <f t="shared" si="98"/>
        <v>Probable</v>
      </c>
      <c r="AJ201" s="177">
        <f t="shared" si="105"/>
        <v>4</v>
      </c>
      <c r="AK201" s="178" t="str">
        <f t="shared" si="99"/>
        <v>Mayor</v>
      </c>
      <c r="AL201" s="178" t="str">
        <f t="shared" si="106"/>
        <v>Extremo</v>
      </c>
    </row>
    <row r="202" spans="2:38" customFormat="1" ht="102" hidden="1">
      <c r="B202" s="205" t="s">
        <v>588</v>
      </c>
      <c r="C202" s="206" t="str">
        <f t="shared" si="93"/>
        <v>Se produce Inyección de código debido a Fallas conocidas en el sistema causado por un Usuario interno (Malintencionado), que ocaciona Fuga de información sensible o del proceso</v>
      </c>
      <c r="D202" s="182" t="s">
        <v>485</v>
      </c>
      <c r="E202" s="172" t="s">
        <v>393</v>
      </c>
      <c r="F202" s="185" t="s">
        <v>394</v>
      </c>
      <c r="G202" s="185" t="s">
        <v>349</v>
      </c>
      <c r="H202" s="204" t="s">
        <v>187</v>
      </c>
      <c r="I202" s="215" t="s">
        <v>350</v>
      </c>
      <c r="J202" s="141" t="s">
        <v>580</v>
      </c>
      <c r="K202" s="146" t="s">
        <v>581</v>
      </c>
      <c r="L202" s="148" t="s">
        <v>373</v>
      </c>
      <c r="M202" s="146" t="s">
        <v>582</v>
      </c>
      <c r="N202" s="146" t="s">
        <v>224</v>
      </c>
      <c r="O202" s="146" t="s">
        <v>225</v>
      </c>
      <c r="P202" s="148" t="s">
        <v>231</v>
      </c>
      <c r="Q202" s="146" t="s">
        <v>242</v>
      </c>
      <c r="R202" s="146" t="s">
        <v>242</v>
      </c>
      <c r="S202" s="208">
        <v>43440</v>
      </c>
      <c r="T202" s="177">
        <f t="shared" si="94"/>
        <v>3</v>
      </c>
      <c r="U202" s="244" t="str">
        <f t="shared" si="92"/>
        <v>Posible</v>
      </c>
      <c r="V202" s="177">
        <f t="shared" si="95"/>
        <v>1</v>
      </c>
      <c r="W202" s="211" t="str">
        <f>P202</f>
        <v>Insignificante</v>
      </c>
      <c r="X202" s="178" t="str">
        <f t="shared" si="100"/>
        <v>Bajo</v>
      </c>
      <c r="Y202" s="179"/>
      <c r="Z202" s="179"/>
      <c r="AA202" s="177">
        <f t="shared" si="101"/>
        <v>3</v>
      </c>
      <c r="AB202" s="178" t="str">
        <f t="shared" si="96"/>
        <v>Posible</v>
      </c>
      <c r="AC202" s="177">
        <f t="shared" si="102"/>
        <v>1</v>
      </c>
      <c r="AD202" s="178" t="str">
        <f t="shared" si="97"/>
        <v>Insignificante</v>
      </c>
      <c r="AE202" s="178" t="str">
        <f t="shared" si="103"/>
        <v>Moderado</v>
      </c>
      <c r="AF202" s="179"/>
      <c r="AG202" s="179"/>
      <c r="AH202" s="177">
        <f t="shared" si="104"/>
        <v>3</v>
      </c>
      <c r="AI202" s="178" t="str">
        <f t="shared" si="98"/>
        <v>Posible</v>
      </c>
      <c r="AJ202" s="177">
        <f t="shared" si="105"/>
        <v>1</v>
      </c>
      <c r="AK202" s="178" t="str">
        <f t="shared" si="99"/>
        <v>Insignificante</v>
      </c>
      <c r="AL202" s="178" t="str">
        <f t="shared" si="106"/>
        <v>Moderado</v>
      </c>
    </row>
    <row r="203" spans="2:38" customFormat="1" ht="114.75" hidden="1">
      <c r="B203" s="205" t="s">
        <v>589</v>
      </c>
      <c r="C203" s="206" t="str">
        <f t="shared" si="93"/>
        <v xml:space="preserve">Se produce Modificación no autorizada de datos debido a Falta de logs de auditoría y monitoreo causado por un Usuario TI (Malintencionado), que ocaciona Alteracion de información sensible o del proceso </v>
      </c>
      <c r="D203" s="182" t="s">
        <v>387</v>
      </c>
      <c r="E203" s="172" t="s">
        <v>382</v>
      </c>
      <c r="F203" s="157" t="s">
        <v>405</v>
      </c>
      <c r="G203" s="185" t="s">
        <v>384</v>
      </c>
      <c r="H203" s="204" t="s">
        <v>188</v>
      </c>
      <c r="I203" s="164" t="s">
        <v>352</v>
      </c>
      <c r="J203" s="141" t="s">
        <v>580</v>
      </c>
      <c r="K203" s="146" t="s">
        <v>581</v>
      </c>
      <c r="L203" s="148" t="s">
        <v>373</v>
      </c>
      <c r="M203" s="146" t="s">
        <v>582</v>
      </c>
      <c r="N203" s="146" t="s">
        <v>224</v>
      </c>
      <c r="O203" s="146" t="s">
        <v>225</v>
      </c>
      <c r="P203" s="148" t="s">
        <v>231</v>
      </c>
      <c r="Q203" s="146" t="s">
        <v>242</v>
      </c>
      <c r="R203" s="146" t="s">
        <v>242</v>
      </c>
      <c r="S203" s="208">
        <v>43440</v>
      </c>
      <c r="T203" s="177">
        <f t="shared" si="94"/>
        <v>4</v>
      </c>
      <c r="U203" s="244" t="str">
        <f t="shared" si="92"/>
        <v>Probable</v>
      </c>
      <c r="V203" s="177">
        <f t="shared" si="95"/>
        <v>4</v>
      </c>
      <c r="W203" s="176" t="str">
        <f>Q203</f>
        <v>Mayor</v>
      </c>
      <c r="X203" s="178" t="str">
        <f t="shared" si="100"/>
        <v>Extremo</v>
      </c>
      <c r="Y203" s="179"/>
      <c r="Z203" s="179"/>
      <c r="AA203" s="177">
        <f t="shared" si="101"/>
        <v>4</v>
      </c>
      <c r="AB203" s="178" t="str">
        <f t="shared" si="96"/>
        <v>Probable</v>
      </c>
      <c r="AC203" s="177">
        <f t="shared" si="102"/>
        <v>4</v>
      </c>
      <c r="AD203" s="178" t="str">
        <f t="shared" si="97"/>
        <v>Mayor</v>
      </c>
      <c r="AE203" s="178" t="str">
        <f t="shared" si="103"/>
        <v>Extremo</v>
      </c>
      <c r="AF203" s="179"/>
      <c r="AG203" s="179"/>
      <c r="AH203" s="177">
        <f t="shared" si="104"/>
        <v>4</v>
      </c>
      <c r="AI203" s="178" t="str">
        <f t="shared" si="98"/>
        <v>Probable</v>
      </c>
      <c r="AJ203" s="177">
        <f t="shared" si="105"/>
        <v>4</v>
      </c>
      <c r="AK203" s="178" t="str">
        <f t="shared" si="99"/>
        <v>Mayor</v>
      </c>
      <c r="AL203" s="178" t="str">
        <f t="shared" si="106"/>
        <v>Extremo</v>
      </c>
    </row>
    <row r="204" spans="2:38" customFormat="1" ht="140.25" hidden="1">
      <c r="B204" s="205" t="s">
        <v>590</v>
      </c>
      <c r="C204" s="206" t="str">
        <f t="shared" si="93"/>
        <v>Se produce Acceso no autorizado a datos debido a Configuración de seguridad incorrectos  causado por un Usuario TI (Malintencionado), que ocaciona Fuga de información sensible o del proceso</v>
      </c>
      <c r="D204" s="182" t="s">
        <v>387</v>
      </c>
      <c r="E204" s="185" t="s">
        <v>347</v>
      </c>
      <c r="F204" s="185" t="s">
        <v>348</v>
      </c>
      <c r="G204" s="185" t="s">
        <v>349</v>
      </c>
      <c r="H204" s="204" t="s">
        <v>187</v>
      </c>
      <c r="I204" s="156" t="s">
        <v>350</v>
      </c>
      <c r="J204" s="141" t="s">
        <v>591</v>
      </c>
      <c r="K204" s="146" t="s">
        <v>592</v>
      </c>
      <c r="L204" s="143" t="s">
        <v>373</v>
      </c>
      <c r="M204" s="148" t="s">
        <v>593</v>
      </c>
      <c r="N204" s="146" t="s">
        <v>594</v>
      </c>
      <c r="O204" s="146" t="s">
        <v>595</v>
      </c>
      <c r="P204" s="148" t="s">
        <v>231</v>
      </c>
      <c r="Q204" s="146" t="s">
        <v>232</v>
      </c>
      <c r="R204" s="146" t="s">
        <v>232</v>
      </c>
      <c r="S204" s="208">
        <v>43440</v>
      </c>
      <c r="T204" s="177">
        <f t="shared" si="94"/>
        <v>3</v>
      </c>
      <c r="U204" s="244" t="str">
        <f t="shared" ref="U204:U267" si="107">I204</f>
        <v>Posible</v>
      </c>
      <c r="V204" s="177">
        <f t="shared" si="95"/>
        <v>1</v>
      </c>
      <c r="W204" s="211" t="str">
        <f>P204</f>
        <v>Insignificante</v>
      </c>
      <c r="X204" s="178" t="str">
        <f t="shared" si="100"/>
        <v>Bajo</v>
      </c>
      <c r="Y204" s="179"/>
      <c r="Z204" s="179"/>
      <c r="AA204" s="177">
        <f t="shared" si="101"/>
        <v>3</v>
      </c>
      <c r="AB204" s="178" t="str">
        <f t="shared" si="96"/>
        <v>Posible</v>
      </c>
      <c r="AC204" s="177">
        <f t="shared" si="102"/>
        <v>1</v>
      </c>
      <c r="AD204" s="178" t="str">
        <f t="shared" si="97"/>
        <v>Insignificante</v>
      </c>
      <c r="AE204" s="178" t="str">
        <f t="shared" si="103"/>
        <v>Moderado</v>
      </c>
      <c r="AF204" s="179"/>
      <c r="AG204" s="179"/>
      <c r="AH204" s="177">
        <f t="shared" si="104"/>
        <v>3</v>
      </c>
      <c r="AI204" s="178" t="str">
        <f t="shared" si="98"/>
        <v>Posible</v>
      </c>
      <c r="AJ204" s="177">
        <f t="shared" si="105"/>
        <v>1</v>
      </c>
      <c r="AK204" s="178" t="str">
        <f t="shared" si="99"/>
        <v>Insignificante</v>
      </c>
      <c r="AL204" s="178" t="str">
        <f t="shared" si="106"/>
        <v>Moderado</v>
      </c>
    </row>
    <row r="205" spans="2:38" customFormat="1" ht="140.25" hidden="1">
      <c r="B205" s="205" t="s">
        <v>596</v>
      </c>
      <c r="C205" s="206" t="str">
        <f t="shared" ref="C205:C336" si="108">CONCATENATE("Se produce ",E205," debido a ",F205," causado por un ",D205,", que ocaciona ",G205,"")</f>
        <v xml:space="preserve">Se produce Modificación no autorizada de datos debido a Vulnerabilidades técnicas no remediadas causado por un Usuario TI (Malintencionado), que ocaciona Alteracion de información sensible o del proceso </v>
      </c>
      <c r="D205" s="182" t="s">
        <v>387</v>
      </c>
      <c r="E205" s="172" t="s">
        <v>382</v>
      </c>
      <c r="F205" s="172" t="s">
        <v>383</v>
      </c>
      <c r="G205" s="185" t="s">
        <v>384</v>
      </c>
      <c r="H205" s="204" t="s">
        <v>188</v>
      </c>
      <c r="I205" s="156" t="s">
        <v>352</v>
      </c>
      <c r="J205" s="141" t="s">
        <v>591</v>
      </c>
      <c r="K205" s="146" t="s">
        <v>592</v>
      </c>
      <c r="L205" s="143" t="s">
        <v>373</v>
      </c>
      <c r="M205" s="148" t="s">
        <v>593</v>
      </c>
      <c r="N205" s="146" t="s">
        <v>594</v>
      </c>
      <c r="O205" s="146" t="s">
        <v>595</v>
      </c>
      <c r="P205" s="148" t="s">
        <v>231</v>
      </c>
      <c r="Q205" s="146" t="s">
        <v>232</v>
      </c>
      <c r="R205" s="146" t="s">
        <v>232</v>
      </c>
      <c r="S205" s="208">
        <v>43440</v>
      </c>
      <c r="T205" s="177">
        <f t="shared" si="94"/>
        <v>4</v>
      </c>
      <c r="U205" s="244" t="str">
        <f t="shared" si="107"/>
        <v>Probable</v>
      </c>
      <c r="V205" s="177">
        <f t="shared" si="95"/>
        <v>3</v>
      </c>
      <c r="W205" s="176" t="str">
        <f>Q205</f>
        <v>Moderado</v>
      </c>
      <c r="X205" s="178" t="str">
        <f t="shared" si="100"/>
        <v>Alto</v>
      </c>
      <c r="Y205" s="179"/>
      <c r="Z205" s="179"/>
      <c r="AA205" s="177">
        <f t="shared" si="101"/>
        <v>4</v>
      </c>
      <c r="AB205" s="178" t="str">
        <f t="shared" si="96"/>
        <v>Probable</v>
      </c>
      <c r="AC205" s="177">
        <f t="shared" si="102"/>
        <v>3</v>
      </c>
      <c r="AD205" s="178" t="str">
        <f t="shared" si="97"/>
        <v>Moderado</v>
      </c>
      <c r="AE205" s="178" t="str">
        <f t="shared" si="103"/>
        <v>Alto</v>
      </c>
      <c r="AF205" s="179"/>
      <c r="AG205" s="179"/>
      <c r="AH205" s="177">
        <f t="shared" si="104"/>
        <v>4</v>
      </c>
      <c r="AI205" s="178" t="str">
        <f t="shared" si="98"/>
        <v>Probable</v>
      </c>
      <c r="AJ205" s="177">
        <f t="shared" si="105"/>
        <v>3</v>
      </c>
      <c r="AK205" s="178" t="str">
        <f t="shared" si="99"/>
        <v>Moderado</v>
      </c>
      <c r="AL205" s="178" t="str">
        <f t="shared" si="106"/>
        <v>Alto</v>
      </c>
    </row>
    <row r="206" spans="2:38" customFormat="1" ht="140.25" hidden="1">
      <c r="B206" s="205" t="s">
        <v>597</v>
      </c>
      <c r="C206" s="206" t="str">
        <f t="shared" si="108"/>
        <v>Se produce Acceso no autorizado debido a Vulnerabilidades técnicas no remediadas causado por un Atacante Externo, que ocaciona Fuga de información sensible o del proceso</v>
      </c>
      <c r="D206" s="182" t="s">
        <v>346</v>
      </c>
      <c r="E206" s="172" t="s">
        <v>431</v>
      </c>
      <c r="F206" s="172" t="s">
        <v>383</v>
      </c>
      <c r="G206" s="185" t="s">
        <v>349</v>
      </c>
      <c r="H206" s="204" t="s">
        <v>187</v>
      </c>
      <c r="I206" s="156" t="s">
        <v>352</v>
      </c>
      <c r="J206" s="141" t="s">
        <v>591</v>
      </c>
      <c r="K206" s="146" t="s">
        <v>592</v>
      </c>
      <c r="L206" s="143" t="s">
        <v>373</v>
      </c>
      <c r="M206" s="148" t="s">
        <v>593</v>
      </c>
      <c r="N206" s="146" t="s">
        <v>594</v>
      </c>
      <c r="O206" s="146" t="s">
        <v>595</v>
      </c>
      <c r="P206" s="148" t="s">
        <v>231</v>
      </c>
      <c r="Q206" s="146" t="s">
        <v>232</v>
      </c>
      <c r="R206" s="146" t="s">
        <v>232</v>
      </c>
      <c r="S206" s="208">
        <v>43440</v>
      </c>
      <c r="T206" s="177">
        <f t="shared" si="94"/>
        <v>4</v>
      </c>
      <c r="U206" s="244" t="str">
        <f t="shared" si="107"/>
        <v>Probable</v>
      </c>
      <c r="V206" s="177">
        <f t="shared" si="95"/>
        <v>1</v>
      </c>
      <c r="W206" s="211" t="str">
        <f>P206</f>
        <v>Insignificante</v>
      </c>
      <c r="X206" s="178" t="str">
        <f t="shared" si="100"/>
        <v>Moderado</v>
      </c>
      <c r="Y206" s="179"/>
      <c r="Z206" s="179"/>
      <c r="AA206" s="177">
        <f t="shared" si="101"/>
        <v>4</v>
      </c>
      <c r="AB206" s="178" t="str">
        <f t="shared" si="96"/>
        <v>Probable</v>
      </c>
      <c r="AC206" s="177">
        <f t="shared" si="102"/>
        <v>1</v>
      </c>
      <c r="AD206" s="178" t="str">
        <f t="shared" si="97"/>
        <v>Insignificante</v>
      </c>
      <c r="AE206" s="178" t="str">
        <f t="shared" si="103"/>
        <v>Moderado</v>
      </c>
      <c r="AF206" s="179"/>
      <c r="AG206" s="179"/>
      <c r="AH206" s="177">
        <f t="shared" si="104"/>
        <v>4</v>
      </c>
      <c r="AI206" s="178" t="str">
        <f t="shared" si="98"/>
        <v>Probable</v>
      </c>
      <c r="AJ206" s="177">
        <f t="shared" si="105"/>
        <v>1</v>
      </c>
      <c r="AK206" s="178" t="str">
        <f t="shared" si="99"/>
        <v>Insignificante</v>
      </c>
      <c r="AL206" s="178" t="str">
        <f t="shared" si="106"/>
        <v>Moderado</v>
      </c>
    </row>
    <row r="207" spans="2:38" customFormat="1" ht="140.25" hidden="1">
      <c r="B207" s="205" t="s">
        <v>598</v>
      </c>
      <c r="C207" s="206" t="str">
        <f t="shared" si="108"/>
        <v>Se produce Acceso no autorizado debido a Vulnerabilidades técnicas no remediadas causado por un Usuario interno (Malintencionado), que ocaciona Fuga de información sensible o del proceso</v>
      </c>
      <c r="D207" s="182" t="s">
        <v>485</v>
      </c>
      <c r="E207" s="172" t="s">
        <v>431</v>
      </c>
      <c r="F207" s="172" t="s">
        <v>383</v>
      </c>
      <c r="G207" s="185" t="s">
        <v>349</v>
      </c>
      <c r="H207" s="204" t="s">
        <v>187</v>
      </c>
      <c r="I207" s="156" t="s">
        <v>352</v>
      </c>
      <c r="J207" s="141" t="s">
        <v>591</v>
      </c>
      <c r="K207" s="146" t="s">
        <v>592</v>
      </c>
      <c r="L207" s="143" t="s">
        <v>373</v>
      </c>
      <c r="M207" s="148" t="s">
        <v>593</v>
      </c>
      <c r="N207" s="146" t="s">
        <v>594</v>
      </c>
      <c r="O207" s="146" t="s">
        <v>595</v>
      </c>
      <c r="P207" s="148" t="s">
        <v>231</v>
      </c>
      <c r="Q207" s="146" t="s">
        <v>232</v>
      </c>
      <c r="R207" s="146" t="s">
        <v>232</v>
      </c>
      <c r="S207" s="208">
        <v>43440</v>
      </c>
      <c r="T207" s="177">
        <f t="shared" si="94"/>
        <v>4</v>
      </c>
      <c r="U207" s="244" t="str">
        <f t="shared" si="107"/>
        <v>Probable</v>
      </c>
      <c r="V207" s="177">
        <f t="shared" si="95"/>
        <v>1</v>
      </c>
      <c r="W207" s="211" t="str">
        <f>P207</f>
        <v>Insignificante</v>
      </c>
      <c r="X207" s="178" t="str">
        <f t="shared" si="100"/>
        <v>Moderado</v>
      </c>
      <c r="Y207" s="179"/>
      <c r="Z207" s="179"/>
      <c r="AA207" s="177">
        <f t="shared" si="101"/>
        <v>4</v>
      </c>
      <c r="AB207" s="178" t="str">
        <f t="shared" si="96"/>
        <v>Probable</v>
      </c>
      <c r="AC207" s="177">
        <f t="shared" si="102"/>
        <v>1</v>
      </c>
      <c r="AD207" s="178" t="str">
        <f t="shared" si="97"/>
        <v>Insignificante</v>
      </c>
      <c r="AE207" s="178" t="str">
        <f t="shared" si="103"/>
        <v>Moderado</v>
      </c>
      <c r="AF207" s="179"/>
      <c r="AG207" s="179"/>
      <c r="AH207" s="177">
        <f t="shared" si="104"/>
        <v>4</v>
      </c>
      <c r="AI207" s="178" t="str">
        <f t="shared" si="98"/>
        <v>Probable</v>
      </c>
      <c r="AJ207" s="177">
        <f t="shared" si="105"/>
        <v>1</v>
      </c>
      <c r="AK207" s="178" t="str">
        <f t="shared" si="99"/>
        <v>Insignificante</v>
      </c>
      <c r="AL207" s="178" t="str">
        <f t="shared" si="106"/>
        <v>Moderado</v>
      </c>
    </row>
    <row r="208" spans="2:38" customFormat="1" ht="140.25" hidden="1">
      <c r="B208" s="205" t="s">
        <v>599</v>
      </c>
      <c r="C208" s="206" t="str">
        <f t="shared" si="108"/>
        <v>Se produce Acceso no autorizado debido a Vulnerabilidades técnicas no remediadas causado por un Usuario TI (Malintencionado), que ocaciona Fuga de información sensible o del proceso</v>
      </c>
      <c r="D208" s="182" t="s">
        <v>387</v>
      </c>
      <c r="E208" s="172" t="s">
        <v>431</v>
      </c>
      <c r="F208" s="172" t="s">
        <v>383</v>
      </c>
      <c r="G208" s="185" t="s">
        <v>349</v>
      </c>
      <c r="H208" s="204" t="s">
        <v>187</v>
      </c>
      <c r="I208" s="156" t="s">
        <v>352</v>
      </c>
      <c r="J208" s="141" t="s">
        <v>591</v>
      </c>
      <c r="K208" s="146" t="s">
        <v>592</v>
      </c>
      <c r="L208" s="143" t="s">
        <v>373</v>
      </c>
      <c r="M208" s="148" t="s">
        <v>593</v>
      </c>
      <c r="N208" s="146" t="s">
        <v>594</v>
      </c>
      <c r="O208" s="146" t="s">
        <v>595</v>
      </c>
      <c r="P208" s="148" t="s">
        <v>231</v>
      </c>
      <c r="Q208" s="146" t="s">
        <v>232</v>
      </c>
      <c r="R208" s="146" t="s">
        <v>232</v>
      </c>
      <c r="S208" s="208">
        <v>43440</v>
      </c>
      <c r="T208" s="177">
        <f t="shared" si="94"/>
        <v>4</v>
      </c>
      <c r="U208" s="244" t="str">
        <f t="shared" si="107"/>
        <v>Probable</v>
      </c>
      <c r="V208" s="177">
        <f t="shared" si="95"/>
        <v>1</v>
      </c>
      <c r="W208" s="211" t="str">
        <f>P208</f>
        <v>Insignificante</v>
      </c>
      <c r="X208" s="178" t="str">
        <f t="shared" si="100"/>
        <v>Moderado</v>
      </c>
      <c r="Y208" s="179"/>
      <c r="Z208" s="179"/>
      <c r="AA208" s="177">
        <f t="shared" si="101"/>
        <v>4</v>
      </c>
      <c r="AB208" s="178" t="str">
        <f t="shared" si="96"/>
        <v>Probable</v>
      </c>
      <c r="AC208" s="177">
        <f t="shared" si="102"/>
        <v>1</v>
      </c>
      <c r="AD208" s="178" t="str">
        <f t="shared" si="97"/>
        <v>Insignificante</v>
      </c>
      <c r="AE208" s="178" t="str">
        <f t="shared" si="103"/>
        <v>Moderado</v>
      </c>
      <c r="AF208" s="179"/>
      <c r="AG208" s="179"/>
      <c r="AH208" s="177">
        <f t="shared" si="104"/>
        <v>4</v>
      </c>
      <c r="AI208" s="178" t="str">
        <f t="shared" si="98"/>
        <v>Probable</v>
      </c>
      <c r="AJ208" s="177">
        <f t="shared" si="105"/>
        <v>1</v>
      </c>
      <c r="AK208" s="178" t="str">
        <f t="shared" si="99"/>
        <v>Insignificante</v>
      </c>
      <c r="AL208" s="178" t="str">
        <f t="shared" si="106"/>
        <v>Moderado</v>
      </c>
    </row>
    <row r="209" spans="2:38" customFormat="1" ht="140.25" hidden="1">
      <c r="B209" s="205" t="s">
        <v>600</v>
      </c>
      <c r="C209" s="206" t="str">
        <f t="shared" si="108"/>
        <v xml:space="preserve">Se produce Modificación no autorizada de datos debido a Vulnerabilidades de día cero no gestionadas causado por un Atacante Externo, que ocaciona Daño de información sensible o del proceso </v>
      </c>
      <c r="D209" s="182" t="s">
        <v>346</v>
      </c>
      <c r="E209" s="185" t="s">
        <v>382</v>
      </c>
      <c r="F209" s="172" t="s">
        <v>389</v>
      </c>
      <c r="G209" s="185" t="s">
        <v>390</v>
      </c>
      <c r="H209" s="184" t="s">
        <v>189</v>
      </c>
      <c r="I209" s="156" t="s">
        <v>352</v>
      </c>
      <c r="J209" s="141" t="s">
        <v>591</v>
      </c>
      <c r="K209" s="146" t="s">
        <v>592</v>
      </c>
      <c r="L209" s="143" t="s">
        <v>373</v>
      </c>
      <c r="M209" s="148" t="s">
        <v>593</v>
      </c>
      <c r="N209" s="146" t="s">
        <v>594</v>
      </c>
      <c r="O209" s="146" t="s">
        <v>595</v>
      </c>
      <c r="P209" s="148" t="s">
        <v>231</v>
      </c>
      <c r="Q209" s="146" t="s">
        <v>232</v>
      </c>
      <c r="R209" s="146" t="s">
        <v>232</v>
      </c>
      <c r="S209" s="208">
        <v>43440</v>
      </c>
      <c r="T209" s="177">
        <f t="shared" si="94"/>
        <v>4</v>
      </c>
      <c r="U209" s="244" t="str">
        <f t="shared" si="107"/>
        <v>Probable</v>
      </c>
      <c r="V209" s="177">
        <f t="shared" si="95"/>
        <v>3</v>
      </c>
      <c r="W209" s="176" t="str">
        <f>R209</f>
        <v>Moderado</v>
      </c>
      <c r="X209" s="178" t="str">
        <f t="shared" si="100"/>
        <v>Alto</v>
      </c>
      <c r="Y209" s="179"/>
      <c r="Z209" s="179"/>
      <c r="AA209" s="177">
        <f t="shared" si="101"/>
        <v>4</v>
      </c>
      <c r="AB209" s="178" t="str">
        <f t="shared" si="96"/>
        <v>Probable</v>
      </c>
      <c r="AC209" s="177">
        <f t="shared" si="102"/>
        <v>3</v>
      </c>
      <c r="AD209" s="178" t="str">
        <f t="shared" si="97"/>
        <v>Moderado</v>
      </c>
      <c r="AE209" s="178" t="str">
        <f t="shared" si="103"/>
        <v>Alto</v>
      </c>
      <c r="AF209" s="179"/>
      <c r="AG209" s="179"/>
      <c r="AH209" s="177">
        <f t="shared" si="104"/>
        <v>4</v>
      </c>
      <c r="AI209" s="178" t="str">
        <f t="shared" si="98"/>
        <v>Probable</v>
      </c>
      <c r="AJ209" s="177">
        <f t="shared" si="105"/>
        <v>3</v>
      </c>
      <c r="AK209" s="178" t="str">
        <f t="shared" si="99"/>
        <v>Moderado</v>
      </c>
      <c r="AL209" s="178" t="str">
        <f t="shared" si="106"/>
        <v>Alto</v>
      </c>
    </row>
    <row r="210" spans="2:38" customFormat="1" ht="140.25" hidden="1">
      <c r="B210" s="205" t="s">
        <v>601</v>
      </c>
      <c r="C210" s="206" t="str">
        <f t="shared" si="108"/>
        <v xml:space="preserve">Se produce Modificación no autorizada de datos debido a Vulnerabilidades de día cero no gestionadas causado por un Usuario interno (Malintencionado), que ocaciona Daño de información sensible o del proceso </v>
      </c>
      <c r="D210" s="182" t="s">
        <v>485</v>
      </c>
      <c r="E210" s="185" t="s">
        <v>382</v>
      </c>
      <c r="F210" s="172" t="s">
        <v>389</v>
      </c>
      <c r="G210" s="185" t="s">
        <v>390</v>
      </c>
      <c r="H210" s="184" t="s">
        <v>189</v>
      </c>
      <c r="I210" s="156" t="s">
        <v>352</v>
      </c>
      <c r="J210" s="141" t="s">
        <v>591</v>
      </c>
      <c r="K210" s="146" t="s">
        <v>592</v>
      </c>
      <c r="L210" s="143" t="s">
        <v>373</v>
      </c>
      <c r="M210" s="148" t="s">
        <v>593</v>
      </c>
      <c r="N210" s="146" t="s">
        <v>594</v>
      </c>
      <c r="O210" s="146" t="s">
        <v>595</v>
      </c>
      <c r="P210" s="148" t="s">
        <v>231</v>
      </c>
      <c r="Q210" s="146" t="s">
        <v>232</v>
      </c>
      <c r="R210" s="146" t="s">
        <v>232</v>
      </c>
      <c r="S210" s="208">
        <v>43440</v>
      </c>
      <c r="T210" s="177">
        <f t="shared" si="94"/>
        <v>4</v>
      </c>
      <c r="U210" s="244" t="str">
        <f t="shared" si="107"/>
        <v>Probable</v>
      </c>
      <c r="V210" s="177">
        <f t="shared" si="95"/>
        <v>3</v>
      </c>
      <c r="W210" s="176" t="str">
        <f>R210</f>
        <v>Moderado</v>
      </c>
      <c r="X210" s="178" t="str">
        <f t="shared" si="100"/>
        <v>Alto</v>
      </c>
      <c r="Y210" s="179"/>
      <c r="Z210" s="179"/>
      <c r="AA210" s="177">
        <f t="shared" si="101"/>
        <v>4</v>
      </c>
      <c r="AB210" s="178" t="str">
        <f t="shared" si="96"/>
        <v>Probable</v>
      </c>
      <c r="AC210" s="177">
        <f t="shared" si="102"/>
        <v>3</v>
      </c>
      <c r="AD210" s="178" t="str">
        <f t="shared" si="97"/>
        <v>Moderado</v>
      </c>
      <c r="AE210" s="178" t="str">
        <f t="shared" si="103"/>
        <v>Alto</v>
      </c>
      <c r="AF210" s="179"/>
      <c r="AG210" s="179"/>
      <c r="AH210" s="177">
        <f t="shared" si="104"/>
        <v>4</v>
      </c>
      <c r="AI210" s="178" t="str">
        <f t="shared" si="98"/>
        <v>Probable</v>
      </c>
      <c r="AJ210" s="177">
        <f t="shared" si="105"/>
        <v>3</v>
      </c>
      <c r="AK210" s="178" t="str">
        <f t="shared" si="99"/>
        <v>Moderado</v>
      </c>
      <c r="AL210" s="178" t="str">
        <f t="shared" si="106"/>
        <v>Alto</v>
      </c>
    </row>
    <row r="211" spans="2:38" customFormat="1" ht="140.25" hidden="1">
      <c r="B211" s="205" t="s">
        <v>602</v>
      </c>
      <c r="C211" s="206" t="str">
        <f t="shared" si="108"/>
        <v xml:space="preserve">Se produce Modificación no autorizada de datos debido a Vulnerabilidades de día cero no gestionadas causado por un Usuario TI (Malintencionado), que ocaciona Daño de información sensible o del proceso </v>
      </c>
      <c r="D211" s="182" t="s">
        <v>387</v>
      </c>
      <c r="E211" s="185" t="s">
        <v>382</v>
      </c>
      <c r="F211" s="172" t="s">
        <v>389</v>
      </c>
      <c r="G211" s="185" t="s">
        <v>390</v>
      </c>
      <c r="H211" s="184" t="s">
        <v>189</v>
      </c>
      <c r="I211" s="156" t="s">
        <v>352</v>
      </c>
      <c r="J211" s="141" t="s">
        <v>591</v>
      </c>
      <c r="K211" s="146" t="s">
        <v>592</v>
      </c>
      <c r="L211" s="143" t="s">
        <v>373</v>
      </c>
      <c r="M211" s="148" t="s">
        <v>593</v>
      </c>
      <c r="N211" s="146" t="s">
        <v>594</v>
      </c>
      <c r="O211" s="146" t="s">
        <v>595</v>
      </c>
      <c r="P211" s="148" t="s">
        <v>231</v>
      </c>
      <c r="Q211" s="146" t="s">
        <v>232</v>
      </c>
      <c r="R211" s="146" t="s">
        <v>232</v>
      </c>
      <c r="S211" s="208">
        <v>43440</v>
      </c>
      <c r="T211" s="177">
        <f t="shared" si="94"/>
        <v>4</v>
      </c>
      <c r="U211" s="244" t="str">
        <f t="shared" si="107"/>
        <v>Probable</v>
      </c>
      <c r="V211" s="177">
        <f t="shared" si="95"/>
        <v>3</v>
      </c>
      <c r="W211" s="176" t="str">
        <f>R211</f>
        <v>Moderado</v>
      </c>
      <c r="X211" s="178" t="str">
        <f t="shared" si="100"/>
        <v>Alto</v>
      </c>
      <c r="Y211" s="179"/>
      <c r="Z211" s="179"/>
      <c r="AA211" s="177">
        <f t="shared" si="101"/>
        <v>4</v>
      </c>
      <c r="AB211" s="178" t="str">
        <f t="shared" si="96"/>
        <v>Probable</v>
      </c>
      <c r="AC211" s="177">
        <f t="shared" si="102"/>
        <v>3</v>
      </c>
      <c r="AD211" s="178" t="str">
        <f t="shared" si="97"/>
        <v>Moderado</v>
      </c>
      <c r="AE211" s="178" t="str">
        <f t="shared" si="103"/>
        <v>Alto</v>
      </c>
      <c r="AF211" s="179"/>
      <c r="AG211" s="179"/>
      <c r="AH211" s="177">
        <f t="shared" si="104"/>
        <v>4</v>
      </c>
      <c r="AI211" s="178" t="str">
        <f t="shared" si="98"/>
        <v>Probable</v>
      </c>
      <c r="AJ211" s="177">
        <f t="shared" si="105"/>
        <v>3</v>
      </c>
      <c r="AK211" s="178" t="str">
        <f t="shared" si="99"/>
        <v>Moderado</v>
      </c>
      <c r="AL211" s="178" t="str">
        <f t="shared" si="106"/>
        <v>Alto</v>
      </c>
    </row>
    <row r="212" spans="2:38" customFormat="1" ht="140.25" hidden="1">
      <c r="B212" s="205" t="s">
        <v>603</v>
      </c>
      <c r="C212" s="206" t="str">
        <f t="shared" si="108"/>
        <v>Se produce Inyección de código debido a Fallas conocidas en el sistema causado por un Usuario interno (Malintencionado), que ocaciona Fuga de información sensible o del proceso</v>
      </c>
      <c r="D212" s="182" t="s">
        <v>485</v>
      </c>
      <c r="E212" s="172" t="s">
        <v>393</v>
      </c>
      <c r="F212" s="185" t="s">
        <v>394</v>
      </c>
      <c r="G212" s="185" t="s">
        <v>349</v>
      </c>
      <c r="H212" s="204" t="s">
        <v>187</v>
      </c>
      <c r="I212" s="215" t="s">
        <v>350</v>
      </c>
      <c r="J212" s="141" t="s">
        <v>591</v>
      </c>
      <c r="K212" s="146" t="s">
        <v>592</v>
      </c>
      <c r="L212" s="143" t="s">
        <v>373</v>
      </c>
      <c r="M212" s="148" t="s">
        <v>593</v>
      </c>
      <c r="N212" s="146" t="s">
        <v>594</v>
      </c>
      <c r="O212" s="146" t="s">
        <v>595</v>
      </c>
      <c r="P212" s="148" t="s">
        <v>231</v>
      </c>
      <c r="Q212" s="146" t="s">
        <v>232</v>
      </c>
      <c r="R212" s="146" t="s">
        <v>232</v>
      </c>
      <c r="S212" s="208">
        <v>43440</v>
      </c>
      <c r="T212" s="177">
        <f t="shared" si="94"/>
        <v>3</v>
      </c>
      <c r="U212" s="244" t="str">
        <f t="shared" si="107"/>
        <v>Posible</v>
      </c>
      <c r="V212" s="177">
        <f t="shared" si="95"/>
        <v>1</v>
      </c>
      <c r="W212" s="211" t="str">
        <f>P212</f>
        <v>Insignificante</v>
      </c>
      <c r="X212" s="178" t="str">
        <f t="shared" si="100"/>
        <v>Bajo</v>
      </c>
      <c r="Y212" s="179"/>
      <c r="Z212" s="179"/>
      <c r="AA212" s="177">
        <f t="shared" si="101"/>
        <v>3</v>
      </c>
      <c r="AB212" s="178" t="str">
        <f t="shared" si="96"/>
        <v>Posible</v>
      </c>
      <c r="AC212" s="177">
        <f t="shared" si="102"/>
        <v>1</v>
      </c>
      <c r="AD212" s="178" t="str">
        <f t="shared" si="97"/>
        <v>Insignificante</v>
      </c>
      <c r="AE212" s="178" t="str">
        <f t="shared" si="103"/>
        <v>Moderado</v>
      </c>
      <c r="AF212" s="179"/>
      <c r="AG212" s="179"/>
      <c r="AH212" s="177">
        <f t="shared" si="104"/>
        <v>3</v>
      </c>
      <c r="AI212" s="178" t="str">
        <f t="shared" si="98"/>
        <v>Posible</v>
      </c>
      <c r="AJ212" s="177">
        <f t="shared" si="105"/>
        <v>1</v>
      </c>
      <c r="AK212" s="178" t="str">
        <f t="shared" si="99"/>
        <v>Insignificante</v>
      </c>
      <c r="AL212" s="178" t="str">
        <f t="shared" si="106"/>
        <v>Moderado</v>
      </c>
    </row>
    <row r="213" spans="2:38" customFormat="1" ht="140.25" hidden="1">
      <c r="B213" s="205" t="s">
        <v>604</v>
      </c>
      <c r="C213" s="206" t="str">
        <f t="shared" si="108"/>
        <v xml:space="preserve">Se produce Modificación no autorizada de datos debido a Falta de logs de auditoría y monitoreo causado por un Usuario TI (Malintencionado), que ocaciona Alteracion de información sensible o del proceso </v>
      </c>
      <c r="D213" s="182" t="s">
        <v>387</v>
      </c>
      <c r="E213" s="172" t="s">
        <v>382</v>
      </c>
      <c r="F213" s="157" t="s">
        <v>405</v>
      </c>
      <c r="G213" s="185" t="s">
        <v>384</v>
      </c>
      <c r="H213" s="204" t="s">
        <v>188</v>
      </c>
      <c r="I213" s="164" t="s">
        <v>352</v>
      </c>
      <c r="J213" s="141" t="s">
        <v>591</v>
      </c>
      <c r="K213" s="146" t="s">
        <v>592</v>
      </c>
      <c r="L213" s="143" t="s">
        <v>373</v>
      </c>
      <c r="M213" s="148" t="s">
        <v>593</v>
      </c>
      <c r="N213" s="146" t="s">
        <v>594</v>
      </c>
      <c r="O213" s="146" t="s">
        <v>595</v>
      </c>
      <c r="P213" s="148" t="s">
        <v>231</v>
      </c>
      <c r="Q213" s="146" t="s">
        <v>232</v>
      </c>
      <c r="R213" s="146" t="s">
        <v>232</v>
      </c>
      <c r="S213" s="208">
        <v>43440</v>
      </c>
      <c r="T213" s="177">
        <f t="shared" si="94"/>
        <v>4</v>
      </c>
      <c r="U213" s="244" t="str">
        <f t="shared" si="107"/>
        <v>Probable</v>
      </c>
      <c r="V213" s="177">
        <f t="shared" si="95"/>
        <v>3</v>
      </c>
      <c r="W213" s="176" t="str">
        <f>Q213</f>
        <v>Moderado</v>
      </c>
      <c r="X213" s="178" t="str">
        <f t="shared" si="100"/>
        <v>Alto</v>
      </c>
      <c r="Y213" s="179"/>
      <c r="Z213" s="179"/>
      <c r="AA213" s="177">
        <f t="shared" si="101"/>
        <v>4</v>
      </c>
      <c r="AB213" s="178" t="str">
        <f t="shared" si="96"/>
        <v>Probable</v>
      </c>
      <c r="AC213" s="177">
        <f t="shared" si="102"/>
        <v>3</v>
      </c>
      <c r="AD213" s="178" t="str">
        <f t="shared" si="97"/>
        <v>Moderado</v>
      </c>
      <c r="AE213" s="178" t="str">
        <f t="shared" si="103"/>
        <v>Alto</v>
      </c>
      <c r="AF213" s="179"/>
      <c r="AG213" s="179"/>
      <c r="AH213" s="177">
        <f t="shared" si="104"/>
        <v>4</v>
      </c>
      <c r="AI213" s="178" t="str">
        <f t="shared" si="98"/>
        <v>Probable</v>
      </c>
      <c r="AJ213" s="177">
        <f t="shared" si="105"/>
        <v>3</v>
      </c>
      <c r="AK213" s="178" t="str">
        <f t="shared" si="99"/>
        <v>Moderado</v>
      </c>
      <c r="AL213" s="178" t="str">
        <f t="shared" si="106"/>
        <v>Alto</v>
      </c>
    </row>
    <row r="214" spans="2:38" customFormat="1" ht="114.75" hidden="1">
      <c r="B214" s="205" t="s">
        <v>605</v>
      </c>
      <c r="C214" s="206" t="str">
        <f t="shared" si="108"/>
        <v>Se produce Acceso no autorizado a datos debido a Configuración de seguridad incorrectos  causado por un Usuario TI (Malintencionado), que ocaciona Fuga de información sensible o del proceso</v>
      </c>
      <c r="D214" s="182" t="s">
        <v>387</v>
      </c>
      <c r="E214" s="185" t="s">
        <v>347</v>
      </c>
      <c r="F214" s="185" t="s">
        <v>348</v>
      </c>
      <c r="G214" s="185" t="s">
        <v>349</v>
      </c>
      <c r="H214" s="204" t="s">
        <v>187</v>
      </c>
      <c r="I214" s="156" t="s">
        <v>350</v>
      </c>
      <c r="J214" s="141" t="s">
        <v>606</v>
      </c>
      <c r="K214" s="146" t="s">
        <v>607</v>
      </c>
      <c r="L214" s="143" t="s">
        <v>373</v>
      </c>
      <c r="M214" s="148" t="s">
        <v>608</v>
      </c>
      <c r="N214" s="146" t="s">
        <v>609</v>
      </c>
      <c r="O214" s="146" t="s">
        <v>610</v>
      </c>
      <c r="P214" s="148" t="s">
        <v>232</v>
      </c>
      <c r="Q214" s="146" t="s">
        <v>232</v>
      </c>
      <c r="R214" s="146" t="s">
        <v>242</v>
      </c>
      <c r="S214" s="208">
        <v>43440</v>
      </c>
      <c r="T214" s="177">
        <f t="shared" si="94"/>
        <v>3</v>
      </c>
      <c r="U214" s="244" t="str">
        <f t="shared" si="107"/>
        <v>Posible</v>
      </c>
      <c r="V214" s="177">
        <f t="shared" si="95"/>
        <v>3</v>
      </c>
      <c r="W214" s="211" t="str">
        <f>P214</f>
        <v>Moderado</v>
      </c>
      <c r="X214" s="178" t="str">
        <f t="shared" si="100"/>
        <v>Alto</v>
      </c>
      <c r="Y214" s="179"/>
      <c r="Z214" s="179"/>
      <c r="AA214" s="177">
        <f t="shared" si="101"/>
        <v>3</v>
      </c>
      <c r="AB214" s="178" t="str">
        <f t="shared" si="96"/>
        <v>Posible</v>
      </c>
      <c r="AC214" s="177">
        <f t="shared" si="102"/>
        <v>3</v>
      </c>
      <c r="AD214" s="178" t="str">
        <f t="shared" si="97"/>
        <v>Moderado</v>
      </c>
      <c r="AE214" s="178" t="str">
        <f t="shared" si="103"/>
        <v>Alto</v>
      </c>
      <c r="AF214" s="179"/>
      <c r="AG214" s="179"/>
      <c r="AH214" s="177">
        <f t="shared" si="104"/>
        <v>3</v>
      </c>
      <c r="AI214" s="178" t="str">
        <f t="shared" si="98"/>
        <v>Posible</v>
      </c>
      <c r="AJ214" s="177">
        <f t="shared" si="105"/>
        <v>3</v>
      </c>
      <c r="AK214" s="178" t="str">
        <f t="shared" si="99"/>
        <v>Moderado</v>
      </c>
      <c r="AL214" s="178" t="str">
        <f t="shared" si="106"/>
        <v>Alto</v>
      </c>
    </row>
    <row r="215" spans="2:38" customFormat="1" ht="114.75" hidden="1">
      <c r="B215" s="205" t="s">
        <v>611</v>
      </c>
      <c r="C215" s="206" t="str">
        <f t="shared" si="108"/>
        <v xml:space="preserve">Se produce Modificación no autorizada de datos debido a Vulnerabilidades técnicas no remediadas causado por un Usuario TI (Malintencionado), que ocaciona Alteracion de información sensible o del proceso </v>
      </c>
      <c r="D215" s="182" t="s">
        <v>387</v>
      </c>
      <c r="E215" s="172" t="s">
        <v>382</v>
      </c>
      <c r="F215" s="172" t="s">
        <v>383</v>
      </c>
      <c r="G215" s="185" t="s">
        <v>384</v>
      </c>
      <c r="H215" s="204" t="s">
        <v>188</v>
      </c>
      <c r="I215" s="156" t="s">
        <v>352</v>
      </c>
      <c r="J215" s="141" t="s">
        <v>606</v>
      </c>
      <c r="K215" s="146" t="s">
        <v>607</v>
      </c>
      <c r="L215" s="143" t="s">
        <v>373</v>
      </c>
      <c r="M215" s="148" t="s">
        <v>608</v>
      </c>
      <c r="N215" s="146" t="s">
        <v>609</v>
      </c>
      <c r="O215" s="146" t="s">
        <v>610</v>
      </c>
      <c r="P215" s="148" t="s">
        <v>232</v>
      </c>
      <c r="Q215" s="146" t="s">
        <v>232</v>
      </c>
      <c r="R215" s="146" t="s">
        <v>242</v>
      </c>
      <c r="S215" s="208">
        <v>43440</v>
      </c>
      <c r="T215" s="177">
        <f t="shared" si="94"/>
        <v>4</v>
      </c>
      <c r="U215" s="244" t="str">
        <f t="shared" si="107"/>
        <v>Probable</v>
      </c>
      <c r="V215" s="177">
        <f t="shared" si="95"/>
        <v>3</v>
      </c>
      <c r="W215" s="176" t="str">
        <f>Q215</f>
        <v>Moderado</v>
      </c>
      <c r="X215" s="178" t="str">
        <f t="shared" si="100"/>
        <v>Alto</v>
      </c>
      <c r="Y215" s="179"/>
      <c r="Z215" s="179"/>
      <c r="AA215" s="177">
        <f t="shared" si="101"/>
        <v>4</v>
      </c>
      <c r="AB215" s="178" t="str">
        <f t="shared" si="96"/>
        <v>Probable</v>
      </c>
      <c r="AC215" s="177">
        <f t="shared" si="102"/>
        <v>3</v>
      </c>
      <c r="AD215" s="178" t="str">
        <f t="shared" si="97"/>
        <v>Moderado</v>
      </c>
      <c r="AE215" s="178" t="str">
        <f t="shared" si="103"/>
        <v>Alto</v>
      </c>
      <c r="AF215" s="179"/>
      <c r="AG215" s="179"/>
      <c r="AH215" s="177">
        <f t="shared" si="104"/>
        <v>4</v>
      </c>
      <c r="AI215" s="178" t="str">
        <f t="shared" si="98"/>
        <v>Probable</v>
      </c>
      <c r="AJ215" s="177">
        <f t="shared" si="105"/>
        <v>3</v>
      </c>
      <c r="AK215" s="178" t="str">
        <f t="shared" si="99"/>
        <v>Moderado</v>
      </c>
      <c r="AL215" s="178" t="str">
        <f t="shared" si="106"/>
        <v>Alto</v>
      </c>
    </row>
    <row r="216" spans="2:38" customFormat="1" ht="102" hidden="1">
      <c r="B216" s="205" t="s">
        <v>612</v>
      </c>
      <c r="C216" s="206" t="str">
        <f t="shared" si="108"/>
        <v>Se produce Acceso no autorizado debido a Vulnerabilidades técnicas no remediadas causado por un Atacante Externo, que ocaciona Fuga de información sensible o del proceso</v>
      </c>
      <c r="D216" s="182" t="s">
        <v>346</v>
      </c>
      <c r="E216" s="172" t="s">
        <v>431</v>
      </c>
      <c r="F216" s="172" t="s">
        <v>383</v>
      </c>
      <c r="G216" s="185" t="s">
        <v>349</v>
      </c>
      <c r="H216" s="204" t="s">
        <v>187</v>
      </c>
      <c r="I216" s="156" t="s">
        <v>352</v>
      </c>
      <c r="J216" s="141" t="s">
        <v>606</v>
      </c>
      <c r="K216" s="146" t="s">
        <v>607</v>
      </c>
      <c r="L216" s="143" t="s">
        <v>373</v>
      </c>
      <c r="M216" s="148" t="s">
        <v>608</v>
      </c>
      <c r="N216" s="146" t="s">
        <v>609</v>
      </c>
      <c r="O216" s="146" t="s">
        <v>610</v>
      </c>
      <c r="P216" s="148" t="s">
        <v>232</v>
      </c>
      <c r="Q216" s="146" t="s">
        <v>232</v>
      </c>
      <c r="R216" s="146" t="s">
        <v>242</v>
      </c>
      <c r="S216" s="208">
        <v>43440</v>
      </c>
      <c r="T216" s="177">
        <f t="shared" si="94"/>
        <v>4</v>
      </c>
      <c r="U216" s="244" t="str">
        <f t="shared" si="107"/>
        <v>Probable</v>
      </c>
      <c r="V216" s="177">
        <f t="shared" si="95"/>
        <v>3</v>
      </c>
      <c r="W216" s="211" t="str">
        <f>P216</f>
        <v>Moderado</v>
      </c>
      <c r="X216" s="178" t="str">
        <f t="shared" si="100"/>
        <v>Alto</v>
      </c>
      <c r="Y216" s="179"/>
      <c r="Z216" s="179"/>
      <c r="AA216" s="177">
        <f t="shared" si="101"/>
        <v>4</v>
      </c>
      <c r="AB216" s="178" t="str">
        <f t="shared" si="96"/>
        <v>Probable</v>
      </c>
      <c r="AC216" s="177">
        <f t="shared" si="102"/>
        <v>3</v>
      </c>
      <c r="AD216" s="178" t="str">
        <f t="shared" si="97"/>
        <v>Moderado</v>
      </c>
      <c r="AE216" s="178" t="str">
        <f t="shared" si="103"/>
        <v>Alto</v>
      </c>
      <c r="AF216" s="179"/>
      <c r="AG216" s="179"/>
      <c r="AH216" s="177">
        <f t="shared" si="104"/>
        <v>4</v>
      </c>
      <c r="AI216" s="178" t="str">
        <f t="shared" si="98"/>
        <v>Probable</v>
      </c>
      <c r="AJ216" s="177">
        <f t="shared" si="105"/>
        <v>3</v>
      </c>
      <c r="AK216" s="178" t="str">
        <f t="shared" si="99"/>
        <v>Moderado</v>
      </c>
      <c r="AL216" s="178" t="str">
        <f t="shared" si="106"/>
        <v>Alto</v>
      </c>
    </row>
    <row r="217" spans="2:38" customFormat="1" ht="114.75" hidden="1">
      <c r="B217" s="205" t="s">
        <v>613</v>
      </c>
      <c r="C217" s="206" t="str">
        <f t="shared" si="108"/>
        <v>Se produce Acceso no autorizado debido a Vulnerabilidades técnicas no remediadas causado por un Usuario interno (Malintencionado), que ocaciona Fuga de información sensible o del proceso</v>
      </c>
      <c r="D217" s="182" t="s">
        <v>485</v>
      </c>
      <c r="E217" s="172" t="s">
        <v>431</v>
      </c>
      <c r="F217" s="172" t="s">
        <v>383</v>
      </c>
      <c r="G217" s="185" t="s">
        <v>349</v>
      </c>
      <c r="H217" s="204" t="s">
        <v>187</v>
      </c>
      <c r="I217" s="156" t="s">
        <v>352</v>
      </c>
      <c r="J217" s="141" t="s">
        <v>606</v>
      </c>
      <c r="K217" s="146" t="s">
        <v>607</v>
      </c>
      <c r="L217" s="143" t="s">
        <v>373</v>
      </c>
      <c r="M217" s="148" t="s">
        <v>608</v>
      </c>
      <c r="N217" s="146" t="s">
        <v>609</v>
      </c>
      <c r="O217" s="146" t="s">
        <v>610</v>
      </c>
      <c r="P217" s="148" t="s">
        <v>232</v>
      </c>
      <c r="Q217" s="146" t="s">
        <v>232</v>
      </c>
      <c r="R217" s="146" t="s">
        <v>242</v>
      </c>
      <c r="S217" s="208">
        <v>43440</v>
      </c>
      <c r="T217" s="177">
        <f t="shared" si="94"/>
        <v>4</v>
      </c>
      <c r="U217" s="244" t="str">
        <f t="shared" si="107"/>
        <v>Probable</v>
      </c>
      <c r="V217" s="177">
        <f t="shared" si="95"/>
        <v>3</v>
      </c>
      <c r="W217" s="211" t="str">
        <f>P217</f>
        <v>Moderado</v>
      </c>
      <c r="X217" s="178" t="str">
        <f t="shared" si="100"/>
        <v>Alto</v>
      </c>
      <c r="Y217" s="179"/>
      <c r="Z217" s="179"/>
      <c r="AA217" s="177">
        <f t="shared" si="101"/>
        <v>4</v>
      </c>
      <c r="AB217" s="178" t="str">
        <f t="shared" si="96"/>
        <v>Probable</v>
      </c>
      <c r="AC217" s="177">
        <f t="shared" si="102"/>
        <v>3</v>
      </c>
      <c r="AD217" s="178" t="str">
        <f t="shared" si="97"/>
        <v>Moderado</v>
      </c>
      <c r="AE217" s="178" t="str">
        <f t="shared" si="103"/>
        <v>Alto</v>
      </c>
      <c r="AF217" s="179"/>
      <c r="AG217" s="179"/>
      <c r="AH217" s="177">
        <f t="shared" si="104"/>
        <v>4</v>
      </c>
      <c r="AI217" s="178" t="str">
        <f t="shared" si="98"/>
        <v>Probable</v>
      </c>
      <c r="AJ217" s="177">
        <f t="shared" si="105"/>
        <v>3</v>
      </c>
      <c r="AK217" s="178" t="str">
        <f t="shared" si="99"/>
        <v>Moderado</v>
      </c>
      <c r="AL217" s="178" t="str">
        <f t="shared" si="106"/>
        <v>Alto</v>
      </c>
    </row>
    <row r="218" spans="2:38" customFormat="1" ht="114.75" hidden="1">
      <c r="B218" s="205" t="s">
        <v>614</v>
      </c>
      <c r="C218" s="206" t="str">
        <f t="shared" si="108"/>
        <v>Se produce Acceso no autorizado debido a Vulnerabilidades técnicas no remediadas causado por un Usuario TI (Malintencionado), que ocaciona Fuga de información sensible o del proceso</v>
      </c>
      <c r="D218" s="182" t="s">
        <v>387</v>
      </c>
      <c r="E218" s="172" t="s">
        <v>431</v>
      </c>
      <c r="F218" s="172" t="s">
        <v>383</v>
      </c>
      <c r="G218" s="185" t="s">
        <v>349</v>
      </c>
      <c r="H218" s="204" t="s">
        <v>187</v>
      </c>
      <c r="I218" s="156" t="s">
        <v>352</v>
      </c>
      <c r="J218" s="141" t="s">
        <v>606</v>
      </c>
      <c r="K218" s="146" t="s">
        <v>607</v>
      </c>
      <c r="L218" s="143" t="s">
        <v>373</v>
      </c>
      <c r="M218" s="148" t="s">
        <v>608</v>
      </c>
      <c r="N218" s="146" t="s">
        <v>609</v>
      </c>
      <c r="O218" s="146" t="s">
        <v>610</v>
      </c>
      <c r="P218" s="148" t="s">
        <v>232</v>
      </c>
      <c r="Q218" s="146" t="s">
        <v>232</v>
      </c>
      <c r="R218" s="146" t="s">
        <v>242</v>
      </c>
      <c r="S218" s="208">
        <v>43440</v>
      </c>
      <c r="T218" s="177">
        <f t="shared" si="94"/>
        <v>4</v>
      </c>
      <c r="U218" s="244" t="str">
        <f t="shared" si="107"/>
        <v>Probable</v>
      </c>
      <c r="V218" s="177">
        <f t="shared" si="95"/>
        <v>3</v>
      </c>
      <c r="W218" s="211" t="str">
        <f>P218</f>
        <v>Moderado</v>
      </c>
      <c r="X218" s="178" t="str">
        <f t="shared" si="100"/>
        <v>Alto</v>
      </c>
      <c r="Y218" s="179"/>
      <c r="Z218" s="179"/>
      <c r="AA218" s="177">
        <f t="shared" si="101"/>
        <v>4</v>
      </c>
      <c r="AB218" s="178" t="str">
        <f t="shared" si="96"/>
        <v>Probable</v>
      </c>
      <c r="AC218" s="177">
        <f t="shared" si="102"/>
        <v>3</v>
      </c>
      <c r="AD218" s="178" t="str">
        <f t="shared" si="97"/>
        <v>Moderado</v>
      </c>
      <c r="AE218" s="178" t="str">
        <f t="shared" si="103"/>
        <v>Alto</v>
      </c>
      <c r="AF218" s="179"/>
      <c r="AG218" s="179"/>
      <c r="AH218" s="177">
        <f t="shared" si="104"/>
        <v>4</v>
      </c>
      <c r="AI218" s="178" t="str">
        <f t="shared" si="98"/>
        <v>Probable</v>
      </c>
      <c r="AJ218" s="177">
        <f t="shared" si="105"/>
        <v>3</v>
      </c>
      <c r="AK218" s="178" t="str">
        <f t="shared" si="99"/>
        <v>Moderado</v>
      </c>
      <c r="AL218" s="178" t="str">
        <f t="shared" si="106"/>
        <v>Alto</v>
      </c>
    </row>
    <row r="219" spans="2:38" customFormat="1" ht="114.75" hidden="1">
      <c r="B219" s="205" t="s">
        <v>615</v>
      </c>
      <c r="C219" s="206" t="str">
        <f t="shared" si="108"/>
        <v xml:space="preserve">Se produce Modificación no autorizada de datos debido a Vulnerabilidades de día cero no gestionadas causado por un Atacante Externo, que ocaciona Daño de información sensible o del proceso </v>
      </c>
      <c r="D219" s="182" t="s">
        <v>346</v>
      </c>
      <c r="E219" s="185" t="s">
        <v>382</v>
      </c>
      <c r="F219" s="172" t="s">
        <v>389</v>
      </c>
      <c r="G219" s="185" t="s">
        <v>390</v>
      </c>
      <c r="H219" s="184" t="s">
        <v>189</v>
      </c>
      <c r="I219" s="156" t="s">
        <v>352</v>
      </c>
      <c r="J219" s="141" t="s">
        <v>606</v>
      </c>
      <c r="K219" s="146" t="s">
        <v>607</v>
      </c>
      <c r="L219" s="143" t="s">
        <v>373</v>
      </c>
      <c r="M219" s="148" t="s">
        <v>608</v>
      </c>
      <c r="N219" s="146" t="s">
        <v>609</v>
      </c>
      <c r="O219" s="146" t="s">
        <v>610</v>
      </c>
      <c r="P219" s="148" t="s">
        <v>232</v>
      </c>
      <c r="Q219" s="146" t="s">
        <v>232</v>
      </c>
      <c r="R219" s="146" t="s">
        <v>242</v>
      </c>
      <c r="S219" s="208">
        <v>43440</v>
      </c>
      <c r="T219" s="177">
        <f t="shared" si="94"/>
        <v>4</v>
      </c>
      <c r="U219" s="244" t="str">
        <f t="shared" si="107"/>
        <v>Probable</v>
      </c>
      <c r="V219" s="177">
        <f t="shared" si="95"/>
        <v>4</v>
      </c>
      <c r="W219" s="176" t="str">
        <f>R219</f>
        <v>Mayor</v>
      </c>
      <c r="X219" s="178" t="str">
        <f t="shared" si="100"/>
        <v>Extremo</v>
      </c>
      <c r="Y219" s="179"/>
      <c r="Z219" s="179"/>
      <c r="AA219" s="177">
        <f t="shared" si="101"/>
        <v>4</v>
      </c>
      <c r="AB219" s="178" t="str">
        <f t="shared" si="96"/>
        <v>Probable</v>
      </c>
      <c r="AC219" s="177">
        <f t="shared" si="102"/>
        <v>4</v>
      </c>
      <c r="AD219" s="178" t="str">
        <f t="shared" si="97"/>
        <v>Mayor</v>
      </c>
      <c r="AE219" s="178" t="str">
        <f t="shared" si="103"/>
        <v>Extremo</v>
      </c>
      <c r="AF219" s="179"/>
      <c r="AG219" s="179"/>
      <c r="AH219" s="177">
        <f t="shared" si="104"/>
        <v>4</v>
      </c>
      <c r="AI219" s="178" t="str">
        <f t="shared" si="98"/>
        <v>Probable</v>
      </c>
      <c r="AJ219" s="177">
        <f t="shared" si="105"/>
        <v>4</v>
      </c>
      <c r="AK219" s="178" t="str">
        <f t="shared" si="99"/>
        <v>Mayor</v>
      </c>
      <c r="AL219" s="178" t="str">
        <f t="shared" si="106"/>
        <v>Extremo</v>
      </c>
    </row>
    <row r="220" spans="2:38" customFormat="1" ht="127.5" hidden="1">
      <c r="B220" s="205" t="s">
        <v>616</v>
      </c>
      <c r="C220" s="206" t="str">
        <f t="shared" si="108"/>
        <v xml:space="preserve">Se produce Modificación no autorizada de datos debido a Vulnerabilidades de día cero no gestionadas causado por un Usuario interno (Malintencionado), que ocaciona Daño de información sensible o del proceso </v>
      </c>
      <c r="D220" s="182" t="s">
        <v>485</v>
      </c>
      <c r="E220" s="185" t="s">
        <v>382</v>
      </c>
      <c r="F220" s="172" t="s">
        <v>389</v>
      </c>
      <c r="G220" s="185" t="s">
        <v>390</v>
      </c>
      <c r="H220" s="184" t="s">
        <v>189</v>
      </c>
      <c r="I220" s="156" t="s">
        <v>352</v>
      </c>
      <c r="J220" s="141" t="s">
        <v>606</v>
      </c>
      <c r="K220" s="146" t="s">
        <v>607</v>
      </c>
      <c r="L220" s="143" t="s">
        <v>373</v>
      </c>
      <c r="M220" s="148" t="s">
        <v>608</v>
      </c>
      <c r="N220" s="146" t="s">
        <v>609</v>
      </c>
      <c r="O220" s="146" t="s">
        <v>610</v>
      </c>
      <c r="P220" s="148" t="s">
        <v>232</v>
      </c>
      <c r="Q220" s="146" t="s">
        <v>232</v>
      </c>
      <c r="R220" s="146" t="s">
        <v>242</v>
      </c>
      <c r="S220" s="208">
        <v>43440</v>
      </c>
      <c r="T220" s="177">
        <f t="shared" si="94"/>
        <v>4</v>
      </c>
      <c r="U220" s="244" t="str">
        <f t="shared" si="107"/>
        <v>Probable</v>
      </c>
      <c r="V220" s="177">
        <f t="shared" si="95"/>
        <v>4</v>
      </c>
      <c r="W220" s="176" t="str">
        <f>R220</f>
        <v>Mayor</v>
      </c>
      <c r="X220" s="178" t="str">
        <f t="shared" si="100"/>
        <v>Extremo</v>
      </c>
      <c r="Y220" s="179"/>
      <c r="Z220" s="179"/>
      <c r="AA220" s="177">
        <f t="shared" si="101"/>
        <v>4</v>
      </c>
      <c r="AB220" s="178" t="str">
        <f t="shared" si="96"/>
        <v>Probable</v>
      </c>
      <c r="AC220" s="177">
        <f t="shared" si="102"/>
        <v>4</v>
      </c>
      <c r="AD220" s="178" t="str">
        <f t="shared" si="97"/>
        <v>Mayor</v>
      </c>
      <c r="AE220" s="178" t="str">
        <f t="shared" si="103"/>
        <v>Extremo</v>
      </c>
      <c r="AF220" s="179"/>
      <c r="AG220" s="179"/>
      <c r="AH220" s="177">
        <f t="shared" si="104"/>
        <v>4</v>
      </c>
      <c r="AI220" s="178" t="str">
        <f t="shared" si="98"/>
        <v>Probable</v>
      </c>
      <c r="AJ220" s="177">
        <f t="shared" si="105"/>
        <v>4</v>
      </c>
      <c r="AK220" s="178" t="str">
        <f t="shared" si="99"/>
        <v>Mayor</v>
      </c>
      <c r="AL220" s="178" t="str">
        <f t="shared" si="106"/>
        <v>Extremo</v>
      </c>
    </row>
    <row r="221" spans="2:38" customFormat="1" ht="127.5" hidden="1">
      <c r="B221" s="205" t="s">
        <v>617</v>
      </c>
      <c r="C221" s="206" t="str">
        <f t="shared" si="108"/>
        <v xml:space="preserve">Se produce Modificación no autorizada de datos debido a Vulnerabilidades de día cero no gestionadas causado por un Usuario TI (Malintencionado), que ocaciona Daño de información sensible o del proceso </v>
      </c>
      <c r="D221" s="182" t="s">
        <v>387</v>
      </c>
      <c r="E221" s="185" t="s">
        <v>382</v>
      </c>
      <c r="F221" s="172" t="s">
        <v>389</v>
      </c>
      <c r="G221" s="185" t="s">
        <v>390</v>
      </c>
      <c r="H221" s="184" t="s">
        <v>189</v>
      </c>
      <c r="I221" s="156" t="s">
        <v>352</v>
      </c>
      <c r="J221" s="141" t="s">
        <v>606</v>
      </c>
      <c r="K221" s="146" t="s">
        <v>607</v>
      </c>
      <c r="L221" s="143" t="s">
        <v>373</v>
      </c>
      <c r="M221" s="148" t="s">
        <v>608</v>
      </c>
      <c r="N221" s="146" t="s">
        <v>609</v>
      </c>
      <c r="O221" s="146" t="s">
        <v>610</v>
      </c>
      <c r="P221" s="148" t="s">
        <v>232</v>
      </c>
      <c r="Q221" s="146" t="s">
        <v>232</v>
      </c>
      <c r="R221" s="146" t="s">
        <v>242</v>
      </c>
      <c r="S221" s="208">
        <v>43440</v>
      </c>
      <c r="T221" s="177">
        <f t="shared" si="94"/>
        <v>4</v>
      </c>
      <c r="U221" s="244" t="str">
        <f t="shared" si="107"/>
        <v>Probable</v>
      </c>
      <c r="V221" s="177">
        <f t="shared" si="95"/>
        <v>4</v>
      </c>
      <c r="W221" s="176" t="str">
        <f>R221</f>
        <v>Mayor</v>
      </c>
      <c r="X221" s="178" t="str">
        <f t="shared" si="100"/>
        <v>Extremo</v>
      </c>
      <c r="Y221" s="179"/>
      <c r="Z221" s="179"/>
      <c r="AA221" s="177">
        <f t="shared" si="101"/>
        <v>4</v>
      </c>
      <c r="AB221" s="178" t="str">
        <f t="shared" si="96"/>
        <v>Probable</v>
      </c>
      <c r="AC221" s="177">
        <f t="shared" si="102"/>
        <v>4</v>
      </c>
      <c r="AD221" s="178" t="str">
        <f t="shared" si="97"/>
        <v>Mayor</v>
      </c>
      <c r="AE221" s="178" t="str">
        <f t="shared" si="103"/>
        <v>Extremo</v>
      </c>
      <c r="AF221" s="179"/>
      <c r="AG221" s="179"/>
      <c r="AH221" s="177">
        <f t="shared" si="104"/>
        <v>4</v>
      </c>
      <c r="AI221" s="178" t="str">
        <f t="shared" si="98"/>
        <v>Probable</v>
      </c>
      <c r="AJ221" s="177">
        <f t="shared" si="105"/>
        <v>4</v>
      </c>
      <c r="AK221" s="178" t="str">
        <f t="shared" si="99"/>
        <v>Mayor</v>
      </c>
      <c r="AL221" s="178" t="str">
        <f t="shared" si="106"/>
        <v>Extremo</v>
      </c>
    </row>
    <row r="222" spans="2:38" customFormat="1" ht="102" hidden="1">
      <c r="B222" s="205" t="s">
        <v>618</v>
      </c>
      <c r="C222" s="206" t="str">
        <f t="shared" si="108"/>
        <v>Se produce Inyección de código debido a Fallas conocidas en el sistema causado por un Usuario interno (Malintencionado), que ocaciona Fuga de información sensible o del proceso</v>
      </c>
      <c r="D222" s="182" t="s">
        <v>485</v>
      </c>
      <c r="E222" s="172" t="s">
        <v>393</v>
      </c>
      <c r="F222" s="185" t="s">
        <v>394</v>
      </c>
      <c r="G222" s="185" t="s">
        <v>349</v>
      </c>
      <c r="H222" s="204" t="s">
        <v>187</v>
      </c>
      <c r="I222" s="215" t="s">
        <v>350</v>
      </c>
      <c r="J222" s="141" t="s">
        <v>606</v>
      </c>
      <c r="K222" s="146" t="s">
        <v>607</v>
      </c>
      <c r="L222" s="143" t="s">
        <v>373</v>
      </c>
      <c r="M222" s="148" t="s">
        <v>608</v>
      </c>
      <c r="N222" s="146" t="s">
        <v>609</v>
      </c>
      <c r="O222" s="146" t="s">
        <v>610</v>
      </c>
      <c r="P222" s="148" t="s">
        <v>232</v>
      </c>
      <c r="Q222" s="146" t="s">
        <v>232</v>
      </c>
      <c r="R222" s="146" t="s">
        <v>242</v>
      </c>
      <c r="S222" s="208">
        <v>43440</v>
      </c>
      <c r="T222" s="177">
        <f t="shared" si="94"/>
        <v>3</v>
      </c>
      <c r="U222" s="244" t="str">
        <f t="shared" si="107"/>
        <v>Posible</v>
      </c>
      <c r="V222" s="177">
        <f t="shared" si="95"/>
        <v>3</v>
      </c>
      <c r="W222" s="211" t="str">
        <f>P222</f>
        <v>Moderado</v>
      </c>
      <c r="X222" s="178" t="str">
        <f t="shared" si="100"/>
        <v>Alto</v>
      </c>
      <c r="Y222" s="179"/>
      <c r="Z222" s="179"/>
      <c r="AA222" s="177">
        <f t="shared" si="101"/>
        <v>3</v>
      </c>
      <c r="AB222" s="178" t="str">
        <f t="shared" si="96"/>
        <v>Posible</v>
      </c>
      <c r="AC222" s="177">
        <f t="shared" si="102"/>
        <v>3</v>
      </c>
      <c r="AD222" s="178" t="str">
        <f t="shared" si="97"/>
        <v>Moderado</v>
      </c>
      <c r="AE222" s="178" t="str">
        <f t="shared" si="103"/>
        <v>Alto</v>
      </c>
      <c r="AF222" s="179"/>
      <c r="AG222" s="179"/>
      <c r="AH222" s="177">
        <f t="shared" si="104"/>
        <v>3</v>
      </c>
      <c r="AI222" s="178" t="str">
        <f t="shared" si="98"/>
        <v>Posible</v>
      </c>
      <c r="AJ222" s="177">
        <f t="shared" si="105"/>
        <v>3</v>
      </c>
      <c r="AK222" s="178" t="str">
        <f t="shared" si="99"/>
        <v>Moderado</v>
      </c>
      <c r="AL222" s="178" t="str">
        <f t="shared" si="106"/>
        <v>Alto</v>
      </c>
    </row>
    <row r="223" spans="2:38" customFormat="1" ht="114.75" hidden="1">
      <c r="B223" s="205" t="s">
        <v>619</v>
      </c>
      <c r="C223" s="206" t="str">
        <f t="shared" si="108"/>
        <v xml:space="preserve">Se produce Modificación no autorizada de datos debido a Falta de logs de auditoría y monitoreo causado por un Usuario TI (Malintencionado), que ocaciona Alteracion de información sensible o del proceso </v>
      </c>
      <c r="D223" s="182" t="s">
        <v>387</v>
      </c>
      <c r="E223" s="172" t="s">
        <v>382</v>
      </c>
      <c r="F223" s="157" t="s">
        <v>405</v>
      </c>
      <c r="G223" s="185" t="s">
        <v>384</v>
      </c>
      <c r="H223" s="204" t="s">
        <v>188</v>
      </c>
      <c r="I223" s="164" t="s">
        <v>352</v>
      </c>
      <c r="J223" s="141" t="s">
        <v>606</v>
      </c>
      <c r="K223" s="146" t="s">
        <v>607</v>
      </c>
      <c r="L223" s="143" t="s">
        <v>373</v>
      </c>
      <c r="M223" s="148" t="s">
        <v>608</v>
      </c>
      <c r="N223" s="146" t="s">
        <v>609</v>
      </c>
      <c r="O223" s="146" t="s">
        <v>610</v>
      </c>
      <c r="P223" s="148" t="s">
        <v>232</v>
      </c>
      <c r="Q223" s="146" t="s">
        <v>232</v>
      </c>
      <c r="R223" s="146" t="s">
        <v>242</v>
      </c>
      <c r="S223" s="208">
        <v>43440</v>
      </c>
      <c r="T223" s="177">
        <f t="shared" si="94"/>
        <v>4</v>
      </c>
      <c r="U223" s="244" t="str">
        <f t="shared" si="107"/>
        <v>Probable</v>
      </c>
      <c r="V223" s="177">
        <f t="shared" si="95"/>
        <v>3</v>
      </c>
      <c r="W223" s="176" t="str">
        <f>Q223</f>
        <v>Moderado</v>
      </c>
      <c r="X223" s="178" t="str">
        <f t="shared" si="100"/>
        <v>Alto</v>
      </c>
      <c r="Y223" s="179"/>
      <c r="Z223" s="179"/>
      <c r="AA223" s="177">
        <f t="shared" si="101"/>
        <v>4</v>
      </c>
      <c r="AB223" s="178" t="str">
        <f t="shared" si="96"/>
        <v>Probable</v>
      </c>
      <c r="AC223" s="177">
        <f t="shared" si="102"/>
        <v>3</v>
      </c>
      <c r="AD223" s="178" t="str">
        <f t="shared" si="97"/>
        <v>Moderado</v>
      </c>
      <c r="AE223" s="178" t="str">
        <f t="shared" si="103"/>
        <v>Alto</v>
      </c>
      <c r="AF223" s="179"/>
      <c r="AG223" s="179"/>
      <c r="AH223" s="177">
        <f t="shared" si="104"/>
        <v>4</v>
      </c>
      <c r="AI223" s="178" t="str">
        <f t="shared" si="98"/>
        <v>Probable</v>
      </c>
      <c r="AJ223" s="177">
        <f t="shared" si="105"/>
        <v>3</v>
      </c>
      <c r="AK223" s="178" t="str">
        <f t="shared" si="99"/>
        <v>Moderado</v>
      </c>
      <c r="AL223" s="178" t="str">
        <f t="shared" si="106"/>
        <v>Alto</v>
      </c>
    </row>
    <row r="224" spans="2:38" customFormat="1" ht="409.5" hidden="1">
      <c r="B224" s="205" t="s">
        <v>620</v>
      </c>
      <c r="C224" s="206" t="str">
        <f t="shared" si="108"/>
        <v>Se produce Acceso no autorizado a datos debido a Configuración de seguridad incorrectos  causado por un Usuario TI (Malintencionado), que ocaciona Fuga de información sensible o del proceso</v>
      </c>
      <c r="D224" s="182" t="s">
        <v>387</v>
      </c>
      <c r="E224" s="185" t="s">
        <v>347</v>
      </c>
      <c r="F224" s="185" t="s">
        <v>348</v>
      </c>
      <c r="G224" s="185" t="s">
        <v>349</v>
      </c>
      <c r="H224" s="204" t="s">
        <v>187</v>
      </c>
      <c r="I224" s="156" t="s">
        <v>350</v>
      </c>
      <c r="J224" s="141" t="s">
        <v>621</v>
      </c>
      <c r="K224" s="146" t="s">
        <v>622</v>
      </c>
      <c r="L224" s="143" t="s">
        <v>373</v>
      </c>
      <c r="M224" s="148" t="s">
        <v>623</v>
      </c>
      <c r="N224" s="146" t="s">
        <v>624</v>
      </c>
      <c r="O224" s="146" t="s">
        <v>624</v>
      </c>
      <c r="P224" s="148" t="s">
        <v>243</v>
      </c>
      <c r="Q224" s="148" t="s">
        <v>243</v>
      </c>
      <c r="R224" s="148" t="s">
        <v>243</v>
      </c>
      <c r="S224" s="208">
        <v>43440</v>
      </c>
      <c r="T224" s="177">
        <f t="shared" si="94"/>
        <v>3</v>
      </c>
      <c r="U224" s="244" t="str">
        <f t="shared" si="107"/>
        <v>Posible</v>
      </c>
      <c r="V224" s="177">
        <f t="shared" si="95"/>
        <v>5</v>
      </c>
      <c r="W224" s="211" t="str">
        <f>P224</f>
        <v>Catastrófico</v>
      </c>
      <c r="X224" s="178" t="str">
        <f t="shared" si="100"/>
        <v>Extremo</v>
      </c>
      <c r="Y224" s="179"/>
      <c r="Z224" s="179"/>
      <c r="AA224" s="177">
        <f t="shared" si="101"/>
        <v>3</v>
      </c>
      <c r="AB224" s="178" t="str">
        <f t="shared" si="96"/>
        <v>Posible</v>
      </c>
      <c r="AC224" s="177">
        <f t="shared" si="102"/>
        <v>5</v>
      </c>
      <c r="AD224" s="178" t="str">
        <f t="shared" si="97"/>
        <v>Catastrofico</v>
      </c>
      <c r="AE224" s="178" t="str">
        <f t="shared" si="103"/>
        <v>Extremo</v>
      </c>
      <c r="AF224" s="179"/>
      <c r="AG224" s="179"/>
      <c r="AH224" s="177">
        <f t="shared" si="104"/>
        <v>3</v>
      </c>
      <c r="AI224" s="178" t="str">
        <f t="shared" si="98"/>
        <v>Posible</v>
      </c>
      <c r="AJ224" s="177">
        <f t="shared" si="105"/>
        <v>5</v>
      </c>
      <c r="AK224" s="178" t="str">
        <f t="shared" si="99"/>
        <v>Catastrofico</v>
      </c>
      <c r="AL224" s="178" t="str">
        <f t="shared" si="106"/>
        <v>Extremo</v>
      </c>
    </row>
    <row r="225" spans="2:38" customFormat="1" ht="409.5" hidden="1">
      <c r="B225" s="205" t="s">
        <v>625</v>
      </c>
      <c r="C225" s="206" t="str">
        <f t="shared" si="108"/>
        <v xml:space="preserve">Se produce Modificación no autorizada de datos debido a Vulnerabilidades técnicas no remediadas causado por un Usuario TI (Malintencionado), que ocaciona Alteracion de información sensible o del proceso </v>
      </c>
      <c r="D225" s="182" t="s">
        <v>387</v>
      </c>
      <c r="E225" s="172" t="s">
        <v>382</v>
      </c>
      <c r="F225" s="172" t="s">
        <v>383</v>
      </c>
      <c r="G225" s="185" t="s">
        <v>384</v>
      </c>
      <c r="H225" s="204" t="s">
        <v>188</v>
      </c>
      <c r="I225" s="156" t="s">
        <v>352</v>
      </c>
      <c r="J225" s="141" t="s">
        <v>621</v>
      </c>
      <c r="K225" s="146" t="s">
        <v>622</v>
      </c>
      <c r="L225" s="143" t="s">
        <v>373</v>
      </c>
      <c r="M225" s="148" t="s">
        <v>623</v>
      </c>
      <c r="N225" s="146" t="s">
        <v>624</v>
      </c>
      <c r="O225" s="146" t="s">
        <v>624</v>
      </c>
      <c r="P225" s="148" t="s">
        <v>243</v>
      </c>
      <c r="Q225" s="148" t="s">
        <v>243</v>
      </c>
      <c r="R225" s="148" t="s">
        <v>243</v>
      </c>
      <c r="S225" s="208">
        <v>43440</v>
      </c>
      <c r="T225" s="177">
        <f t="shared" si="94"/>
        <v>4</v>
      </c>
      <c r="U225" s="244" t="str">
        <f t="shared" si="107"/>
        <v>Probable</v>
      </c>
      <c r="V225" s="177">
        <f t="shared" si="95"/>
        <v>5</v>
      </c>
      <c r="W225" s="176" t="str">
        <f>Q225</f>
        <v>Catastrófico</v>
      </c>
      <c r="X225" s="178" t="str">
        <f t="shared" si="100"/>
        <v>Extremo</v>
      </c>
      <c r="Y225" s="179"/>
      <c r="Z225" s="179"/>
      <c r="AA225" s="177">
        <f t="shared" si="101"/>
        <v>4</v>
      </c>
      <c r="AB225" s="178" t="str">
        <f t="shared" si="96"/>
        <v>Probable</v>
      </c>
      <c r="AC225" s="177">
        <f t="shared" si="102"/>
        <v>5</v>
      </c>
      <c r="AD225" s="178" t="str">
        <f t="shared" si="97"/>
        <v>Catastrofico</v>
      </c>
      <c r="AE225" s="178" t="str">
        <f t="shared" si="103"/>
        <v>Extremo</v>
      </c>
      <c r="AF225" s="179"/>
      <c r="AG225" s="179"/>
      <c r="AH225" s="177">
        <f t="shared" si="104"/>
        <v>4</v>
      </c>
      <c r="AI225" s="178" t="str">
        <f t="shared" si="98"/>
        <v>Probable</v>
      </c>
      <c r="AJ225" s="177">
        <f t="shared" si="105"/>
        <v>5</v>
      </c>
      <c r="AK225" s="178" t="str">
        <f t="shared" si="99"/>
        <v>Catastrofico</v>
      </c>
      <c r="AL225" s="178" t="str">
        <f t="shared" si="106"/>
        <v>Extremo</v>
      </c>
    </row>
    <row r="226" spans="2:38" customFormat="1" ht="409.5" hidden="1">
      <c r="B226" s="205" t="s">
        <v>626</v>
      </c>
      <c r="C226" s="206" t="str">
        <f t="shared" si="108"/>
        <v>Se produce Acceso no autorizado debido a Vulnerabilidades técnicas no remediadas causado por un Atacante Externo, que ocaciona Fuga de información sensible o del proceso</v>
      </c>
      <c r="D226" s="182" t="s">
        <v>346</v>
      </c>
      <c r="E226" s="172" t="s">
        <v>431</v>
      </c>
      <c r="F226" s="172" t="s">
        <v>383</v>
      </c>
      <c r="G226" s="185" t="s">
        <v>349</v>
      </c>
      <c r="H226" s="204" t="s">
        <v>187</v>
      </c>
      <c r="I226" s="156" t="s">
        <v>352</v>
      </c>
      <c r="J226" s="141" t="s">
        <v>621</v>
      </c>
      <c r="K226" s="146" t="s">
        <v>622</v>
      </c>
      <c r="L226" s="143" t="s">
        <v>373</v>
      </c>
      <c r="M226" s="148" t="s">
        <v>623</v>
      </c>
      <c r="N226" s="146" t="s">
        <v>624</v>
      </c>
      <c r="O226" s="146" t="s">
        <v>624</v>
      </c>
      <c r="P226" s="148" t="s">
        <v>243</v>
      </c>
      <c r="Q226" s="148" t="s">
        <v>243</v>
      </c>
      <c r="R226" s="148" t="s">
        <v>243</v>
      </c>
      <c r="S226" s="208">
        <v>43440</v>
      </c>
      <c r="T226" s="177">
        <f t="shared" si="94"/>
        <v>4</v>
      </c>
      <c r="U226" s="244" t="str">
        <f t="shared" si="107"/>
        <v>Probable</v>
      </c>
      <c r="V226" s="177">
        <f t="shared" si="95"/>
        <v>5</v>
      </c>
      <c r="W226" s="211" t="str">
        <f>P226</f>
        <v>Catastrófico</v>
      </c>
      <c r="X226" s="178" t="str">
        <f t="shared" si="100"/>
        <v>Extremo</v>
      </c>
      <c r="Y226" s="179"/>
      <c r="Z226" s="179"/>
      <c r="AA226" s="177">
        <f t="shared" si="101"/>
        <v>4</v>
      </c>
      <c r="AB226" s="178" t="str">
        <f t="shared" si="96"/>
        <v>Probable</v>
      </c>
      <c r="AC226" s="177">
        <f t="shared" si="102"/>
        <v>5</v>
      </c>
      <c r="AD226" s="178" t="str">
        <f t="shared" si="97"/>
        <v>Catastrofico</v>
      </c>
      <c r="AE226" s="178" t="str">
        <f t="shared" si="103"/>
        <v>Extremo</v>
      </c>
      <c r="AF226" s="179"/>
      <c r="AG226" s="179"/>
      <c r="AH226" s="177">
        <f t="shared" si="104"/>
        <v>4</v>
      </c>
      <c r="AI226" s="178" t="str">
        <f t="shared" si="98"/>
        <v>Probable</v>
      </c>
      <c r="AJ226" s="177">
        <f t="shared" si="105"/>
        <v>5</v>
      </c>
      <c r="AK226" s="178" t="str">
        <f t="shared" si="99"/>
        <v>Catastrofico</v>
      </c>
      <c r="AL226" s="178" t="str">
        <f t="shared" si="106"/>
        <v>Extremo</v>
      </c>
    </row>
    <row r="227" spans="2:38" customFormat="1" ht="409.5" hidden="1">
      <c r="B227" s="205" t="s">
        <v>627</v>
      </c>
      <c r="C227" s="206" t="str">
        <f t="shared" si="108"/>
        <v>Se produce Acceso no autorizado debido a Vulnerabilidades técnicas no remediadas causado por un Usuario interno (Malintencionado), que ocaciona Fuga de información sensible o del proceso</v>
      </c>
      <c r="D227" s="182" t="s">
        <v>485</v>
      </c>
      <c r="E227" s="172" t="s">
        <v>431</v>
      </c>
      <c r="F227" s="172" t="s">
        <v>383</v>
      </c>
      <c r="G227" s="185" t="s">
        <v>349</v>
      </c>
      <c r="H227" s="204" t="s">
        <v>187</v>
      </c>
      <c r="I227" s="156" t="s">
        <v>352</v>
      </c>
      <c r="J227" s="141" t="s">
        <v>621</v>
      </c>
      <c r="K227" s="146" t="s">
        <v>622</v>
      </c>
      <c r="L227" s="143" t="s">
        <v>373</v>
      </c>
      <c r="M227" s="148" t="s">
        <v>623</v>
      </c>
      <c r="N227" s="146" t="s">
        <v>624</v>
      </c>
      <c r="O227" s="146" t="s">
        <v>624</v>
      </c>
      <c r="P227" s="148" t="s">
        <v>243</v>
      </c>
      <c r="Q227" s="148" t="s">
        <v>243</v>
      </c>
      <c r="R227" s="148" t="s">
        <v>243</v>
      </c>
      <c r="S227" s="208">
        <v>43440</v>
      </c>
      <c r="T227" s="177">
        <f t="shared" si="94"/>
        <v>4</v>
      </c>
      <c r="U227" s="244" t="str">
        <f t="shared" si="107"/>
        <v>Probable</v>
      </c>
      <c r="V227" s="177">
        <f t="shared" si="95"/>
        <v>5</v>
      </c>
      <c r="W227" s="211" t="str">
        <f>P227</f>
        <v>Catastrófico</v>
      </c>
      <c r="X227" s="178" t="str">
        <f t="shared" si="100"/>
        <v>Extremo</v>
      </c>
      <c r="Y227" s="179"/>
      <c r="Z227" s="179"/>
      <c r="AA227" s="177">
        <f t="shared" si="101"/>
        <v>4</v>
      </c>
      <c r="AB227" s="178" t="str">
        <f t="shared" si="96"/>
        <v>Probable</v>
      </c>
      <c r="AC227" s="177">
        <f t="shared" si="102"/>
        <v>5</v>
      </c>
      <c r="AD227" s="178" t="str">
        <f t="shared" si="97"/>
        <v>Catastrofico</v>
      </c>
      <c r="AE227" s="178" t="str">
        <f t="shared" si="103"/>
        <v>Extremo</v>
      </c>
      <c r="AF227" s="179"/>
      <c r="AG227" s="179"/>
      <c r="AH227" s="177">
        <f t="shared" si="104"/>
        <v>4</v>
      </c>
      <c r="AI227" s="178" t="str">
        <f t="shared" si="98"/>
        <v>Probable</v>
      </c>
      <c r="AJ227" s="177">
        <f t="shared" si="105"/>
        <v>5</v>
      </c>
      <c r="AK227" s="178" t="str">
        <f t="shared" si="99"/>
        <v>Catastrofico</v>
      </c>
      <c r="AL227" s="178" t="str">
        <f t="shared" si="106"/>
        <v>Extremo</v>
      </c>
    </row>
    <row r="228" spans="2:38" customFormat="1" ht="409.5" hidden="1">
      <c r="B228" s="205" t="s">
        <v>628</v>
      </c>
      <c r="C228" s="206" t="str">
        <f t="shared" si="108"/>
        <v>Se produce Acceso no autorizado debido a Vulnerabilidades técnicas no remediadas causado por un Usuario TI (Malintencionado), que ocaciona Fuga de información sensible o del proceso</v>
      </c>
      <c r="D228" s="182" t="s">
        <v>387</v>
      </c>
      <c r="E228" s="172" t="s">
        <v>431</v>
      </c>
      <c r="F228" s="172" t="s">
        <v>383</v>
      </c>
      <c r="G228" s="185" t="s">
        <v>349</v>
      </c>
      <c r="H228" s="204" t="s">
        <v>187</v>
      </c>
      <c r="I228" s="156" t="s">
        <v>352</v>
      </c>
      <c r="J228" s="141" t="s">
        <v>621</v>
      </c>
      <c r="K228" s="146" t="s">
        <v>622</v>
      </c>
      <c r="L228" s="143" t="s">
        <v>373</v>
      </c>
      <c r="M228" s="148" t="s">
        <v>623</v>
      </c>
      <c r="N228" s="146" t="s">
        <v>624</v>
      </c>
      <c r="O228" s="146" t="s">
        <v>624</v>
      </c>
      <c r="P228" s="148" t="s">
        <v>243</v>
      </c>
      <c r="Q228" s="148" t="s">
        <v>243</v>
      </c>
      <c r="R228" s="148" t="s">
        <v>243</v>
      </c>
      <c r="S228" s="208">
        <v>43440</v>
      </c>
      <c r="T228" s="177">
        <f t="shared" si="94"/>
        <v>4</v>
      </c>
      <c r="U228" s="244" t="str">
        <f t="shared" si="107"/>
        <v>Probable</v>
      </c>
      <c r="V228" s="177">
        <f t="shared" si="95"/>
        <v>5</v>
      </c>
      <c r="W228" s="211" t="str">
        <f>P228</f>
        <v>Catastrófico</v>
      </c>
      <c r="X228" s="178" t="str">
        <f t="shared" si="100"/>
        <v>Extremo</v>
      </c>
      <c r="Y228" s="179"/>
      <c r="Z228" s="179"/>
      <c r="AA228" s="177">
        <f t="shared" si="101"/>
        <v>4</v>
      </c>
      <c r="AB228" s="178" t="str">
        <f t="shared" si="96"/>
        <v>Probable</v>
      </c>
      <c r="AC228" s="177">
        <f t="shared" si="102"/>
        <v>5</v>
      </c>
      <c r="AD228" s="178" t="str">
        <f t="shared" si="97"/>
        <v>Catastrofico</v>
      </c>
      <c r="AE228" s="178" t="str">
        <f t="shared" si="103"/>
        <v>Extremo</v>
      </c>
      <c r="AF228" s="179"/>
      <c r="AG228" s="179"/>
      <c r="AH228" s="177">
        <f t="shared" si="104"/>
        <v>4</v>
      </c>
      <c r="AI228" s="178" t="str">
        <f t="shared" si="98"/>
        <v>Probable</v>
      </c>
      <c r="AJ228" s="177">
        <f t="shared" si="105"/>
        <v>5</v>
      </c>
      <c r="AK228" s="178" t="str">
        <f t="shared" si="99"/>
        <v>Catastrofico</v>
      </c>
      <c r="AL228" s="178" t="str">
        <f t="shared" si="106"/>
        <v>Extremo</v>
      </c>
    </row>
    <row r="229" spans="2:38" customFormat="1" ht="409.5" hidden="1">
      <c r="B229" s="205" t="s">
        <v>629</v>
      </c>
      <c r="C229" s="206" t="str">
        <f t="shared" si="108"/>
        <v xml:space="preserve">Se produce Modificación no autorizada de datos debido a Vulnerabilidades de día cero no gestionadas causado por un Atacante Externo, que ocaciona Daño de información sensible o del proceso </v>
      </c>
      <c r="D229" s="182" t="s">
        <v>346</v>
      </c>
      <c r="E229" s="185" t="s">
        <v>382</v>
      </c>
      <c r="F229" s="172" t="s">
        <v>389</v>
      </c>
      <c r="G229" s="185" t="s">
        <v>390</v>
      </c>
      <c r="H229" s="184" t="s">
        <v>189</v>
      </c>
      <c r="I229" s="156" t="s">
        <v>352</v>
      </c>
      <c r="J229" s="141" t="s">
        <v>621</v>
      </c>
      <c r="K229" s="146" t="s">
        <v>622</v>
      </c>
      <c r="L229" s="143" t="s">
        <v>373</v>
      </c>
      <c r="M229" s="148" t="s">
        <v>623</v>
      </c>
      <c r="N229" s="146" t="s">
        <v>624</v>
      </c>
      <c r="O229" s="146" t="s">
        <v>624</v>
      </c>
      <c r="P229" s="148" t="s">
        <v>243</v>
      </c>
      <c r="Q229" s="148" t="s">
        <v>243</v>
      </c>
      <c r="R229" s="148" t="s">
        <v>243</v>
      </c>
      <c r="S229" s="208">
        <v>43440</v>
      </c>
      <c r="T229" s="177">
        <f t="shared" si="94"/>
        <v>4</v>
      </c>
      <c r="U229" s="244" t="str">
        <f t="shared" si="107"/>
        <v>Probable</v>
      </c>
      <c r="V229" s="177">
        <f t="shared" si="95"/>
        <v>5</v>
      </c>
      <c r="W229" s="176" t="str">
        <f>R229</f>
        <v>Catastrófico</v>
      </c>
      <c r="X229" s="178" t="str">
        <f t="shared" si="100"/>
        <v>Extremo</v>
      </c>
      <c r="Y229" s="179"/>
      <c r="Z229" s="179"/>
      <c r="AA229" s="177">
        <f t="shared" si="101"/>
        <v>4</v>
      </c>
      <c r="AB229" s="178" t="str">
        <f t="shared" si="96"/>
        <v>Probable</v>
      </c>
      <c r="AC229" s="177">
        <f t="shared" si="102"/>
        <v>5</v>
      </c>
      <c r="AD229" s="178" t="str">
        <f t="shared" si="97"/>
        <v>Catastrofico</v>
      </c>
      <c r="AE229" s="178" t="str">
        <f t="shared" si="103"/>
        <v>Extremo</v>
      </c>
      <c r="AF229" s="179"/>
      <c r="AG229" s="179"/>
      <c r="AH229" s="177">
        <f t="shared" si="104"/>
        <v>4</v>
      </c>
      <c r="AI229" s="178" t="str">
        <f t="shared" si="98"/>
        <v>Probable</v>
      </c>
      <c r="AJ229" s="177">
        <f t="shared" si="105"/>
        <v>5</v>
      </c>
      <c r="AK229" s="178" t="str">
        <f t="shared" si="99"/>
        <v>Catastrofico</v>
      </c>
      <c r="AL229" s="178" t="str">
        <f t="shared" si="106"/>
        <v>Extremo</v>
      </c>
    </row>
    <row r="230" spans="2:38" customFormat="1" ht="409.5" hidden="1">
      <c r="B230" s="205" t="s">
        <v>630</v>
      </c>
      <c r="C230" s="206" t="str">
        <f t="shared" si="108"/>
        <v xml:space="preserve">Se produce Modificación no autorizada de datos debido a Vulnerabilidades de día cero no gestionadas causado por un Usuario interno (Malintencionado), que ocaciona Daño de información sensible o del proceso </v>
      </c>
      <c r="D230" s="182" t="s">
        <v>485</v>
      </c>
      <c r="E230" s="185" t="s">
        <v>382</v>
      </c>
      <c r="F230" s="172" t="s">
        <v>389</v>
      </c>
      <c r="G230" s="185" t="s">
        <v>390</v>
      </c>
      <c r="H230" s="184" t="s">
        <v>189</v>
      </c>
      <c r="I230" s="156" t="s">
        <v>352</v>
      </c>
      <c r="J230" s="141" t="s">
        <v>621</v>
      </c>
      <c r="K230" s="146" t="s">
        <v>622</v>
      </c>
      <c r="L230" s="143" t="s">
        <v>373</v>
      </c>
      <c r="M230" s="148" t="s">
        <v>623</v>
      </c>
      <c r="N230" s="146" t="s">
        <v>624</v>
      </c>
      <c r="O230" s="146" t="s">
        <v>624</v>
      </c>
      <c r="P230" s="148" t="s">
        <v>243</v>
      </c>
      <c r="Q230" s="148" t="s">
        <v>243</v>
      </c>
      <c r="R230" s="148" t="s">
        <v>243</v>
      </c>
      <c r="S230" s="208">
        <v>43440</v>
      </c>
      <c r="T230" s="177">
        <f t="shared" si="94"/>
        <v>4</v>
      </c>
      <c r="U230" s="244" t="str">
        <f t="shared" si="107"/>
        <v>Probable</v>
      </c>
      <c r="V230" s="177">
        <f t="shared" si="95"/>
        <v>5</v>
      </c>
      <c r="W230" s="176" t="str">
        <f>R230</f>
        <v>Catastrófico</v>
      </c>
      <c r="X230" s="178" t="str">
        <f t="shared" si="100"/>
        <v>Extremo</v>
      </c>
      <c r="Y230" s="179"/>
      <c r="Z230" s="179"/>
      <c r="AA230" s="177">
        <f t="shared" si="101"/>
        <v>4</v>
      </c>
      <c r="AB230" s="178" t="str">
        <f t="shared" si="96"/>
        <v>Probable</v>
      </c>
      <c r="AC230" s="177">
        <f t="shared" si="102"/>
        <v>5</v>
      </c>
      <c r="AD230" s="178" t="str">
        <f t="shared" si="97"/>
        <v>Catastrofico</v>
      </c>
      <c r="AE230" s="178" t="str">
        <f t="shared" si="103"/>
        <v>Extremo</v>
      </c>
      <c r="AF230" s="179"/>
      <c r="AG230" s="179"/>
      <c r="AH230" s="177">
        <f t="shared" si="104"/>
        <v>4</v>
      </c>
      <c r="AI230" s="178" t="str">
        <f t="shared" si="98"/>
        <v>Probable</v>
      </c>
      <c r="AJ230" s="177">
        <f t="shared" si="105"/>
        <v>5</v>
      </c>
      <c r="AK230" s="178" t="str">
        <f t="shared" si="99"/>
        <v>Catastrofico</v>
      </c>
      <c r="AL230" s="178" t="str">
        <f t="shared" si="106"/>
        <v>Extremo</v>
      </c>
    </row>
    <row r="231" spans="2:38" customFormat="1" ht="409.5" hidden="1">
      <c r="B231" s="205" t="s">
        <v>631</v>
      </c>
      <c r="C231" s="206" t="str">
        <f t="shared" si="108"/>
        <v xml:space="preserve">Se produce Modificación no autorizada de datos debido a Vulnerabilidades de día cero no gestionadas causado por un Usuario TI (Malintencionado), que ocaciona Daño de información sensible o del proceso </v>
      </c>
      <c r="D231" s="182" t="s">
        <v>387</v>
      </c>
      <c r="E231" s="185" t="s">
        <v>382</v>
      </c>
      <c r="F231" s="172" t="s">
        <v>389</v>
      </c>
      <c r="G231" s="185" t="s">
        <v>390</v>
      </c>
      <c r="H231" s="184" t="s">
        <v>189</v>
      </c>
      <c r="I231" s="156" t="s">
        <v>352</v>
      </c>
      <c r="J231" s="141" t="s">
        <v>621</v>
      </c>
      <c r="K231" s="146" t="s">
        <v>622</v>
      </c>
      <c r="L231" s="143" t="s">
        <v>373</v>
      </c>
      <c r="M231" s="148" t="s">
        <v>623</v>
      </c>
      <c r="N231" s="146" t="s">
        <v>624</v>
      </c>
      <c r="O231" s="146" t="s">
        <v>624</v>
      </c>
      <c r="P231" s="148" t="s">
        <v>243</v>
      </c>
      <c r="Q231" s="148" t="s">
        <v>243</v>
      </c>
      <c r="R231" s="148" t="s">
        <v>243</v>
      </c>
      <c r="S231" s="208">
        <v>43440</v>
      </c>
      <c r="T231" s="177">
        <f t="shared" si="94"/>
        <v>4</v>
      </c>
      <c r="U231" s="244" t="str">
        <f t="shared" si="107"/>
        <v>Probable</v>
      </c>
      <c r="V231" s="177">
        <f t="shared" si="95"/>
        <v>5</v>
      </c>
      <c r="W231" s="176" t="str">
        <f>R231</f>
        <v>Catastrófico</v>
      </c>
      <c r="X231" s="178" t="str">
        <f t="shared" si="100"/>
        <v>Extremo</v>
      </c>
      <c r="Y231" s="179"/>
      <c r="Z231" s="179"/>
      <c r="AA231" s="177">
        <f t="shared" si="101"/>
        <v>4</v>
      </c>
      <c r="AB231" s="178" t="str">
        <f t="shared" si="96"/>
        <v>Probable</v>
      </c>
      <c r="AC231" s="177">
        <f t="shared" si="102"/>
        <v>5</v>
      </c>
      <c r="AD231" s="178" t="str">
        <f t="shared" si="97"/>
        <v>Catastrofico</v>
      </c>
      <c r="AE231" s="178" t="str">
        <f t="shared" si="103"/>
        <v>Extremo</v>
      </c>
      <c r="AF231" s="179"/>
      <c r="AG231" s="179"/>
      <c r="AH231" s="177">
        <f t="shared" si="104"/>
        <v>4</v>
      </c>
      <c r="AI231" s="178" t="str">
        <f t="shared" si="98"/>
        <v>Probable</v>
      </c>
      <c r="AJ231" s="177">
        <f t="shared" si="105"/>
        <v>5</v>
      </c>
      <c r="AK231" s="178" t="str">
        <f t="shared" si="99"/>
        <v>Catastrofico</v>
      </c>
      <c r="AL231" s="178" t="str">
        <f t="shared" si="106"/>
        <v>Extremo</v>
      </c>
    </row>
    <row r="232" spans="2:38" customFormat="1" ht="409.5" hidden="1">
      <c r="B232" s="205" t="s">
        <v>632</v>
      </c>
      <c r="C232" s="206" t="str">
        <f t="shared" si="108"/>
        <v>Se produce Inyección de código debido a Fallas conocidas en el sistema causado por un Usuario interno (Malintencionado), que ocaciona Fuga de información sensible o del proceso</v>
      </c>
      <c r="D232" s="182" t="s">
        <v>485</v>
      </c>
      <c r="E232" s="172" t="s">
        <v>393</v>
      </c>
      <c r="F232" s="185" t="s">
        <v>394</v>
      </c>
      <c r="G232" s="185" t="s">
        <v>349</v>
      </c>
      <c r="H232" s="204" t="s">
        <v>187</v>
      </c>
      <c r="I232" s="215" t="s">
        <v>350</v>
      </c>
      <c r="J232" s="141" t="s">
        <v>621</v>
      </c>
      <c r="K232" s="146" t="s">
        <v>622</v>
      </c>
      <c r="L232" s="143" t="s">
        <v>373</v>
      </c>
      <c r="M232" s="148" t="s">
        <v>623</v>
      </c>
      <c r="N232" s="146" t="s">
        <v>624</v>
      </c>
      <c r="O232" s="146" t="s">
        <v>624</v>
      </c>
      <c r="P232" s="148" t="s">
        <v>243</v>
      </c>
      <c r="Q232" s="148" t="s">
        <v>243</v>
      </c>
      <c r="R232" s="148" t="s">
        <v>243</v>
      </c>
      <c r="S232" s="208">
        <v>43440</v>
      </c>
      <c r="T232" s="177">
        <f t="shared" si="94"/>
        <v>3</v>
      </c>
      <c r="U232" s="244" t="str">
        <f t="shared" si="107"/>
        <v>Posible</v>
      </c>
      <c r="V232" s="177">
        <f t="shared" si="95"/>
        <v>5</v>
      </c>
      <c r="W232" s="211" t="str">
        <f>P232</f>
        <v>Catastrófico</v>
      </c>
      <c r="X232" s="178" t="str">
        <f t="shared" si="100"/>
        <v>Extremo</v>
      </c>
      <c r="Y232" s="179"/>
      <c r="Z232" s="179"/>
      <c r="AA232" s="177">
        <f t="shared" si="101"/>
        <v>3</v>
      </c>
      <c r="AB232" s="178" t="str">
        <f t="shared" si="96"/>
        <v>Posible</v>
      </c>
      <c r="AC232" s="177">
        <f t="shared" si="102"/>
        <v>5</v>
      </c>
      <c r="AD232" s="178" t="str">
        <f t="shared" si="97"/>
        <v>Catastrofico</v>
      </c>
      <c r="AE232" s="178" t="str">
        <f t="shared" si="103"/>
        <v>Extremo</v>
      </c>
      <c r="AF232" s="179"/>
      <c r="AG232" s="179"/>
      <c r="AH232" s="177">
        <f t="shared" si="104"/>
        <v>3</v>
      </c>
      <c r="AI232" s="178" t="str">
        <f t="shared" si="98"/>
        <v>Posible</v>
      </c>
      <c r="AJ232" s="177">
        <f t="shared" si="105"/>
        <v>5</v>
      </c>
      <c r="AK232" s="178" t="str">
        <f t="shared" si="99"/>
        <v>Catastrofico</v>
      </c>
      <c r="AL232" s="178" t="str">
        <f t="shared" si="106"/>
        <v>Extremo</v>
      </c>
    </row>
    <row r="233" spans="2:38" customFormat="1" ht="409.5" hidden="1">
      <c r="B233" s="205" t="s">
        <v>633</v>
      </c>
      <c r="C233" s="206" t="str">
        <f t="shared" si="108"/>
        <v>Se produce Saturacion del sistema  debido a Falta de soluciones contra ataques de Denegación de Servicio (DDoS) causado por un Atacante Externo, que ocaciona Indisponibilidad del sistema</v>
      </c>
      <c r="D233" s="157" t="s">
        <v>346</v>
      </c>
      <c r="E233" s="182" t="s">
        <v>401</v>
      </c>
      <c r="F233" s="218" t="s">
        <v>402</v>
      </c>
      <c r="G233" s="157" t="s">
        <v>403</v>
      </c>
      <c r="H233" s="184" t="s">
        <v>189</v>
      </c>
      <c r="I233" s="156" t="s">
        <v>350</v>
      </c>
      <c r="J233" s="141" t="s">
        <v>621</v>
      </c>
      <c r="K233" s="146" t="s">
        <v>622</v>
      </c>
      <c r="L233" s="143" t="s">
        <v>373</v>
      </c>
      <c r="M233" s="148" t="s">
        <v>623</v>
      </c>
      <c r="N233" s="146" t="s">
        <v>624</v>
      </c>
      <c r="O233" s="146" t="s">
        <v>624</v>
      </c>
      <c r="P233" s="148" t="s">
        <v>243</v>
      </c>
      <c r="Q233" s="148" t="s">
        <v>243</v>
      </c>
      <c r="R233" s="148" t="s">
        <v>243</v>
      </c>
      <c r="S233" s="208">
        <v>43440</v>
      </c>
      <c r="T233" s="177">
        <f t="shared" si="94"/>
        <v>3</v>
      </c>
      <c r="U233" s="244" t="str">
        <f t="shared" si="107"/>
        <v>Posible</v>
      </c>
      <c r="V233" s="177">
        <f t="shared" si="95"/>
        <v>5</v>
      </c>
      <c r="W233" s="176" t="str">
        <f>R233</f>
        <v>Catastrófico</v>
      </c>
      <c r="X233" s="178" t="str">
        <f t="shared" si="100"/>
        <v>Extremo</v>
      </c>
      <c r="Y233" s="179"/>
      <c r="Z233" s="179"/>
      <c r="AA233" s="177">
        <f t="shared" si="101"/>
        <v>3</v>
      </c>
      <c r="AB233" s="178" t="str">
        <f t="shared" si="96"/>
        <v>Posible</v>
      </c>
      <c r="AC233" s="177">
        <f t="shared" si="102"/>
        <v>5</v>
      </c>
      <c r="AD233" s="178" t="str">
        <f t="shared" si="97"/>
        <v>Catastrofico</v>
      </c>
      <c r="AE233" s="178" t="str">
        <f t="shared" si="103"/>
        <v>Extremo</v>
      </c>
      <c r="AF233" s="179"/>
      <c r="AG233" s="179"/>
      <c r="AH233" s="177">
        <f t="shared" si="104"/>
        <v>3</v>
      </c>
      <c r="AI233" s="178" t="str">
        <f t="shared" si="98"/>
        <v>Posible</v>
      </c>
      <c r="AJ233" s="177">
        <f t="shared" si="105"/>
        <v>5</v>
      </c>
      <c r="AK233" s="178" t="str">
        <f t="shared" si="99"/>
        <v>Catastrofico</v>
      </c>
      <c r="AL233" s="178" t="str">
        <f t="shared" si="106"/>
        <v>Extremo</v>
      </c>
    </row>
    <row r="234" spans="2:38" customFormat="1" ht="409.5" hidden="1">
      <c r="B234" s="205" t="s">
        <v>634</v>
      </c>
      <c r="C234" s="206" t="str">
        <f t="shared" ref="C234:C242" si="109">CONCATENATE("Se produce ",E234," debido a ",F234," causado por un ",D234,", que ocaciona ",G234,"")</f>
        <v xml:space="preserve">Se produce Modificación no autorizada de datos debido a Falta de logs de auditoría y monitoreo causado por un Usuario TI (Malintencionado), que ocaciona Alteracion de información sensible o del proceso </v>
      </c>
      <c r="D234" s="182" t="s">
        <v>387</v>
      </c>
      <c r="E234" s="172" t="s">
        <v>382</v>
      </c>
      <c r="F234" s="157" t="s">
        <v>405</v>
      </c>
      <c r="G234" s="185" t="s">
        <v>384</v>
      </c>
      <c r="H234" s="204" t="s">
        <v>188</v>
      </c>
      <c r="I234" s="164" t="s">
        <v>352</v>
      </c>
      <c r="J234" s="141" t="s">
        <v>621</v>
      </c>
      <c r="K234" s="146" t="s">
        <v>622</v>
      </c>
      <c r="L234" s="143" t="s">
        <v>373</v>
      </c>
      <c r="M234" s="148" t="s">
        <v>623</v>
      </c>
      <c r="N234" s="146" t="s">
        <v>624</v>
      </c>
      <c r="O234" s="146" t="s">
        <v>624</v>
      </c>
      <c r="P234" s="148" t="s">
        <v>243</v>
      </c>
      <c r="Q234" s="148" t="s">
        <v>243</v>
      </c>
      <c r="R234" s="148" t="s">
        <v>243</v>
      </c>
      <c r="S234" s="208">
        <v>43440</v>
      </c>
      <c r="T234" s="177">
        <f t="shared" si="94"/>
        <v>4</v>
      </c>
      <c r="U234" s="244" t="str">
        <f t="shared" si="107"/>
        <v>Probable</v>
      </c>
      <c r="V234" s="177">
        <f t="shared" si="95"/>
        <v>5</v>
      </c>
      <c r="W234" s="176" t="str">
        <f>Q234</f>
        <v>Catastrófico</v>
      </c>
      <c r="X234" s="178" t="str">
        <f t="shared" ref="X234:X242" si="110">IF(AND(T234=1,V234=1),"Bajo",IF(AND(T234=1,V234=2),"Bajo",IF(AND(T234=2,V234=1),"Bajo",IF(AND(T234=3,V234=1),"Bajo",IF(AND(T234=1,V234=3),"Moderado",IF(AND(T234=1,V234=4),"Alto",IF(AND(T234=2,V234=2),"Bajo",IF(AND(T234=2,V234=3),"Alto",IF(AND(T234=3,V234=2),"Moderado",IF(AND(T234=4,V234=1),"Moderado",IF(AND(T234=1,V234=5),"Extremo",IF(AND(T234=2,V234=4),"Alto",IF(AND(T234=3,V234=3),"Alto",IF(AND(T234=3,V234=4),"Extremo",IF(AND(T234=4,V234=2),"Alto",IF(AND(T234=4,V234=3),"Alto",IF(AND(T234=5,V234=1),"Alto",IF(AND(T234=5,V234=2),"Alto",IF(AND(T234=2,V234=5),"Extremo",IF(AND(T234=3,V234=5),"Extremo",IF(AND(T234=4,V234=4),"Extremo",IF(AND(T234=4,V234=5),"Extremo",IF(AND(T234=5,V234=3),"Alto",IF(AND(T234=5,V234=4),"Extremo",IF(AND(T234=5,V234=5),"Extremo","NA")))))))))))))))))))))))))</f>
        <v>Extremo</v>
      </c>
      <c r="Y234" s="179"/>
      <c r="Z234" s="179"/>
      <c r="AA234" s="177">
        <f t="shared" ref="AA234:AA242" si="111">IF(T234-Y234&lt;=0,1,T234-Y234)</f>
        <v>4</v>
      </c>
      <c r="AB234" s="178" t="str">
        <f t="shared" si="96"/>
        <v>Probable</v>
      </c>
      <c r="AC234" s="177">
        <f t="shared" ref="AC234:AC242" si="112">IF(V234-Z234&lt;=0,1,V234-Z234)</f>
        <v>5</v>
      </c>
      <c r="AD234" s="178" t="str">
        <f t="shared" si="97"/>
        <v>Catastrofico</v>
      </c>
      <c r="AE234" s="178" t="str">
        <f t="shared" ref="AE234:AE242" si="113">IF(AND(AA234=1,AC234=1),"Bajo",IF(AND(AA234=1,AC234=2),"Bajo",IF(AND(AA234=2,AC234=1),"Bajo",IF(AND(AA234=3,AC234=1),"Moderado",IF(AND(AA234=1,AC234=3),"Moderado",IF(AND(AA234=1,AC234=4),"Moderado",IF(AND(AA234=2,AC234=2),"Moderado",IF(AND(AA234=2,AC234=3),"Moderado",IF(AND(AA234=3,AC234=2),"Moderado",IF(AND(AA234=4,AC234=1),"Moderado",IF(AND(AA234=1,AC234=5),"Alto",IF(AND(AA234=2,AC234=4),"Alto",IF(AND(AA234=3,AC234=3),"Alto",IF(AND(AA234=3,AC234=4),"Alto",IF(AND(AA234=4,AC234=2),"Moderado",IF(AND(AA234=4,AC234=3),"Alto",IF(AND(AA234=5,AC234=1),"Alto",IF(AND(AA234=5,AC234=2),"Alto",IF(AND(AA234=2,AC234=5),"Alto",IF(AND(AA234=3,AC234=5),"Extremo",IF(AND(AA234=4,AC234=4),"Extremo",IF(AND(AA234=4,AC234=5),"Extremo",IF(AND(AA234=5,AC234=3),"Alto",IF(AND(AA234=5,AC234=4),"Extremo",IF(AND(AA234=5,AC234=5),"Extremo","NA")))))))))))))))))))))))))</f>
        <v>Extremo</v>
      </c>
      <c r="AF234" s="179"/>
      <c r="AG234" s="179"/>
      <c r="AH234" s="177">
        <f t="shared" ref="AH234:AH242" si="114">IF(AA234-AF234&lt;=0,1,AA234-AF234)</f>
        <v>4</v>
      </c>
      <c r="AI234" s="178" t="str">
        <f t="shared" si="98"/>
        <v>Probable</v>
      </c>
      <c r="AJ234" s="177">
        <f t="shared" ref="AJ234:AJ242" si="115">IF(AC234-AG234&lt;=0,1,AC234-AG234)</f>
        <v>5</v>
      </c>
      <c r="AK234" s="178" t="str">
        <f t="shared" si="99"/>
        <v>Catastrofico</v>
      </c>
      <c r="AL234" s="178" t="str">
        <f t="shared" ref="AL234:AL242" si="116">IF(AND(AH234=1,AJ234=1),"Bajo",IF(AND(AH234=1,AJ234=2),"Bajo",IF(AND(AH234=2,AJ234=1),"Bajo",IF(AND(AH234=3,AJ234=1),"Moderado",IF(AND(AH234=1,AJ234=3),"Moderado",IF(AND(AH234=1,AJ234=4),"Moderado",IF(AND(AH234=2,AJ234=2),"Moderado",IF(AND(AH234=2,AJ234=3),"Moderado",IF(AND(AH234=3,AJ234=2),"Moderado",IF(AND(AH234=4,AJ234=1),"Moderado",IF(AND(AH234=1,AJ234=5),"Alto",IF(AND(AH234=2,AJ234=4),"Alto",IF(AND(AH234=3,AJ234=3),"Alto",IF(AND(AH234=3,AJ234=4),"Alto",IF(AND(AH234=4,AJ234=2),"Moderado",IF(AND(AH234=4,AJ234=3),"Alto",IF(AND(AH234=5,AJ234=1),"Alto",IF(AND(AH234=5,AJ234=2),"Alto",IF(AND(AH234=2,AJ234=5),"Alto",IF(AND(AH234=3,AJ234=5),"Extremo",IF(AND(AH234=4,AJ234=4),"Extremo",IF(AND(AH234=4,AJ234=5),"Extremo",IF(AND(AH234=5,AJ234=3),"Alto",IF(AND(AH234=5,AJ234=4),"Extremo",IF(AND(AH234=5,AJ234=5),"Extremo","NA")))))))))))))))))))))))))</f>
        <v>Extremo</v>
      </c>
    </row>
    <row r="235" spans="2:38" customFormat="1" ht="114.75" hidden="1">
      <c r="B235" s="205" t="s">
        <v>635</v>
      </c>
      <c r="C235" s="206" t="str">
        <f t="shared" si="109"/>
        <v>Se produce Acceso no autorizado a datos debido a Configuración de seguridad incorrectos  causado por un Usuario TI (Malintencionado), que ocaciona Fuga de información sensible o del proceso</v>
      </c>
      <c r="D235" s="182" t="s">
        <v>387</v>
      </c>
      <c r="E235" s="185" t="s">
        <v>347</v>
      </c>
      <c r="F235" s="185" t="s">
        <v>348</v>
      </c>
      <c r="G235" s="185" t="s">
        <v>349</v>
      </c>
      <c r="H235" s="204" t="s">
        <v>187</v>
      </c>
      <c r="I235" s="156" t="s">
        <v>350</v>
      </c>
      <c r="J235" s="141" t="s">
        <v>636</v>
      </c>
      <c r="K235" s="146" t="s">
        <v>637</v>
      </c>
      <c r="L235" s="143" t="s">
        <v>373</v>
      </c>
      <c r="M235" s="144" t="s">
        <v>638</v>
      </c>
      <c r="N235" s="146" t="s">
        <v>639</v>
      </c>
      <c r="O235" s="146" t="s">
        <v>640</v>
      </c>
      <c r="P235" s="148" t="s">
        <v>243</v>
      </c>
      <c r="Q235" s="146" t="s">
        <v>232</v>
      </c>
      <c r="R235" s="146" t="s">
        <v>242</v>
      </c>
      <c r="S235" s="208">
        <v>43440</v>
      </c>
      <c r="T235" s="177">
        <f t="shared" si="94"/>
        <v>3</v>
      </c>
      <c r="U235" s="244" t="str">
        <f t="shared" si="107"/>
        <v>Posible</v>
      </c>
      <c r="V235" s="177">
        <f t="shared" si="95"/>
        <v>5</v>
      </c>
      <c r="W235" s="211" t="str">
        <f>P235</f>
        <v>Catastrófico</v>
      </c>
      <c r="X235" s="178" t="str">
        <f t="shared" si="110"/>
        <v>Extremo</v>
      </c>
      <c r="Y235" s="179"/>
      <c r="Z235" s="179"/>
      <c r="AA235" s="177">
        <f t="shared" si="111"/>
        <v>3</v>
      </c>
      <c r="AB235" s="178" t="str">
        <f t="shared" si="96"/>
        <v>Posible</v>
      </c>
      <c r="AC235" s="177">
        <f t="shared" si="112"/>
        <v>5</v>
      </c>
      <c r="AD235" s="178" t="str">
        <f t="shared" si="97"/>
        <v>Catastrofico</v>
      </c>
      <c r="AE235" s="178" t="str">
        <f t="shared" si="113"/>
        <v>Extremo</v>
      </c>
      <c r="AF235" s="179"/>
      <c r="AG235" s="179"/>
      <c r="AH235" s="177">
        <f t="shared" si="114"/>
        <v>3</v>
      </c>
      <c r="AI235" s="178" t="str">
        <f t="shared" si="98"/>
        <v>Posible</v>
      </c>
      <c r="AJ235" s="177">
        <f t="shared" si="115"/>
        <v>5</v>
      </c>
      <c r="AK235" s="178" t="str">
        <f t="shared" si="99"/>
        <v>Catastrofico</v>
      </c>
      <c r="AL235" s="178" t="str">
        <f t="shared" si="116"/>
        <v>Extremo</v>
      </c>
    </row>
    <row r="236" spans="2:38" customFormat="1" ht="102" hidden="1">
      <c r="B236" s="205" t="s">
        <v>641</v>
      </c>
      <c r="C236" s="206" t="str">
        <f t="shared" si="109"/>
        <v xml:space="preserve">Se produce Intrusión a aplicaciones y web debido a Ausencia de solucion de detección de intrusos  causado por un Atacante Externo, que ocaciona Alteracion a sistemas de informacion  </v>
      </c>
      <c r="D236" s="182" t="s">
        <v>346</v>
      </c>
      <c r="E236" s="185" t="s">
        <v>378</v>
      </c>
      <c r="F236" s="185" t="s">
        <v>379</v>
      </c>
      <c r="G236" s="185" t="s">
        <v>380</v>
      </c>
      <c r="H236" s="204" t="s">
        <v>188</v>
      </c>
      <c r="I236" s="156" t="s">
        <v>352</v>
      </c>
      <c r="J236" s="141" t="s">
        <v>636</v>
      </c>
      <c r="K236" s="146" t="s">
        <v>637</v>
      </c>
      <c r="L236" s="143" t="s">
        <v>373</v>
      </c>
      <c r="M236" s="144" t="s">
        <v>638</v>
      </c>
      <c r="N236" s="146" t="s">
        <v>639</v>
      </c>
      <c r="O236" s="146" t="s">
        <v>640</v>
      </c>
      <c r="P236" s="148" t="s">
        <v>243</v>
      </c>
      <c r="Q236" s="146" t="s">
        <v>232</v>
      </c>
      <c r="R236" s="146" t="s">
        <v>242</v>
      </c>
      <c r="S236" s="208">
        <v>43440</v>
      </c>
      <c r="T236" s="177">
        <f t="shared" si="94"/>
        <v>4</v>
      </c>
      <c r="U236" s="244" t="str">
        <f t="shared" si="107"/>
        <v>Probable</v>
      </c>
      <c r="V236" s="177">
        <f t="shared" si="95"/>
        <v>3</v>
      </c>
      <c r="W236" s="176" t="str">
        <f>Q236</f>
        <v>Moderado</v>
      </c>
      <c r="X236" s="178" t="str">
        <f t="shared" si="110"/>
        <v>Alto</v>
      </c>
      <c r="Y236" s="179"/>
      <c r="Z236" s="179"/>
      <c r="AA236" s="177">
        <f t="shared" si="111"/>
        <v>4</v>
      </c>
      <c r="AB236" s="178" t="str">
        <f t="shared" si="96"/>
        <v>Probable</v>
      </c>
      <c r="AC236" s="177">
        <f t="shared" si="112"/>
        <v>3</v>
      </c>
      <c r="AD236" s="178" t="str">
        <f t="shared" si="97"/>
        <v>Moderado</v>
      </c>
      <c r="AE236" s="178" t="str">
        <f t="shared" si="113"/>
        <v>Alto</v>
      </c>
      <c r="AF236" s="179"/>
      <c r="AG236" s="179"/>
      <c r="AH236" s="177">
        <f t="shared" si="114"/>
        <v>4</v>
      </c>
      <c r="AI236" s="178" t="str">
        <f t="shared" si="98"/>
        <v>Probable</v>
      </c>
      <c r="AJ236" s="177">
        <f t="shared" si="115"/>
        <v>3</v>
      </c>
      <c r="AK236" s="178" t="str">
        <f t="shared" si="99"/>
        <v>Moderado</v>
      </c>
      <c r="AL236" s="178" t="str">
        <f t="shared" si="116"/>
        <v>Alto</v>
      </c>
    </row>
    <row r="237" spans="2:38" customFormat="1" ht="114.75" hidden="1">
      <c r="B237" s="205" t="s">
        <v>642</v>
      </c>
      <c r="C237" s="206" t="str">
        <f t="shared" si="109"/>
        <v xml:space="preserve">Se produce Modificación no autorizada de datos debido a Vulnerabilidades técnicas no remediadas causado por un Usuario TI (Malintencionado), que ocaciona Alteracion de información sensible o del proceso </v>
      </c>
      <c r="D237" s="182" t="s">
        <v>387</v>
      </c>
      <c r="E237" s="172" t="s">
        <v>382</v>
      </c>
      <c r="F237" s="172" t="s">
        <v>383</v>
      </c>
      <c r="G237" s="185" t="s">
        <v>384</v>
      </c>
      <c r="H237" s="204" t="s">
        <v>188</v>
      </c>
      <c r="I237" s="156" t="s">
        <v>352</v>
      </c>
      <c r="J237" s="141" t="s">
        <v>636</v>
      </c>
      <c r="K237" s="146" t="s">
        <v>637</v>
      </c>
      <c r="L237" s="143" t="s">
        <v>373</v>
      </c>
      <c r="M237" s="144" t="s">
        <v>638</v>
      </c>
      <c r="N237" s="146" t="s">
        <v>639</v>
      </c>
      <c r="O237" s="146" t="s">
        <v>640</v>
      </c>
      <c r="P237" s="148" t="s">
        <v>243</v>
      </c>
      <c r="Q237" s="146" t="s">
        <v>232</v>
      </c>
      <c r="R237" s="146" t="s">
        <v>242</v>
      </c>
      <c r="S237" s="208">
        <v>43440</v>
      </c>
      <c r="T237" s="177">
        <f t="shared" si="94"/>
        <v>4</v>
      </c>
      <c r="U237" s="244" t="str">
        <f t="shared" si="107"/>
        <v>Probable</v>
      </c>
      <c r="V237" s="177">
        <f t="shared" si="95"/>
        <v>3</v>
      </c>
      <c r="W237" s="176" t="str">
        <f>Q237</f>
        <v>Moderado</v>
      </c>
      <c r="X237" s="178" t="str">
        <f t="shared" si="110"/>
        <v>Alto</v>
      </c>
      <c r="Y237" s="179"/>
      <c r="Z237" s="179"/>
      <c r="AA237" s="177">
        <f t="shared" si="111"/>
        <v>4</v>
      </c>
      <c r="AB237" s="178" t="str">
        <f t="shared" si="96"/>
        <v>Probable</v>
      </c>
      <c r="AC237" s="177">
        <f t="shared" si="112"/>
        <v>3</v>
      </c>
      <c r="AD237" s="178" t="str">
        <f t="shared" si="97"/>
        <v>Moderado</v>
      </c>
      <c r="AE237" s="178" t="str">
        <f t="shared" si="113"/>
        <v>Alto</v>
      </c>
      <c r="AF237" s="179"/>
      <c r="AG237" s="179"/>
      <c r="AH237" s="177">
        <f t="shared" si="114"/>
        <v>4</v>
      </c>
      <c r="AI237" s="178" t="str">
        <f t="shared" si="98"/>
        <v>Probable</v>
      </c>
      <c r="AJ237" s="177">
        <f t="shared" si="115"/>
        <v>3</v>
      </c>
      <c r="AK237" s="178" t="str">
        <f t="shared" si="99"/>
        <v>Moderado</v>
      </c>
      <c r="AL237" s="178" t="str">
        <f t="shared" si="116"/>
        <v>Alto</v>
      </c>
    </row>
    <row r="238" spans="2:38" customFormat="1" ht="102" hidden="1">
      <c r="B238" s="205" t="s">
        <v>643</v>
      </c>
      <c r="C238" s="206" t="str">
        <f t="shared" si="109"/>
        <v>Se produce Acceso no autorizado debido a Vulnerabilidades técnicas no remediadas causado por un Atacante Externo, que ocaciona Fuga de información sensible o del proceso</v>
      </c>
      <c r="D238" s="182" t="s">
        <v>346</v>
      </c>
      <c r="E238" s="172" t="s">
        <v>431</v>
      </c>
      <c r="F238" s="172" t="s">
        <v>383</v>
      </c>
      <c r="G238" s="185" t="s">
        <v>349</v>
      </c>
      <c r="H238" s="204" t="s">
        <v>187</v>
      </c>
      <c r="I238" s="156" t="s">
        <v>352</v>
      </c>
      <c r="J238" s="141" t="s">
        <v>636</v>
      </c>
      <c r="K238" s="146" t="s">
        <v>637</v>
      </c>
      <c r="L238" s="143" t="s">
        <v>373</v>
      </c>
      <c r="M238" s="144" t="s">
        <v>638</v>
      </c>
      <c r="N238" s="146" t="s">
        <v>639</v>
      </c>
      <c r="O238" s="146" t="s">
        <v>640</v>
      </c>
      <c r="P238" s="148" t="s">
        <v>243</v>
      </c>
      <c r="Q238" s="146" t="s">
        <v>232</v>
      </c>
      <c r="R238" s="146" t="s">
        <v>242</v>
      </c>
      <c r="S238" s="208">
        <v>43440</v>
      </c>
      <c r="T238" s="177">
        <f t="shared" si="94"/>
        <v>4</v>
      </c>
      <c r="U238" s="244" t="str">
        <f t="shared" si="107"/>
        <v>Probable</v>
      </c>
      <c r="V238" s="177">
        <f t="shared" si="95"/>
        <v>5</v>
      </c>
      <c r="W238" s="211" t="str">
        <f>P238</f>
        <v>Catastrófico</v>
      </c>
      <c r="X238" s="178" t="str">
        <f t="shared" si="110"/>
        <v>Extremo</v>
      </c>
      <c r="Y238" s="179"/>
      <c r="Z238" s="179"/>
      <c r="AA238" s="177">
        <f t="shared" si="111"/>
        <v>4</v>
      </c>
      <c r="AB238" s="178" t="str">
        <f t="shared" si="96"/>
        <v>Probable</v>
      </c>
      <c r="AC238" s="177">
        <f t="shared" si="112"/>
        <v>5</v>
      </c>
      <c r="AD238" s="178" t="str">
        <f t="shared" si="97"/>
        <v>Catastrofico</v>
      </c>
      <c r="AE238" s="178" t="str">
        <f t="shared" si="113"/>
        <v>Extremo</v>
      </c>
      <c r="AF238" s="179"/>
      <c r="AG238" s="179"/>
      <c r="AH238" s="177">
        <f t="shared" si="114"/>
        <v>4</v>
      </c>
      <c r="AI238" s="178" t="str">
        <f t="shared" si="98"/>
        <v>Probable</v>
      </c>
      <c r="AJ238" s="177">
        <f t="shared" si="115"/>
        <v>5</v>
      </c>
      <c r="AK238" s="178" t="str">
        <f t="shared" si="99"/>
        <v>Catastrofico</v>
      </c>
      <c r="AL238" s="178" t="str">
        <f t="shared" si="116"/>
        <v>Extremo</v>
      </c>
    </row>
    <row r="239" spans="2:38" customFormat="1" ht="114.75" hidden="1">
      <c r="B239" s="205" t="s">
        <v>644</v>
      </c>
      <c r="C239" s="206" t="str">
        <f t="shared" si="109"/>
        <v>Se produce Acceso no autorizado debido a Vulnerabilidades técnicas no remediadas causado por un Usuario interno (Malintencionado), que ocaciona Fuga de información sensible o del proceso</v>
      </c>
      <c r="D239" s="182" t="s">
        <v>485</v>
      </c>
      <c r="E239" s="172" t="s">
        <v>431</v>
      </c>
      <c r="F239" s="172" t="s">
        <v>383</v>
      </c>
      <c r="G239" s="185" t="s">
        <v>349</v>
      </c>
      <c r="H239" s="204" t="s">
        <v>187</v>
      </c>
      <c r="I239" s="156" t="s">
        <v>352</v>
      </c>
      <c r="J239" s="141" t="s">
        <v>636</v>
      </c>
      <c r="K239" s="146" t="s">
        <v>637</v>
      </c>
      <c r="L239" s="143" t="s">
        <v>373</v>
      </c>
      <c r="M239" s="144" t="s">
        <v>638</v>
      </c>
      <c r="N239" s="146" t="s">
        <v>639</v>
      </c>
      <c r="O239" s="146" t="s">
        <v>640</v>
      </c>
      <c r="P239" s="148" t="s">
        <v>243</v>
      </c>
      <c r="Q239" s="146" t="s">
        <v>232</v>
      </c>
      <c r="R239" s="146" t="s">
        <v>242</v>
      </c>
      <c r="S239" s="208">
        <v>43440</v>
      </c>
      <c r="T239" s="177">
        <f t="shared" si="94"/>
        <v>4</v>
      </c>
      <c r="U239" s="244" t="str">
        <f t="shared" si="107"/>
        <v>Probable</v>
      </c>
      <c r="V239" s="177">
        <f t="shared" si="95"/>
        <v>5</v>
      </c>
      <c r="W239" s="211" t="str">
        <f>P239</f>
        <v>Catastrófico</v>
      </c>
      <c r="X239" s="178" t="str">
        <f t="shared" si="110"/>
        <v>Extremo</v>
      </c>
      <c r="Y239" s="179"/>
      <c r="Z239" s="179"/>
      <c r="AA239" s="177">
        <f t="shared" si="111"/>
        <v>4</v>
      </c>
      <c r="AB239" s="178" t="str">
        <f t="shared" si="96"/>
        <v>Probable</v>
      </c>
      <c r="AC239" s="177">
        <f t="shared" si="112"/>
        <v>5</v>
      </c>
      <c r="AD239" s="178" t="str">
        <f t="shared" si="97"/>
        <v>Catastrofico</v>
      </c>
      <c r="AE239" s="178" t="str">
        <f t="shared" si="113"/>
        <v>Extremo</v>
      </c>
      <c r="AF239" s="179"/>
      <c r="AG239" s="179"/>
      <c r="AH239" s="177">
        <f t="shared" si="114"/>
        <v>4</v>
      </c>
      <c r="AI239" s="178" t="str">
        <f t="shared" si="98"/>
        <v>Probable</v>
      </c>
      <c r="AJ239" s="177">
        <f t="shared" si="115"/>
        <v>5</v>
      </c>
      <c r="AK239" s="178" t="str">
        <f t="shared" si="99"/>
        <v>Catastrofico</v>
      </c>
      <c r="AL239" s="178" t="str">
        <f t="shared" si="116"/>
        <v>Extremo</v>
      </c>
    </row>
    <row r="240" spans="2:38" customFormat="1" ht="114.75" hidden="1">
      <c r="B240" s="205" t="s">
        <v>645</v>
      </c>
      <c r="C240" s="206" t="str">
        <f t="shared" si="109"/>
        <v>Se produce Acceso no autorizado debido a Vulnerabilidades técnicas no remediadas causado por un Usuario TI (Malintencionado), que ocaciona Fuga de información sensible o del proceso</v>
      </c>
      <c r="D240" s="182" t="s">
        <v>387</v>
      </c>
      <c r="E240" s="172" t="s">
        <v>431</v>
      </c>
      <c r="F240" s="172" t="s">
        <v>383</v>
      </c>
      <c r="G240" s="185" t="s">
        <v>349</v>
      </c>
      <c r="H240" s="204" t="s">
        <v>187</v>
      </c>
      <c r="I240" s="156" t="s">
        <v>352</v>
      </c>
      <c r="J240" s="141" t="s">
        <v>636</v>
      </c>
      <c r="K240" s="146" t="s">
        <v>637</v>
      </c>
      <c r="L240" s="143" t="s">
        <v>373</v>
      </c>
      <c r="M240" s="144" t="s">
        <v>638</v>
      </c>
      <c r="N240" s="146" t="s">
        <v>639</v>
      </c>
      <c r="O240" s="146" t="s">
        <v>640</v>
      </c>
      <c r="P240" s="148" t="s">
        <v>243</v>
      </c>
      <c r="Q240" s="146" t="s">
        <v>232</v>
      </c>
      <c r="R240" s="146" t="s">
        <v>242</v>
      </c>
      <c r="S240" s="208">
        <v>43440</v>
      </c>
      <c r="T240" s="177">
        <f t="shared" si="94"/>
        <v>4</v>
      </c>
      <c r="U240" s="244" t="str">
        <f t="shared" si="107"/>
        <v>Probable</v>
      </c>
      <c r="V240" s="177">
        <f t="shared" si="95"/>
        <v>5</v>
      </c>
      <c r="W240" s="211" t="str">
        <f>P240</f>
        <v>Catastrófico</v>
      </c>
      <c r="X240" s="178" t="str">
        <f t="shared" si="110"/>
        <v>Extremo</v>
      </c>
      <c r="Y240" s="179"/>
      <c r="Z240" s="179"/>
      <c r="AA240" s="177">
        <f t="shared" si="111"/>
        <v>4</v>
      </c>
      <c r="AB240" s="178" t="str">
        <f t="shared" si="96"/>
        <v>Probable</v>
      </c>
      <c r="AC240" s="177">
        <f t="shared" si="112"/>
        <v>5</v>
      </c>
      <c r="AD240" s="178" t="str">
        <f t="shared" si="97"/>
        <v>Catastrofico</v>
      </c>
      <c r="AE240" s="178" t="str">
        <f t="shared" si="113"/>
        <v>Extremo</v>
      </c>
      <c r="AF240" s="179"/>
      <c r="AG240" s="179"/>
      <c r="AH240" s="177">
        <f t="shared" si="114"/>
        <v>4</v>
      </c>
      <c r="AI240" s="178" t="str">
        <f t="shared" si="98"/>
        <v>Probable</v>
      </c>
      <c r="AJ240" s="177">
        <f t="shared" si="115"/>
        <v>5</v>
      </c>
      <c r="AK240" s="178" t="str">
        <f t="shared" si="99"/>
        <v>Catastrofico</v>
      </c>
      <c r="AL240" s="178" t="str">
        <f t="shared" si="116"/>
        <v>Extremo</v>
      </c>
    </row>
    <row r="241" spans="2:38" customFormat="1" ht="114.75" hidden="1">
      <c r="B241" s="205" t="s">
        <v>646</v>
      </c>
      <c r="C241" s="206" t="str">
        <f t="shared" si="109"/>
        <v xml:space="preserve">Se produce Modificación no autorizada de datos debido a Vulnerabilidades de día cero no gestionadas causado por un Atacante Externo, que ocaciona Daño de información sensible o del proceso </v>
      </c>
      <c r="D241" s="182" t="s">
        <v>346</v>
      </c>
      <c r="E241" s="185" t="s">
        <v>382</v>
      </c>
      <c r="F241" s="172" t="s">
        <v>389</v>
      </c>
      <c r="G241" s="185" t="s">
        <v>390</v>
      </c>
      <c r="H241" s="184" t="s">
        <v>189</v>
      </c>
      <c r="I241" s="156" t="s">
        <v>352</v>
      </c>
      <c r="J241" s="141" t="s">
        <v>636</v>
      </c>
      <c r="K241" s="146" t="s">
        <v>637</v>
      </c>
      <c r="L241" s="143" t="s">
        <v>373</v>
      </c>
      <c r="M241" s="144" t="s">
        <v>638</v>
      </c>
      <c r="N241" s="146" t="s">
        <v>639</v>
      </c>
      <c r="O241" s="146" t="s">
        <v>640</v>
      </c>
      <c r="P241" s="148" t="s">
        <v>243</v>
      </c>
      <c r="Q241" s="146" t="s">
        <v>232</v>
      </c>
      <c r="R241" s="146" t="s">
        <v>242</v>
      </c>
      <c r="S241" s="208">
        <v>43440</v>
      </c>
      <c r="T241" s="177">
        <f t="shared" si="94"/>
        <v>4</v>
      </c>
      <c r="U241" s="244" t="str">
        <f t="shared" si="107"/>
        <v>Probable</v>
      </c>
      <c r="V241" s="177">
        <f t="shared" si="95"/>
        <v>4</v>
      </c>
      <c r="W241" s="176" t="str">
        <f>R241</f>
        <v>Mayor</v>
      </c>
      <c r="X241" s="178" t="str">
        <f t="shared" si="110"/>
        <v>Extremo</v>
      </c>
      <c r="Y241" s="179"/>
      <c r="Z241" s="179"/>
      <c r="AA241" s="177">
        <f t="shared" si="111"/>
        <v>4</v>
      </c>
      <c r="AB241" s="178" t="str">
        <f t="shared" si="96"/>
        <v>Probable</v>
      </c>
      <c r="AC241" s="177">
        <f t="shared" si="112"/>
        <v>4</v>
      </c>
      <c r="AD241" s="178" t="str">
        <f t="shared" si="97"/>
        <v>Mayor</v>
      </c>
      <c r="AE241" s="178" t="str">
        <f t="shared" si="113"/>
        <v>Extremo</v>
      </c>
      <c r="AF241" s="179"/>
      <c r="AG241" s="179"/>
      <c r="AH241" s="177">
        <f t="shared" si="114"/>
        <v>4</v>
      </c>
      <c r="AI241" s="178" t="str">
        <f t="shared" si="98"/>
        <v>Probable</v>
      </c>
      <c r="AJ241" s="177">
        <f t="shared" si="115"/>
        <v>4</v>
      </c>
      <c r="AK241" s="178" t="str">
        <f t="shared" si="99"/>
        <v>Mayor</v>
      </c>
      <c r="AL241" s="178" t="str">
        <f t="shared" si="116"/>
        <v>Extremo</v>
      </c>
    </row>
    <row r="242" spans="2:38" customFormat="1" ht="127.5" hidden="1">
      <c r="B242" s="205" t="s">
        <v>647</v>
      </c>
      <c r="C242" s="206" t="str">
        <f t="shared" si="109"/>
        <v xml:space="preserve">Se produce Modificación no autorizada de datos debido a Vulnerabilidades de día cero no gestionadas causado por un Usuario interno (Malintencionado), que ocaciona Daño de información sensible o del proceso </v>
      </c>
      <c r="D242" s="182" t="s">
        <v>485</v>
      </c>
      <c r="E242" s="185" t="s">
        <v>382</v>
      </c>
      <c r="F242" s="172" t="s">
        <v>389</v>
      </c>
      <c r="G242" s="185" t="s">
        <v>390</v>
      </c>
      <c r="H242" s="184" t="s">
        <v>189</v>
      </c>
      <c r="I242" s="156" t="s">
        <v>352</v>
      </c>
      <c r="J242" s="141" t="s">
        <v>636</v>
      </c>
      <c r="K242" s="146" t="s">
        <v>637</v>
      </c>
      <c r="L242" s="143" t="s">
        <v>373</v>
      </c>
      <c r="M242" s="144" t="s">
        <v>638</v>
      </c>
      <c r="N242" s="146" t="s">
        <v>639</v>
      </c>
      <c r="O242" s="146" t="s">
        <v>640</v>
      </c>
      <c r="P242" s="148" t="s">
        <v>243</v>
      </c>
      <c r="Q242" s="146" t="s">
        <v>232</v>
      </c>
      <c r="R242" s="146" t="s">
        <v>242</v>
      </c>
      <c r="S242" s="208">
        <v>43440</v>
      </c>
      <c r="T242" s="177">
        <f t="shared" si="94"/>
        <v>4</v>
      </c>
      <c r="U242" s="244" t="str">
        <f t="shared" si="107"/>
        <v>Probable</v>
      </c>
      <c r="V242" s="177">
        <f t="shared" si="95"/>
        <v>4</v>
      </c>
      <c r="W242" s="176" t="str">
        <f>R242</f>
        <v>Mayor</v>
      </c>
      <c r="X242" s="178" t="str">
        <f t="shared" si="110"/>
        <v>Extremo</v>
      </c>
      <c r="Y242" s="179"/>
      <c r="Z242" s="179"/>
      <c r="AA242" s="177">
        <f t="shared" si="111"/>
        <v>4</v>
      </c>
      <c r="AB242" s="178" t="str">
        <f t="shared" si="96"/>
        <v>Probable</v>
      </c>
      <c r="AC242" s="177">
        <f t="shared" si="112"/>
        <v>4</v>
      </c>
      <c r="AD242" s="178" t="str">
        <f t="shared" si="97"/>
        <v>Mayor</v>
      </c>
      <c r="AE242" s="178" t="str">
        <f t="shared" si="113"/>
        <v>Extremo</v>
      </c>
      <c r="AF242" s="179"/>
      <c r="AG242" s="179"/>
      <c r="AH242" s="177">
        <f t="shared" si="114"/>
        <v>4</v>
      </c>
      <c r="AI242" s="178" t="str">
        <f t="shared" si="98"/>
        <v>Probable</v>
      </c>
      <c r="AJ242" s="177">
        <f t="shared" si="115"/>
        <v>4</v>
      </c>
      <c r="AK242" s="178" t="str">
        <f t="shared" si="99"/>
        <v>Mayor</v>
      </c>
      <c r="AL242" s="178" t="str">
        <f t="shared" si="116"/>
        <v>Extremo</v>
      </c>
    </row>
    <row r="243" spans="2:38" customFormat="1" ht="127.5" hidden="1">
      <c r="B243" s="205" t="s">
        <v>648</v>
      </c>
      <c r="C243" s="206" t="str">
        <f t="shared" ref="C243:C251" si="117">CONCATENATE("Se produce ",E243," debido a ",F243," causado por un ",D243,", que ocaciona ",G243,"")</f>
        <v xml:space="preserve">Se produce Modificación no autorizada de datos debido a Vulnerabilidades de día cero no gestionadas causado por un Usuario TI (Malintencionado), que ocaciona Daño de información sensible o del proceso </v>
      </c>
      <c r="D243" s="182" t="s">
        <v>387</v>
      </c>
      <c r="E243" s="185" t="s">
        <v>382</v>
      </c>
      <c r="F243" s="172" t="s">
        <v>389</v>
      </c>
      <c r="G243" s="185" t="s">
        <v>390</v>
      </c>
      <c r="H243" s="184" t="s">
        <v>189</v>
      </c>
      <c r="I243" s="156" t="s">
        <v>352</v>
      </c>
      <c r="J243" s="141" t="s">
        <v>636</v>
      </c>
      <c r="K243" s="146" t="s">
        <v>637</v>
      </c>
      <c r="L243" s="143" t="s">
        <v>373</v>
      </c>
      <c r="M243" s="144" t="s">
        <v>638</v>
      </c>
      <c r="N243" s="146" t="s">
        <v>639</v>
      </c>
      <c r="O243" s="146" t="s">
        <v>640</v>
      </c>
      <c r="P243" s="148" t="s">
        <v>243</v>
      </c>
      <c r="Q243" s="146" t="s">
        <v>232</v>
      </c>
      <c r="R243" s="146" t="s">
        <v>242</v>
      </c>
      <c r="S243" s="208">
        <v>43440</v>
      </c>
      <c r="T243" s="177">
        <f t="shared" si="94"/>
        <v>4</v>
      </c>
      <c r="U243" s="244" t="str">
        <f t="shared" si="107"/>
        <v>Probable</v>
      </c>
      <c r="V243" s="177">
        <f t="shared" si="95"/>
        <v>4</v>
      </c>
      <c r="W243" s="176" t="str">
        <f>R243</f>
        <v>Mayor</v>
      </c>
      <c r="X243" s="178" t="str">
        <f t="shared" ref="X243:X251" si="118">IF(AND(T243=1,V243=1),"Bajo",IF(AND(T243=1,V243=2),"Bajo",IF(AND(T243=2,V243=1),"Bajo",IF(AND(T243=3,V243=1),"Bajo",IF(AND(T243=1,V243=3),"Moderado",IF(AND(T243=1,V243=4),"Alto",IF(AND(T243=2,V243=2),"Bajo",IF(AND(T243=2,V243=3),"Alto",IF(AND(T243=3,V243=2),"Moderado",IF(AND(T243=4,V243=1),"Moderado",IF(AND(T243=1,V243=5),"Extremo",IF(AND(T243=2,V243=4),"Alto",IF(AND(T243=3,V243=3),"Alto",IF(AND(T243=3,V243=4),"Extremo",IF(AND(T243=4,V243=2),"Alto",IF(AND(T243=4,V243=3),"Alto",IF(AND(T243=5,V243=1),"Alto",IF(AND(T243=5,V243=2),"Alto",IF(AND(T243=2,V243=5),"Extremo",IF(AND(T243=3,V243=5),"Extremo",IF(AND(T243=4,V243=4),"Extremo",IF(AND(T243=4,V243=5),"Extremo",IF(AND(T243=5,V243=3),"Alto",IF(AND(T243=5,V243=4),"Extremo",IF(AND(T243=5,V243=5),"Extremo","NA")))))))))))))))))))))))))</f>
        <v>Extremo</v>
      </c>
      <c r="Y243" s="179"/>
      <c r="Z243" s="179"/>
      <c r="AA243" s="177">
        <f t="shared" ref="AA243:AA251" si="119">IF(T243-Y243&lt;=0,1,T243-Y243)</f>
        <v>4</v>
      </c>
      <c r="AB243" s="178" t="str">
        <f t="shared" si="96"/>
        <v>Probable</v>
      </c>
      <c r="AC243" s="177">
        <f t="shared" ref="AC243:AC251" si="120">IF(V243-Z243&lt;=0,1,V243-Z243)</f>
        <v>4</v>
      </c>
      <c r="AD243" s="178" t="str">
        <f t="shared" si="97"/>
        <v>Mayor</v>
      </c>
      <c r="AE243" s="178" t="str">
        <f t="shared" ref="AE243:AE251" si="121">IF(AND(AA243=1,AC243=1),"Bajo",IF(AND(AA243=1,AC243=2),"Bajo",IF(AND(AA243=2,AC243=1),"Bajo",IF(AND(AA243=3,AC243=1),"Moderado",IF(AND(AA243=1,AC243=3),"Moderado",IF(AND(AA243=1,AC243=4),"Moderado",IF(AND(AA243=2,AC243=2),"Moderado",IF(AND(AA243=2,AC243=3),"Moderado",IF(AND(AA243=3,AC243=2),"Moderado",IF(AND(AA243=4,AC243=1),"Moderado",IF(AND(AA243=1,AC243=5),"Alto",IF(AND(AA243=2,AC243=4),"Alto",IF(AND(AA243=3,AC243=3),"Alto",IF(AND(AA243=3,AC243=4),"Alto",IF(AND(AA243=4,AC243=2),"Moderado",IF(AND(AA243=4,AC243=3),"Alto",IF(AND(AA243=5,AC243=1),"Alto",IF(AND(AA243=5,AC243=2),"Alto",IF(AND(AA243=2,AC243=5),"Alto",IF(AND(AA243=3,AC243=5),"Extremo",IF(AND(AA243=4,AC243=4),"Extremo",IF(AND(AA243=4,AC243=5),"Extremo",IF(AND(AA243=5,AC243=3),"Alto",IF(AND(AA243=5,AC243=4),"Extremo",IF(AND(AA243=5,AC243=5),"Extremo","NA")))))))))))))))))))))))))</f>
        <v>Extremo</v>
      </c>
      <c r="AF243" s="179"/>
      <c r="AG243" s="179"/>
      <c r="AH243" s="177">
        <f t="shared" ref="AH243:AH251" si="122">IF(AA243-AF243&lt;=0,1,AA243-AF243)</f>
        <v>4</v>
      </c>
      <c r="AI243" s="178" t="str">
        <f t="shared" si="98"/>
        <v>Probable</v>
      </c>
      <c r="AJ243" s="177">
        <f t="shared" ref="AJ243:AJ251" si="123">IF(AC243-AG243&lt;=0,1,AC243-AG243)</f>
        <v>4</v>
      </c>
      <c r="AK243" s="178" t="str">
        <f t="shared" si="99"/>
        <v>Mayor</v>
      </c>
      <c r="AL243" s="178" t="str">
        <f t="shared" ref="AL243:AL251" si="124">IF(AND(AH243=1,AJ243=1),"Bajo",IF(AND(AH243=1,AJ243=2),"Bajo",IF(AND(AH243=2,AJ243=1),"Bajo",IF(AND(AH243=3,AJ243=1),"Moderado",IF(AND(AH243=1,AJ243=3),"Moderado",IF(AND(AH243=1,AJ243=4),"Moderado",IF(AND(AH243=2,AJ243=2),"Moderado",IF(AND(AH243=2,AJ243=3),"Moderado",IF(AND(AH243=3,AJ243=2),"Moderado",IF(AND(AH243=4,AJ243=1),"Moderado",IF(AND(AH243=1,AJ243=5),"Alto",IF(AND(AH243=2,AJ243=4),"Alto",IF(AND(AH243=3,AJ243=3),"Alto",IF(AND(AH243=3,AJ243=4),"Alto",IF(AND(AH243=4,AJ243=2),"Moderado",IF(AND(AH243=4,AJ243=3),"Alto",IF(AND(AH243=5,AJ243=1),"Alto",IF(AND(AH243=5,AJ243=2),"Alto",IF(AND(AH243=2,AJ243=5),"Alto",IF(AND(AH243=3,AJ243=5),"Extremo",IF(AND(AH243=4,AJ243=4),"Extremo",IF(AND(AH243=4,AJ243=5),"Extremo",IF(AND(AH243=5,AJ243=3),"Alto",IF(AND(AH243=5,AJ243=4),"Extremo",IF(AND(AH243=5,AJ243=5),"Extremo","NA")))))))))))))))))))))))))</f>
        <v>Extremo</v>
      </c>
    </row>
    <row r="244" spans="2:38" customFormat="1" ht="102" hidden="1">
      <c r="B244" s="205" t="s">
        <v>649</v>
      </c>
      <c r="C244" s="206" t="str">
        <f t="shared" si="117"/>
        <v>Se produce Inyección de código debido a Fallas conocidas en el sistema causado por un Usuario interno (Malintencionado), que ocaciona Fuga de información sensible o del proceso</v>
      </c>
      <c r="D244" s="182" t="s">
        <v>485</v>
      </c>
      <c r="E244" s="172" t="s">
        <v>393</v>
      </c>
      <c r="F244" s="185" t="s">
        <v>394</v>
      </c>
      <c r="G244" s="185" t="s">
        <v>349</v>
      </c>
      <c r="H244" s="204" t="s">
        <v>187</v>
      </c>
      <c r="I244" s="215" t="s">
        <v>350</v>
      </c>
      <c r="J244" s="141" t="s">
        <v>636</v>
      </c>
      <c r="K244" s="146" t="s">
        <v>637</v>
      </c>
      <c r="L244" s="143" t="s">
        <v>373</v>
      </c>
      <c r="M244" s="144" t="s">
        <v>638</v>
      </c>
      <c r="N244" s="146" t="s">
        <v>639</v>
      </c>
      <c r="O244" s="146" t="s">
        <v>640</v>
      </c>
      <c r="P244" s="148" t="s">
        <v>243</v>
      </c>
      <c r="Q244" s="146" t="s">
        <v>232</v>
      </c>
      <c r="R244" s="146" t="s">
        <v>242</v>
      </c>
      <c r="S244" s="208">
        <v>43440</v>
      </c>
      <c r="T244" s="177">
        <f t="shared" si="94"/>
        <v>3</v>
      </c>
      <c r="U244" s="244" t="str">
        <f t="shared" si="107"/>
        <v>Posible</v>
      </c>
      <c r="V244" s="177">
        <f t="shared" si="95"/>
        <v>5</v>
      </c>
      <c r="W244" s="211" t="str">
        <f>P244</f>
        <v>Catastrófico</v>
      </c>
      <c r="X244" s="178" t="str">
        <f t="shared" si="118"/>
        <v>Extremo</v>
      </c>
      <c r="Y244" s="179"/>
      <c r="Z244" s="179"/>
      <c r="AA244" s="177">
        <f t="shared" si="119"/>
        <v>3</v>
      </c>
      <c r="AB244" s="178" t="str">
        <f t="shared" si="96"/>
        <v>Posible</v>
      </c>
      <c r="AC244" s="177">
        <f t="shared" si="120"/>
        <v>5</v>
      </c>
      <c r="AD244" s="178" t="str">
        <f t="shared" si="97"/>
        <v>Catastrofico</v>
      </c>
      <c r="AE244" s="178" t="str">
        <f t="shared" si="121"/>
        <v>Extremo</v>
      </c>
      <c r="AF244" s="179"/>
      <c r="AG244" s="179"/>
      <c r="AH244" s="177">
        <f t="shared" si="122"/>
        <v>3</v>
      </c>
      <c r="AI244" s="178" t="str">
        <f t="shared" si="98"/>
        <v>Posible</v>
      </c>
      <c r="AJ244" s="177">
        <f t="shared" si="123"/>
        <v>5</v>
      </c>
      <c r="AK244" s="178" t="str">
        <f t="shared" si="99"/>
        <v>Catastrofico</v>
      </c>
      <c r="AL244" s="178" t="str">
        <f t="shared" si="124"/>
        <v>Extremo</v>
      </c>
    </row>
    <row r="245" spans="2:38" customFormat="1" ht="114.75" hidden="1">
      <c r="B245" s="205" t="s">
        <v>650</v>
      </c>
      <c r="C245" s="206" t="str">
        <f t="shared" si="117"/>
        <v>Se produce Saturacion del sistema  debido a Falta de soluciones contra ataques de Denegación de Servicio (DDoS) causado por un Atacante Externo, que ocaciona Indisponibilidad del sistema</v>
      </c>
      <c r="D245" s="157" t="s">
        <v>346</v>
      </c>
      <c r="E245" s="182" t="s">
        <v>401</v>
      </c>
      <c r="F245" s="218" t="s">
        <v>402</v>
      </c>
      <c r="G245" s="157" t="s">
        <v>403</v>
      </c>
      <c r="H245" s="184" t="s">
        <v>189</v>
      </c>
      <c r="I245" s="156" t="s">
        <v>350</v>
      </c>
      <c r="J245" s="141" t="s">
        <v>636</v>
      </c>
      <c r="K245" s="146" t="s">
        <v>637</v>
      </c>
      <c r="L245" s="143" t="s">
        <v>373</v>
      </c>
      <c r="M245" s="144" t="s">
        <v>638</v>
      </c>
      <c r="N245" s="146" t="s">
        <v>639</v>
      </c>
      <c r="O245" s="146" t="s">
        <v>640</v>
      </c>
      <c r="P245" s="148" t="s">
        <v>243</v>
      </c>
      <c r="Q245" s="146" t="s">
        <v>232</v>
      </c>
      <c r="R245" s="146" t="s">
        <v>242</v>
      </c>
      <c r="S245" s="208">
        <v>43440</v>
      </c>
      <c r="T245" s="177">
        <f t="shared" si="94"/>
        <v>3</v>
      </c>
      <c r="U245" s="244" t="str">
        <f t="shared" si="107"/>
        <v>Posible</v>
      </c>
      <c r="V245" s="177">
        <f t="shared" si="95"/>
        <v>4</v>
      </c>
      <c r="W245" s="176" t="str">
        <f>R245</f>
        <v>Mayor</v>
      </c>
      <c r="X245" s="178" t="str">
        <f t="shared" si="118"/>
        <v>Extremo</v>
      </c>
      <c r="Y245" s="179"/>
      <c r="Z245" s="179"/>
      <c r="AA245" s="177">
        <f t="shared" si="119"/>
        <v>3</v>
      </c>
      <c r="AB245" s="178" t="str">
        <f t="shared" si="96"/>
        <v>Posible</v>
      </c>
      <c r="AC245" s="177">
        <f t="shared" si="120"/>
        <v>4</v>
      </c>
      <c r="AD245" s="178" t="str">
        <f t="shared" si="97"/>
        <v>Mayor</v>
      </c>
      <c r="AE245" s="178" t="str">
        <f t="shared" si="121"/>
        <v>Alto</v>
      </c>
      <c r="AF245" s="179"/>
      <c r="AG245" s="179"/>
      <c r="AH245" s="177">
        <f t="shared" si="122"/>
        <v>3</v>
      </c>
      <c r="AI245" s="178" t="str">
        <f t="shared" si="98"/>
        <v>Posible</v>
      </c>
      <c r="AJ245" s="177">
        <f t="shared" si="123"/>
        <v>4</v>
      </c>
      <c r="AK245" s="178" t="str">
        <f t="shared" si="99"/>
        <v>Mayor</v>
      </c>
      <c r="AL245" s="178" t="str">
        <f t="shared" si="124"/>
        <v>Alto</v>
      </c>
    </row>
    <row r="246" spans="2:38" customFormat="1" ht="114.75" hidden="1">
      <c r="B246" s="205" t="s">
        <v>651</v>
      </c>
      <c r="C246" s="206" t="str">
        <f t="shared" si="117"/>
        <v xml:space="preserve">Se produce Modificación no autorizada de datos debido a Falta de logs de auditoría y monitoreo causado por un Usuario TI (Malintencionado), que ocaciona Alteracion de información sensible o del proceso </v>
      </c>
      <c r="D246" s="182" t="s">
        <v>387</v>
      </c>
      <c r="E246" s="172" t="s">
        <v>382</v>
      </c>
      <c r="F246" s="157" t="s">
        <v>405</v>
      </c>
      <c r="G246" s="185" t="s">
        <v>384</v>
      </c>
      <c r="H246" s="204" t="s">
        <v>188</v>
      </c>
      <c r="I246" s="164" t="s">
        <v>352</v>
      </c>
      <c r="J246" s="141" t="s">
        <v>636</v>
      </c>
      <c r="K246" s="146" t="s">
        <v>637</v>
      </c>
      <c r="L246" s="143" t="s">
        <v>373</v>
      </c>
      <c r="M246" s="144" t="s">
        <v>638</v>
      </c>
      <c r="N246" s="146" t="s">
        <v>639</v>
      </c>
      <c r="O246" s="146" t="s">
        <v>640</v>
      </c>
      <c r="P246" s="148" t="s">
        <v>243</v>
      </c>
      <c r="Q246" s="146" t="s">
        <v>232</v>
      </c>
      <c r="R246" s="146" t="s">
        <v>242</v>
      </c>
      <c r="S246" s="208">
        <v>43440</v>
      </c>
      <c r="T246" s="177">
        <f t="shared" si="94"/>
        <v>4</v>
      </c>
      <c r="U246" s="244" t="str">
        <f t="shared" si="107"/>
        <v>Probable</v>
      </c>
      <c r="V246" s="177">
        <f t="shared" si="95"/>
        <v>3</v>
      </c>
      <c r="W246" s="176" t="str">
        <f>Q246</f>
        <v>Moderado</v>
      </c>
      <c r="X246" s="178" t="str">
        <f t="shared" si="118"/>
        <v>Alto</v>
      </c>
      <c r="Y246" s="179"/>
      <c r="Z246" s="179"/>
      <c r="AA246" s="177">
        <f t="shared" si="119"/>
        <v>4</v>
      </c>
      <c r="AB246" s="178" t="str">
        <f t="shared" si="96"/>
        <v>Probable</v>
      </c>
      <c r="AC246" s="177">
        <f t="shared" si="120"/>
        <v>3</v>
      </c>
      <c r="AD246" s="178" t="str">
        <f t="shared" si="97"/>
        <v>Moderado</v>
      </c>
      <c r="AE246" s="178" t="str">
        <f t="shared" si="121"/>
        <v>Alto</v>
      </c>
      <c r="AF246" s="179"/>
      <c r="AG246" s="179"/>
      <c r="AH246" s="177">
        <f t="shared" si="122"/>
        <v>4</v>
      </c>
      <c r="AI246" s="178" t="str">
        <f t="shared" si="98"/>
        <v>Probable</v>
      </c>
      <c r="AJ246" s="177">
        <f t="shared" si="123"/>
        <v>3</v>
      </c>
      <c r="AK246" s="178" t="str">
        <f t="shared" si="99"/>
        <v>Moderado</v>
      </c>
      <c r="AL246" s="178" t="str">
        <f t="shared" si="124"/>
        <v>Alto</v>
      </c>
    </row>
    <row r="247" spans="2:38" customFormat="1" ht="114.75" hidden="1">
      <c r="B247" s="205" t="s">
        <v>652</v>
      </c>
      <c r="C247" s="206" t="str">
        <f t="shared" si="117"/>
        <v>Se produce Acceso no autorizado a datos debido a Configuración de seguridad incorrectos  causado por un Usuario TI (Malintencionado), que ocaciona Fuga de información sensible o del proceso</v>
      </c>
      <c r="D247" s="182" t="s">
        <v>387</v>
      </c>
      <c r="E247" s="185" t="s">
        <v>347</v>
      </c>
      <c r="F247" s="185" t="s">
        <v>348</v>
      </c>
      <c r="G247" s="185" t="s">
        <v>349</v>
      </c>
      <c r="H247" s="204" t="s">
        <v>187</v>
      </c>
      <c r="I247" s="156" t="s">
        <v>350</v>
      </c>
      <c r="J247" s="141" t="s">
        <v>653</v>
      </c>
      <c r="K247" s="146" t="s">
        <v>654</v>
      </c>
      <c r="L247" s="143" t="s">
        <v>373</v>
      </c>
      <c r="M247" s="148" t="s">
        <v>655</v>
      </c>
      <c r="N247" s="146" t="s">
        <v>609</v>
      </c>
      <c r="O247" s="146" t="s">
        <v>656</v>
      </c>
      <c r="P247" s="148" t="s">
        <v>231</v>
      </c>
      <c r="Q247" s="146" t="s">
        <v>242</v>
      </c>
      <c r="R247" s="146" t="s">
        <v>243</v>
      </c>
      <c r="S247" s="208">
        <v>43440</v>
      </c>
      <c r="T247" s="177">
        <f t="shared" si="94"/>
        <v>3</v>
      </c>
      <c r="U247" s="244" t="str">
        <f t="shared" si="107"/>
        <v>Posible</v>
      </c>
      <c r="V247" s="177">
        <f t="shared" si="95"/>
        <v>1</v>
      </c>
      <c r="W247" s="211" t="str">
        <f>P247</f>
        <v>Insignificante</v>
      </c>
      <c r="X247" s="178" t="str">
        <f t="shared" si="118"/>
        <v>Bajo</v>
      </c>
      <c r="Y247" s="179"/>
      <c r="Z247" s="179"/>
      <c r="AA247" s="177">
        <f t="shared" si="119"/>
        <v>3</v>
      </c>
      <c r="AB247" s="178" t="str">
        <f t="shared" si="96"/>
        <v>Posible</v>
      </c>
      <c r="AC247" s="177">
        <f t="shared" si="120"/>
        <v>1</v>
      </c>
      <c r="AD247" s="178" t="str">
        <f t="shared" si="97"/>
        <v>Insignificante</v>
      </c>
      <c r="AE247" s="178" t="str">
        <f t="shared" si="121"/>
        <v>Moderado</v>
      </c>
      <c r="AF247" s="179"/>
      <c r="AG247" s="179"/>
      <c r="AH247" s="177">
        <f t="shared" si="122"/>
        <v>3</v>
      </c>
      <c r="AI247" s="178" t="str">
        <f t="shared" si="98"/>
        <v>Posible</v>
      </c>
      <c r="AJ247" s="177">
        <f t="shared" si="123"/>
        <v>1</v>
      </c>
      <c r="AK247" s="178" t="str">
        <f t="shared" si="99"/>
        <v>Insignificante</v>
      </c>
      <c r="AL247" s="178" t="str">
        <f t="shared" si="124"/>
        <v>Moderado</v>
      </c>
    </row>
    <row r="248" spans="2:38" customFormat="1" ht="114.75" hidden="1">
      <c r="B248" s="205" t="s">
        <v>657</v>
      </c>
      <c r="C248" s="206" t="str">
        <f t="shared" si="117"/>
        <v xml:space="preserve">Se produce Modificación no autorizada de datos debido a Vulnerabilidades técnicas no remediadas causado por un Usuario TI (Malintencionado), que ocaciona Alteracion de información sensible o del proceso </v>
      </c>
      <c r="D248" s="182" t="s">
        <v>387</v>
      </c>
      <c r="E248" s="172" t="s">
        <v>382</v>
      </c>
      <c r="F248" s="172" t="s">
        <v>383</v>
      </c>
      <c r="G248" s="185" t="s">
        <v>384</v>
      </c>
      <c r="H248" s="204" t="s">
        <v>188</v>
      </c>
      <c r="I248" s="156" t="s">
        <v>352</v>
      </c>
      <c r="J248" s="141" t="s">
        <v>653</v>
      </c>
      <c r="K248" s="146" t="s">
        <v>654</v>
      </c>
      <c r="L248" s="143" t="s">
        <v>373</v>
      </c>
      <c r="M248" s="148" t="s">
        <v>655</v>
      </c>
      <c r="N248" s="146" t="s">
        <v>609</v>
      </c>
      <c r="O248" s="146" t="s">
        <v>656</v>
      </c>
      <c r="P248" s="148" t="s">
        <v>231</v>
      </c>
      <c r="Q248" s="146" t="s">
        <v>242</v>
      </c>
      <c r="R248" s="146" t="s">
        <v>243</v>
      </c>
      <c r="S248" s="208">
        <v>43440</v>
      </c>
      <c r="T248" s="177">
        <f t="shared" si="94"/>
        <v>4</v>
      </c>
      <c r="U248" s="244" t="str">
        <f t="shared" si="107"/>
        <v>Probable</v>
      </c>
      <c r="V248" s="177">
        <f t="shared" si="95"/>
        <v>4</v>
      </c>
      <c r="W248" s="176" t="str">
        <f>Q248</f>
        <v>Mayor</v>
      </c>
      <c r="X248" s="178" t="str">
        <f t="shared" si="118"/>
        <v>Extremo</v>
      </c>
      <c r="Y248" s="179"/>
      <c r="Z248" s="179"/>
      <c r="AA248" s="177">
        <f t="shared" si="119"/>
        <v>4</v>
      </c>
      <c r="AB248" s="178" t="str">
        <f t="shared" si="96"/>
        <v>Probable</v>
      </c>
      <c r="AC248" s="177">
        <f t="shared" si="120"/>
        <v>4</v>
      </c>
      <c r="AD248" s="178" t="str">
        <f t="shared" si="97"/>
        <v>Mayor</v>
      </c>
      <c r="AE248" s="178" t="str">
        <f t="shared" si="121"/>
        <v>Extremo</v>
      </c>
      <c r="AF248" s="179"/>
      <c r="AG248" s="179"/>
      <c r="AH248" s="177">
        <f t="shared" si="122"/>
        <v>4</v>
      </c>
      <c r="AI248" s="178" t="str">
        <f t="shared" si="98"/>
        <v>Probable</v>
      </c>
      <c r="AJ248" s="177">
        <f t="shared" si="123"/>
        <v>4</v>
      </c>
      <c r="AK248" s="178" t="str">
        <f t="shared" si="99"/>
        <v>Mayor</v>
      </c>
      <c r="AL248" s="178" t="str">
        <f t="shared" si="124"/>
        <v>Extremo</v>
      </c>
    </row>
    <row r="249" spans="2:38" customFormat="1" ht="102" hidden="1">
      <c r="B249" s="205" t="s">
        <v>658</v>
      </c>
      <c r="C249" s="206" t="str">
        <f t="shared" si="117"/>
        <v>Se produce Acceso no autorizado debido a Vulnerabilidades técnicas no remediadas causado por un Atacante Externo, que ocaciona Fuga de información sensible o del proceso</v>
      </c>
      <c r="D249" s="182" t="s">
        <v>346</v>
      </c>
      <c r="E249" s="172" t="s">
        <v>431</v>
      </c>
      <c r="F249" s="172" t="s">
        <v>383</v>
      </c>
      <c r="G249" s="185" t="s">
        <v>349</v>
      </c>
      <c r="H249" s="204" t="s">
        <v>187</v>
      </c>
      <c r="I249" s="156" t="s">
        <v>352</v>
      </c>
      <c r="J249" s="141" t="s">
        <v>653</v>
      </c>
      <c r="K249" s="146" t="s">
        <v>654</v>
      </c>
      <c r="L249" s="143" t="s">
        <v>373</v>
      </c>
      <c r="M249" s="148" t="s">
        <v>655</v>
      </c>
      <c r="N249" s="146" t="s">
        <v>609</v>
      </c>
      <c r="O249" s="146" t="s">
        <v>656</v>
      </c>
      <c r="P249" s="148" t="s">
        <v>231</v>
      </c>
      <c r="Q249" s="146" t="s">
        <v>242</v>
      </c>
      <c r="R249" s="146" t="s">
        <v>243</v>
      </c>
      <c r="S249" s="208">
        <v>43440</v>
      </c>
      <c r="T249" s="177">
        <f t="shared" si="94"/>
        <v>4</v>
      </c>
      <c r="U249" s="244" t="str">
        <f t="shared" si="107"/>
        <v>Probable</v>
      </c>
      <c r="V249" s="177">
        <f t="shared" si="95"/>
        <v>1</v>
      </c>
      <c r="W249" s="211" t="str">
        <f>P249</f>
        <v>Insignificante</v>
      </c>
      <c r="X249" s="178" t="str">
        <f t="shared" si="118"/>
        <v>Moderado</v>
      </c>
      <c r="Y249" s="179"/>
      <c r="Z249" s="179"/>
      <c r="AA249" s="177">
        <f t="shared" si="119"/>
        <v>4</v>
      </c>
      <c r="AB249" s="178" t="str">
        <f t="shared" si="96"/>
        <v>Probable</v>
      </c>
      <c r="AC249" s="177">
        <f t="shared" si="120"/>
        <v>1</v>
      </c>
      <c r="AD249" s="178" t="str">
        <f t="shared" si="97"/>
        <v>Insignificante</v>
      </c>
      <c r="AE249" s="178" t="str">
        <f t="shared" si="121"/>
        <v>Moderado</v>
      </c>
      <c r="AF249" s="179"/>
      <c r="AG249" s="179"/>
      <c r="AH249" s="177">
        <f t="shared" si="122"/>
        <v>4</v>
      </c>
      <c r="AI249" s="178" t="str">
        <f t="shared" si="98"/>
        <v>Probable</v>
      </c>
      <c r="AJ249" s="177">
        <f t="shared" si="123"/>
        <v>1</v>
      </c>
      <c r="AK249" s="178" t="str">
        <f t="shared" si="99"/>
        <v>Insignificante</v>
      </c>
      <c r="AL249" s="178" t="str">
        <f t="shared" si="124"/>
        <v>Moderado</v>
      </c>
    </row>
    <row r="250" spans="2:38" customFormat="1" ht="114.75" hidden="1">
      <c r="B250" s="205" t="s">
        <v>659</v>
      </c>
      <c r="C250" s="206" t="str">
        <f t="shared" si="117"/>
        <v>Se produce Acceso no autorizado debido a Vulnerabilidades técnicas no remediadas causado por un Usuario interno (Malintencionado), que ocaciona Fuga de información sensible o del proceso</v>
      </c>
      <c r="D250" s="182" t="s">
        <v>485</v>
      </c>
      <c r="E250" s="172" t="s">
        <v>431</v>
      </c>
      <c r="F250" s="172" t="s">
        <v>383</v>
      </c>
      <c r="G250" s="185" t="s">
        <v>349</v>
      </c>
      <c r="H250" s="204" t="s">
        <v>187</v>
      </c>
      <c r="I250" s="156" t="s">
        <v>352</v>
      </c>
      <c r="J250" s="141" t="s">
        <v>653</v>
      </c>
      <c r="K250" s="146" t="s">
        <v>654</v>
      </c>
      <c r="L250" s="143" t="s">
        <v>373</v>
      </c>
      <c r="M250" s="148" t="s">
        <v>655</v>
      </c>
      <c r="N250" s="146" t="s">
        <v>609</v>
      </c>
      <c r="O250" s="146" t="s">
        <v>656</v>
      </c>
      <c r="P250" s="148" t="s">
        <v>231</v>
      </c>
      <c r="Q250" s="146" t="s">
        <v>242</v>
      </c>
      <c r="R250" s="146" t="s">
        <v>243</v>
      </c>
      <c r="S250" s="208">
        <v>43440</v>
      </c>
      <c r="T250" s="177">
        <f t="shared" si="94"/>
        <v>4</v>
      </c>
      <c r="U250" s="244" t="str">
        <f t="shared" si="107"/>
        <v>Probable</v>
      </c>
      <c r="V250" s="177">
        <f t="shared" si="95"/>
        <v>1</v>
      </c>
      <c r="W250" s="211" t="str">
        <f>P250</f>
        <v>Insignificante</v>
      </c>
      <c r="X250" s="178" t="str">
        <f t="shared" si="118"/>
        <v>Moderado</v>
      </c>
      <c r="Y250" s="179"/>
      <c r="Z250" s="179"/>
      <c r="AA250" s="177">
        <f t="shared" si="119"/>
        <v>4</v>
      </c>
      <c r="AB250" s="178" t="str">
        <f t="shared" si="96"/>
        <v>Probable</v>
      </c>
      <c r="AC250" s="177">
        <f t="shared" si="120"/>
        <v>1</v>
      </c>
      <c r="AD250" s="178" t="str">
        <f t="shared" si="97"/>
        <v>Insignificante</v>
      </c>
      <c r="AE250" s="178" t="str">
        <f t="shared" si="121"/>
        <v>Moderado</v>
      </c>
      <c r="AF250" s="179"/>
      <c r="AG250" s="179"/>
      <c r="AH250" s="177">
        <f t="shared" si="122"/>
        <v>4</v>
      </c>
      <c r="AI250" s="178" t="str">
        <f t="shared" si="98"/>
        <v>Probable</v>
      </c>
      <c r="AJ250" s="177">
        <f t="shared" si="123"/>
        <v>1</v>
      </c>
      <c r="AK250" s="178" t="str">
        <f t="shared" si="99"/>
        <v>Insignificante</v>
      </c>
      <c r="AL250" s="178" t="str">
        <f t="shared" si="124"/>
        <v>Moderado</v>
      </c>
    </row>
    <row r="251" spans="2:38" customFormat="1" ht="114.75" hidden="1">
      <c r="B251" s="205" t="s">
        <v>660</v>
      </c>
      <c r="C251" s="206" t="str">
        <f t="shared" si="117"/>
        <v>Se produce Acceso no autorizado debido a Vulnerabilidades técnicas no remediadas causado por un Usuario TI (Malintencionado), que ocaciona Fuga de información sensible o del proceso</v>
      </c>
      <c r="D251" s="182" t="s">
        <v>387</v>
      </c>
      <c r="E251" s="172" t="s">
        <v>431</v>
      </c>
      <c r="F251" s="172" t="s">
        <v>383</v>
      </c>
      <c r="G251" s="185" t="s">
        <v>349</v>
      </c>
      <c r="H251" s="204" t="s">
        <v>187</v>
      </c>
      <c r="I251" s="156" t="s">
        <v>352</v>
      </c>
      <c r="J251" s="141" t="s">
        <v>653</v>
      </c>
      <c r="K251" s="146" t="s">
        <v>654</v>
      </c>
      <c r="L251" s="143" t="s">
        <v>373</v>
      </c>
      <c r="M251" s="148" t="s">
        <v>655</v>
      </c>
      <c r="N251" s="146" t="s">
        <v>609</v>
      </c>
      <c r="O251" s="146" t="s">
        <v>656</v>
      </c>
      <c r="P251" s="148" t="s">
        <v>231</v>
      </c>
      <c r="Q251" s="146" t="s">
        <v>242</v>
      </c>
      <c r="R251" s="146" t="s">
        <v>243</v>
      </c>
      <c r="S251" s="208">
        <v>43440</v>
      </c>
      <c r="T251" s="177">
        <f t="shared" si="94"/>
        <v>4</v>
      </c>
      <c r="U251" s="244" t="str">
        <f t="shared" si="107"/>
        <v>Probable</v>
      </c>
      <c r="V251" s="177">
        <f t="shared" si="95"/>
        <v>1</v>
      </c>
      <c r="W251" s="211" t="str">
        <f>P251</f>
        <v>Insignificante</v>
      </c>
      <c r="X251" s="178" t="str">
        <f t="shared" si="118"/>
        <v>Moderado</v>
      </c>
      <c r="Y251" s="179"/>
      <c r="Z251" s="179"/>
      <c r="AA251" s="177">
        <f t="shared" si="119"/>
        <v>4</v>
      </c>
      <c r="AB251" s="178" t="str">
        <f t="shared" si="96"/>
        <v>Probable</v>
      </c>
      <c r="AC251" s="177">
        <f t="shared" si="120"/>
        <v>1</v>
      </c>
      <c r="AD251" s="178" t="str">
        <f t="shared" si="97"/>
        <v>Insignificante</v>
      </c>
      <c r="AE251" s="178" t="str">
        <f t="shared" si="121"/>
        <v>Moderado</v>
      </c>
      <c r="AF251" s="179"/>
      <c r="AG251" s="179"/>
      <c r="AH251" s="177">
        <f t="shared" si="122"/>
        <v>4</v>
      </c>
      <c r="AI251" s="178" t="str">
        <f t="shared" si="98"/>
        <v>Probable</v>
      </c>
      <c r="AJ251" s="177">
        <f t="shared" si="123"/>
        <v>1</v>
      </c>
      <c r="AK251" s="178" t="str">
        <f t="shared" si="99"/>
        <v>Insignificante</v>
      </c>
      <c r="AL251" s="178" t="str">
        <f t="shared" si="124"/>
        <v>Moderado</v>
      </c>
    </row>
    <row r="252" spans="2:38" customFormat="1" ht="114.75" hidden="1">
      <c r="B252" s="205" t="s">
        <v>661</v>
      </c>
      <c r="C252" s="206" t="str">
        <f t="shared" si="108"/>
        <v xml:space="preserve">Se produce Modificación no autorizada de datos debido a Vulnerabilidades de día cero no gestionadas causado por un Atacante Externo, que ocaciona Daño de información sensible o del proceso </v>
      </c>
      <c r="D252" s="182" t="s">
        <v>346</v>
      </c>
      <c r="E252" s="185" t="s">
        <v>382</v>
      </c>
      <c r="F252" s="172" t="s">
        <v>389</v>
      </c>
      <c r="G252" s="185" t="s">
        <v>390</v>
      </c>
      <c r="H252" s="184" t="s">
        <v>189</v>
      </c>
      <c r="I252" s="156" t="s">
        <v>352</v>
      </c>
      <c r="J252" s="141" t="s">
        <v>653</v>
      </c>
      <c r="K252" s="146" t="s">
        <v>654</v>
      </c>
      <c r="L252" s="143" t="s">
        <v>373</v>
      </c>
      <c r="M252" s="148" t="s">
        <v>655</v>
      </c>
      <c r="N252" s="146" t="s">
        <v>609</v>
      </c>
      <c r="O252" s="146" t="s">
        <v>656</v>
      </c>
      <c r="P252" s="148" t="s">
        <v>231</v>
      </c>
      <c r="Q252" s="146" t="s">
        <v>242</v>
      </c>
      <c r="R252" s="146" t="s">
        <v>243</v>
      </c>
      <c r="S252" s="208">
        <v>43440</v>
      </c>
      <c r="T252" s="177">
        <f t="shared" si="94"/>
        <v>4</v>
      </c>
      <c r="U252" s="244" t="str">
        <f t="shared" si="107"/>
        <v>Probable</v>
      </c>
      <c r="V252" s="177">
        <f t="shared" si="95"/>
        <v>5</v>
      </c>
      <c r="W252" s="176" t="str">
        <f>R252</f>
        <v>Catastrófico</v>
      </c>
      <c r="X252" s="178" t="str">
        <f t="shared" si="100"/>
        <v>Extremo</v>
      </c>
      <c r="Y252" s="179"/>
      <c r="Z252" s="179"/>
      <c r="AA252" s="177">
        <f t="shared" si="101"/>
        <v>4</v>
      </c>
      <c r="AB252" s="178" t="str">
        <f t="shared" si="96"/>
        <v>Probable</v>
      </c>
      <c r="AC252" s="177">
        <f t="shared" si="102"/>
        <v>5</v>
      </c>
      <c r="AD252" s="178" t="str">
        <f t="shared" si="97"/>
        <v>Catastrofico</v>
      </c>
      <c r="AE252" s="178" t="str">
        <f t="shared" si="103"/>
        <v>Extremo</v>
      </c>
      <c r="AF252" s="179"/>
      <c r="AG252" s="179"/>
      <c r="AH252" s="177">
        <f t="shared" si="104"/>
        <v>4</v>
      </c>
      <c r="AI252" s="178" t="str">
        <f t="shared" si="98"/>
        <v>Probable</v>
      </c>
      <c r="AJ252" s="177">
        <f t="shared" si="105"/>
        <v>5</v>
      </c>
      <c r="AK252" s="178" t="str">
        <f t="shared" si="99"/>
        <v>Catastrofico</v>
      </c>
      <c r="AL252" s="178" t="str">
        <f t="shared" si="106"/>
        <v>Extremo</v>
      </c>
    </row>
    <row r="253" spans="2:38" customFormat="1" ht="127.5" hidden="1">
      <c r="B253" s="205" t="s">
        <v>662</v>
      </c>
      <c r="C253" s="206" t="str">
        <f t="shared" si="108"/>
        <v xml:space="preserve">Se produce Modificación no autorizada de datos debido a Vulnerabilidades de día cero no gestionadas causado por un Usuario interno (Malintencionado), que ocaciona Daño de información sensible o del proceso </v>
      </c>
      <c r="D253" s="182" t="s">
        <v>485</v>
      </c>
      <c r="E253" s="185" t="s">
        <v>382</v>
      </c>
      <c r="F253" s="172" t="s">
        <v>389</v>
      </c>
      <c r="G253" s="185" t="s">
        <v>390</v>
      </c>
      <c r="H253" s="184" t="s">
        <v>189</v>
      </c>
      <c r="I253" s="156" t="s">
        <v>352</v>
      </c>
      <c r="J253" s="141" t="s">
        <v>653</v>
      </c>
      <c r="K253" s="146" t="s">
        <v>654</v>
      </c>
      <c r="L253" s="143" t="s">
        <v>373</v>
      </c>
      <c r="M253" s="148" t="s">
        <v>655</v>
      </c>
      <c r="N253" s="146" t="s">
        <v>609</v>
      </c>
      <c r="O253" s="146" t="s">
        <v>656</v>
      </c>
      <c r="P253" s="148" t="s">
        <v>231</v>
      </c>
      <c r="Q253" s="146" t="s">
        <v>242</v>
      </c>
      <c r="R253" s="146" t="s">
        <v>243</v>
      </c>
      <c r="S253" s="208">
        <v>43440</v>
      </c>
      <c r="T253" s="177">
        <f t="shared" si="94"/>
        <v>4</v>
      </c>
      <c r="U253" s="244" t="str">
        <f t="shared" si="107"/>
        <v>Probable</v>
      </c>
      <c r="V253" s="177">
        <f t="shared" si="95"/>
        <v>5</v>
      </c>
      <c r="W253" s="176" t="str">
        <f>R253</f>
        <v>Catastrófico</v>
      </c>
      <c r="X253" s="178" t="str">
        <f t="shared" si="100"/>
        <v>Extremo</v>
      </c>
      <c r="Y253" s="179"/>
      <c r="Z253" s="179"/>
      <c r="AA253" s="177">
        <f t="shared" si="101"/>
        <v>4</v>
      </c>
      <c r="AB253" s="178" t="str">
        <f t="shared" si="96"/>
        <v>Probable</v>
      </c>
      <c r="AC253" s="177">
        <f t="shared" si="102"/>
        <v>5</v>
      </c>
      <c r="AD253" s="178" t="str">
        <f t="shared" si="97"/>
        <v>Catastrofico</v>
      </c>
      <c r="AE253" s="178" t="str">
        <f t="shared" si="103"/>
        <v>Extremo</v>
      </c>
      <c r="AF253" s="179"/>
      <c r="AG253" s="179"/>
      <c r="AH253" s="177">
        <f t="shared" si="104"/>
        <v>4</v>
      </c>
      <c r="AI253" s="178" t="str">
        <f t="shared" si="98"/>
        <v>Probable</v>
      </c>
      <c r="AJ253" s="177">
        <f t="shared" si="105"/>
        <v>5</v>
      </c>
      <c r="AK253" s="178" t="str">
        <f t="shared" si="99"/>
        <v>Catastrofico</v>
      </c>
      <c r="AL253" s="178" t="str">
        <f t="shared" si="106"/>
        <v>Extremo</v>
      </c>
    </row>
    <row r="254" spans="2:38" customFormat="1" ht="127.5" hidden="1">
      <c r="B254" s="205" t="s">
        <v>663</v>
      </c>
      <c r="C254" s="206" t="str">
        <f t="shared" si="108"/>
        <v xml:space="preserve">Se produce Modificación no autorizada de datos debido a Vulnerabilidades de día cero no gestionadas causado por un Usuario TI (Malintencionado), que ocaciona Daño de información sensible o del proceso </v>
      </c>
      <c r="D254" s="182" t="s">
        <v>387</v>
      </c>
      <c r="E254" s="185" t="s">
        <v>382</v>
      </c>
      <c r="F254" s="172" t="s">
        <v>389</v>
      </c>
      <c r="G254" s="185" t="s">
        <v>390</v>
      </c>
      <c r="H254" s="184" t="s">
        <v>189</v>
      </c>
      <c r="I254" s="156" t="s">
        <v>352</v>
      </c>
      <c r="J254" s="141" t="s">
        <v>653</v>
      </c>
      <c r="K254" s="146" t="s">
        <v>654</v>
      </c>
      <c r="L254" s="143" t="s">
        <v>373</v>
      </c>
      <c r="M254" s="148" t="s">
        <v>655</v>
      </c>
      <c r="N254" s="146" t="s">
        <v>609</v>
      </c>
      <c r="O254" s="146" t="s">
        <v>656</v>
      </c>
      <c r="P254" s="148" t="s">
        <v>231</v>
      </c>
      <c r="Q254" s="146" t="s">
        <v>242</v>
      </c>
      <c r="R254" s="146" t="s">
        <v>243</v>
      </c>
      <c r="S254" s="208">
        <v>43440</v>
      </c>
      <c r="T254" s="177">
        <f t="shared" si="94"/>
        <v>4</v>
      </c>
      <c r="U254" s="244" t="str">
        <f t="shared" si="107"/>
        <v>Probable</v>
      </c>
      <c r="V254" s="177">
        <f t="shared" si="95"/>
        <v>5</v>
      </c>
      <c r="W254" s="176" t="str">
        <f>R254</f>
        <v>Catastrófico</v>
      </c>
      <c r="X254" s="178" t="str">
        <f t="shared" si="100"/>
        <v>Extremo</v>
      </c>
      <c r="Y254" s="179"/>
      <c r="Z254" s="179"/>
      <c r="AA254" s="177">
        <f t="shared" si="101"/>
        <v>4</v>
      </c>
      <c r="AB254" s="178" t="str">
        <f t="shared" si="96"/>
        <v>Probable</v>
      </c>
      <c r="AC254" s="177">
        <f t="shared" si="102"/>
        <v>5</v>
      </c>
      <c r="AD254" s="178" t="str">
        <f t="shared" si="97"/>
        <v>Catastrofico</v>
      </c>
      <c r="AE254" s="178" t="str">
        <f t="shared" si="103"/>
        <v>Extremo</v>
      </c>
      <c r="AF254" s="179"/>
      <c r="AG254" s="179"/>
      <c r="AH254" s="177">
        <f t="shared" si="104"/>
        <v>4</v>
      </c>
      <c r="AI254" s="178" t="str">
        <f t="shared" si="98"/>
        <v>Probable</v>
      </c>
      <c r="AJ254" s="177">
        <f t="shared" si="105"/>
        <v>5</v>
      </c>
      <c r="AK254" s="178" t="str">
        <f t="shared" si="99"/>
        <v>Catastrofico</v>
      </c>
      <c r="AL254" s="178" t="str">
        <f t="shared" si="106"/>
        <v>Extremo</v>
      </c>
    </row>
    <row r="255" spans="2:38" customFormat="1" ht="102" hidden="1">
      <c r="B255" s="205" t="s">
        <v>664</v>
      </c>
      <c r="C255" s="206" t="str">
        <f>CONCATENATE("Se produce ",E255," debido a ",F255," causado por un ",D255,", que ocaciona ",G255,"")</f>
        <v>Se produce Inyección de código debido a Fallas conocidas en el sistema causado por un Usuario interno (Malintencionado), que ocaciona Fuga de información sensible o del proceso</v>
      </c>
      <c r="D255" s="182" t="s">
        <v>485</v>
      </c>
      <c r="E255" s="172" t="s">
        <v>393</v>
      </c>
      <c r="F255" s="185" t="s">
        <v>394</v>
      </c>
      <c r="G255" s="185" t="s">
        <v>349</v>
      </c>
      <c r="H255" s="204" t="s">
        <v>187</v>
      </c>
      <c r="I255" s="215" t="s">
        <v>350</v>
      </c>
      <c r="J255" s="141" t="s">
        <v>653</v>
      </c>
      <c r="K255" s="146" t="s">
        <v>654</v>
      </c>
      <c r="L255" s="143" t="s">
        <v>373</v>
      </c>
      <c r="M255" s="148" t="s">
        <v>655</v>
      </c>
      <c r="N255" s="146" t="s">
        <v>609</v>
      </c>
      <c r="O255" s="146" t="s">
        <v>656</v>
      </c>
      <c r="P255" s="148" t="s">
        <v>231</v>
      </c>
      <c r="Q255" s="146" t="s">
        <v>242</v>
      </c>
      <c r="R255" s="146" t="s">
        <v>243</v>
      </c>
      <c r="S255" s="208">
        <v>43440</v>
      </c>
      <c r="T255" s="177">
        <f t="shared" si="94"/>
        <v>3</v>
      </c>
      <c r="U255" s="244" t="str">
        <f t="shared" si="107"/>
        <v>Posible</v>
      </c>
      <c r="V255" s="177">
        <f t="shared" si="95"/>
        <v>1</v>
      </c>
      <c r="W255" s="211" t="str">
        <f>P255</f>
        <v>Insignificante</v>
      </c>
      <c r="X255" s="178" t="str">
        <f>IF(AND(T255=1,V255=1),"Bajo",IF(AND(T255=1,V255=2),"Bajo",IF(AND(T255=2,V255=1),"Bajo",IF(AND(T255=3,V255=1),"Bajo",IF(AND(T255=1,V255=3),"Moderado",IF(AND(T255=1,V255=4),"Alto",IF(AND(T255=2,V255=2),"Bajo",IF(AND(T255=2,V255=3),"Alto",IF(AND(T255=3,V255=2),"Moderado",IF(AND(T255=4,V255=1),"Moderado",IF(AND(T255=1,V255=5),"Extremo",IF(AND(T255=2,V255=4),"Alto",IF(AND(T255=3,V255=3),"Alto",IF(AND(T255=3,V255=4),"Extremo",IF(AND(T255=4,V255=2),"Alto",IF(AND(T255=4,V255=3),"Alto",IF(AND(T255=5,V255=1),"Alto",IF(AND(T255=5,V255=2),"Alto",IF(AND(T255=2,V255=5),"Extremo",IF(AND(T255=3,V255=5),"Extremo",IF(AND(T255=4,V255=4),"Extremo",IF(AND(T255=4,V255=5),"Extremo",IF(AND(T255=5,V255=3),"Alto",IF(AND(T255=5,V255=4),"Extremo",IF(AND(T255=5,V255=5),"Extremo","NA")))))))))))))))))))))))))</f>
        <v>Bajo</v>
      </c>
      <c r="Y255" s="179"/>
      <c r="Z255" s="179"/>
      <c r="AA255" s="177">
        <f>IF(T255-Y255&lt;=0,1,T255-Y255)</f>
        <v>3</v>
      </c>
      <c r="AB255" s="178" t="str">
        <f t="shared" si="96"/>
        <v>Posible</v>
      </c>
      <c r="AC255" s="177">
        <f>IF(V255-Z255&lt;=0,1,V255-Z255)</f>
        <v>1</v>
      </c>
      <c r="AD255" s="178" t="str">
        <f t="shared" si="97"/>
        <v>Insignificante</v>
      </c>
      <c r="AE255" s="178" t="str">
        <f>IF(AND(AA255=1,AC255=1),"Bajo",IF(AND(AA255=1,AC255=2),"Bajo",IF(AND(AA255=2,AC255=1),"Bajo",IF(AND(AA255=3,AC255=1),"Moderado",IF(AND(AA255=1,AC255=3),"Moderado",IF(AND(AA255=1,AC255=4),"Moderado",IF(AND(AA255=2,AC255=2),"Moderado",IF(AND(AA255=2,AC255=3),"Moderado",IF(AND(AA255=3,AC255=2),"Moderado",IF(AND(AA255=4,AC255=1),"Moderado",IF(AND(AA255=1,AC255=5),"Alto",IF(AND(AA255=2,AC255=4),"Alto",IF(AND(AA255=3,AC255=3),"Alto",IF(AND(AA255=3,AC255=4),"Alto",IF(AND(AA255=4,AC255=2),"Moderado",IF(AND(AA255=4,AC255=3),"Alto",IF(AND(AA255=5,AC255=1),"Alto",IF(AND(AA255=5,AC255=2),"Alto",IF(AND(AA255=2,AC255=5),"Alto",IF(AND(AA255=3,AC255=5),"Extremo",IF(AND(AA255=4,AC255=4),"Extremo",IF(AND(AA255=4,AC255=5),"Extremo",IF(AND(AA255=5,AC255=3),"Alto",IF(AND(AA255=5,AC255=4),"Extremo",IF(AND(AA255=5,AC255=5),"Extremo","NA")))))))))))))))))))))))))</f>
        <v>Moderado</v>
      </c>
      <c r="AF255" s="179"/>
      <c r="AG255" s="179"/>
      <c r="AH255" s="177">
        <f>IF(AA255-AF255&lt;=0,1,AA255-AF255)</f>
        <v>3</v>
      </c>
      <c r="AI255" s="178" t="str">
        <f t="shared" si="98"/>
        <v>Posible</v>
      </c>
      <c r="AJ255" s="177">
        <f>IF(AC255-AG255&lt;=0,1,AC255-AG255)</f>
        <v>1</v>
      </c>
      <c r="AK255" s="178" t="str">
        <f t="shared" si="99"/>
        <v>Insignificante</v>
      </c>
      <c r="AL255" s="178" t="str">
        <f>IF(AND(AH255=1,AJ255=1),"Bajo",IF(AND(AH255=1,AJ255=2),"Bajo",IF(AND(AH255=2,AJ255=1),"Bajo",IF(AND(AH255=3,AJ255=1),"Moderado",IF(AND(AH255=1,AJ255=3),"Moderado",IF(AND(AH255=1,AJ255=4),"Moderado",IF(AND(AH255=2,AJ255=2),"Moderado",IF(AND(AH255=2,AJ255=3),"Moderado",IF(AND(AH255=3,AJ255=2),"Moderado",IF(AND(AH255=4,AJ255=1),"Moderado",IF(AND(AH255=1,AJ255=5),"Alto",IF(AND(AH255=2,AJ255=4),"Alto",IF(AND(AH255=3,AJ255=3),"Alto",IF(AND(AH255=3,AJ255=4),"Alto",IF(AND(AH255=4,AJ255=2),"Moderado",IF(AND(AH255=4,AJ255=3),"Alto",IF(AND(AH255=5,AJ255=1),"Alto",IF(AND(AH255=5,AJ255=2),"Alto",IF(AND(AH255=2,AJ255=5),"Alto",IF(AND(AH255=3,AJ255=5),"Extremo",IF(AND(AH255=4,AJ255=4),"Extremo",IF(AND(AH255=4,AJ255=5),"Extremo",IF(AND(AH255=5,AJ255=3),"Alto",IF(AND(AH255=5,AJ255=4),"Extremo",IF(AND(AH255=5,AJ255=5),"Extremo","NA")))))))))))))))))))))))))</f>
        <v>Moderado</v>
      </c>
    </row>
    <row r="256" spans="2:38" customFormat="1" ht="114.75" hidden="1">
      <c r="B256" s="205" t="s">
        <v>665</v>
      </c>
      <c r="C256" s="206" t="str">
        <f>CONCATENATE("Se produce ",E256," debido a ",F256," causado por un ",D256,", que ocaciona ",G256,"")</f>
        <v xml:space="preserve">Se produce Modificación no autorizada de datos debido a Falta de logs de auditoría y monitoreo causado por un Usuario TI (Malintencionado), que ocaciona Alteracion de información sensible o del proceso </v>
      </c>
      <c r="D256" s="182" t="s">
        <v>387</v>
      </c>
      <c r="E256" s="172" t="s">
        <v>382</v>
      </c>
      <c r="F256" s="157" t="s">
        <v>405</v>
      </c>
      <c r="G256" s="185" t="s">
        <v>384</v>
      </c>
      <c r="H256" s="204" t="s">
        <v>188</v>
      </c>
      <c r="I256" s="164" t="s">
        <v>352</v>
      </c>
      <c r="J256" s="141" t="s">
        <v>653</v>
      </c>
      <c r="K256" s="146" t="s">
        <v>654</v>
      </c>
      <c r="L256" s="143" t="s">
        <v>373</v>
      </c>
      <c r="M256" s="148" t="s">
        <v>655</v>
      </c>
      <c r="N256" s="146" t="s">
        <v>609</v>
      </c>
      <c r="O256" s="146" t="s">
        <v>656</v>
      </c>
      <c r="P256" s="148" t="s">
        <v>231</v>
      </c>
      <c r="Q256" s="146" t="s">
        <v>242</v>
      </c>
      <c r="R256" s="146" t="s">
        <v>243</v>
      </c>
      <c r="S256" s="208">
        <v>43440</v>
      </c>
      <c r="T256" s="177">
        <f t="shared" si="94"/>
        <v>4</v>
      </c>
      <c r="U256" s="244" t="str">
        <f t="shared" si="107"/>
        <v>Probable</v>
      </c>
      <c r="V256" s="177">
        <f t="shared" si="95"/>
        <v>4</v>
      </c>
      <c r="W256" s="176" t="str">
        <f>Q256</f>
        <v>Mayor</v>
      </c>
      <c r="X256" s="178" t="str">
        <f>IF(AND(T256=1,V256=1),"Bajo",IF(AND(T256=1,V256=2),"Bajo",IF(AND(T256=2,V256=1),"Bajo",IF(AND(T256=3,V256=1),"Bajo",IF(AND(T256=1,V256=3),"Moderado",IF(AND(T256=1,V256=4),"Alto",IF(AND(T256=2,V256=2),"Bajo",IF(AND(T256=2,V256=3),"Alto",IF(AND(T256=3,V256=2),"Moderado",IF(AND(T256=4,V256=1),"Moderado",IF(AND(T256=1,V256=5),"Extremo",IF(AND(T256=2,V256=4),"Alto",IF(AND(T256=3,V256=3),"Alto",IF(AND(T256=3,V256=4),"Extremo",IF(AND(T256=4,V256=2),"Alto",IF(AND(T256=4,V256=3),"Alto",IF(AND(T256=5,V256=1),"Alto",IF(AND(T256=5,V256=2),"Alto",IF(AND(T256=2,V256=5),"Extremo",IF(AND(T256=3,V256=5),"Extremo",IF(AND(T256=4,V256=4),"Extremo",IF(AND(T256=4,V256=5),"Extremo",IF(AND(T256=5,V256=3),"Alto",IF(AND(T256=5,V256=4),"Extremo",IF(AND(T256=5,V256=5),"Extremo","NA")))))))))))))))))))))))))</f>
        <v>Extremo</v>
      </c>
      <c r="Y256" s="179"/>
      <c r="Z256" s="179"/>
      <c r="AA256" s="177">
        <f>IF(T256-Y256&lt;=0,1,T256-Y256)</f>
        <v>4</v>
      </c>
      <c r="AB256" s="178" t="str">
        <f t="shared" si="96"/>
        <v>Probable</v>
      </c>
      <c r="AC256" s="177">
        <f>IF(V256-Z256&lt;=0,1,V256-Z256)</f>
        <v>4</v>
      </c>
      <c r="AD256" s="178" t="str">
        <f t="shared" si="97"/>
        <v>Mayor</v>
      </c>
      <c r="AE256" s="178" t="str">
        <f>IF(AND(AA256=1,AC256=1),"Bajo",IF(AND(AA256=1,AC256=2),"Bajo",IF(AND(AA256=2,AC256=1),"Bajo",IF(AND(AA256=3,AC256=1),"Moderado",IF(AND(AA256=1,AC256=3),"Moderado",IF(AND(AA256=1,AC256=4),"Moderado",IF(AND(AA256=2,AC256=2),"Moderado",IF(AND(AA256=2,AC256=3),"Moderado",IF(AND(AA256=3,AC256=2),"Moderado",IF(AND(AA256=4,AC256=1),"Moderado",IF(AND(AA256=1,AC256=5),"Alto",IF(AND(AA256=2,AC256=4),"Alto",IF(AND(AA256=3,AC256=3),"Alto",IF(AND(AA256=3,AC256=4),"Alto",IF(AND(AA256=4,AC256=2),"Moderado",IF(AND(AA256=4,AC256=3),"Alto",IF(AND(AA256=5,AC256=1),"Alto",IF(AND(AA256=5,AC256=2),"Alto",IF(AND(AA256=2,AC256=5),"Alto",IF(AND(AA256=3,AC256=5),"Extremo",IF(AND(AA256=4,AC256=4),"Extremo",IF(AND(AA256=4,AC256=5),"Extremo",IF(AND(AA256=5,AC256=3),"Alto",IF(AND(AA256=5,AC256=4),"Extremo",IF(AND(AA256=5,AC256=5),"Extremo","NA")))))))))))))))))))))))))</f>
        <v>Extremo</v>
      </c>
      <c r="AF256" s="179"/>
      <c r="AG256" s="179"/>
      <c r="AH256" s="177">
        <f>IF(AA256-AF256&lt;=0,1,AA256-AF256)</f>
        <v>4</v>
      </c>
      <c r="AI256" s="178" t="str">
        <f t="shared" si="98"/>
        <v>Probable</v>
      </c>
      <c r="AJ256" s="177">
        <f>IF(AC256-AG256&lt;=0,1,AC256-AG256)</f>
        <v>4</v>
      </c>
      <c r="AK256" s="178" t="str">
        <f t="shared" si="99"/>
        <v>Mayor</v>
      </c>
      <c r="AL256" s="178" t="str">
        <f>IF(AND(AH256=1,AJ256=1),"Bajo",IF(AND(AH256=1,AJ256=2),"Bajo",IF(AND(AH256=2,AJ256=1),"Bajo",IF(AND(AH256=3,AJ256=1),"Moderado",IF(AND(AH256=1,AJ256=3),"Moderado",IF(AND(AH256=1,AJ256=4),"Moderado",IF(AND(AH256=2,AJ256=2),"Moderado",IF(AND(AH256=2,AJ256=3),"Moderado",IF(AND(AH256=3,AJ256=2),"Moderado",IF(AND(AH256=4,AJ256=1),"Moderado",IF(AND(AH256=1,AJ256=5),"Alto",IF(AND(AH256=2,AJ256=4),"Alto",IF(AND(AH256=3,AJ256=3),"Alto",IF(AND(AH256=3,AJ256=4),"Alto",IF(AND(AH256=4,AJ256=2),"Moderado",IF(AND(AH256=4,AJ256=3),"Alto",IF(AND(AH256=5,AJ256=1),"Alto",IF(AND(AH256=5,AJ256=2),"Alto",IF(AND(AH256=2,AJ256=5),"Alto",IF(AND(AH256=3,AJ256=5),"Extremo",IF(AND(AH256=4,AJ256=4),"Extremo",IF(AND(AH256=4,AJ256=5),"Extremo",IF(AND(AH256=5,AJ256=3),"Alto",IF(AND(AH256=5,AJ256=4),"Extremo",IF(AND(AH256=5,AJ256=5),"Extremo","NA")))))))))))))))))))))))))</f>
        <v>Extremo</v>
      </c>
    </row>
    <row r="257" spans="2:38" customFormat="1" ht="114.75" hidden="1">
      <c r="B257" s="205" t="s">
        <v>666</v>
      </c>
      <c r="C257" s="206" t="str">
        <f>CONCATENATE("Se produce ",E257," debido a ",F257," causado por un ",D257,", que ocaciona ",G257,"")</f>
        <v>Se produce Acceso no autorizado a datos debido a Configuración de seguridad incorrectos  causado por un Usuario TI (Malintencionado), que ocaciona Fuga de información sensible o del proceso</v>
      </c>
      <c r="D257" s="182" t="s">
        <v>387</v>
      </c>
      <c r="E257" s="185" t="s">
        <v>347</v>
      </c>
      <c r="F257" s="185" t="s">
        <v>348</v>
      </c>
      <c r="G257" s="185" t="s">
        <v>349</v>
      </c>
      <c r="H257" s="204" t="s">
        <v>187</v>
      </c>
      <c r="I257" s="156" t="s">
        <v>350</v>
      </c>
      <c r="J257" s="141" t="s">
        <v>667</v>
      </c>
      <c r="K257" s="146" t="s">
        <v>668</v>
      </c>
      <c r="L257" s="148" t="s">
        <v>373</v>
      </c>
      <c r="M257" s="144" t="s">
        <v>669</v>
      </c>
      <c r="N257" s="146" t="s">
        <v>505</v>
      </c>
      <c r="O257" s="146" t="s">
        <v>670</v>
      </c>
      <c r="P257" s="148" t="s">
        <v>231</v>
      </c>
      <c r="Q257" s="146" t="s">
        <v>233</v>
      </c>
      <c r="R257" s="146" t="s">
        <v>233</v>
      </c>
      <c r="S257" s="208">
        <v>43440</v>
      </c>
      <c r="T257" s="177">
        <f t="shared" si="94"/>
        <v>3</v>
      </c>
      <c r="U257" s="244" t="str">
        <f t="shared" si="107"/>
        <v>Posible</v>
      </c>
      <c r="V257" s="177">
        <f t="shared" si="95"/>
        <v>1</v>
      </c>
      <c r="W257" s="211" t="str">
        <f>P257</f>
        <v>Insignificante</v>
      </c>
      <c r="X257" s="178" t="str">
        <f>IF(AND(T257=1,V257=1),"Bajo",IF(AND(T257=1,V257=2),"Bajo",IF(AND(T257=2,V257=1),"Bajo",IF(AND(T257=3,V257=1),"Bajo",IF(AND(T257=1,V257=3),"Moderado",IF(AND(T257=1,V257=4),"Alto",IF(AND(T257=2,V257=2),"Bajo",IF(AND(T257=2,V257=3),"Alto",IF(AND(T257=3,V257=2),"Moderado",IF(AND(T257=4,V257=1),"Moderado",IF(AND(T257=1,V257=5),"Extremo",IF(AND(T257=2,V257=4),"Alto",IF(AND(T257=3,V257=3),"Alto",IF(AND(T257=3,V257=4),"Extremo",IF(AND(T257=4,V257=2),"Alto",IF(AND(T257=4,V257=3),"Alto",IF(AND(T257=5,V257=1),"Alto",IF(AND(T257=5,V257=2),"Alto",IF(AND(T257=2,V257=5),"Extremo",IF(AND(T257=3,V257=5),"Extremo",IF(AND(T257=4,V257=4),"Extremo",IF(AND(T257=4,V257=5),"Extremo",IF(AND(T257=5,V257=3),"Alto",IF(AND(T257=5,V257=4),"Extremo",IF(AND(T257=5,V257=5),"Extremo","NA")))))))))))))))))))))))))</f>
        <v>Bajo</v>
      </c>
      <c r="Y257" s="179"/>
      <c r="Z257" s="179"/>
      <c r="AA257" s="177">
        <f>IF(T257-Y257&lt;=0,1,T257-Y257)</f>
        <v>3</v>
      </c>
      <c r="AB257" s="178" t="str">
        <f t="shared" si="96"/>
        <v>Posible</v>
      </c>
      <c r="AC257" s="177">
        <f>IF(V257-Z257&lt;=0,1,V257-Z257)</f>
        <v>1</v>
      </c>
      <c r="AD257" s="178" t="str">
        <f t="shared" si="97"/>
        <v>Insignificante</v>
      </c>
      <c r="AE257" s="178" t="str">
        <f>IF(AND(AA257=1,AC257=1),"Bajo",IF(AND(AA257=1,AC257=2),"Bajo",IF(AND(AA257=2,AC257=1),"Bajo",IF(AND(AA257=3,AC257=1),"Moderado",IF(AND(AA257=1,AC257=3),"Moderado",IF(AND(AA257=1,AC257=4),"Moderado",IF(AND(AA257=2,AC257=2),"Moderado",IF(AND(AA257=2,AC257=3),"Moderado",IF(AND(AA257=3,AC257=2),"Moderado",IF(AND(AA257=4,AC257=1),"Moderado",IF(AND(AA257=1,AC257=5),"Alto",IF(AND(AA257=2,AC257=4),"Alto",IF(AND(AA257=3,AC257=3),"Alto",IF(AND(AA257=3,AC257=4),"Alto",IF(AND(AA257=4,AC257=2),"Moderado",IF(AND(AA257=4,AC257=3),"Alto",IF(AND(AA257=5,AC257=1),"Alto",IF(AND(AA257=5,AC257=2),"Alto",IF(AND(AA257=2,AC257=5),"Alto",IF(AND(AA257=3,AC257=5),"Extremo",IF(AND(AA257=4,AC257=4),"Extremo",IF(AND(AA257=4,AC257=5),"Extremo",IF(AND(AA257=5,AC257=3),"Alto",IF(AND(AA257=5,AC257=4),"Extremo",IF(AND(AA257=5,AC257=5),"Extremo","NA")))))))))))))))))))))))))</f>
        <v>Moderado</v>
      </c>
      <c r="AF257" s="179"/>
      <c r="AG257" s="179"/>
      <c r="AH257" s="177">
        <f>IF(AA257-AF257&lt;=0,1,AA257-AF257)</f>
        <v>3</v>
      </c>
      <c r="AI257" s="178" t="str">
        <f t="shared" si="98"/>
        <v>Posible</v>
      </c>
      <c r="AJ257" s="177">
        <f>IF(AC257-AG257&lt;=0,1,AC257-AG257)</f>
        <v>1</v>
      </c>
      <c r="AK257" s="178" t="str">
        <f t="shared" si="99"/>
        <v>Insignificante</v>
      </c>
      <c r="AL257" s="178" t="str">
        <f>IF(AND(AH257=1,AJ257=1),"Bajo",IF(AND(AH257=1,AJ257=2),"Bajo",IF(AND(AH257=2,AJ257=1),"Bajo",IF(AND(AH257=3,AJ257=1),"Moderado",IF(AND(AH257=1,AJ257=3),"Moderado",IF(AND(AH257=1,AJ257=4),"Moderado",IF(AND(AH257=2,AJ257=2),"Moderado",IF(AND(AH257=2,AJ257=3),"Moderado",IF(AND(AH257=3,AJ257=2),"Moderado",IF(AND(AH257=4,AJ257=1),"Moderado",IF(AND(AH257=1,AJ257=5),"Alto",IF(AND(AH257=2,AJ257=4),"Alto",IF(AND(AH257=3,AJ257=3),"Alto",IF(AND(AH257=3,AJ257=4),"Alto",IF(AND(AH257=4,AJ257=2),"Moderado",IF(AND(AH257=4,AJ257=3),"Alto",IF(AND(AH257=5,AJ257=1),"Alto",IF(AND(AH257=5,AJ257=2),"Alto",IF(AND(AH257=2,AJ257=5),"Alto",IF(AND(AH257=3,AJ257=5),"Extremo",IF(AND(AH257=4,AJ257=4),"Extremo",IF(AND(AH257=4,AJ257=5),"Extremo",IF(AND(AH257=5,AJ257=3),"Alto",IF(AND(AH257=5,AJ257=4),"Extremo",IF(AND(AH257=5,AJ257=5),"Extremo","NA")))))))))))))))))))))))))</f>
        <v>Moderado</v>
      </c>
    </row>
    <row r="258" spans="2:38" customFormat="1" ht="102" hidden="1">
      <c r="B258" s="205" t="s">
        <v>671</v>
      </c>
      <c r="C258" s="206" t="str">
        <f t="shared" ref="C258:C281" si="125">CONCATENATE("Se produce ",E258," debido a ",F258," causado por un ",D258,", que ocaciona ",G258,"")</f>
        <v xml:space="preserve">Se produce Intrusión a aplicaciones y web debido a Ausencia de solucion de detección de intrusos  causado por un Atacante Externo, que ocaciona Alteracion a sistemas de informacion  </v>
      </c>
      <c r="D258" s="182" t="s">
        <v>346</v>
      </c>
      <c r="E258" s="185" t="s">
        <v>378</v>
      </c>
      <c r="F258" s="185" t="s">
        <v>379</v>
      </c>
      <c r="G258" s="185" t="s">
        <v>380</v>
      </c>
      <c r="H258" s="204" t="s">
        <v>188</v>
      </c>
      <c r="I258" s="156" t="s">
        <v>352</v>
      </c>
      <c r="J258" s="141" t="s">
        <v>667</v>
      </c>
      <c r="K258" s="146" t="s">
        <v>668</v>
      </c>
      <c r="L258" s="148" t="s">
        <v>373</v>
      </c>
      <c r="M258" s="144" t="s">
        <v>669</v>
      </c>
      <c r="N258" s="146" t="s">
        <v>505</v>
      </c>
      <c r="O258" s="146" t="s">
        <v>670</v>
      </c>
      <c r="P258" s="148" t="s">
        <v>231</v>
      </c>
      <c r="Q258" s="146" t="s">
        <v>233</v>
      </c>
      <c r="R258" s="146" t="s">
        <v>233</v>
      </c>
      <c r="S258" s="208">
        <v>43440</v>
      </c>
      <c r="T258" s="177">
        <f t="shared" si="94"/>
        <v>4</v>
      </c>
      <c r="U258" s="244" t="str">
        <f t="shared" si="107"/>
        <v>Probable</v>
      </c>
      <c r="V258" s="177">
        <f t="shared" si="95"/>
        <v>2</v>
      </c>
      <c r="W258" s="176" t="str">
        <f>Q258</f>
        <v>Menor</v>
      </c>
      <c r="X258" s="178" t="str">
        <f t="shared" ref="X258:X281" si="126">IF(AND(T258=1,V258=1),"Bajo",IF(AND(T258=1,V258=2),"Bajo",IF(AND(T258=2,V258=1),"Bajo",IF(AND(T258=3,V258=1),"Bajo",IF(AND(T258=1,V258=3),"Moderado",IF(AND(T258=1,V258=4),"Alto",IF(AND(T258=2,V258=2),"Bajo",IF(AND(T258=2,V258=3),"Alto",IF(AND(T258=3,V258=2),"Moderado",IF(AND(T258=4,V258=1),"Moderado",IF(AND(T258=1,V258=5),"Extremo",IF(AND(T258=2,V258=4),"Alto",IF(AND(T258=3,V258=3),"Alto",IF(AND(T258=3,V258=4),"Extremo",IF(AND(T258=4,V258=2),"Alto",IF(AND(T258=4,V258=3),"Alto",IF(AND(T258=5,V258=1),"Alto",IF(AND(T258=5,V258=2),"Alto",IF(AND(T258=2,V258=5),"Extremo",IF(AND(T258=3,V258=5),"Extremo",IF(AND(T258=4,V258=4),"Extremo",IF(AND(T258=4,V258=5),"Extremo",IF(AND(T258=5,V258=3),"Alto",IF(AND(T258=5,V258=4),"Extremo",IF(AND(T258=5,V258=5),"Extremo","NA")))))))))))))))))))))))))</f>
        <v>Alto</v>
      </c>
      <c r="Y258" s="179"/>
      <c r="Z258" s="179"/>
      <c r="AA258" s="177">
        <f t="shared" ref="AA258:AA281" si="127">IF(T258-Y258&lt;=0,1,T258-Y258)</f>
        <v>4</v>
      </c>
      <c r="AB258" s="178" t="str">
        <f t="shared" si="96"/>
        <v>Probable</v>
      </c>
      <c r="AC258" s="177">
        <f t="shared" ref="AC258:AC281" si="128">IF(V258-Z258&lt;=0,1,V258-Z258)</f>
        <v>2</v>
      </c>
      <c r="AD258" s="178" t="str">
        <f t="shared" si="97"/>
        <v>Menor</v>
      </c>
      <c r="AE258" s="178" t="str">
        <f t="shared" ref="AE258:AE281" si="129">IF(AND(AA258=1,AC258=1),"Bajo",IF(AND(AA258=1,AC258=2),"Bajo",IF(AND(AA258=2,AC258=1),"Bajo",IF(AND(AA258=3,AC258=1),"Moderado",IF(AND(AA258=1,AC258=3),"Moderado",IF(AND(AA258=1,AC258=4),"Moderado",IF(AND(AA258=2,AC258=2),"Moderado",IF(AND(AA258=2,AC258=3),"Moderado",IF(AND(AA258=3,AC258=2),"Moderado",IF(AND(AA258=4,AC258=1),"Moderado",IF(AND(AA258=1,AC258=5),"Alto",IF(AND(AA258=2,AC258=4),"Alto",IF(AND(AA258=3,AC258=3),"Alto",IF(AND(AA258=3,AC258=4),"Alto",IF(AND(AA258=4,AC258=2),"Moderado",IF(AND(AA258=4,AC258=3),"Alto",IF(AND(AA258=5,AC258=1),"Alto",IF(AND(AA258=5,AC258=2),"Alto",IF(AND(AA258=2,AC258=5),"Alto",IF(AND(AA258=3,AC258=5),"Extremo",IF(AND(AA258=4,AC258=4),"Extremo",IF(AND(AA258=4,AC258=5),"Extremo",IF(AND(AA258=5,AC258=3),"Alto",IF(AND(AA258=5,AC258=4),"Extremo",IF(AND(AA258=5,AC258=5),"Extremo","NA")))))))))))))))))))))))))</f>
        <v>Moderado</v>
      </c>
      <c r="AF258" s="179"/>
      <c r="AG258" s="179"/>
      <c r="AH258" s="177">
        <f t="shared" ref="AH258:AH281" si="130">IF(AA258-AF258&lt;=0,1,AA258-AF258)</f>
        <v>4</v>
      </c>
      <c r="AI258" s="178" t="str">
        <f t="shared" si="98"/>
        <v>Probable</v>
      </c>
      <c r="AJ258" s="177">
        <f t="shared" ref="AJ258:AJ281" si="131">IF(AC258-AG258&lt;=0,1,AC258-AG258)</f>
        <v>2</v>
      </c>
      <c r="AK258" s="178" t="str">
        <f t="shared" si="99"/>
        <v>Menor</v>
      </c>
      <c r="AL258" s="178" t="str">
        <f t="shared" ref="AL258:AL281" si="132">IF(AND(AH258=1,AJ258=1),"Bajo",IF(AND(AH258=1,AJ258=2),"Bajo",IF(AND(AH258=2,AJ258=1),"Bajo",IF(AND(AH258=3,AJ258=1),"Moderado",IF(AND(AH258=1,AJ258=3),"Moderado",IF(AND(AH258=1,AJ258=4),"Moderado",IF(AND(AH258=2,AJ258=2),"Moderado",IF(AND(AH258=2,AJ258=3),"Moderado",IF(AND(AH258=3,AJ258=2),"Moderado",IF(AND(AH258=4,AJ258=1),"Moderado",IF(AND(AH258=1,AJ258=5),"Alto",IF(AND(AH258=2,AJ258=4),"Alto",IF(AND(AH258=3,AJ258=3),"Alto",IF(AND(AH258=3,AJ258=4),"Alto",IF(AND(AH258=4,AJ258=2),"Moderado",IF(AND(AH258=4,AJ258=3),"Alto",IF(AND(AH258=5,AJ258=1),"Alto",IF(AND(AH258=5,AJ258=2),"Alto",IF(AND(AH258=2,AJ258=5),"Alto",IF(AND(AH258=3,AJ258=5),"Extremo",IF(AND(AH258=4,AJ258=4),"Extremo",IF(AND(AH258=4,AJ258=5),"Extremo",IF(AND(AH258=5,AJ258=3),"Alto",IF(AND(AH258=5,AJ258=4),"Extremo",IF(AND(AH258=5,AJ258=5),"Extremo","NA")))))))))))))))))))))))))</f>
        <v>Moderado</v>
      </c>
    </row>
    <row r="259" spans="2:38" customFormat="1" ht="114.75" hidden="1">
      <c r="B259" s="205" t="s">
        <v>672</v>
      </c>
      <c r="C259" s="206" t="str">
        <f t="shared" si="125"/>
        <v xml:space="preserve">Se produce Modificación no autorizada de datos debido a Vulnerabilidades técnicas no remediadas causado por un Usuario TI (Malintencionado), que ocaciona Alteracion de información sensible o del proceso </v>
      </c>
      <c r="D259" s="182" t="s">
        <v>387</v>
      </c>
      <c r="E259" s="172" t="s">
        <v>382</v>
      </c>
      <c r="F259" s="172" t="s">
        <v>383</v>
      </c>
      <c r="G259" s="185" t="s">
        <v>384</v>
      </c>
      <c r="H259" s="204" t="s">
        <v>188</v>
      </c>
      <c r="I259" s="156" t="s">
        <v>352</v>
      </c>
      <c r="J259" s="141" t="s">
        <v>667</v>
      </c>
      <c r="K259" s="146" t="s">
        <v>668</v>
      </c>
      <c r="L259" s="148" t="s">
        <v>373</v>
      </c>
      <c r="M259" s="144" t="s">
        <v>669</v>
      </c>
      <c r="N259" s="146" t="s">
        <v>505</v>
      </c>
      <c r="O259" s="146" t="s">
        <v>670</v>
      </c>
      <c r="P259" s="148" t="s">
        <v>231</v>
      </c>
      <c r="Q259" s="146" t="s">
        <v>233</v>
      </c>
      <c r="R259" s="146" t="s">
        <v>233</v>
      </c>
      <c r="S259" s="208">
        <v>43440</v>
      </c>
      <c r="T259" s="177">
        <f t="shared" si="94"/>
        <v>4</v>
      </c>
      <c r="U259" s="244" t="str">
        <f t="shared" si="107"/>
        <v>Probable</v>
      </c>
      <c r="V259" s="177">
        <f t="shared" si="95"/>
        <v>2</v>
      </c>
      <c r="W259" s="176" t="str">
        <f>Q259</f>
        <v>Menor</v>
      </c>
      <c r="X259" s="178" t="str">
        <f t="shared" si="126"/>
        <v>Alto</v>
      </c>
      <c r="Y259" s="179"/>
      <c r="Z259" s="179"/>
      <c r="AA259" s="177">
        <f t="shared" si="127"/>
        <v>4</v>
      </c>
      <c r="AB259" s="178" t="str">
        <f t="shared" si="96"/>
        <v>Probable</v>
      </c>
      <c r="AC259" s="177">
        <f t="shared" si="128"/>
        <v>2</v>
      </c>
      <c r="AD259" s="178" t="str">
        <f t="shared" si="97"/>
        <v>Menor</v>
      </c>
      <c r="AE259" s="178" t="str">
        <f t="shared" si="129"/>
        <v>Moderado</v>
      </c>
      <c r="AF259" s="179"/>
      <c r="AG259" s="179"/>
      <c r="AH259" s="177">
        <f t="shared" si="130"/>
        <v>4</v>
      </c>
      <c r="AI259" s="178" t="str">
        <f t="shared" si="98"/>
        <v>Probable</v>
      </c>
      <c r="AJ259" s="177">
        <f t="shared" si="131"/>
        <v>2</v>
      </c>
      <c r="AK259" s="178" t="str">
        <f t="shared" si="99"/>
        <v>Menor</v>
      </c>
      <c r="AL259" s="178" t="str">
        <f t="shared" si="132"/>
        <v>Moderado</v>
      </c>
    </row>
    <row r="260" spans="2:38" customFormat="1" ht="102" hidden="1">
      <c r="B260" s="205" t="s">
        <v>673</v>
      </c>
      <c r="C260" s="206" t="str">
        <f t="shared" si="125"/>
        <v>Se produce Acceso no autorizado debido a Vulnerabilidades técnicas no remediadas causado por un Atacante Externo, que ocaciona Fuga de información sensible o del proceso</v>
      </c>
      <c r="D260" s="182" t="s">
        <v>346</v>
      </c>
      <c r="E260" s="172" t="s">
        <v>431</v>
      </c>
      <c r="F260" s="172" t="s">
        <v>383</v>
      </c>
      <c r="G260" s="185" t="s">
        <v>349</v>
      </c>
      <c r="H260" s="204" t="s">
        <v>187</v>
      </c>
      <c r="I260" s="156" t="s">
        <v>352</v>
      </c>
      <c r="J260" s="141" t="s">
        <v>667</v>
      </c>
      <c r="K260" s="146" t="s">
        <v>668</v>
      </c>
      <c r="L260" s="148" t="s">
        <v>373</v>
      </c>
      <c r="M260" s="144" t="s">
        <v>669</v>
      </c>
      <c r="N260" s="146" t="s">
        <v>505</v>
      </c>
      <c r="O260" s="146" t="s">
        <v>670</v>
      </c>
      <c r="P260" s="148" t="s">
        <v>231</v>
      </c>
      <c r="Q260" s="146" t="s">
        <v>233</v>
      </c>
      <c r="R260" s="146" t="s">
        <v>233</v>
      </c>
      <c r="S260" s="208">
        <v>43440</v>
      </c>
      <c r="T260" s="177">
        <f t="shared" si="94"/>
        <v>4</v>
      </c>
      <c r="U260" s="244" t="str">
        <f t="shared" si="107"/>
        <v>Probable</v>
      </c>
      <c r="V260" s="177">
        <f t="shared" si="95"/>
        <v>1</v>
      </c>
      <c r="W260" s="211" t="str">
        <f>P260</f>
        <v>Insignificante</v>
      </c>
      <c r="X260" s="178" t="str">
        <f t="shared" si="126"/>
        <v>Moderado</v>
      </c>
      <c r="Y260" s="179"/>
      <c r="Z260" s="179"/>
      <c r="AA260" s="177">
        <f t="shared" si="127"/>
        <v>4</v>
      </c>
      <c r="AB260" s="178" t="str">
        <f t="shared" si="96"/>
        <v>Probable</v>
      </c>
      <c r="AC260" s="177">
        <f t="shared" si="128"/>
        <v>1</v>
      </c>
      <c r="AD260" s="178" t="str">
        <f t="shared" si="97"/>
        <v>Insignificante</v>
      </c>
      <c r="AE260" s="178" t="str">
        <f t="shared" si="129"/>
        <v>Moderado</v>
      </c>
      <c r="AF260" s="179"/>
      <c r="AG260" s="179"/>
      <c r="AH260" s="177">
        <f t="shared" si="130"/>
        <v>4</v>
      </c>
      <c r="AI260" s="178" t="str">
        <f t="shared" si="98"/>
        <v>Probable</v>
      </c>
      <c r="AJ260" s="177">
        <f t="shared" si="131"/>
        <v>1</v>
      </c>
      <c r="AK260" s="178" t="str">
        <f t="shared" si="99"/>
        <v>Insignificante</v>
      </c>
      <c r="AL260" s="178" t="str">
        <f t="shared" si="132"/>
        <v>Moderado</v>
      </c>
    </row>
    <row r="261" spans="2:38" customFormat="1" ht="114.75" hidden="1">
      <c r="B261" s="205" t="s">
        <v>674</v>
      </c>
      <c r="C261" s="206" t="str">
        <f t="shared" si="125"/>
        <v>Se produce Acceso no autorizado debido a Vulnerabilidades técnicas no remediadas causado por un Usuario interno (Malintencionado), que ocaciona Fuga de información sensible o del proceso</v>
      </c>
      <c r="D261" s="182" t="s">
        <v>485</v>
      </c>
      <c r="E261" s="172" t="s">
        <v>431</v>
      </c>
      <c r="F261" s="172" t="s">
        <v>383</v>
      </c>
      <c r="G261" s="185" t="s">
        <v>349</v>
      </c>
      <c r="H261" s="204" t="s">
        <v>187</v>
      </c>
      <c r="I261" s="156" t="s">
        <v>352</v>
      </c>
      <c r="J261" s="141" t="s">
        <v>667</v>
      </c>
      <c r="K261" s="146" t="s">
        <v>668</v>
      </c>
      <c r="L261" s="148" t="s">
        <v>373</v>
      </c>
      <c r="M261" s="144" t="s">
        <v>669</v>
      </c>
      <c r="N261" s="146" t="s">
        <v>505</v>
      </c>
      <c r="O261" s="146" t="s">
        <v>670</v>
      </c>
      <c r="P261" s="148" t="s">
        <v>231</v>
      </c>
      <c r="Q261" s="146" t="s">
        <v>233</v>
      </c>
      <c r="R261" s="146" t="s">
        <v>233</v>
      </c>
      <c r="S261" s="208">
        <v>43440</v>
      </c>
      <c r="T261" s="177">
        <f t="shared" si="94"/>
        <v>4</v>
      </c>
      <c r="U261" s="244" t="str">
        <f t="shared" si="107"/>
        <v>Probable</v>
      </c>
      <c r="V261" s="177">
        <f t="shared" si="95"/>
        <v>1</v>
      </c>
      <c r="W261" s="211" t="str">
        <f>P261</f>
        <v>Insignificante</v>
      </c>
      <c r="X261" s="178" t="str">
        <f t="shared" si="126"/>
        <v>Moderado</v>
      </c>
      <c r="Y261" s="179"/>
      <c r="Z261" s="179"/>
      <c r="AA261" s="177">
        <f t="shared" si="127"/>
        <v>4</v>
      </c>
      <c r="AB261" s="178" t="str">
        <f t="shared" si="96"/>
        <v>Probable</v>
      </c>
      <c r="AC261" s="177">
        <f t="shared" si="128"/>
        <v>1</v>
      </c>
      <c r="AD261" s="178" t="str">
        <f t="shared" si="97"/>
        <v>Insignificante</v>
      </c>
      <c r="AE261" s="178" t="str">
        <f t="shared" si="129"/>
        <v>Moderado</v>
      </c>
      <c r="AF261" s="179"/>
      <c r="AG261" s="179"/>
      <c r="AH261" s="177">
        <f t="shared" si="130"/>
        <v>4</v>
      </c>
      <c r="AI261" s="178" t="str">
        <f t="shared" si="98"/>
        <v>Probable</v>
      </c>
      <c r="AJ261" s="177">
        <f t="shared" si="131"/>
        <v>1</v>
      </c>
      <c r="AK261" s="178" t="str">
        <f t="shared" si="99"/>
        <v>Insignificante</v>
      </c>
      <c r="AL261" s="178" t="str">
        <f t="shared" si="132"/>
        <v>Moderado</v>
      </c>
    </row>
    <row r="262" spans="2:38" customFormat="1" ht="114.75" hidden="1">
      <c r="B262" s="205" t="s">
        <v>675</v>
      </c>
      <c r="C262" s="206" t="str">
        <f t="shared" si="125"/>
        <v>Se produce Acceso no autorizado debido a Vulnerabilidades técnicas no remediadas causado por un Usuario TI (Malintencionado), que ocaciona Fuga de información sensible o del proceso</v>
      </c>
      <c r="D262" s="182" t="s">
        <v>387</v>
      </c>
      <c r="E262" s="172" t="s">
        <v>431</v>
      </c>
      <c r="F262" s="172" t="s">
        <v>383</v>
      </c>
      <c r="G262" s="185" t="s">
        <v>349</v>
      </c>
      <c r="H262" s="204" t="s">
        <v>187</v>
      </c>
      <c r="I262" s="156" t="s">
        <v>352</v>
      </c>
      <c r="J262" s="141" t="s">
        <v>667</v>
      </c>
      <c r="K262" s="146" t="s">
        <v>668</v>
      </c>
      <c r="L262" s="148" t="s">
        <v>373</v>
      </c>
      <c r="M262" s="144" t="s">
        <v>669</v>
      </c>
      <c r="N262" s="146" t="s">
        <v>505</v>
      </c>
      <c r="O262" s="146" t="s">
        <v>670</v>
      </c>
      <c r="P262" s="148" t="s">
        <v>231</v>
      </c>
      <c r="Q262" s="146" t="s">
        <v>233</v>
      </c>
      <c r="R262" s="146" t="s">
        <v>233</v>
      </c>
      <c r="S262" s="208">
        <v>43440</v>
      </c>
      <c r="T262" s="177">
        <f t="shared" si="94"/>
        <v>4</v>
      </c>
      <c r="U262" s="244" t="str">
        <f t="shared" si="107"/>
        <v>Probable</v>
      </c>
      <c r="V262" s="177">
        <f t="shared" si="95"/>
        <v>1</v>
      </c>
      <c r="W262" s="211" t="str">
        <f>P262</f>
        <v>Insignificante</v>
      </c>
      <c r="X262" s="178" t="str">
        <f t="shared" si="126"/>
        <v>Moderado</v>
      </c>
      <c r="Y262" s="179"/>
      <c r="Z262" s="179"/>
      <c r="AA262" s="177">
        <f t="shared" si="127"/>
        <v>4</v>
      </c>
      <c r="AB262" s="178" t="str">
        <f t="shared" si="96"/>
        <v>Probable</v>
      </c>
      <c r="AC262" s="177">
        <f t="shared" si="128"/>
        <v>1</v>
      </c>
      <c r="AD262" s="178" t="str">
        <f t="shared" si="97"/>
        <v>Insignificante</v>
      </c>
      <c r="AE262" s="178" t="str">
        <f t="shared" si="129"/>
        <v>Moderado</v>
      </c>
      <c r="AF262" s="179"/>
      <c r="AG262" s="179"/>
      <c r="AH262" s="177">
        <f t="shared" si="130"/>
        <v>4</v>
      </c>
      <c r="AI262" s="178" t="str">
        <f t="shared" si="98"/>
        <v>Probable</v>
      </c>
      <c r="AJ262" s="177">
        <f t="shared" si="131"/>
        <v>1</v>
      </c>
      <c r="AK262" s="178" t="str">
        <f t="shared" si="99"/>
        <v>Insignificante</v>
      </c>
      <c r="AL262" s="178" t="str">
        <f t="shared" si="132"/>
        <v>Moderado</v>
      </c>
    </row>
    <row r="263" spans="2:38" customFormat="1" ht="114.75" hidden="1">
      <c r="B263" s="205" t="s">
        <v>676</v>
      </c>
      <c r="C263" s="206" t="str">
        <f t="shared" si="125"/>
        <v xml:space="preserve">Se produce Modificación no autorizada de datos debido a Vulnerabilidades de día cero no gestionadas causado por un Atacante Externo, que ocaciona Daño de información sensible o del proceso </v>
      </c>
      <c r="D263" s="182" t="s">
        <v>346</v>
      </c>
      <c r="E263" s="185" t="s">
        <v>382</v>
      </c>
      <c r="F263" s="172" t="s">
        <v>389</v>
      </c>
      <c r="G263" s="185" t="s">
        <v>390</v>
      </c>
      <c r="H263" s="184" t="s">
        <v>189</v>
      </c>
      <c r="I263" s="156" t="s">
        <v>352</v>
      </c>
      <c r="J263" s="141" t="s">
        <v>667</v>
      </c>
      <c r="K263" s="146" t="s">
        <v>668</v>
      </c>
      <c r="L263" s="148" t="s">
        <v>373</v>
      </c>
      <c r="M263" s="144" t="s">
        <v>669</v>
      </c>
      <c r="N263" s="146" t="s">
        <v>505</v>
      </c>
      <c r="O263" s="146" t="s">
        <v>670</v>
      </c>
      <c r="P263" s="148" t="s">
        <v>231</v>
      </c>
      <c r="Q263" s="146" t="s">
        <v>233</v>
      </c>
      <c r="R263" s="146" t="s">
        <v>233</v>
      </c>
      <c r="S263" s="208">
        <v>43440</v>
      </c>
      <c r="T263" s="177">
        <f t="shared" si="94"/>
        <v>4</v>
      </c>
      <c r="U263" s="244" t="str">
        <f t="shared" si="107"/>
        <v>Probable</v>
      </c>
      <c r="V263" s="177">
        <f t="shared" si="95"/>
        <v>2</v>
      </c>
      <c r="W263" s="176" t="str">
        <f>R263</f>
        <v>Menor</v>
      </c>
      <c r="X263" s="178" t="str">
        <f t="shared" si="126"/>
        <v>Alto</v>
      </c>
      <c r="Y263" s="179"/>
      <c r="Z263" s="179"/>
      <c r="AA263" s="177">
        <f t="shared" si="127"/>
        <v>4</v>
      </c>
      <c r="AB263" s="178" t="str">
        <f t="shared" si="96"/>
        <v>Probable</v>
      </c>
      <c r="AC263" s="177">
        <f t="shared" si="128"/>
        <v>2</v>
      </c>
      <c r="AD263" s="178" t="str">
        <f t="shared" si="97"/>
        <v>Menor</v>
      </c>
      <c r="AE263" s="178" t="str">
        <f t="shared" si="129"/>
        <v>Moderado</v>
      </c>
      <c r="AF263" s="179"/>
      <c r="AG263" s="179"/>
      <c r="AH263" s="177">
        <f t="shared" si="130"/>
        <v>4</v>
      </c>
      <c r="AI263" s="178" t="str">
        <f t="shared" si="98"/>
        <v>Probable</v>
      </c>
      <c r="AJ263" s="177">
        <f t="shared" si="131"/>
        <v>2</v>
      </c>
      <c r="AK263" s="178" t="str">
        <f t="shared" si="99"/>
        <v>Menor</v>
      </c>
      <c r="AL263" s="178" t="str">
        <f t="shared" si="132"/>
        <v>Moderado</v>
      </c>
    </row>
    <row r="264" spans="2:38" customFormat="1" ht="127.5" hidden="1">
      <c r="B264" s="205" t="s">
        <v>677</v>
      </c>
      <c r="C264" s="206" t="str">
        <f t="shared" si="125"/>
        <v xml:space="preserve">Se produce Modificación no autorizada de datos debido a Vulnerabilidades de día cero no gestionadas causado por un Usuario interno (Malintencionado), que ocaciona Daño de información sensible o del proceso </v>
      </c>
      <c r="D264" s="182" t="s">
        <v>485</v>
      </c>
      <c r="E264" s="185" t="s">
        <v>382</v>
      </c>
      <c r="F264" s="172" t="s">
        <v>389</v>
      </c>
      <c r="G264" s="185" t="s">
        <v>390</v>
      </c>
      <c r="H264" s="184" t="s">
        <v>189</v>
      </c>
      <c r="I264" s="156" t="s">
        <v>352</v>
      </c>
      <c r="J264" s="141" t="s">
        <v>667</v>
      </c>
      <c r="K264" s="146" t="s">
        <v>668</v>
      </c>
      <c r="L264" s="148" t="s">
        <v>373</v>
      </c>
      <c r="M264" s="144" t="s">
        <v>669</v>
      </c>
      <c r="N264" s="146" t="s">
        <v>505</v>
      </c>
      <c r="O264" s="146" t="s">
        <v>670</v>
      </c>
      <c r="P264" s="148" t="s">
        <v>231</v>
      </c>
      <c r="Q264" s="146" t="s">
        <v>233</v>
      </c>
      <c r="R264" s="146" t="s">
        <v>233</v>
      </c>
      <c r="S264" s="208">
        <v>43440</v>
      </c>
      <c r="T264" s="177">
        <f t="shared" si="94"/>
        <v>4</v>
      </c>
      <c r="U264" s="244" t="str">
        <f t="shared" si="107"/>
        <v>Probable</v>
      </c>
      <c r="V264" s="177">
        <f t="shared" si="95"/>
        <v>2</v>
      </c>
      <c r="W264" s="176" t="str">
        <f>R264</f>
        <v>Menor</v>
      </c>
      <c r="X264" s="178" t="str">
        <f t="shared" si="126"/>
        <v>Alto</v>
      </c>
      <c r="Y264" s="179"/>
      <c r="Z264" s="179"/>
      <c r="AA264" s="177">
        <f t="shared" si="127"/>
        <v>4</v>
      </c>
      <c r="AB264" s="178" t="str">
        <f t="shared" si="96"/>
        <v>Probable</v>
      </c>
      <c r="AC264" s="177">
        <f t="shared" si="128"/>
        <v>2</v>
      </c>
      <c r="AD264" s="178" t="str">
        <f t="shared" si="97"/>
        <v>Menor</v>
      </c>
      <c r="AE264" s="178" t="str">
        <f t="shared" si="129"/>
        <v>Moderado</v>
      </c>
      <c r="AF264" s="179"/>
      <c r="AG264" s="179"/>
      <c r="AH264" s="177">
        <f t="shared" si="130"/>
        <v>4</v>
      </c>
      <c r="AI264" s="178" t="str">
        <f t="shared" si="98"/>
        <v>Probable</v>
      </c>
      <c r="AJ264" s="177">
        <f t="shared" si="131"/>
        <v>2</v>
      </c>
      <c r="AK264" s="178" t="str">
        <f t="shared" si="99"/>
        <v>Menor</v>
      </c>
      <c r="AL264" s="178" t="str">
        <f t="shared" si="132"/>
        <v>Moderado</v>
      </c>
    </row>
    <row r="265" spans="2:38" customFormat="1" ht="127.5" hidden="1">
      <c r="B265" s="205" t="s">
        <v>678</v>
      </c>
      <c r="C265" s="206" t="str">
        <f t="shared" si="125"/>
        <v xml:space="preserve">Se produce Modificación no autorizada de datos debido a Vulnerabilidades de día cero no gestionadas causado por un Usuario TI (Malintencionado), que ocaciona Daño de información sensible o del proceso </v>
      </c>
      <c r="D265" s="182" t="s">
        <v>387</v>
      </c>
      <c r="E265" s="185" t="s">
        <v>382</v>
      </c>
      <c r="F265" s="172" t="s">
        <v>389</v>
      </c>
      <c r="G265" s="185" t="s">
        <v>390</v>
      </c>
      <c r="H265" s="184" t="s">
        <v>189</v>
      </c>
      <c r="I265" s="156" t="s">
        <v>352</v>
      </c>
      <c r="J265" s="141" t="s">
        <v>667</v>
      </c>
      <c r="K265" s="146" t="s">
        <v>668</v>
      </c>
      <c r="L265" s="148" t="s">
        <v>373</v>
      </c>
      <c r="M265" s="144" t="s">
        <v>669</v>
      </c>
      <c r="N265" s="146" t="s">
        <v>505</v>
      </c>
      <c r="O265" s="146" t="s">
        <v>670</v>
      </c>
      <c r="P265" s="148" t="s">
        <v>231</v>
      </c>
      <c r="Q265" s="146" t="s">
        <v>233</v>
      </c>
      <c r="R265" s="146" t="s">
        <v>233</v>
      </c>
      <c r="S265" s="208">
        <v>43440</v>
      </c>
      <c r="T265" s="177">
        <f t="shared" si="94"/>
        <v>4</v>
      </c>
      <c r="U265" s="244" t="str">
        <f t="shared" si="107"/>
        <v>Probable</v>
      </c>
      <c r="V265" s="177">
        <f t="shared" si="95"/>
        <v>2</v>
      </c>
      <c r="W265" s="176" t="str">
        <f>R265</f>
        <v>Menor</v>
      </c>
      <c r="X265" s="178" t="str">
        <f t="shared" si="126"/>
        <v>Alto</v>
      </c>
      <c r="Y265" s="179"/>
      <c r="Z265" s="179"/>
      <c r="AA265" s="177">
        <f t="shared" si="127"/>
        <v>4</v>
      </c>
      <c r="AB265" s="178" t="str">
        <f t="shared" si="96"/>
        <v>Probable</v>
      </c>
      <c r="AC265" s="177">
        <f t="shared" si="128"/>
        <v>2</v>
      </c>
      <c r="AD265" s="178" t="str">
        <f t="shared" si="97"/>
        <v>Menor</v>
      </c>
      <c r="AE265" s="178" t="str">
        <f t="shared" si="129"/>
        <v>Moderado</v>
      </c>
      <c r="AF265" s="179"/>
      <c r="AG265" s="179"/>
      <c r="AH265" s="177">
        <f t="shared" si="130"/>
        <v>4</v>
      </c>
      <c r="AI265" s="178" t="str">
        <f t="shared" si="98"/>
        <v>Probable</v>
      </c>
      <c r="AJ265" s="177">
        <f t="shared" si="131"/>
        <v>2</v>
      </c>
      <c r="AK265" s="178" t="str">
        <f t="shared" si="99"/>
        <v>Menor</v>
      </c>
      <c r="AL265" s="178" t="str">
        <f t="shared" si="132"/>
        <v>Moderado</v>
      </c>
    </row>
    <row r="266" spans="2:38" customFormat="1" ht="102" hidden="1">
      <c r="B266" s="205" t="s">
        <v>679</v>
      </c>
      <c r="C266" s="206" t="str">
        <f t="shared" si="125"/>
        <v>Se produce Inyección de código debido a Fallas conocidas en el sistema causado por un Usuario interno (Malintencionado), que ocaciona Fuga de información sensible o del proceso</v>
      </c>
      <c r="D266" s="182" t="s">
        <v>485</v>
      </c>
      <c r="E266" s="172" t="s">
        <v>393</v>
      </c>
      <c r="F266" s="185" t="s">
        <v>394</v>
      </c>
      <c r="G266" s="185" t="s">
        <v>349</v>
      </c>
      <c r="H266" s="204" t="s">
        <v>187</v>
      </c>
      <c r="I266" s="215" t="s">
        <v>350</v>
      </c>
      <c r="J266" s="141" t="s">
        <v>667</v>
      </c>
      <c r="K266" s="146" t="s">
        <v>668</v>
      </c>
      <c r="L266" s="148" t="s">
        <v>373</v>
      </c>
      <c r="M266" s="144" t="s">
        <v>669</v>
      </c>
      <c r="N266" s="146" t="s">
        <v>505</v>
      </c>
      <c r="O266" s="146" t="s">
        <v>670</v>
      </c>
      <c r="P266" s="148" t="s">
        <v>231</v>
      </c>
      <c r="Q266" s="146" t="s">
        <v>233</v>
      </c>
      <c r="R266" s="146" t="s">
        <v>233</v>
      </c>
      <c r="S266" s="208">
        <v>43440</v>
      </c>
      <c r="T266" s="177">
        <f t="shared" si="94"/>
        <v>3</v>
      </c>
      <c r="U266" s="244" t="str">
        <f t="shared" si="107"/>
        <v>Posible</v>
      </c>
      <c r="V266" s="177">
        <f t="shared" si="95"/>
        <v>1</v>
      </c>
      <c r="W266" s="211" t="str">
        <f>P266</f>
        <v>Insignificante</v>
      </c>
      <c r="X266" s="178" t="str">
        <f t="shared" si="126"/>
        <v>Bajo</v>
      </c>
      <c r="Y266" s="179"/>
      <c r="Z266" s="179"/>
      <c r="AA266" s="177">
        <f t="shared" si="127"/>
        <v>3</v>
      </c>
      <c r="AB266" s="178" t="str">
        <f t="shared" si="96"/>
        <v>Posible</v>
      </c>
      <c r="AC266" s="177">
        <f t="shared" si="128"/>
        <v>1</v>
      </c>
      <c r="AD266" s="178" t="str">
        <f t="shared" si="97"/>
        <v>Insignificante</v>
      </c>
      <c r="AE266" s="178" t="str">
        <f t="shared" si="129"/>
        <v>Moderado</v>
      </c>
      <c r="AF266" s="179"/>
      <c r="AG266" s="179"/>
      <c r="AH266" s="177">
        <f t="shared" si="130"/>
        <v>3</v>
      </c>
      <c r="AI266" s="178" t="str">
        <f t="shared" si="98"/>
        <v>Posible</v>
      </c>
      <c r="AJ266" s="177">
        <f t="shared" si="131"/>
        <v>1</v>
      </c>
      <c r="AK266" s="178" t="str">
        <f t="shared" si="99"/>
        <v>Insignificante</v>
      </c>
      <c r="AL266" s="178" t="str">
        <f t="shared" si="132"/>
        <v>Moderado</v>
      </c>
    </row>
    <row r="267" spans="2:38" customFormat="1" ht="114.75" hidden="1">
      <c r="B267" s="205" t="s">
        <v>680</v>
      </c>
      <c r="C267" s="206" t="str">
        <f t="shared" si="125"/>
        <v>Se produce Saturacion del sistema  debido a Falta de soluciones contra ataques de Denegación de Servicio (DDoS) causado por un Atacante Externo, que ocaciona Indisponibilidad del sistema</v>
      </c>
      <c r="D267" s="157" t="s">
        <v>346</v>
      </c>
      <c r="E267" s="182" t="s">
        <v>401</v>
      </c>
      <c r="F267" s="218" t="s">
        <v>402</v>
      </c>
      <c r="G267" s="157" t="s">
        <v>403</v>
      </c>
      <c r="H267" s="184" t="s">
        <v>189</v>
      </c>
      <c r="I267" s="156" t="s">
        <v>350</v>
      </c>
      <c r="J267" s="141" t="s">
        <v>667</v>
      </c>
      <c r="K267" s="146" t="s">
        <v>668</v>
      </c>
      <c r="L267" s="148" t="s">
        <v>373</v>
      </c>
      <c r="M267" s="144" t="s">
        <v>669</v>
      </c>
      <c r="N267" s="146" t="s">
        <v>505</v>
      </c>
      <c r="O267" s="146" t="s">
        <v>670</v>
      </c>
      <c r="P267" s="148" t="s">
        <v>231</v>
      </c>
      <c r="Q267" s="146" t="s">
        <v>233</v>
      </c>
      <c r="R267" s="146" t="s">
        <v>233</v>
      </c>
      <c r="S267" s="208">
        <v>43440</v>
      </c>
      <c r="T267" s="177">
        <f t="shared" si="94"/>
        <v>3</v>
      </c>
      <c r="U267" s="244" t="str">
        <f t="shared" si="107"/>
        <v>Posible</v>
      </c>
      <c r="V267" s="177">
        <f t="shared" si="95"/>
        <v>2</v>
      </c>
      <c r="W267" s="176" t="str">
        <f>R267</f>
        <v>Menor</v>
      </c>
      <c r="X267" s="178" t="str">
        <f t="shared" si="126"/>
        <v>Moderado</v>
      </c>
      <c r="Y267" s="179"/>
      <c r="Z267" s="179"/>
      <c r="AA267" s="177">
        <f t="shared" si="127"/>
        <v>3</v>
      </c>
      <c r="AB267" s="178" t="str">
        <f t="shared" si="96"/>
        <v>Posible</v>
      </c>
      <c r="AC267" s="177">
        <f t="shared" si="128"/>
        <v>2</v>
      </c>
      <c r="AD267" s="178" t="str">
        <f t="shared" si="97"/>
        <v>Menor</v>
      </c>
      <c r="AE267" s="178" t="str">
        <f t="shared" si="129"/>
        <v>Moderado</v>
      </c>
      <c r="AF267" s="179"/>
      <c r="AG267" s="179"/>
      <c r="AH267" s="177">
        <f t="shared" si="130"/>
        <v>3</v>
      </c>
      <c r="AI267" s="178" t="str">
        <f t="shared" si="98"/>
        <v>Posible</v>
      </c>
      <c r="AJ267" s="177">
        <f t="shared" si="131"/>
        <v>2</v>
      </c>
      <c r="AK267" s="178" t="str">
        <f t="shared" si="99"/>
        <v>Menor</v>
      </c>
      <c r="AL267" s="178" t="str">
        <f t="shared" si="132"/>
        <v>Moderado</v>
      </c>
    </row>
    <row r="268" spans="2:38" customFormat="1" ht="114.75" hidden="1">
      <c r="B268" s="205" t="s">
        <v>681</v>
      </c>
      <c r="C268" s="206" t="str">
        <f t="shared" si="125"/>
        <v xml:space="preserve">Se produce Modificación no autorizada de datos debido a Falta de logs de auditoría y monitoreo causado por un Usuario TI (Malintencionado), que ocaciona Alteracion de información sensible o del proceso </v>
      </c>
      <c r="D268" s="182" t="s">
        <v>387</v>
      </c>
      <c r="E268" s="172" t="s">
        <v>382</v>
      </c>
      <c r="F268" s="157" t="s">
        <v>405</v>
      </c>
      <c r="G268" s="185" t="s">
        <v>384</v>
      </c>
      <c r="H268" s="204" t="s">
        <v>188</v>
      </c>
      <c r="I268" s="164" t="s">
        <v>352</v>
      </c>
      <c r="J268" s="141" t="s">
        <v>667</v>
      </c>
      <c r="K268" s="146" t="s">
        <v>668</v>
      </c>
      <c r="L268" s="148" t="s">
        <v>373</v>
      </c>
      <c r="M268" s="144" t="s">
        <v>669</v>
      </c>
      <c r="N268" s="146" t="s">
        <v>505</v>
      </c>
      <c r="O268" s="146" t="s">
        <v>670</v>
      </c>
      <c r="P268" s="148" t="s">
        <v>231</v>
      </c>
      <c r="Q268" s="146" t="s">
        <v>233</v>
      </c>
      <c r="R268" s="146" t="s">
        <v>233</v>
      </c>
      <c r="S268" s="208">
        <v>43440</v>
      </c>
      <c r="T268" s="177">
        <f t="shared" si="94"/>
        <v>4</v>
      </c>
      <c r="U268" s="244" t="str">
        <f t="shared" ref="U268:U331" si="133">I268</f>
        <v>Probable</v>
      </c>
      <c r="V268" s="177">
        <f t="shared" si="95"/>
        <v>2</v>
      </c>
      <c r="W268" s="176" t="str">
        <f>Q268</f>
        <v>Menor</v>
      </c>
      <c r="X268" s="178" t="str">
        <f t="shared" si="126"/>
        <v>Alto</v>
      </c>
      <c r="Y268" s="179"/>
      <c r="Z268" s="179"/>
      <c r="AA268" s="177">
        <f t="shared" si="127"/>
        <v>4</v>
      </c>
      <c r="AB268" s="178" t="str">
        <f t="shared" si="96"/>
        <v>Probable</v>
      </c>
      <c r="AC268" s="177">
        <f t="shared" si="128"/>
        <v>2</v>
      </c>
      <c r="AD268" s="178" t="str">
        <f t="shared" si="97"/>
        <v>Menor</v>
      </c>
      <c r="AE268" s="178" t="str">
        <f t="shared" si="129"/>
        <v>Moderado</v>
      </c>
      <c r="AF268" s="179"/>
      <c r="AG268" s="179"/>
      <c r="AH268" s="177">
        <f t="shared" si="130"/>
        <v>4</v>
      </c>
      <c r="AI268" s="178" t="str">
        <f t="shared" si="98"/>
        <v>Probable</v>
      </c>
      <c r="AJ268" s="177">
        <f t="shared" si="131"/>
        <v>2</v>
      </c>
      <c r="AK268" s="178" t="str">
        <f t="shared" si="99"/>
        <v>Menor</v>
      </c>
      <c r="AL268" s="178" t="str">
        <f t="shared" si="132"/>
        <v>Moderado</v>
      </c>
    </row>
    <row r="269" spans="2:38" customFormat="1" ht="114.75" hidden="1">
      <c r="B269" s="205" t="s">
        <v>682</v>
      </c>
      <c r="C269" s="206" t="str">
        <f t="shared" si="125"/>
        <v>Se produce Acceso no autorizado a datos debido a Configuración de seguridad incorrectos  causado por un Usuario TI (Malintencionado), que ocaciona Fuga de información sensible o del proceso</v>
      </c>
      <c r="D269" s="182" t="s">
        <v>387</v>
      </c>
      <c r="E269" s="185" t="s">
        <v>347</v>
      </c>
      <c r="F269" s="185" t="s">
        <v>348</v>
      </c>
      <c r="G269" s="185" t="s">
        <v>349</v>
      </c>
      <c r="H269" s="204" t="s">
        <v>187</v>
      </c>
      <c r="I269" s="156" t="s">
        <v>350</v>
      </c>
      <c r="J269" s="152" t="s">
        <v>683</v>
      </c>
      <c r="K269" s="150" t="s">
        <v>684</v>
      </c>
      <c r="L269" s="152" t="s">
        <v>373</v>
      </c>
      <c r="M269" s="230" t="s">
        <v>685</v>
      </c>
      <c r="N269" s="146" t="s">
        <v>224</v>
      </c>
      <c r="O269" s="146" t="s">
        <v>225</v>
      </c>
      <c r="P269" s="152" t="s">
        <v>242</v>
      </c>
      <c r="Q269" s="152" t="s">
        <v>242</v>
      </c>
      <c r="R269" s="152" t="s">
        <v>242</v>
      </c>
      <c r="S269" s="208">
        <v>43440</v>
      </c>
      <c r="T269" s="177">
        <f t="shared" si="94"/>
        <v>3</v>
      </c>
      <c r="U269" s="244" t="str">
        <f t="shared" si="133"/>
        <v>Posible</v>
      </c>
      <c r="V269" s="177">
        <f t="shared" si="95"/>
        <v>4</v>
      </c>
      <c r="W269" s="211" t="str">
        <f>P269</f>
        <v>Mayor</v>
      </c>
      <c r="X269" s="178" t="str">
        <f t="shared" si="126"/>
        <v>Extremo</v>
      </c>
      <c r="Y269" s="179"/>
      <c r="Z269" s="179"/>
      <c r="AA269" s="177">
        <f t="shared" si="127"/>
        <v>3</v>
      </c>
      <c r="AB269" s="178" t="str">
        <f t="shared" si="96"/>
        <v>Posible</v>
      </c>
      <c r="AC269" s="177">
        <f t="shared" si="128"/>
        <v>4</v>
      </c>
      <c r="AD269" s="178" t="str">
        <f t="shared" si="97"/>
        <v>Mayor</v>
      </c>
      <c r="AE269" s="178" t="str">
        <f t="shared" si="129"/>
        <v>Alto</v>
      </c>
      <c r="AF269" s="179"/>
      <c r="AG269" s="179"/>
      <c r="AH269" s="177">
        <f t="shared" si="130"/>
        <v>3</v>
      </c>
      <c r="AI269" s="178" t="str">
        <f t="shared" si="98"/>
        <v>Posible</v>
      </c>
      <c r="AJ269" s="177">
        <f t="shared" si="131"/>
        <v>4</v>
      </c>
      <c r="AK269" s="178" t="str">
        <f t="shared" si="99"/>
        <v>Mayor</v>
      </c>
      <c r="AL269" s="178" t="str">
        <f t="shared" si="132"/>
        <v>Alto</v>
      </c>
    </row>
    <row r="270" spans="2:38" customFormat="1" ht="114.75" hidden="1">
      <c r="B270" s="205" t="s">
        <v>686</v>
      </c>
      <c r="C270" s="206" t="str">
        <f t="shared" si="125"/>
        <v xml:space="preserve">Se produce Intrusión a aplicaciones y web debido a Ausencia de solucion de detección de intrusos  causado por un Usuario TI (Malintencionado), que ocaciona Alteracion a sistemas de informacion  </v>
      </c>
      <c r="D270" s="182" t="s">
        <v>387</v>
      </c>
      <c r="E270" s="185" t="s">
        <v>378</v>
      </c>
      <c r="F270" s="185" t="s">
        <v>379</v>
      </c>
      <c r="G270" s="185" t="s">
        <v>380</v>
      </c>
      <c r="H270" s="204" t="s">
        <v>188</v>
      </c>
      <c r="I270" s="156" t="s">
        <v>352</v>
      </c>
      <c r="J270" s="152" t="s">
        <v>683</v>
      </c>
      <c r="K270" s="150" t="s">
        <v>684</v>
      </c>
      <c r="L270" s="152" t="s">
        <v>373</v>
      </c>
      <c r="M270" s="230" t="s">
        <v>685</v>
      </c>
      <c r="N270" s="146" t="s">
        <v>224</v>
      </c>
      <c r="O270" s="146" t="s">
        <v>225</v>
      </c>
      <c r="P270" s="152" t="s">
        <v>242</v>
      </c>
      <c r="Q270" s="152" t="s">
        <v>242</v>
      </c>
      <c r="R270" s="152" t="s">
        <v>242</v>
      </c>
      <c r="S270" s="208">
        <v>43440</v>
      </c>
      <c r="T270" s="177">
        <f t="shared" si="94"/>
        <v>4</v>
      </c>
      <c r="U270" s="244" t="str">
        <f t="shared" si="133"/>
        <v>Probable</v>
      </c>
      <c r="V270" s="177">
        <f t="shared" si="95"/>
        <v>4</v>
      </c>
      <c r="W270" s="176" t="str">
        <f>Q270</f>
        <v>Mayor</v>
      </c>
      <c r="X270" s="178" t="str">
        <f t="shared" si="126"/>
        <v>Extremo</v>
      </c>
      <c r="Y270" s="179"/>
      <c r="Z270" s="179"/>
      <c r="AA270" s="177">
        <f t="shared" si="127"/>
        <v>4</v>
      </c>
      <c r="AB270" s="178" t="str">
        <f t="shared" si="96"/>
        <v>Probable</v>
      </c>
      <c r="AC270" s="177">
        <f t="shared" si="128"/>
        <v>4</v>
      </c>
      <c r="AD270" s="178" t="str">
        <f t="shared" si="97"/>
        <v>Mayor</v>
      </c>
      <c r="AE270" s="178" t="str">
        <f t="shared" si="129"/>
        <v>Extremo</v>
      </c>
      <c r="AF270" s="179"/>
      <c r="AG270" s="179"/>
      <c r="AH270" s="177">
        <f t="shared" si="130"/>
        <v>4</v>
      </c>
      <c r="AI270" s="178" t="str">
        <f t="shared" si="98"/>
        <v>Probable</v>
      </c>
      <c r="AJ270" s="177">
        <f t="shared" si="131"/>
        <v>4</v>
      </c>
      <c r="AK270" s="178" t="str">
        <f t="shared" si="99"/>
        <v>Mayor</v>
      </c>
      <c r="AL270" s="178" t="str">
        <f t="shared" si="132"/>
        <v>Extremo</v>
      </c>
    </row>
    <row r="271" spans="2:38" customFormat="1" ht="114.75" hidden="1">
      <c r="B271" s="205" t="s">
        <v>687</v>
      </c>
      <c r="C271" s="206" t="str">
        <f t="shared" si="125"/>
        <v xml:space="preserve">Se produce Modificación no autorizada de datos debido a Vulnerabilidades técnicas no remediadas causado por un Usuario TI (Malintencionado), que ocaciona Alteracion de información sensible o del proceso </v>
      </c>
      <c r="D271" s="182" t="s">
        <v>387</v>
      </c>
      <c r="E271" s="172" t="s">
        <v>382</v>
      </c>
      <c r="F271" s="172" t="s">
        <v>383</v>
      </c>
      <c r="G271" s="185" t="s">
        <v>384</v>
      </c>
      <c r="H271" s="204" t="s">
        <v>188</v>
      </c>
      <c r="I271" s="156" t="s">
        <v>352</v>
      </c>
      <c r="J271" s="152" t="s">
        <v>683</v>
      </c>
      <c r="K271" s="150" t="s">
        <v>684</v>
      </c>
      <c r="L271" s="152" t="s">
        <v>373</v>
      </c>
      <c r="M271" s="230" t="s">
        <v>685</v>
      </c>
      <c r="N271" s="146" t="s">
        <v>224</v>
      </c>
      <c r="O271" s="146" t="s">
        <v>225</v>
      </c>
      <c r="P271" s="152" t="s">
        <v>242</v>
      </c>
      <c r="Q271" s="152" t="s">
        <v>242</v>
      </c>
      <c r="R271" s="152" t="s">
        <v>242</v>
      </c>
      <c r="S271" s="208">
        <v>43440</v>
      </c>
      <c r="T271" s="177">
        <f t="shared" si="94"/>
        <v>4</v>
      </c>
      <c r="U271" s="244" t="str">
        <f t="shared" si="133"/>
        <v>Probable</v>
      </c>
      <c r="V271" s="177">
        <f t="shared" si="95"/>
        <v>4</v>
      </c>
      <c r="W271" s="176" t="str">
        <f>Q271</f>
        <v>Mayor</v>
      </c>
      <c r="X271" s="178" t="str">
        <f t="shared" si="126"/>
        <v>Extremo</v>
      </c>
      <c r="Y271" s="179"/>
      <c r="Z271" s="179"/>
      <c r="AA271" s="177">
        <f t="shared" si="127"/>
        <v>4</v>
      </c>
      <c r="AB271" s="178" t="str">
        <f t="shared" si="96"/>
        <v>Probable</v>
      </c>
      <c r="AC271" s="177">
        <f t="shared" si="128"/>
        <v>4</v>
      </c>
      <c r="AD271" s="178" t="str">
        <f t="shared" si="97"/>
        <v>Mayor</v>
      </c>
      <c r="AE271" s="178" t="str">
        <f t="shared" si="129"/>
        <v>Extremo</v>
      </c>
      <c r="AF271" s="179"/>
      <c r="AG271" s="179"/>
      <c r="AH271" s="177">
        <f t="shared" si="130"/>
        <v>4</v>
      </c>
      <c r="AI271" s="178" t="str">
        <f t="shared" si="98"/>
        <v>Probable</v>
      </c>
      <c r="AJ271" s="177">
        <f t="shared" si="131"/>
        <v>4</v>
      </c>
      <c r="AK271" s="178" t="str">
        <f t="shared" si="99"/>
        <v>Mayor</v>
      </c>
      <c r="AL271" s="178" t="str">
        <f t="shared" si="132"/>
        <v>Extremo</v>
      </c>
    </row>
    <row r="272" spans="2:38" customFormat="1" ht="114.75" hidden="1">
      <c r="B272" s="205" t="s">
        <v>688</v>
      </c>
      <c r="C272" s="206" t="str">
        <f t="shared" si="125"/>
        <v>Se produce Acceso no autorizado debido a Vulnerabilidades técnicas no remediadas causado por un Usuario TI (Malintencionado), que ocaciona Fuga de información sensible o del proceso</v>
      </c>
      <c r="D272" s="182" t="s">
        <v>387</v>
      </c>
      <c r="E272" s="172" t="s">
        <v>431</v>
      </c>
      <c r="F272" s="172" t="s">
        <v>383</v>
      </c>
      <c r="G272" s="185" t="s">
        <v>349</v>
      </c>
      <c r="H272" s="204" t="s">
        <v>187</v>
      </c>
      <c r="I272" s="156" t="s">
        <v>352</v>
      </c>
      <c r="J272" s="152" t="s">
        <v>683</v>
      </c>
      <c r="K272" s="150" t="s">
        <v>684</v>
      </c>
      <c r="L272" s="152" t="s">
        <v>373</v>
      </c>
      <c r="M272" s="230" t="s">
        <v>685</v>
      </c>
      <c r="N272" s="146" t="s">
        <v>224</v>
      </c>
      <c r="O272" s="146" t="s">
        <v>225</v>
      </c>
      <c r="P272" s="152" t="s">
        <v>242</v>
      </c>
      <c r="Q272" s="152" t="s">
        <v>242</v>
      </c>
      <c r="R272" s="152" t="s">
        <v>242</v>
      </c>
      <c r="S272" s="208">
        <v>43440</v>
      </c>
      <c r="T272" s="177">
        <f t="shared" si="94"/>
        <v>4</v>
      </c>
      <c r="U272" s="244" t="str">
        <f t="shared" si="133"/>
        <v>Probable</v>
      </c>
      <c r="V272" s="177">
        <f t="shared" si="95"/>
        <v>4</v>
      </c>
      <c r="W272" s="211" t="str">
        <f>P272</f>
        <v>Mayor</v>
      </c>
      <c r="X272" s="178" t="str">
        <f t="shared" si="126"/>
        <v>Extremo</v>
      </c>
      <c r="Y272" s="179"/>
      <c r="Z272" s="179"/>
      <c r="AA272" s="177">
        <f t="shared" si="127"/>
        <v>4</v>
      </c>
      <c r="AB272" s="178" t="str">
        <f t="shared" si="96"/>
        <v>Probable</v>
      </c>
      <c r="AC272" s="177">
        <f t="shared" si="128"/>
        <v>4</v>
      </c>
      <c r="AD272" s="178" t="str">
        <f t="shared" si="97"/>
        <v>Mayor</v>
      </c>
      <c r="AE272" s="178" t="str">
        <f t="shared" si="129"/>
        <v>Extremo</v>
      </c>
      <c r="AF272" s="179"/>
      <c r="AG272" s="179"/>
      <c r="AH272" s="177">
        <f t="shared" si="130"/>
        <v>4</v>
      </c>
      <c r="AI272" s="178" t="str">
        <f t="shared" si="98"/>
        <v>Probable</v>
      </c>
      <c r="AJ272" s="177">
        <f t="shared" si="131"/>
        <v>4</v>
      </c>
      <c r="AK272" s="178" t="str">
        <f t="shared" si="99"/>
        <v>Mayor</v>
      </c>
      <c r="AL272" s="178" t="str">
        <f t="shared" si="132"/>
        <v>Extremo</v>
      </c>
    </row>
    <row r="273" spans="2:38" customFormat="1" ht="127.5" hidden="1">
      <c r="B273" s="205" t="s">
        <v>689</v>
      </c>
      <c r="C273" s="206" t="str">
        <f t="shared" si="125"/>
        <v xml:space="preserve">Se produce Modificación no autorizada de datos debido a Vulnerabilidades de día cero no gestionadas causado por un Usuario TI (Malintencionado), que ocaciona Daño de información sensible o del proceso </v>
      </c>
      <c r="D273" s="182" t="s">
        <v>387</v>
      </c>
      <c r="E273" s="185" t="s">
        <v>382</v>
      </c>
      <c r="F273" s="172" t="s">
        <v>389</v>
      </c>
      <c r="G273" s="185" t="s">
        <v>390</v>
      </c>
      <c r="H273" s="184" t="s">
        <v>189</v>
      </c>
      <c r="I273" s="156" t="s">
        <v>352</v>
      </c>
      <c r="J273" s="152" t="s">
        <v>683</v>
      </c>
      <c r="K273" s="150" t="s">
        <v>684</v>
      </c>
      <c r="L273" s="152" t="s">
        <v>373</v>
      </c>
      <c r="M273" s="230" t="s">
        <v>685</v>
      </c>
      <c r="N273" s="146" t="s">
        <v>224</v>
      </c>
      <c r="O273" s="146" t="s">
        <v>225</v>
      </c>
      <c r="P273" s="152" t="s">
        <v>242</v>
      </c>
      <c r="Q273" s="152" t="s">
        <v>242</v>
      </c>
      <c r="R273" s="152" t="s">
        <v>242</v>
      </c>
      <c r="S273" s="208">
        <v>43440</v>
      </c>
      <c r="T273" s="177">
        <f t="shared" si="94"/>
        <v>4</v>
      </c>
      <c r="U273" s="244" t="str">
        <f t="shared" si="133"/>
        <v>Probable</v>
      </c>
      <c r="V273" s="177">
        <f t="shared" si="95"/>
        <v>4</v>
      </c>
      <c r="W273" s="176" t="str">
        <f>R273</f>
        <v>Mayor</v>
      </c>
      <c r="X273" s="178" t="str">
        <f t="shared" si="126"/>
        <v>Extremo</v>
      </c>
      <c r="Y273" s="179"/>
      <c r="Z273" s="179"/>
      <c r="AA273" s="177">
        <f t="shared" si="127"/>
        <v>4</v>
      </c>
      <c r="AB273" s="178" t="str">
        <f t="shared" si="96"/>
        <v>Probable</v>
      </c>
      <c r="AC273" s="177">
        <f t="shared" si="128"/>
        <v>4</v>
      </c>
      <c r="AD273" s="178" t="str">
        <f t="shared" si="97"/>
        <v>Mayor</v>
      </c>
      <c r="AE273" s="178" t="str">
        <f t="shared" si="129"/>
        <v>Extremo</v>
      </c>
      <c r="AF273" s="179"/>
      <c r="AG273" s="179"/>
      <c r="AH273" s="177">
        <f t="shared" si="130"/>
        <v>4</v>
      </c>
      <c r="AI273" s="178" t="str">
        <f t="shared" si="98"/>
        <v>Probable</v>
      </c>
      <c r="AJ273" s="177">
        <f t="shared" si="131"/>
        <v>4</v>
      </c>
      <c r="AK273" s="178" t="str">
        <f t="shared" si="99"/>
        <v>Mayor</v>
      </c>
      <c r="AL273" s="178" t="str">
        <f t="shared" si="132"/>
        <v>Extremo</v>
      </c>
    </row>
    <row r="274" spans="2:38" customFormat="1" ht="102" hidden="1">
      <c r="B274" s="205" t="s">
        <v>690</v>
      </c>
      <c r="C274" s="206" t="str">
        <f t="shared" si="125"/>
        <v>Se produce Inyección de código debido a Fallas conocidas en el sistema causado por un Usuario TI (Malintencionado), que ocaciona Fuga de información sensible o del proceso</v>
      </c>
      <c r="D274" s="182" t="s">
        <v>387</v>
      </c>
      <c r="E274" s="172" t="s">
        <v>393</v>
      </c>
      <c r="F274" s="185" t="s">
        <v>394</v>
      </c>
      <c r="G274" s="185" t="s">
        <v>349</v>
      </c>
      <c r="H274" s="204" t="s">
        <v>187</v>
      </c>
      <c r="I274" s="215" t="s">
        <v>350</v>
      </c>
      <c r="J274" s="152" t="s">
        <v>683</v>
      </c>
      <c r="K274" s="150" t="s">
        <v>684</v>
      </c>
      <c r="L274" s="152" t="s">
        <v>373</v>
      </c>
      <c r="M274" s="230" t="s">
        <v>685</v>
      </c>
      <c r="N274" s="146" t="s">
        <v>224</v>
      </c>
      <c r="O274" s="146" t="s">
        <v>225</v>
      </c>
      <c r="P274" s="152" t="s">
        <v>242</v>
      </c>
      <c r="Q274" s="152" t="s">
        <v>242</v>
      </c>
      <c r="R274" s="152" t="s">
        <v>242</v>
      </c>
      <c r="S274" s="208">
        <v>43440</v>
      </c>
      <c r="T274" s="177">
        <f t="shared" si="94"/>
        <v>3</v>
      </c>
      <c r="U274" s="244" t="str">
        <f t="shared" si="133"/>
        <v>Posible</v>
      </c>
      <c r="V274" s="177">
        <f t="shared" si="95"/>
        <v>4</v>
      </c>
      <c r="W274" s="211" t="str">
        <f>P274</f>
        <v>Mayor</v>
      </c>
      <c r="X274" s="178" t="str">
        <f t="shared" si="126"/>
        <v>Extremo</v>
      </c>
      <c r="Y274" s="179"/>
      <c r="Z274" s="179"/>
      <c r="AA274" s="177">
        <f t="shared" si="127"/>
        <v>3</v>
      </c>
      <c r="AB274" s="178" t="str">
        <f t="shared" si="96"/>
        <v>Posible</v>
      </c>
      <c r="AC274" s="177">
        <f t="shared" si="128"/>
        <v>4</v>
      </c>
      <c r="AD274" s="178" t="str">
        <f t="shared" si="97"/>
        <v>Mayor</v>
      </c>
      <c r="AE274" s="178" t="str">
        <f t="shared" si="129"/>
        <v>Alto</v>
      </c>
      <c r="AF274" s="179"/>
      <c r="AG274" s="179"/>
      <c r="AH274" s="177">
        <f t="shared" si="130"/>
        <v>3</v>
      </c>
      <c r="AI274" s="178" t="str">
        <f t="shared" si="98"/>
        <v>Posible</v>
      </c>
      <c r="AJ274" s="177">
        <f t="shared" si="131"/>
        <v>4</v>
      </c>
      <c r="AK274" s="178" t="str">
        <f t="shared" si="99"/>
        <v>Mayor</v>
      </c>
      <c r="AL274" s="178" t="str">
        <f t="shared" si="132"/>
        <v>Alto</v>
      </c>
    </row>
    <row r="275" spans="2:38" customFormat="1" ht="114.75" hidden="1">
      <c r="B275" s="205" t="s">
        <v>691</v>
      </c>
      <c r="C275" s="206" t="str">
        <f t="shared" si="125"/>
        <v xml:space="preserve">Se produce Modificación no autorizada de datos debido a Falta de logs de auditoría y monitoreo causado por un Usuario TI (Malintencionado), que ocaciona Alteracion de información sensible o del proceso </v>
      </c>
      <c r="D275" s="182" t="s">
        <v>387</v>
      </c>
      <c r="E275" s="172" t="s">
        <v>382</v>
      </c>
      <c r="F275" s="157" t="s">
        <v>405</v>
      </c>
      <c r="G275" s="185" t="s">
        <v>384</v>
      </c>
      <c r="H275" s="204" t="s">
        <v>188</v>
      </c>
      <c r="I275" s="164" t="s">
        <v>352</v>
      </c>
      <c r="J275" s="152" t="s">
        <v>683</v>
      </c>
      <c r="K275" s="150" t="s">
        <v>684</v>
      </c>
      <c r="L275" s="152" t="s">
        <v>373</v>
      </c>
      <c r="M275" s="230" t="s">
        <v>685</v>
      </c>
      <c r="N275" s="146" t="s">
        <v>224</v>
      </c>
      <c r="O275" s="146" t="s">
        <v>225</v>
      </c>
      <c r="P275" s="152" t="s">
        <v>242</v>
      </c>
      <c r="Q275" s="152" t="s">
        <v>242</v>
      </c>
      <c r="R275" s="152" t="s">
        <v>242</v>
      </c>
      <c r="S275" s="208">
        <v>43440</v>
      </c>
      <c r="T275" s="177">
        <f t="shared" si="94"/>
        <v>4</v>
      </c>
      <c r="U275" s="244" t="str">
        <f t="shared" si="133"/>
        <v>Probable</v>
      </c>
      <c r="V275" s="177">
        <f t="shared" si="95"/>
        <v>4</v>
      </c>
      <c r="W275" s="176" t="str">
        <f>Q275</f>
        <v>Mayor</v>
      </c>
      <c r="X275" s="178" t="str">
        <f t="shared" si="126"/>
        <v>Extremo</v>
      </c>
      <c r="Y275" s="179"/>
      <c r="Z275" s="179"/>
      <c r="AA275" s="177">
        <f t="shared" si="127"/>
        <v>4</v>
      </c>
      <c r="AB275" s="178" t="str">
        <f t="shared" si="96"/>
        <v>Probable</v>
      </c>
      <c r="AC275" s="177">
        <f t="shared" si="128"/>
        <v>4</v>
      </c>
      <c r="AD275" s="178" t="str">
        <f t="shared" si="97"/>
        <v>Mayor</v>
      </c>
      <c r="AE275" s="178" t="str">
        <f t="shared" si="129"/>
        <v>Extremo</v>
      </c>
      <c r="AF275" s="179"/>
      <c r="AG275" s="179"/>
      <c r="AH275" s="177">
        <f t="shared" si="130"/>
        <v>4</v>
      </c>
      <c r="AI275" s="178" t="str">
        <f t="shared" si="98"/>
        <v>Probable</v>
      </c>
      <c r="AJ275" s="177">
        <f t="shared" si="131"/>
        <v>4</v>
      </c>
      <c r="AK275" s="178" t="str">
        <f t="shared" si="99"/>
        <v>Mayor</v>
      </c>
      <c r="AL275" s="178" t="str">
        <f t="shared" si="132"/>
        <v>Extremo</v>
      </c>
    </row>
    <row r="276" spans="2:38" customFormat="1" ht="102" hidden="1">
      <c r="B276" s="205" t="s">
        <v>692</v>
      </c>
      <c r="C276" s="206" t="str">
        <f t="shared" si="125"/>
        <v>Se produce Acceso no autorizado a datos debido a Configuración de seguridad incorrectos  causado por un Atacante Externo, que ocaciona Fuga de información sensible o del proceso</v>
      </c>
      <c r="D276" s="182" t="s">
        <v>346</v>
      </c>
      <c r="E276" s="185" t="s">
        <v>347</v>
      </c>
      <c r="F276" s="185" t="s">
        <v>348</v>
      </c>
      <c r="G276" s="185" t="s">
        <v>349</v>
      </c>
      <c r="H276" s="204" t="s">
        <v>187</v>
      </c>
      <c r="I276" s="156" t="s">
        <v>350</v>
      </c>
      <c r="J276" s="152" t="s">
        <v>693</v>
      </c>
      <c r="K276" s="150" t="s">
        <v>694</v>
      </c>
      <c r="L276" s="152" t="s">
        <v>373</v>
      </c>
      <c r="M276" s="230" t="s">
        <v>695</v>
      </c>
      <c r="N276" s="146" t="s">
        <v>696</v>
      </c>
      <c r="O276" s="146" t="s">
        <v>697</v>
      </c>
      <c r="P276" s="152" t="s">
        <v>231</v>
      </c>
      <c r="Q276" s="150" t="s">
        <v>242</v>
      </c>
      <c r="R276" s="150" t="s">
        <v>232</v>
      </c>
      <c r="S276" s="208">
        <v>43440</v>
      </c>
      <c r="T276" s="177">
        <f t="shared" si="94"/>
        <v>3</v>
      </c>
      <c r="U276" s="244" t="str">
        <f t="shared" si="133"/>
        <v>Posible</v>
      </c>
      <c r="V276" s="177">
        <f t="shared" si="95"/>
        <v>1</v>
      </c>
      <c r="W276" s="211" t="str">
        <f>P276</f>
        <v>Insignificante</v>
      </c>
      <c r="X276" s="178" t="str">
        <f t="shared" si="126"/>
        <v>Bajo</v>
      </c>
      <c r="Y276" s="179"/>
      <c r="Z276" s="179"/>
      <c r="AA276" s="177">
        <f t="shared" si="127"/>
        <v>3</v>
      </c>
      <c r="AB276" s="178" t="str">
        <f t="shared" si="96"/>
        <v>Posible</v>
      </c>
      <c r="AC276" s="177">
        <f t="shared" si="128"/>
        <v>1</v>
      </c>
      <c r="AD276" s="178" t="str">
        <f t="shared" si="97"/>
        <v>Insignificante</v>
      </c>
      <c r="AE276" s="178" t="str">
        <f t="shared" si="129"/>
        <v>Moderado</v>
      </c>
      <c r="AF276" s="179"/>
      <c r="AG276" s="179"/>
      <c r="AH276" s="177">
        <f t="shared" si="130"/>
        <v>3</v>
      </c>
      <c r="AI276" s="178" t="str">
        <f t="shared" si="98"/>
        <v>Posible</v>
      </c>
      <c r="AJ276" s="177">
        <f t="shared" si="131"/>
        <v>1</v>
      </c>
      <c r="AK276" s="178" t="str">
        <f t="shared" si="99"/>
        <v>Insignificante</v>
      </c>
      <c r="AL276" s="178" t="str">
        <f t="shared" si="132"/>
        <v>Moderado</v>
      </c>
    </row>
    <row r="277" spans="2:38" customFormat="1" ht="114.75" hidden="1">
      <c r="B277" s="205" t="s">
        <v>698</v>
      </c>
      <c r="C277" s="206" t="str">
        <f t="shared" si="125"/>
        <v>Se produce Acceso no autorizado a datos debido a Configuración de seguridad incorrectos  causado por un Usuario TI (Malintencionado), que ocaciona Fuga de información sensible o del proceso</v>
      </c>
      <c r="D277" s="182" t="s">
        <v>387</v>
      </c>
      <c r="E277" s="185" t="s">
        <v>347</v>
      </c>
      <c r="F277" s="185" t="s">
        <v>348</v>
      </c>
      <c r="G277" s="185" t="s">
        <v>349</v>
      </c>
      <c r="H277" s="204" t="s">
        <v>187</v>
      </c>
      <c r="I277" s="156" t="s">
        <v>350</v>
      </c>
      <c r="J277" s="152" t="s">
        <v>693</v>
      </c>
      <c r="K277" s="150" t="s">
        <v>694</v>
      </c>
      <c r="L277" s="152" t="s">
        <v>373</v>
      </c>
      <c r="M277" s="230" t="s">
        <v>695</v>
      </c>
      <c r="N277" s="146" t="s">
        <v>696</v>
      </c>
      <c r="O277" s="146" t="s">
        <v>697</v>
      </c>
      <c r="P277" s="152" t="s">
        <v>231</v>
      </c>
      <c r="Q277" s="150" t="s">
        <v>242</v>
      </c>
      <c r="R277" s="150" t="s">
        <v>232</v>
      </c>
      <c r="S277" s="208">
        <v>43440</v>
      </c>
      <c r="T277" s="177">
        <f t="shared" si="94"/>
        <v>3</v>
      </c>
      <c r="U277" s="244" t="str">
        <f t="shared" si="133"/>
        <v>Posible</v>
      </c>
      <c r="V277" s="177">
        <f t="shared" si="95"/>
        <v>1</v>
      </c>
      <c r="W277" s="211" t="str">
        <f>P277</f>
        <v>Insignificante</v>
      </c>
      <c r="X277" s="178" t="str">
        <f t="shared" si="126"/>
        <v>Bajo</v>
      </c>
      <c r="Y277" s="179"/>
      <c r="Z277" s="179"/>
      <c r="AA277" s="177">
        <f t="shared" si="127"/>
        <v>3</v>
      </c>
      <c r="AB277" s="178" t="str">
        <f t="shared" si="96"/>
        <v>Posible</v>
      </c>
      <c r="AC277" s="177">
        <f t="shared" si="128"/>
        <v>1</v>
      </c>
      <c r="AD277" s="178" t="str">
        <f t="shared" si="97"/>
        <v>Insignificante</v>
      </c>
      <c r="AE277" s="178" t="str">
        <f t="shared" si="129"/>
        <v>Moderado</v>
      </c>
      <c r="AF277" s="179"/>
      <c r="AG277" s="179"/>
      <c r="AH277" s="177">
        <f t="shared" si="130"/>
        <v>3</v>
      </c>
      <c r="AI277" s="178" t="str">
        <f t="shared" si="98"/>
        <v>Posible</v>
      </c>
      <c r="AJ277" s="177">
        <f t="shared" si="131"/>
        <v>1</v>
      </c>
      <c r="AK277" s="178" t="str">
        <f t="shared" si="99"/>
        <v>Insignificante</v>
      </c>
      <c r="AL277" s="178" t="str">
        <f t="shared" si="132"/>
        <v>Moderado</v>
      </c>
    </row>
    <row r="278" spans="2:38" customFormat="1" ht="114.75" hidden="1">
      <c r="B278" s="205" t="s">
        <v>699</v>
      </c>
      <c r="C278" s="206" t="str">
        <f t="shared" si="125"/>
        <v xml:space="preserve">Se produce Intrusión a aplicaciones y web debido a Ausencia de solucion de detección de intrusos  causado por un Usuario TI (Malintencionado), que ocaciona Alteracion a sistemas de informacion  </v>
      </c>
      <c r="D278" s="182" t="s">
        <v>387</v>
      </c>
      <c r="E278" s="185" t="s">
        <v>378</v>
      </c>
      <c r="F278" s="185" t="s">
        <v>379</v>
      </c>
      <c r="G278" s="185" t="s">
        <v>380</v>
      </c>
      <c r="H278" s="204" t="s">
        <v>188</v>
      </c>
      <c r="I278" s="156" t="s">
        <v>352</v>
      </c>
      <c r="J278" s="152" t="s">
        <v>693</v>
      </c>
      <c r="K278" s="150" t="s">
        <v>694</v>
      </c>
      <c r="L278" s="152" t="s">
        <v>373</v>
      </c>
      <c r="M278" s="230" t="s">
        <v>695</v>
      </c>
      <c r="N278" s="146" t="s">
        <v>696</v>
      </c>
      <c r="O278" s="146" t="s">
        <v>697</v>
      </c>
      <c r="P278" s="152" t="s">
        <v>231</v>
      </c>
      <c r="Q278" s="150" t="s">
        <v>242</v>
      </c>
      <c r="R278" s="150" t="s">
        <v>232</v>
      </c>
      <c r="S278" s="208">
        <v>43440</v>
      </c>
      <c r="T278" s="177">
        <f t="shared" si="94"/>
        <v>4</v>
      </c>
      <c r="U278" s="244" t="str">
        <f t="shared" si="133"/>
        <v>Probable</v>
      </c>
      <c r="V278" s="177">
        <f t="shared" si="95"/>
        <v>4</v>
      </c>
      <c r="W278" s="176" t="str">
        <f>Q278</f>
        <v>Mayor</v>
      </c>
      <c r="X278" s="178" t="str">
        <f t="shared" si="126"/>
        <v>Extremo</v>
      </c>
      <c r="Y278" s="179"/>
      <c r="Z278" s="179"/>
      <c r="AA278" s="177">
        <f t="shared" si="127"/>
        <v>4</v>
      </c>
      <c r="AB278" s="178" t="str">
        <f t="shared" si="96"/>
        <v>Probable</v>
      </c>
      <c r="AC278" s="177">
        <f t="shared" si="128"/>
        <v>4</v>
      </c>
      <c r="AD278" s="178" t="str">
        <f t="shared" si="97"/>
        <v>Mayor</v>
      </c>
      <c r="AE278" s="178" t="str">
        <f t="shared" si="129"/>
        <v>Extremo</v>
      </c>
      <c r="AF278" s="179"/>
      <c r="AG278" s="179"/>
      <c r="AH278" s="177">
        <f t="shared" si="130"/>
        <v>4</v>
      </c>
      <c r="AI278" s="178" t="str">
        <f t="shared" si="98"/>
        <v>Probable</v>
      </c>
      <c r="AJ278" s="177">
        <f t="shared" si="131"/>
        <v>4</v>
      </c>
      <c r="AK278" s="178" t="str">
        <f t="shared" si="99"/>
        <v>Mayor</v>
      </c>
      <c r="AL278" s="178" t="str">
        <f t="shared" si="132"/>
        <v>Extremo</v>
      </c>
    </row>
    <row r="279" spans="2:38" customFormat="1" ht="114.75" hidden="1">
      <c r="B279" s="205" t="s">
        <v>700</v>
      </c>
      <c r="C279" s="206" t="str">
        <f t="shared" si="125"/>
        <v xml:space="preserve">Se produce Modificación no autorizada de datos debido a Vulnerabilidades técnicas no remediadas causado por un Usuario TI (Malintencionado), que ocaciona Alteracion de información sensible o del proceso </v>
      </c>
      <c r="D279" s="182" t="s">
        <v>387</v>
      </c>
      <c r="E279" s="172" t="s">
        <v>382</v>
      </c>
      <c r="F279" s="172" t="s">
        <v>383</v>
      </c>
      <c r="G279" s="185" t="s">
        <v>384</v>
      </c>
      <c r="H279" s="204" t="s">
        <v>188</v>
      </c>
      <c r="I279" s="156" t="s">
        <v>352</v>
      </c>
      <c r="J279" s="152" t="s">
        <v>693</v>
      </c>
      <c r="K279" s="150" t="s">
        <v>694</v>
      </c>
      <c r="L279" s="152" t="s">
        <v>373</v>
      </c>
      <c r="M279" s="230" t="s">
        <v>695</v>
      </c>
      <c r="N279" s="146" t="s">
        <v>696</v>
      </c>
      <c r="O279" s="146" t="s">
        <v>697</v>
      </c>
      <c r="P279" s="152" t="s">
        <v>231</v>
      </c>
      <c r="Q279" s="150" t="s">
        <v>242</v>
      </c>
      <c r="R279" s="150" t="s">
        <v>232</v>
      </c>
      <c r="S279" s="208">
        <v>43440</v>
      </c>
      <c r="T279" s="177">
        <f t="shared" si="94"/>
        <v>4</v>
      </c>
      <c r="U279" s="244" t="str">
        <f t="shared" si="133"/>
        <v>Probable</v>
      </c>
      <c r="V279" s="177">
        <f t="shared" si="95"/>
        <v>4</v>
      </c>
      <c r="W279" s="176" t="str">
        <f>Q279</f>
        <v>Mayor</v>
      </c>
      <c r="X279" s="178" t="str">
        <f t="shared" si="126"/>
        <v>Extremo</v>
      </c>
      <c r="Y279" s="179"/>
      <c r="Z279" s="179"/>
      <c r="AA279" s="177">
        <f t="shared" si="127"/>
        <v>4</v>
      </c>
      <c r="AB279" s="178" t="str">
        <f t="shared" si="96"/>
        <v>Probable</v>
      </c>
      <c r="AC279" s="177">
        <f t="shared" si="128"/>
        <v>4</v>
      </c>
      <c r="AD279" s="178" t="str">
        <f t="shared" si="97"/>
        <v>Mayor</v>
      </c>
      <c r="AE279" s="178" t="str">
        <f t="shared" si="129"/>
        <v>Extremo</v>
      </c>
      <c r="AF279" s="179"/>
      <c r="AG279" s="179"/>
      <c r="AH279" s="177">
        <f t="shared" si="130"/>
        <v>4</v>
      </c>
      <c r="AI279" s="178" t="str">
        <f t="shared" si="98"/>
        <v>Probable</v>
      </c>
      <c r="AJ279" s="177">
        <f t="shared" si="131"/>
        <v>4</v>
      </c>
      <c r="AK279" s="178" t="str">
        <f t="shared" si="99"/>
        <v>Mayor</v>
      </c>
      <c r="AL279" s="178" t="str">
        <f t="shared" si="132"/>
        <v>Extremo</v>
      </c>
    </row>
    <row r="280" spans="2:38" customFormat="1" ht="114.75" hidden="1">
      <c r="B280" s="205" t="s">
        <v>701</v>
      </c>
      <c r="C280" s="206" t="str">
        <f t="shared" si="125"/>
        <v>Se produce Acceso no autorizado debido a Vulnerabilidades técnicas no remediadas causado por un Usuario TI (Malintencionado), que ocaciona Fuga de información sensible o del proceso</v>
      </c>
      <c r="D280" s="182" t="s">
        <v>387</v>
      </c>
      <c r="E280" s="172" t="s">
        <v>431</v>
      </c>
      <c r="F280" s="172" t="s">
        <v>383</v>
      </c>
      <c r="G280" s="185" t="s">
        <v>349</v>
      </c>
      <c r="H280" s="204" t="s">
        <v>187</v>
      </c>
      <c r="I280" s="156" t="s">
        <v>352</v>
      </c>
      <c r="J280" s="152" t="s">
        <v>693</v>
      </c>
      <c r="K280" s="150" t="s">
        <v>694</v>
      </c>
      <c r="L280" s="152" t="s">
        <v>373</v>
      </c>
      <c r="M280" s="230" t="s">
        <v>695</v>
      </c>
      <c r="N280" s="146" t="s">
        <v>696</v>
      </c>
      <c r="O280" s="146" t="s">
        <v>697</v>
      </c>
      <c r="P280" s="152" t="s">
        <v>231</v>
      </c>
      <c r="Q280" s="150" t="s">
        <v>242</v>
      </c>
      <c r="R280" s="150" t="s">
        <v>232</v>
      </c>
      <c r="S280" s="208">
        <v>43440</v>
      </c>
      <c r="T280" s="177">
        <f t="shared" si="94"/>
        <v>4</v>
      </c>
      <c r="U280" s="244" t="str">
        <f t="shared" si="133"/>
        <v>Probable</v>
      </c>
      <c r="V280" s="177">
        <f t="shared" si="95"/>
        <v>1</v>
      </c>
      <c r="W280" s="211" t="str">
        <f>P280</f>
        <v>Insignificante</v>
      </c>
      <c r="X280" s="178" t="str">
        <f t="shared" si="126"/>
        <v>Moderado</v>
      </c>
      <c r="Y280" s="179"/>
      <c r="Z280" s="179"/>
      <c r="AA280" s="177">
        <f t="shared" si="127"/>
        <v>4</v>
      </c>
      <c r="AB280" s="178" t="str">
        <f t="shared" si="96"/>
        <v>Probable</v>
      </c>
      <c r="AC280" s="177">
        <f t="shared" si="128"/>
        <v>1</v>
      </c>
      <c r="AD280" s="178" t="str">
        <f t="shared" si="97"/>
        <v>Insignificante</v>
      </c>
      <c r="AE280" s="178" t="str">
        <f t="shared" si="129"/>
        <v>Moderado</v>
      </c>
      <c r="AF280" s="179"/>
      <c r="AG280" s="179"/>
      <c r="AH280" s="177">
        <f t="shared" si="130"/>
        <v>4</v>
      </c>
      <c r="AI280" s="178" t="str">
        <f t="shared" si="98"/>
        <v>Probable</v>
      </c>
      <c r="AJ280" s="177">
        <f t="shared" si="131"/>
        <v>1</v>
      </c>
      <c r="AK280" s="178" t="str">
        <f t="shared" si="99"/>
        <v>Insignificante</v>
      </c>
      <c r="AL280" s="178" t="str">
        <f t="shared" si="132"/>
        <v>Moderado</v>
      </c>
    </row>
    <row r="281" spans="2:38" customFormat="1" ht="127.5" hidden="1">
      <c r="B281" s="205" t="s">
        <v>702</v>
      </c>
      <c r="C281" s="206" t="str">
        <f t="shared" si="125"/>
        <v xml:space="preserve">Se produce Modificación no autorizada de datos debido a Vulnerabilidades de día cero no gestionadas causado por un Usuario TI (Malintencionado), que ocaciona Daño de información sensible o del proceso </v>
      </c>
      <c r="D281" s="182" t="s">
        <v>387</v>
      </c>
      <c r="E281" s="185" t="s">
        <v>382</v>
      </c>
      <c r="F281" s="172" t="s">
        <v>389</v>
      </c>
      <c r="G281" s="185" t="s">
        <v>390</v>
      </c>
      <c r="H281" s="184" t="s">
        <v>189</v>
      </c>
      <c r="I281" s="156" t="s">
        <v>352</v>
      </c>
      <c r="J281" s="152" t="s">
        <v>693</v>
      </c>
      <c r="K281" s="150" t="s">
        <v>694</v>
      </c>
      <c r="L281" s="152" t="s">
        <v>373</v>
      </c>
      <c r="M281" s="230" t="s">
        <v>695</v>
      </c>
      <c r="N281" s="146" t="s">
        <v>696</v>
      </c>
      <c r="O281" s="146" t="s">
        <v>697</v>
      </c>
      <c r="P281" s="152" t="s">
        <v>231</v>
      </c>
      <c r="Q281" s="150" t="s">
        <v>242</v>
      </c>
      <c r="R281" s="150" t="s">
        <v>232</v>
      </c>
      <c r="S281" s="208">
        <v>43440</v>
      </c>
      <c r="T281" s="177">
        <f t="shared" si="94"/>
        <v>4</v>
      </c>
      <c r="U281" s="244" t="str">
        <f t="shared" si="133"/>
        <v>Probable</v>
      </c>
      <c r="V281" s="177">
        <f t="shared" si="95"/>
        <v>3</v>
      </c>
      <c r="W281" s="176" t="str">
        <f>R281</f>
        <v>Moderado</v>
      </c>
      <c r="X281" s="178" t="str">
        <f t="shared" si="126"/>
        <v>Alto</v>
      </c>
      <c r="Y281" s="179"/>
      <c r="Z281" s="179"/>
      <c r="AA281" s="177">
        <f t="shared" si="127"/>
        <v>4</v>
      </c>
      <c r="AB281" s="178" t="str">
        <f t="shared" si="96"/>
        <v>Probable</v>
      </c>
      <c r="AC281" s="177">
        <f t="shared" si="128"/>
        <v>3</v>
      </c>
      <c r="AD281" s="178" t="str">
        <f t="shared" si="97"/>
        <v>Moderado</v>
      </c>
      <c r="AE281" s="178" t="str">
        <f t="shared" si="129"/>
        <v>Alto</v>
      </c>
      <c r="AF281" s="179"/>
      <c r="AG281" s="179"/>
      <c r="AH281" s="177">
        <f t="shared" si="130"/>
        <v>4</v>
      </c>
      <c r="AI281" s="178" t="str">
        <f t="shared" si="98"/>
        <v>Probable</v>
      </c>
      <c r="AJ281" s="177">
        <f t="shared" si="131"/>
        <v>3</v>
      </c>
      <c r="AK281" s="178" t="str">
        <f t="shared" si="99"/>
        <v>Moderado</v>
      </c>
      <c r="AL281" s="178" t="str">
        <f t="shared" si="132"/>
        <v>Alto</v>
      </c>
    </row>
    <row r="282" spans="2:38" customFormat="1" ht="102" hidden="1">
      <c r="B282" s="205" t="s">
        <v>703</v>
      </c>
      <c r="C282" s="206" t="str">
        <f t="shared" ref="C282:C287" si="134">CONCATENATE("Se produce ",E282," debido a ",F282," causado por un ",D282,", que ocaciona ",G282,"")</f>
        <v>Se produce Acceso no autorizado a datos debido a Comunicaciones sin cifrado  causado por un Atacante Externo, que ocaciona Fuga de información sensible o del proceso</v>
      </c>
      <c r="D282" s="157" t="s">
        <v>346</v>
      </c>
      <c r="E282" s="157" t="s">
        <v>347</v>
      </c>
      <c r="F282" s="218" t="s">
        <v>399</v>
      </c>
      <c r="G282" s="185" t="s">
        <v>349</v>
      </c>
      <c r="H282" s="204" t="s">
        <v>187</v>
      </c>
      <c r="I282" s="215" t="s">
        <v>350</v>
      </c>
      <c r="J282" s="152" t="s">
        <v>693</v>
      </c>
      <c r="K282" s="150" t="s">
        <v>694</v>
      </c>
      <c r="L282" s="152" t="s">
        <v>373</v>
      </c>
      <c r="M282" s="230" t="s">
        <v>695</v>
      </c>
      <c r="N282" s="146" t="s">
        <v>696</v>
      </c>
      <c r="O282" s="146" t="s">
        <v>697</v>
      </c>
      <c r="P282" s="152" t="s">
        <v>231</v>
      </c>
      <c r="Q282" s="150" t="s">
        <v>242</v>
      </c>
      <c r="R282" s="150" t="s">
        <v>232</v>
      </c>
      <c r="S282" s="208">
        <v>43440</v>
      </c>
      <c r="T282" s="177">
        <f t="shared" si="94"/>
        <v>3</v>
      </c>
      <c r="U282" s="244" t="str">
        <f t="shared" si="133"/>
        <v>Posible</v>
      </c>
      <c r="V282" s="177">
        <f t="shared" si="95"/>
        <v>1</v>
      </c>
      <c r="W282" s="211" t="str">
        <f>P282</f>
        <v>Insignificante</v>
      </c>
      <c r="X282" s="178" t="str">
        <f t="shared" ref="X282:X287" si="135">IF(AND(T282=1,V282=1),"Bajo",IF(AND(T282=1,V282=2),"Bajo",IF(AND(T282=2,V282=1),"Bajo",IF(AND(T282=3,V282=1),"Bajo",IF(AND(T282=1,V282=3),"Moderado",IF(AND(T282=1,V282=4),"Alto",IF(AND(T282=2,V282=2),"Bajo",IF(AND(T282=2,V282=3),"Alto",IF(AND(T282=3,V282=2),"Moderado",IF(AND(T282=4,V282=1),"Moderado",IF(AND(T282=1,V282=5),"Extremo",IF(AND(T282=2,V282=4),"Alto",IF(AND(T282=3,V282=3),"Alto",IF(AND(T282=3,V282=4),"Extremo",IF(AND(T282=4,V282=2),"Alto",IF(AND(T282=4,V282=3),"Alto",IF(AND(T282=5,V282=1),"Alto",IF(AND(T282=5,V282=2),"Alto",IF(AND(T282=2,V282=5),"Extremo",IF(AND(T282=3,V282=5),"Extremo",IF(AND(T282=4,V282=4),"Extremo",IF(AND(T282=4,V282=5),"Extremo",IF(AND(T282=5,V282=3),"Alto",IF(AND(T282=5,V282=4),"Extremo",IF(AND(T282=5,V282=5),"Extremo","NA")))))))))))))))))))))))))</f>
        <v>Bajo</v>
      </c>
      <c r="Y282" s="179"/>
      <c r="Z282" s="179"/>
      <c r="AA282" s="177">
        <f t="shared" ref="AA282:AA287" si="136">IF(T282-Y282&lt;=0,1,T282-Y282)</f>
        <v>3</v>
      </c>
      <c r="AB282" s="178" t="str">
        <f t="shared" si="96"/>
        <v>Posible</v>
      </c>
      <c r="AC282" s="177">
        <f t="shared" ref="AC282:AC287" si="137">IF(V282-Z282&lt;=0,1,V282-Z282)</f>
        <v>1</v>
      </c>
      <c r="AD282" s="178" t="str">
        <f t="shared" si="97"/>
        <v>Insignificante</v>
      </c>
      <c r="AE282" s="178" t="str">
        <f t="shared" ref="AE282:AE287" si="138">IF(AND(AA282=1,AC282=1),"Bajo",IF(AND(AA282=1,AC282=2),"Bajo",IF(AND(AA282=2,AC282=1),"Bajo",IF(AND(AA282=3,AC282=1),"Moderado",IF(AND(AA282=1,AC282=3),"Moderado",IF(AND(AA282=1,AC282=4),"Moderado",IF(AND(AA282=2,AC282=2),"Moderado",IF(AND(AA282=2,AC282=3),"Moderado",IF(AND(AA282=3,AC282=2),"Moderado",IF(AND(AA282=4,AC282=1),"Moderado",IF(AND(AA282=1,AC282=5),"Alto",IF(AND(AA282=2,AC282=4),"Alto",IF(AND(AA282=3,AC282=3),"Alto",IF(AND(AA282=3,AC282=4),"Alto",IF(AND(AA282=4,AC282=2),"Moderado",IF(AND(AA282=4,AC282=3),"Alto",IF(AND(AA282=5,AC282=1),"Alto",IF(AND(AA282=5,AC282=2),"Alto",IF(AND(AA282=2,AC282=5),"Alto",IF(AND(AA282=3,AC282=5),"Extremo",IF(AND(AA282=4,AC282=4),"Extremo",IF(AND(AA282=4,AC282=5),"Extremo",IF(AND(AA282=5,AC282=3),"Alto",IF(AND(AA282=5,AC282=4),"Extremo",IF(AND(AA282=5,AC282=5),"Extremo","NA")))))))))))))))))))))))))</f>
        <v>Moderado</v>
      </c>
      <c r="AF282" s="179"/>
      <c r="AG282" s="179"/>
      <c r="AH282" s="177">
        <f t="shared" ref="AH282:AH287" si="139">IF(AA282-AF282&lt;=0,1,AA282-AF282)</f>
        <v>3</v>
      </c>
      <c r="AI282" s="178" t="str">
        <f t="shared" si="98"/>
        <v>Posible</v>
      </c>
      <c r="AJ282" s="177">
        <f t="shared" ref="AJ282:AJ287" si="140">IF(AC282-AG282&lt;=0,1,AC282-AG282)</f>
        <v>1</v>
      </c>
      <c r="AK282" s="178" t="str">
        <f t="shared" si="99"/>
        <v>Insignificante</v>
      </c>
      <c r="AL282" s="178" t="str">
        <f t="shared" ref="AL282:AL287" si="141">IF(AND(AH282=1,AJ282=1),"Bajo",IF(AND(AH282=1,AJ282=2),"Bajo",IF(AND(AH282=2,AJ282=1),"Bajo",IF(AND(AH282=3,AJ282=1),"Moderado",IF(AND(AH282=1,AJ282=3),"Moderado",IF(AND(AH282=1,AJ282=4),"Moderado",IF(AND(AH282=2,AJ282=2),"Moderado",IF(AND(AH282=2,AJ282=3),"Moderado",IF(AND(AH282=3,AJ282=2),"Moderado",IF(AND(AH282=4,AJ282=1),"Moderado",IF(AND(AH282=1,AJ282=5),"Alto",IF(AND(AH282=2,AJ282=4),"Alto",IF(AND(AH282=3,AJ282=3),"Alto",IF(AND(AH282=3,AJ282=4),"Alto",IF(AND(AH282=4,AJ282=2),"Moderado",IF(AND(AH282=4,AJ282=3),"Alto",IF(AND(AH282=5,AJ282=1),"Alto",IF(AND(AH282=5,AJ282=2),"Alto",IF(AND(AH282=2,AJ282=5),"Alto",IF(AND(AH282=3,AJ282=5),"Extremo",IF(AND(AH282=4,AJ282=4),"Extremo",IF(AND(AH282=4,AJ282=5),"Extremo",IF(AND(AH282=5,AJ282=3),"Alto",IF(AND(AH282=5,AJ282=4),"Extremo",IF(AND(AH282=5,AJ282=5),"Extremo","NA")))))))))))))))))))))))))</f>
        <v>Moderado</v>
      </c>
    </row>
    <row r="283" spans="2:38" customFormat="1" ht="114.75" hidden="1">
      <c r="B283" s="205" t="s">
        <v>704</v>
      </c>
      <c r="C283" s="206" t="str">
        <f t="shared" si="134"/>
        <v xml:space="preserve">Se produce Modificación no autorizada de datos debido a Falta de logs de auditoría y monitoreo causado por un Usuario TI (Malintencionado), que ocaciona Alteracion de información sensible o del proceso </v>
      </c>
      <c r="D283" s="182" t="s">
        <v>387</v>
      </c>
      <c r="E283" s="172" t="s">
        <v>382</v>
      </c>
      <c r="F283" s="157" t="s">
        <v>405</v>
      </c>
      <c r="G283" s="185" t="s">
        <v>384</v>
      </c>
      <c r="H283" s="204" t="s">
        <v>188</v>
      </c>
      <c r="I283" s="164" t="s">
        <v>352</v>
      </c>
      <c r="J283" s="152" t="s">
        <v>693</v>
      </c>
      <c r="K283" s="150" t="s">
        <v>694</v>
      </c>
      <c r="L283" s="152" t="s">
        <v>373</v>
      </c>
      <c r="M283" s="230" t="s">
        <v>695</v>
      </c>
      <c r="N283" s="146" t="s">
        <v>696</v>
      </c>
      <c r="O283" s="146" t="s">
        <v>697</v>
      </c>
      <c r="P283" s="152" t="s">
        <v>231</v>
      </c>
      <c r="Q283" s="150" t="s">
        <v>242</v>
      </c>
      <c r="R283" s="150" t="s">
        <v>232</v>
      </c>
      <c r="S283" s="208">
        <v>43440</v>
      </c>
      <c r="T283" s="177">
        <f t="shared" si="94"/>
        <v>4</v>
      </c>
      <c r="U283" s="244" t="str">
        <f t="shared" si="133"/>
        <v>Probable</v>
      </c>
      <c r="V283" s="177">
        <f t="shared" si="95"/>
        <v>4</v>
      </c>
      <c r="W283" s="176" t="str">
        <f>Q283</f>
        <v>Mayor</v>
      </c>
      <c r="X283" s="178" t="str">
        <f t="shared" si="135"/>
        <v>Extremo</v>
      </c>
      <c r="Y283" s="179"/>
      <c r="Z283" s="179"/>
      <c r="AA283" s="177">
        <f t="shared" si="136"/>
        <v>4</v>
      </c>
      <c r="AB283" s="178" t="str">
        <f t="shared" si="96"/>
        <v>Probable</v>
      </c>
      <c r="AC283" s="177">
        <f t="shared" si="137"/>
        <v>4</v>
      </c>
      <c r="AD283" s="178" t="str">
        <f t="shared" si="97"/>
        <v>Mayor</v>
      </c>
      <c r="AE283" s="178" t="str">
        <f t="shared" si="138"/>
        <v>Extremo</v>
      </c>
      <c r="AF283" s="179"/>
      <c r="AG283" s="179"/>
      <c r="AH283" s="177">
        <f t="shared" si="139"/>
        <v>4</v>
      </c>
      <c r="AI283" s="178" t="str">
        <f t="shared" si="98"/>
        <v>Probable</v>
      </c>
      <c r="AJ283" s="177">
        <f t="shared" si="140"/>
        <v>4</v>
      </c>
      <c r="AK283" s="178" t="str">
        <f t="shared" si="99"/>
        <v>Mayor</v>
      </c>
      <c r="AL283" s="178" t="str">
        <f t="shared" si="141"/>
        <v>Extremo</v>
      </c>
    </row>
    <row r="284" spans="2:38" customFormat="1" ht="102" hidden="1">
      <c r="B284" s="205" t="s">
        <v>705</v>
      </c>
      <c r="C284" s="206" t="str">
        <f t="shared" si="134"/>
        <v>Se produce Acceso no autorizado a datos debido a Configuración de seguridad incorrectos  causado por un Atacante Externo, que ocaciona Fuga de información sensible o del proceso</v>
      </c>
      <c r="D284" s="182" t="s">
        <v>346</v>
      </c>
      <c r="E284" s="185" t="s">
        <v>347</v>
      </c>
      <c r="F284" s="185" t="s">
        <v>348</v>
      </c>
      <c r="G284" s="185" t="s">
        <v>349</v>
      </c>
      <c r="H284" s="204" t="s">
        <v>187</v>
      </c>
      <c r="I284" s="156" t="s">
        <v>350</v>
      </c>
      <c r="J284" s="152" t="s">
        <v>706</v>
      </c>
      <c r="K284" s="150" t="s">
        <v>707</v>
      </c>
      <c r="L284" s="150" t="s">
        <v>373</v>
      </c>
      <c r="M284" s="230" t="s">
        <v>463</v>
      </c>
      <c r="N284" s="146" t="s">
        <v>411</v>
      </c>
      <c r="O284" s="146" t="s">
        <v>708</v>
      </c>
      <c r="P284" s="152" t="s">
        <v>231</v>
      </c>
      <c r="Q284" s="150" t="s">
        <v>243</v>
      </c>
      <c r="R284" s="150" t="s">
        <v>243</v>
      </c>
      <c r="S284" s="208">
        <v>43440</v>
      </c>
      <c r="T284" s="177">
        <f t="shared" si="94"/>
        <v>3</v>
      </c>
      <c r="U284" s="244" t="str">
        <f t="shared" si="133"/>
        <v>Posible</v>
      </c>
      <c r="V284" s="177">
        <f t="shared" si="95"/>
        <v>1</v>
      </c>
      <c r="W284" s="211" t="str">
        <f>P284</f>
        <v>Insignificante</v>
      </c>
      <c r="X284" s="178" t="str">
        <f t="shared" si="135"/>
        <v>Bajo</v>
      </c>
      <c r="Y284" s="179"/>
      <c r="Z284" s="179"/>
      <c r="AA284" s="177">
        <f t="shared" si="136"/>
        <v>3</v>
      </c>
      <c r="AB284" s="178" t="str">
        <f t="shared" si="96"/>
        <v>Posible</v>
      </c>
      <c r="AC284" s="177">
        <f t="shared" si="137"/>
        <v>1</v>
      </c>
      <c r="AD284" s="178" t="str">
        <f t="shared" si="97"/>
        <v>Insignificante</v>
      </c>
      <c r="AE284" s="178" t="str">
        <f t="shared" si="138"/>
        <v>Moderado</v>
      </c>
      <c r="AF284" s="179"/>
      <c r="AG284" s="179"/>
      <c r="AH284" s="177">
        <f t="shared" si="139"/>
        <v>3</v>
      </c>
      <c r="AI284" s="178" t="str">
        <f t="shared" si="98"/>
        <v>Posible</v>
      </c>
      <c r="AJ284" s="177">
        <f t="shared" si="140"/>
        <v>1</v>
      </c>
      <c r="AK284" s="178" t="str">
        <f t="shared" si="99"/>
        <v>Insignificante</v>
      </c>
      <c r="AL284" s="178" t="str">
        <f t="shared" si="141"/>
        <v>Moderado</v>
      </c>
    </row>
    <row r="285" spans="2:38" customFormat="1" ht="102" hidden="1">
      <c r="B285" s="205" t="s">
        <v>709</v>
      </c>
      <c r="C285" s="206" t="str">
        <f t="shared" si="134"/>
        <v xml:space="preserve">Se produce Intrusión a aplicaciones y web debido a Ausencia de solucion de detección de intrusos  causado por un Atacante Externo, que ocaciona Alteracion a sistemas de informacion  </v>
      </c>
      <c r="D285" s="182" t="s">
        <v>346</v>
      </c>
      <c r="E285" s="185" t="s">
        <v>378</v>
      </c>
      <c r="F285" s="185" t="s">
        <v>379</v>
      </c>
      <c r="G285" s="185" t="s">
        <v>380</v>
      </c>
      <c r="H285" s="204" t="s">
        <v>188</v>
      </c>
      <c r="I285" s="156" t="s">
        <v>352</v>
      </c>
      <c r="J285" s="152" t="s">
        <v>706</v>
      </c>
      <c r="K285" s="150" t="s">
        <v>707</v>
      </c>
      <c r="L285" s="150" t="s">
        <v>373</v>
      </c>
      <c r="M285" s="230" t="s">
        <v>463</v>
      </c>
      <c r="N285" s="146" t="s">
        <v>411</v>
      </c>
      <c r="O285" s="146" t="s">
        <v>708</v>
      </c>
      <c r="P285" s="152" t="s">
        <v>231</v>
      </c>
      <c r="Q285" s="150" t="s">
        <v>243</v>
      </c>
      <c r="R285" s="150" t="s">
        <v>243</v>
      </c>
      <c r="S285" s="208">
        <v>43440</v>
      </c>
      <c r="T285" s="177">
        <f t="shared" si="94"/>
        <v>4</v>
      </c>
      <c r="U285" s="244" t="str">
        <f t="shared" si="133"/>
        <v>Probable</v>
      </c>
      <c r="V285" s="177">
        <f t="shared" si="95"/>
        <v>5</v>
      </c>
      <c r="W285" s="176" t="str">
        <f>Q285</f>
        <v>Catastrófico</v>
      </c>
      <c r="X285" s="178" t="str">
        <f t="shared" si="135"/>
        <v>Extremo</v>
      </c>
      <c r="Y285" s="179"/>
      <c r="Z285" s="179"/>
      <c r="AA285" s="177">
        <f t="shared" si="136"/>
        <v>4</v>
      </c>
      <c r="AB285" s="178" t="str">
        <f t="shared" si="96"/>
        <v>Probable</v>
      </c>
      <c r="AC285" s="177">
        <f t="shared" si="137"/>
        <v>5</v>
      </c>
      <c r="AD285" s="178" t="str">
        <f t="shared" si="97"/>
        <v>Catastrofico</v>
      </c>
      <c r="AE285" s="178" t="str">
        <f t="shared" si="138"/>
        <v>Extremo</v>
      </c>
      <c r="AF285" s="179"/>
      <c r="AG285" s="179"/>
      <c r="AH285" s="177">
        <f t="shared" si="139"/>
        <v>4</v>
      </c>
      <c r="AI285" s="178" t="str">
        <f t="shared" si="98"/>
        <v>Probable</v>
      </c>
      <c r="AJ285" s="177">
        <f t="shared" si="140"/>
        <v>5</v>
      </c>
      <c r="AK285" s="178" t="str">
        <f t="shared" si="99"/>
        <v>Catastrofico</v>
      </c>
      <c r="AL285" s="178" t="str">
        <f t="shared" si="141"/>
        <v>Extremo</v>
      </c>
    </row>
    <row r="286" spans="2:38" customFormat="1" ht="102" hidden="1">
      <c r="B286" s="205" t="s">
        <v>710</v>
      </c>
      <c r="C286" s="206" t="str">
        <f t="shared" si="134"/>
        <v xml:space="preserve">Se produce Modificación no autorizada de datos debido a Vulnerabilidades técnicas no remediadas causado por un Atacante Externo, que ocaciona Alteracion de información sensible o del proceso </v>
      </c>
      <c r="D286" s="182" t="s">
        <v>346</v>
      </c>
      <c r="E286" s="172" t="s">
        <v>382</v>
      </c>
      <c r="F286" s="172" t="s">
        <v>383</v>
      </c>
      <c r="G286" s="185" t="s">
        <v>384</v>
      </c>
      <c r="H286" s="204" t="s">
        <v>188</v>
      </c>
      <c r="I286" s="156" t="s">
        <v>352</v>
      </c>
      <c r="J286" s="152" t="s">
        <v>706</v>
      </c>
      <c r="K286" s="150" t="s">
        <v>707</v>
      </c>
      <c r="L286" s="150" t="s">
        <v>373</v>
      </c>
      <c r="M286" s="230" t="s">
        <v>463</v>
      </c>
      <c r="N286" s="146" t="s">
        <v>411</v>
      </c>
      <c r="O286" s="146" t="s">
        <v>708</v>
      </c>
      <c r="P286" s="152" t="s">
        <v>231</v>
      </c>
      <c r="Q286" s="150" t="s">
        <v>243</v>
      </c>
      <c r="R286" s="150" t="s">
        <v>243</v>
      </c>
      <c r="S286" s="208">
        <v>43440</v>
      </c>
      <c r="T286" s="177">
        <f t="shared" si="94"/>
        <v>4</v>
      </c>
      <c r="U286" s="244" t="str">
        <f t="shared" si="133"/>
        <v>Probable</v>
      </c>
      <c r="V286" s="177">
        <f t="shared" si="95"/>
        <v>5</v>
      </c>
      <c r="W286" s="176" t="str">
        <f>Q286</f>
        <v>Catastrófico</v>
      </c>
      <c r="X286" s="178" t="str">
        <f t="shared" si="135"/>
        <v>Extremo</v>
      </c>
      <c r="Y286" s="179"/>
      <c r="Z286" s="179"/>
      <c r="AA286" s="177">
        <f t="shared" si="136"/>
        <v>4</v>
      </c>
      <c r="AB286" s="178" t="str">
        <f t="shared" si="96"/>
        <v>Probable</v>
      </c>
      <c r="AC286" s="177">
        <f t="shared" si="137"/>
        <v>5</v>
      </c>
      <c r="AD286" s="178" t="str">
        <f t="shared" si="97"/>
        <v>Catastrofico</v>
      </c>
      <c r="AE286" s="178" t="str">
        <f t="shared" si="138"/>
        <v>Extremo</v>
      </c>
      <c r="AF286" s="179"/>
      <c r="AG286" s="179"/>
      <c r="AH286" s="177">
        <f t="shared" si="139"/>
        <v>4</v>
      </c>
      <c r="AI286" s="178" t="str">
        <f t="shared" si="98"/>
        <v>Probable</v>
      </c>
      <c r="AJ286" s="177">
        <f t="shared" si="140"/>
        <v>5</v>
      </c>
      <c r="AK286" s="178" t="str">
        <f t="shared" si="99"/>
        <v>Catastrofico</v>
      </c>
      <c r="AL286" s="178" t="str">
        <f t="shared" si="141"/>
        <v>Extremo</v>
      </c>
    </row>
    <row r="287" spans="2:38" customFormat="1" ht="102" hidden="1">
      <c r="B287" s="205" t="s">
        <v>711</v>
      </c>
      <c r="C287" s="206" t="str">
        <f t="shared" si="134"/>
        <v>Se produce Acceso no autorizado debido a Vulnerabilidades técnicas no remediadas causado por un Atacante Externo, que ocaciona Fuga de información sensible o del proceso</v>
      </c>
      <c r="D287" s="182" t="s">
        <v>346</v>
      </c>
      <c r="E287" s="172" t="s">
        <v>431</v>
      </c>
      <c r="F287" s="172" t="s">
        <v>383</v>
      </c>
      <c r="G287" s="185" t="s">
        <v>349</v>
      </c>
      <c r="H287" s="204" t="s">
        <v>187</v>
      </c>
      <c r="I287" s="156" t="s">
        <v>352</v>
      </c>
      <c r="J287" s="152" t="s">
        <v>706</v>
      </c>
      <c r="K287" s="150" t="s">
        <v>707</v>
      </c>
      <c r="L287" s="150" t="s">
        <v>373</v>
      </c>
      <c r="M287" s="230" t="s">
        <v>463</v>
      </c>
      <c r="N287" s="146" t="s">
        <v>411</v>
      </c>
      <c r="O287" s="146" t="s">
        <v>708</v>
      </c>
      <c r="P287" s="152" t="s">
        <v>231</v>
      </c>
      <c r="Q287" s="150" t="s">
        <v>243</v>
      </c>
      <c r="R287" s="150" t="s">
        <v>243</v>
      </c>
      <c r="S287" s="208">
        <v>43440</v>
      </c>
      <c r="T287" s="177">
        <f t="shared" si="94"/>
        <v>4</v>
      </c>
      <c r="U287" s="244" t="str">
        <f t="shared" si="133"/>
        <v>Probable</v>
      </c>
      <c r="V287" s="177">
        <f t="shared" si="95"/>
        <v>1</v>
      </c>
      <c r="W287" s="211" t="str">
        <f>P287</f>
        <v>Insignificante</v>
      </c>
      <c r="X287" s="178" t="str">
        <f t="shared" si="135"/>
        <v>Moderado</v>
      </c>
      <c r="Y287" s="179"/>
      <c r="Z287" s="179"/>
      <c r="AA287" s="177">
        <f t="shared" si="136"/>
        <v>4</v>
      </c>
      <c r="AB287" s="178" t="str">
        <f t="shared" si="96"/>
        <v>Probable</v>
      </c>
      <c r="AC287" s="177">
        <f t="shared" si="137"/>
        <v>1</v>
      </c>
      <c r="AD287" s="178" t="str">
        <f t="shared" si="97"/>
        <v>Insignificante</v>
      </c>
      <c r="AE287" s="178" t="str">
        <f t="shared" si="138"/>
        <v>Moderado</v>
      </c>
      <c r="AF287" s="179"/>
      <c r="AG287" s="179"/>
      <c r="AH287" s="177">
        <f t="shared" si="139"/>
        <v>4</v>
      </c>
      <c r="AI287" s="178" t="str">
        <f t="shared" si="98"/>
        <v>Probable</v>
      </c>
      <c r="AJ287" s="177">
        <f t="shared" si="140"/>
        <v>1</v>
      </c>
      <c r="AK287" s="178" t="str">
        <f t="shared" si="99"/>
        <v>Insignificante</v>
      </c>
      <c r="AL287" s="178" t="str">
        <f t="shared" si="141"/>
        <v>Moderado</v>
      </c>
    </row>
    <row r="288" spans="2:38" customFormat="1" ht="114.75" hidden="1">
      <c r="B288" s="205" t="s">
        <v>712</v>
      </c>
      <c r="C288" s="206" t="str">
        <f t="shared" ref="C288:C293" si="142">CONCATENATE("Se produce ",E288," debido a ",F288," causado por un ",D288,", que ocaciona ",G288,"")</f>
        <v>Se produce Acceso no autorizado debido a Vulnerabilidades técnicas no remediadas causado por un Usuario TI (Malintencionado), que ocaciona Fuga de información sensible o del proceso</v>
      </c>
      <c r="D288" s="182" t="s">
        <v>387</v>
      </c>
      <c r="E288" s="172" t="s">
        <v>431</v>
      </c>
      <c r="F288" s="172" t="s">
        <v>383</v>
      </c>
      <c r="G288" s="185" t="s">
        <v>349</v>
      </c>
      <c r="H288" s="204" t="s">
        <v>187</v>
      </c>
      <c r="I288" s="156" t="s">
        <v>352</v>
      </c>
      <c r="J288" s="152" t="s">
        <v>706</v>
      </c>
      <c r="K288" s="150" t="s">
        <v>707</v>
      </c>
      <c r="L288" s="150" t="s">
        <v>373</v>
      </c>
      <c r="M288" s="230" t="s">
        <v>463</v>
      </c>
      <c r="N288" s="146" t="s">
        <v>411</v>
      </c>
      <c r="O288" s="146" t="s">
        <v>708</v>
      </c>
      <c r="P288" s="152" t="s">
        <v>231</v>
      </c>
      <c r="Q288" s="150" t="s">
        <v>243</v>
      </c>
      <c r="R288" s="150" t="s">
        <v>243</v>
      </c>
      <c r="S288" s="208">
        <v>43440</v>
      </c>
      <c r="T288" s="177">
        <f t="shared" si="94"/>
        <v>4</v>
      </c>
      <c r="U288" s="244" t="str">
        <f t="shared" si="133"/>
        <v>Probable</v>
      </c>
      <c r="V288" s="177">
        <f t="shared" si="95"/>
        <v>1</v>
      </c>
      <c r="W288" s="211" t="str">
        <f>P288</f>
        <v>Insignificante</v>
      </c>
      <c r="X288" s="178" t="str">
        <f t="shared" ref="X288:X293" si="143">IF(AND(T288=1,V288=1),"Bajo",IF(AND(T288=1,V288=2),"Bajo",IF(AND(T288=2,V288=1),"Bajo",IF(AND(T288=3,V288=1),"Bajo",IF(AND(T288=1,V288=3),"Moderado",IF(AND(T288=1,V288=4),"Alto",IF(AND(T288=2,V288=2),"Bajo",IF(AND(T288=2,V288=3),"Alto",IF(AND(T288=3,V288=2),"Moderado",IF(AND(T288=4,V288=1),"Moderado",IF(AND(T288=1,V288=5),"Extremo",IF(AND(T288=2,V288=4),"Alto",IF(AND(T288=3,V288=3),"Alto",IF(AND(T288=3,V288=4),"Extremo",IF(AND(T288=4,V288=2),"Alto",IF(AND(T288=4,V288=3),"Alto",IF(AND(T288=5,V288=1),"Alto",IF(AND(T288=5,V288=2),"Alto",IF(AND(T288=2,V288=5),"Extremo",IF(AND(T288=3,V288=5),"Extremo",IF(AND(T288=4,V288=4),"Extremo",IF(AND(T288=4,V288=5),"Extremo",IF(AND(T288=5,V288=3),"Alto",IF(AND(T288=5,V288=4),"Extremo",IF(AND(T288=5,V288=5),"Extremo","NA")))))))))))))))))))))))))</f>
        <v>Moderado</v>
      </c>
      <c r="Y288" s="179"/>
      <c r="Z288" s="179"/>
      <c r="AA288" s="177">
        <f t="shared" ref="AA288:AA293" si="144">IF(T288-Y288&lt;=0,1,T288-Y288)</f>
        <v>4</v>
      </c>
      <c r="AB288" s="178" t="str">
        <f t="shared" si="96"/>
        <v>Probable</v>
      </c>
      <c r="AC288" s="177">
        <f t="shared" ref="AC288:AC293" si="145">IF(V288-Z288&lt;=0,1,V288-Z288)</f>
        <v>1</v>
      </c>
      <c r="AD288" s="178" t="str">
        <f t="shared" si="97"/>
        <v>Insignificante</v>
      </c>
      <c r="AE288" s="178" t="str">
        <f t="shared" ref="AE288:AE293" si="146">IF(AND(AA288=1,AC288=1),"Bajo",IF(AND(AA288=1,AC288=2),"Bajo",IF(AND(AA288=2,AC288=1),"Bajo",IF(AND(AA288=3,AC288=1),"Moderado",IF(AND(AA288=1,AC288=3),"Moderado",IF(AND(AA288=1,AC288=4),"Moderado",IF(AND(AA288=2,AC288=2),"Moderado",IF(AND(AA288=2,AC288=3),"Moderado",IF(AND(AA288=3,AC288=2),"Moderado",IF(AND(AA288=4,AC288=1),"Moderado",IF(AND(AA288=1,AC288=5),"Alto",IF(AND(AA288=2,AC288=4),"Alto",IF(AND(AA288=3,AC288=3),"Alto",IF(AND(AA288=3,AC288=4),"Alto",IF(AND(AA288=4,AC288=2),"Moderado",IF(AND(AA288=4,AC288=3),"Alto",IF(AND(AA288=5,AC288=1),"Alto",IF(AND(AA288=5,AC288=2),"Alto",IF(AND(AA288=2,AC288=5),"Alto",IF(AND(AA288=3,AC288=5),"Extremo",IF(AND(AA288=4,AC288=4),"Extremo",IF(AND(AA288=4,AC288=5),"Extremo",IF(AND(AA288=5,AC288=3),"Alto",IF(AND(AA288=5,AC288=4),"Extremo",IF(AND(AA288=5,AC288=5),"Extremo","NA")))))))))))))))))))))))))</f>
        <v>Moderado</v>
      </c>
      <c r="AF288" s="179"/>
      <c r="AG288" s="179"/>
      <c r="AH288" s="177">
        <f t="shared" ref="AH288:AH293" si="147">IF(AA288-AF288&lt;=0,1,AA288-AF288)</f>
        <v>4</v>
      </c>
      <c r="AI288" s="178" t="str">
        <f t="shared" si="98"/>
        <v>Probable</v>
      </c>
      <c r="AJ288" s="177">
        <f t="shared" ref="AJ288:AJ293" si="148">IF(AC288-AG288&lt;=0,1,AC288-AG288)</f>
        <v>1</v>
      </c>
      <c r="AK288" s="178" t="str">
        <f t="shared" si="99"/>
        <v>Insignificante</v>
      </c>
      <c r="AL288" s="178" t="str">
        <f t="shared" ref="AL288:AL293" si="149">IF(AND(AH288=1,AJ288=1),"Bajo",IF(AND(AH288=1,AJ288=2),"Bajo",IF(AND(AH288=2,AJ288=1),"Bajo",IF(AND(AH288=3,AJ288=1),"Moderado",IF(AND(AH288=1,AJ288=3),"Moderado",IF(AND(AH288=1,AJ288=4),"Moderado",IF(AND(AH288=2,AJ288=2),"Moderado",IF(AND(AH288=2,AJ288=3),"Moderado",IF(AND(AH288=3,AJ288=2),"Moderado",IF(AND(AH288=4,AJ288=1),"Moderado",IF(AND(AH288=1,AJ288=5),"Alto",IF(AND(AH288=2,AJ288=4),"Alto",IF(AND(AH288=3,AJ288=3),"Alto",IF(AND(AH288=3,AJ288=4),"Alto",IF(AND(AH288=4,AJ288=2),"Moderado",IF(AND(AH288=4,AJ288=3),"Alto",IF(AND(AH288=5,AJ288=1),"Alto",IF(AND(AH288=5,AJ288=2),"Alto",IF(AND(AH288=2,AJ288=5),"Alto",IF(AND(AH288=3,AJ288=5),"Extremo",IF(AND(AH288=4,AJ288=4),"Extremo",IF(AND(AH288=4,AJ288=5),"Extremo",IF(AND(AH288=5,AJ288=3),"Alto",IF(AND(AH288=5,AJ288=4),"Extremo",IF(AND(AH288=5,AJ288=5),"Extremo","NA")))))))))))))))))))))))))</f>
        <v>Moderado</v>
      </c>
    </row>
    <row r="289" spans="2:38" customFormat="1" ht="114.75" hidden="1">
      <c r="B289" s="205" t="s">
        <v>713</v>
      </c>
      <c r="C289" s="206" t="str">
        <f t="shared" si="142"/>
        <v xml:space="preserve">Se produce Modificación no autorizada de datos debido a Vulnerabilidades de día cero no gestionadas causado por un Atacante Externo, que ocaciona Daño de información sensible o del proceso </v>
      </c>
      <c r="D289" s="182" t="s">
        <v>346</v>
      </c>
      <c r="E289" s="185" t="s">
        <v>382</v>
      </c>
      <c r="F289" s="172" t="s">
        <v>389</v>
      </c>
      <c r="G289" s="185" t="s">
        <v>390</v>
      </c>
      <c r="H289" s="184" t="s">
        <v>189</v>
      </c>
      <c r="I289" s="156" t="s">
        <v>352</v>
      </c>
      <c r="J289" s="152" t="s">
        <v>706</v>
      </c>
      <c r="K289" s="150" t="s">
        <v>707</v>
      </c>
      <c r="L289" s="150" t="s">
        <v>373</v>
      </c>
      <c r="M289" s="230" t="s">
        <v>463</v>
      </c>
      <c r="N289" s="146" t="s">
        <v>411</v>
      </c>
      <c r="O289" s="146" t="s">
        <v>708</v>
      </c>
      <c r="P289" s="152" t="s">
        <v>231</v>
      </c>
      <c r="Q289" s="150" t="s">
        <v>243</v>
      </c>
      <c r="R289" s="150" t="s">
        <v>243</v>
      </c>
      <c r="S289" s="208">
        <v>43440</v>
      </c>
      <c r="T289" s="177">
        <f t="shared" si="94"/>
        <v>4</v>
      </c>
      <c r="U289" s="244" t="str">
        <f t="shared" si="133"/>
        <v>Probable</v>
      </c>
      <c r="V289" s="177">
        <f t="shared" si="95"/>
        <v>5</v>
      </c>
      <c r="W289" s="176" t="str">
        <f>R289</f>
        <v>Catastrófico</v>
      </c>
      <c r="X289" s="178" t="str">
        <f t="shared" si="143"/>
        <v>Extremo</v>
      </c>
      <c r="Y289" s="179"/>
      <c r="Z289" s="179"/>
      <c r="AA289" s="177">
        <f t="shared" si="144"/>
        <v>4</v>
      </c>
      <c r="AB289" s="178" t="str">
        <f t="shared" si="96"/>
        <v>Probable</v>
      </c>
      <c r="AC289" s="177">
        <f t="shared" si="145"/>
        <v>5</v>
      </c>
      <c r="AD289" s="178" t="str">
        <f t="shared" si="97"/>
        <v>Catastrofico</v>
      </c>
      <c r="AE289" s="178" t="str">
        <f t="shared" si="146"/>
        <v>Extremo</v>
      </c>
      <c r="AF289" s="179"/>
      <c r="AG289" s="179"/>
      <c r="AH289" s="177">
        <f t="shared" si="147"/>
        <v>4</v>
      </c>
      <c r="AI289" s="178" t="str">
        <f t="shared" si="98"/>
        <v>Probable</v>
      </c>
      <c r="AJ289" s="177">
        <f t="shared" si="148"/>
        <v>5</v>
      </c>
      <c r="AK289" s="178" t="str">
        <f t="shared" si="99"/>
        <v>Catastrofico</v>
      </c>
      <c r="AL289" s="178" t="str">
        <f t="shared" si="149"/>
        <v>Extremo</v>
      </c>
    </row>
    <row r="290" spans="2:38" customFormat="1" ht="127.5" hidden="1">
      <c r="B290" s="205" t="s">
        <v>714</v>
      </c>
      <c r="C290" s="206" t="str">
        <f t="shared" si="142"/>
        <v xml:space="preserve">Se produce Modificación no autorizada de datos debido a Vulnerabilidades de día cero no gestionadas causado por un Usuario TI (Malintencionado), que ocaciona Daño de información sensible o del proceso </v>
      </c>
      <c r="D290" s="182" t="s">
        <v>387</v>
      </c>
      <c r="E290" s="185" t="s">
        <v>382</v>
      </c>
      <c r="F290" s="172" t="s">
        <v>389</v>
      </c>
      <c r="G290" s="185" t="s">
        <v>390</v>
      </c>
      <c r="H290" s="184" t="s">
        <v>189</v>
      </c>
      <c r="I290" s="156" t="s">
        <v>352</v>
      </c>
      <c r="J290" s="152" t="s">
        <v>706</v>
      </c>
      <c r="K290" s="150" t="s">
        <v>707</v>
      </c>
      <c r="L290" s="150" t="s">
        <v>373</v>
      </c>
      <c r="M290" s="230" t="s">
        <v>463</v>
      </c>
      <c r="N290" s="146" t="s">
        <v>411</v>
      </c>
      <c r="O290" s="146" t="s">
        <v>708</v>
      </c>
      <c r="P290" s="152" t="s">
        <v>231</v>
      </c>
      <c r="Q290" s="150" t="s">
        <v>243</v>
      </c>
      <c r="R290" s="150" t="s">
        <v>243</v>
      </c>
      <c r="S290" s="208">
        <v>43440</v>
      </c>
      <c r="T290" s="177">
        <f t="shared" si="94"/>
        <v>4</v>
      </c>
      <c r="U290" s="244" t="str">
        <f t="shared" si="133"/>
        <v>Probable</v>
      </c>
      <c r="V290" s="177">
        <f t="shared" si="95"/>
        <v>5</v>
      </c>
      <c r="W290" s="176" t="str">
        <f>R290</f>
        <v>Catastrófico</v>
      </c>
      <c r="X290" s="178" t="str">
        <f t="shared" si="143"/>
        <v>Extremo</v>
      </c>
      <c r="Y290" s="179"/>
      <c r="Z290" s="179"/>
      <c r="AA290" s="177">
        <f t="shared" si="144"/>
        <v>4</v>
      </c>
      <c r="AB290" s="178" t="str">
        <f t="shared" si="96"/>
        <v>Probable</v>
      </c>
      <c r="AC290" s="177">
        <f t="shared" si="145"/>
        <v>5</v>
      </c>
      <c r="AD290" s="178" t="str">
        <f t="shared" si="97"/>
        <v>Catastrofico</v>
      </c>
      <c r="AE290" s="178" t="str">
        <f t="shared" si="146"/>
        <v>Extremo</v>
      </c>
      <c r="AF290" s="179"/>
      <c r="AG290" s="179"/>
      <c r="AH290" s="177">
        <f t="shared" si="147"/>
        <v>4</v>
      </c>
      <c r="AI290" s="178" t="str">
        <f t="shared" si="98"/>
        <v>Probable</v>
      </c>
      <c r="AJ290" s="177">
        <f t="shared" si="148"/>
        <v>5</v>
      </c>
      <c r="AK290" s="178" t="str">
        <f t="shared" si="99"/>
        <v>Catastrofico</v>
      </c>
      <c r="AL290" s="178" t="str">
        <f t="shared" si="149"/>
        <v>Extremo</v>
      </c>
    </row>
    <row r="291" spans="2:38" customFormat="1" ht="89.25" hidden="1">
      <c r="B291" s="205" t="s">
        <v>715</v>
      </c>
      <c r="C291" s="206" t="str">
        <f t="shared" si="142"/>
        <v>Se produce Inyección de código debido a Fallas conocidas en el sistema causado por un Atacante Externo, que ocaciona Fuga de información sensible o del proceso</v>
      </c>
      <c r="D291" s="182" t="s">
        <v>346</v>
      </c>
      <c r="E291" s="172" t="s">
        <v>393</v>
      </c>
      <c r="F291" s="185" t="s">
        <v>394</v>
      </c>
      <c r="G291" s="185" t="s">
        <v>349</v>
      </c>
      <c r="H291" s="204" t="s">
        <v>187</v>
      </c>
      <c r="I291" s="215" t="s">
        <v>350</v>
      </c>
      <c r="J291" s="152" t="s">
        <v>706</v>
      </c>
      <c r="K291" s="150" t="s">
        <v>707</v>
      </c>
      <c r="L291" s="150" t="s">
        <v>373</v>
      </c>
      <c r="M291" s="230" t="s">
        <v>463</v>
      </c>
      <c r="N291" s="146" t="s">
        <v>411</v>
      </c>
      <c r="O291" s="146" t="s">
        <v>708</v>
      </c>
      <c r="P291" s="152" t="s">
        <v>231</v>
      </c>
      <c r="Q291" s="150" t="s">
        <v>243</v>
      </c>
      <c r="R291" s="150" t="s">
        <v>243</v>
      </c>
      <c r="S291" s="208">
        <v>43440</v>
      </c>
      <c r="T291" s="177">
        <f t="shared" si="94"/>
        <v>3</v>
      </c>
      <c r="U291" s="244" t="str">
        <f t="shared" si="133"/>
        <v>Posible</v>
      </c>
      <c r="V291" s="177">
        <f t="shared" si="95"/>
        <v>1</v>
      </c>
      <c r="W291" s="211" t="str">
        <f>P291</f>
        <v>Insignificante</v>
      </c>
      <c r="X291" s="178" t="str">
        <f t="shared" si="143"/>
        <v>Bajo</v>
      </c>
      <c r="Y291" s="179"/>
      <c r="Z291" s="179"/>
      <c r="AA291" s="177">
        <f t="shared" si="144"/>
        <v>3</v>
      </c>
      <c r="AB291" s="178" t="str">
        <f t="shared" si="96"/>
        <v>Posible</v>
      </c>
      <c r="AC291" s="177">
        <f t="shared" si="145"/>
        <v>1</v>
      </c>
      <c r="AD291" s="178" t="str">
        <f t="shared" si="97"/>
        <v>Insignificante</v>
      </c>
      <c r="AE291" s="178" t="str">
        <f t="shared" si="146"/>
        <v>Moderado</v>
      </c>
      <c r="AF291" s="179"/>
      <c r="AG291" s="179"/>
      <c r="AH291" s="177">
        <f t="shared" si="147"/>
        <v>3</v>
      </c>
      <c r="AI291" s="178" t="str">
        <f t="shared" si="98"/>
        <v>Posible</v>
      </c>
      <c r="AJ291" s="177">
        <f t="shared" si="148"/>
        <v>1</v>
      </c>
      <c r="AK291" s="178" t="str">
        <f t="shared" si="99"/>
        <v>Insignificante</v>
      </c>
      <c r="AL291" s="178" t="str">
        <f t="shared" si="149"/>
        <v>Moderado</v>
      </c>
    </row>
    <row r="292" spans="2:38" customFormat="1" ht="102" hidden="1">
      <c r="B292" s="205" t="s">
        <v>716</v>
      </c>
      <c r="C292" s="206" t="str">
        <f t="shared" si="142"/>
        <v>Se produce Acceso no autorizado a datos debido a Comunicaciones sin cifrado  causado por un Atacante Externo, que ocaciona Fuga de información sensible o del proceso</v>
      </c>
      <c r="D292" s="157" t="s">
        <v>346</v>
      </c>
      <c r="E292" s="157" t="s">
        <v>347</v>
      </c>
      <c r="F292" s="218" t="s">
        <v>399</v>
      </c>
      <c r="G292" s="185" t="s">
        <v>349</v>
      </c>
      <c r="H292" s="204" t="s">
        <v>187</v>
      </c>
      <c r="I292" s="215" t="s">
        <v>350</v>
      </c>
      <c r="J292" s="152" t="s">
        <v>706</v>
      </c>
      <c r="K292" s="150" t="s">
        <v>707</v>
      </c>
      <c r="L292" s="150" t="s">
        <v>373</v>
      </c>
      <c r="M292" s="230" t="s">
        <v>463</v>
      </c>
      <c r="N292" s="146" t="s">
        <v>411</v>
      </c>
      <c r="O292" s="146" t="s">
        <v>708</v>
      </c>
      <c r="P292" s="152" t="s">
        <v>231</v>
      </c>
      <c r="Q292" s="150" t="s">
        <v>243</v>
      </c>
      <c r="R292" s="150" t="s">
        <v>243</v>
      </c>
      <c r="S292" s="208">
        <v>43440</v>
      </c>
      <c r="T292" s="177">
        <f t="shared" si="94"/>
        <v>3</v>
      </c>
      <c r="U292" s="244" t="str">
        <f t="shared" si="133"/>
        <v>Posible</v>
      </c>
      <c r="V292" s="177">
        <f t="shared" si="95"/>
        <v>1</v>
      </c>
      <c r="W292" s="238" t="str">
        <f>P292</f>
        <v>Insignificante</v>
      </c>
      <c r="X292" s="178" t="str">
        <f t="shared" si="143"/>
        <v>Bajo</v>
      </c>
      <c r="Y292" s="179"/>
      <c r="Z292" s="179"/>
      <c r="AA292" s="177">
        <f t="shared" si="144"/>
        <v>3</v>
      </c>
      <c r="AB292" s="178" t="str">
        <f t="shared" si="96"/>
        <v>Posible</v>
      </c>
      <c r="AC292" s="177">
        <f t="shared" si="145"/>
        <v>1</v>
      </c>
      <c r="AD292" s="178" t="str">
        <f t="shared" si="97"/>
        <v>Insignificante</v>
      </c>
      <c r="AE292" s="178" t="str">
        <f t="shared" si="146"/>
        <v>Moderado</v>
      </c>
      <c r="AF292" s="179"/>
      <c r="AG292" s="179"/>
      <c r="AH292" s="177">
        <f t="shared" si="147"/>
        <v>3</v>
      </c>
      <c r="AI292" s="178" t="str">
        <f t="shared" si="98"/>
        <v>Posible</v>
      </c>
      <c r="AJ292" s="177">
        <f t="shared" si="148"/>
        <v>1</v>
      </c>
      <c r="AK292" s="178" t="str">
        <f t="shared" si="99"/>
        <v>Insignificante</v>
      </c>
      <c r="AL292" s="178" t="str">
        <f t="shared" si="149"/>
        <v>Moderado</v>
      </c>
    </row>
    <row r="293" spans="2:38" customFormat="1" ht="114.75" hidden="1">
      <c r="B293" s="205" t="s">
        <v>717</v>
      </c>
      <c r="C293" s="206" t="str">
        <f t="shared" si="142"/>
        <v>Se produce Saturacion del sistema  debido a Falta de soluciones contra ataques de Denegación de Servicio (DDoS) causado por un Atacante Externo, que ocaciona Indisponibilidad del sistema</v>
      </c>
      <c r="D293" s="157" t="s">
        <v>346</v>
      </c>
      <c r="E293" s="182" t="s">
        <v>401</v>
      </c>
      <c r="F293" s="218" t="s">
        <v>402</v>
      </c>
      <c r="G293" s="157" t="s">
        <v>403</v>
      </c>
      <c r="H293" s="184" t="s">
        <v>189</v>
      </c>
      <c r="I293" s="156" t="s">
        <v>350</v>
      </c>
      <c r="J293" s="152" t="s">
        <v>706</v>
      </c>
      <c r="K293" s="150" t="s">
        <v>707</v>
      </c>
      <c r="L293" s="150" t="s">
        <v>373</v>
      </c>
      <c r="M293" s="230" t="s">
        <v>463</v>
      </c>
      <c r="N293" s="146" t="s">
        <v>411</v>
      </c>
      <c r="O293" s="146" t="s">
        <v>708</v>
      </c>
      <c r="P293" s="152" t="s">
        <v>231</v>
      </c>
      <c r="Q293" s="150" t="s">
        <v>243</v>
      </c>
      <c r="R293" s="150" t="s">
        <v>243</v>
      </c>
      <c r="S293" s="208">
        <v>43440</v>
      </c>
      <c r="T293" s="177">
        <f t="shared" si="94"/>
        <v>3</v>
      </c>
      <c r="U293" s="244" t="str">
        <f t="shared" si="133"/>
        <v>Posible</v>
      </c>
      <c r="V293" s="177">
        <f t="shared" si="95"/>
        <v>5</v>
      </c>
      <c r="W293" s="176" t="str">
        <f>R293</f>
        <v>Catastrófico</v>
      </c>
      <c r="X293" s="178" t="str">
        <f t="shared" si="143"/>
        <v>Extremo</v>
      </c>
      <c r="Y293" s="179"/>
      <c r="Z293" s="179"/>
      <c r="AA293" s="177">
        <f t="shared" si="144"/>
        <v>3</v>
      </c>
      <c r="AB293" s="178" t="str">
        <f t="shared" si="96"/>
        <v>Posible</v>
      </c>
      <c r="AC293" s="177">
        <f t="shared" si="145"/>
        <v>5</v>
      </c>
      <c r="AD293" s="178" t="str">
        <f t="shared" si="97"/>
        <v>Catastrofico</v>
      </c>
      <c r="AE293" s="178" t="str">
        <f t="shared" si="146"/>
        <v>Extremo</v>
      </c>
      <c r="AF293" s="179"/>
      <c r="AG293" s="179"/>
      <c r="AH293" s="177">
        <f t="shared" si="147"/>
        <v>3</v>
      </c>
      <c r="AI293" s="178" t="str">
        <f t="shared" si="98"/>
        <v>Posible</v>
      </c>
      <c r="AJ293" s="177">
        <f t="shared" si="148"/>
        <v>5</v>
      </c>
      <c r="AK293" s="178" t="str">
        <f t="shared" si="99"/>
        <v>Catastrofico</v>
      </c>
      <c r="AL293" s="178" t="str">
        <f t="shared" si="149"/>
        <v>Extremo</v>
      </c>
    </row>
    <row r="294" spans="2:38" customFormat="1" ht="102" hidden="1">
      <c r="B294" s="205" t="s">
        <v>718</v>
      </c>
      <c r="C294" s="206" t="str">
        <f>CONCATENATE("Se produce ",E294," debido a ",F294," causado por un ",D294,", que ocaciona ",G294,"")</f>
        <v xml:space="preserve">Se produce Modificación no autorizada de datos debido a Falta de logs de auditoría y monitoreo causado por un Atacante Externo, que ocaciona Alteracion de información sensible o del proceso </v>
      </c>
      <c r="D294" s="157" t="s">
        <v>346</v>
      </c>
      <c r="E294" s="172" t="s">
        <v>382</v>
      </c>
      <c r="F294" s="157" t="s">
        <v>405</v>
      </c>
      <c r="G294" s="185" t="s">
        <v>384</v>
      </c>
      <c r="H294" s="204" t="s">
        <v>188</v>
      </c>
      <c r="I294" s="164" t="s">
        <v>352</v>
      </c>
      <c r="J294" s="152" t="s">
        <v>706</v>
      </c>
      <c r="K294" s="150" t="s">
        <v>707</v>
      </c>
      <c r="L294" s="150" t="s">
        <v>373</v>
      </c>
      <c r="M294" s="230" t="s">
        <v>463</v>
      </c>
      <c r="N294" s="146" t="s">
        <v>411</v>
      </c>
      <c r="O294" s="146" t="s">
        <v>708</v>
      </c>
      <c r="P294" s="152" t="s">
        <v>231</v>
      </c>
      <c r="Q294" s="150" t="s">
        <v>243</v>
      </c>
      <c r="R294" s="150" t="s">
        <v>243</v>
      </c>
      <c r="S294" s="208">
        <v>43440</v>
      </c>
      <c r="T294" s="177">
        <f t="shared" si="94"/>
        <v>4</v>
      </c>
      <c r="U294" s="244" t="str">
        <f t="shared" si="133"/>
        <v>Probable</v>
      </c>
      <c r="V294" s="177">
        <f t="shared" si="95"/>
        <v>5</v>
      </c>
      <c r="W294" s="176" t="str">
        <f>Q294</f>
        <v>Catastrófico</v>
      </c>
      <c r="X294" s="178" t="str">
        <f>IF(AND(T294=1,V294=1),"Bajo",IF(AND(T294=1,V294=2),"Bajo",IF(AND(T294=2,V294=1),"Bajo",IF(AND(T294=3,V294=1),"Bajo",IF(AND(T294=1,V294=3),"Moderado",IF(AND(T294=1,V294=4),"Alto",IF(AND(T294=2,V294=2),"Bajo",IF(AND(T294=2,V294=3),"Alto",IF(AND(T294=3,V294=2),"Moderado",IF(AND(T294=4,V294=1),"Moderado",IF(AND(T294=1,V294=5),"Extremo",IF(AND(T294=2,V294=4),"Alto",IF(AND(T294=3,V294=3),"Alto",IF(AND(T294=3,V294=4),"Extremo",IF(AND(T294=4,V294=2),"Alto",IF(AND(T294=4,V294=3),"Alto",IF(AND(T294=5,V294=1),"Alto",IF(AND(T294=5,V294=2),"Alto",IF(AND(T294=2,V294=5),"Extremo",IF(AND(T294=3,V294=5),"Extremo",IF(AND(T294=4,V294=4),"Extremo",IF(AND(T294=4,V294=5),"Extremo",IF(AND(T294=5,V294=3),"Alto",IF(AND(T294=5,V294=4),"Extremo",IF(AND(T294=5,V294=5),"Extremo","NA")))))))))))))))))))))))))</f>
        <v>Extremo</v>
      </c>
      <c r="Y294" s="179"/>
      <c r="Z294" s="179"/>
      <c r="AA294" s="177">
        <f>IF(T294-Y294&lt;=0,1,T294-Y294)</f>
        <v>4</v>
      </c>
      <c r="AB294" s="178" t="str">
        <f t="shared" si="96"/>
        <v>Probable</v>
      </c>
      <c r="AC294" s="177">
        <f>IF(V294-Z294&lt;=0,1,V294-Z294)</f>
        <v>5</v>
      </c>
      <c r="AD294" s="178" t="str">
        <f t="shared" si="97"/>
        <v>Catastrofico</v>
      </c>
      <c r="AE294" s="178" t="str">
        <f>IF(AND(AA294=1,AC294=1),"Bajo",IF(AND(AA294=1,AC294=2),"Bajo",IF(AND(AA294=2,AC294=1),"Bajo",IF(AND(AA294=3,AC294=1),"Moderado",IF(AND(AA294=1,AC294=3),"Moderado",IF(AND(AA294=1,AC294=4),"Moderado",IF(AND(AA294=2,AC294=2),"Moderado",IF(AND(AA294=2,AC294=3),"Moderado",IF(AND(AA294=3,AC294=2),"Moderado",IF(AND(AA294=4,AC294=1),"Moderado",IF(AND(AA294=1,AC294=5),"Alto",IF(AND(AA294=2,AC294=4),"Alto",IF(AND(AA294=3,AC294=3),"Alto",IF(AND(AA294=3,AC294=4),"Alto",IF(AND(AA294=4,AC294=2),"Moderado",IF(AND(AA294=4,AC294=3),"Alto",IF(AND(AA294=5,AC294=1),"Alto",IF(AND(AA294=5,AC294=2),"Alto",IF(AND(AA294=2,AC294=5),"Alto",IF(AND(AA294=3,AC294=5),"Extremo",IF(AND(AA294=4,AC294=4),"Extremo",IF(AND(AA294=4,AC294=5),"Extremo",IF(AND(AA294=5,AC294=3),"Alto",IF(AND(AA294=5,AC294=4),"Extremo",IF(AND(AA294=5,AC294=5),"Extremo","NA")))))))))))))))))))))))))</f>
        <v>Extremo</v>
      </c>
      <c r="AF294" s="179"/>
      <c r="AG294" s="179"/>
      <c r="AH294" s="177">
        <f>IF(AA294-AF294&lt;=0,1,AA294-AF294)</f>
        <v>4</v>
      </c>
      <c r="AI294" s="178" t="str">
        <f t="shared" si="98"/>
        <v>Probable</v>
      </c>
      <c r="AJ294" s="177">
        <f>IF(AC294-AG294&lt;=0,1,AC294-AG294)</f>
        <v>5</v>
      </c>
      <c r="AK294" s="178" t="str">
        <f t="shared" si="99"/>
        <v>Catastrofico</v>
      </c>
      <c r="AL294" s="178" t="str">
        <f>IF(AND(AH294=1,AJ294=1),"Bajo",IF(AND(AH294=1,AJ294=2),"Bajo",IF(AND(AH294=2,AJ294=1),"Bajo",IF(AND(AH294=3,AJ294=1),"Moderado",IF(AND(AH294=1,AJ294=3),"Moderado",IF(AND(AH294=1,AJ294=4),"Moderado",IF(AND(AH294=2,AJ294=2),"Moderado",IF(AND(AH294=2,AJ294=3),"Moderado",IF(AND(AH294=3,AJ294=2),"Moderado",IF(AND(AH294=4,AJ294=1),"Moderado",IF(AND(AH294=1,AJ294=5),"Alto",IF(AND(AH294=2,AJ294=4),"Alto",IF(AND(AH294=3,AJ294=3),"Alto",IF(AND(AH294=3,AJ294=4),"Alto",IF(AND(AH294=4,AJ294=2),"Moderado",IF(AND(AH294=4,AJ294=3),"Alto",IF(AND(AH294=5,AJ294=1),"Alto",IF(AND(AH294=5,AJ294=2),"Alto",IF(AND(AH294=2,AJ294=5),"Alto",IF(AND(AH294=3,AJ294=5),"Extremo",IF(AND(AH294=4,AJ294=4),"Extremo",IF(AND(AH294=4,AJ294=5),"Extremo",IF(AND(AH294=5,AJ294=3),"Alto",IF(AND(AH294=5,AJ294=4),"Extremo",IF(AND(AH294=5,AJ294=5),"Extremo","NA")))))))))))))))))))))))))</f>
        <v>Extremo</v>
      </c>
    </row>
    <row r="295" spans="2:38" customFormat="1" ht="114.75" hidden="1">
      <c r="B295" s="205" t="s">
        <v>719</v>
      </c>
      <c r="C295" s="206" t="str">
        <f>CONCATENATE("Se produce ",E295," debido a ",F295," causado por un ",D295,", que ocaciona ",G295,"")</f>
        <v xml:space="preserve">Se produce Modificación no autorizada de datos debido a Falta de logs de auditoría y monitoreo causado por un Usuario TI (Malintencionado), que ocaciona Alteracion de información sensible o del proceso </v>
      </c>
      <c r="D295" s="182" t="s">
        <v>387</v>
      </c>
      <c r="E295" s="172" t="s">
        <v>382</v>
      </c>
      <c r="F295" s="157" t="s">
        <v>405</v>
      </c>
      <c r="G295" s="185" t="s">
        <v>384</v>
      </c>
      <c r="H295" s="204" t="s">
        <v>188</v>
      </c>
      <c r="I295" s="164" t="s">
        <v>352</v>
      </c>
      <c r="J295" s="152" t="s">
        <v>706</v>
      </c>
      <c r="K295" s="150" t="s">
        <v>707</v>
      </c>
      <c r="L295" s="150" t="s">
        <v>373</v>
      </c>
      <c r="M295" s="230" t="s">
        <v>463</v>
      </c>
      <c r="N295" s="146" t="s">
        <v>411</v>
      </c>
      <c r="O295" s="146" t="s">
        <v>708</v>
      </c>
      <c r="P295" s="152" t="s">
        <v>231</v>
      </c>
      <c r="Q295" s="150" t="s">
        <v>243</v>
      </c>
      <c r="R295" s="150" t="s">
        <v>243</v>
      </c>
      <c r="S295" s="208">
        <v>43440</v>
      </c>
      <c r="T295" s="177">
        <f t="shared" si="94"/>
        <v>4</v>
      </c>
      <c r="U295" s="244" t="str">
        <f t="shared" si="133"/>
        <v>Probable</v>
      </c>
      <c r="V295" s="177">
        <f t="shared" si="95"/>
        <v>5</v>
      </c>
      <c r="W295" s="176" t="str">
        <f>Q295</f>
        <v>Catastrófico</v>
      </c>
      <c r="X295" s="178" t="str">
        <f>IF(AND(T295=1,V295=1),"Bajo",IF(AND(T295=1,V295=2),"Bajo",IF(AND(T295=2,V295=1),"Bajo",IF(AND(T295=3,V295=1),"Bajo",IF(AND(T295=1,V295=3),"Moderado",IF(AND(T295=1,V295=4),"Alto",IF(AND(T295=2,V295=2),"Bajo",IF(AND(T295=2,V295=3),"Alto",IF(AND(T295=3,V295=2),"Moderado",IF(AND(T295=4,V295=1),"Moderado",IF(AND(T295=1,V295=5),"Extremo",IF(AND(T295=2,V295=4),"Alto",IF(AND(T295=3,V295=3),"Alto",IF(AND(T295=3,V295=4),"Extremo",IF(AND(T295=4,V295=2),"Alto",IF(AND(T295=4,V295=3),"Alto",IF(AND(T295=5,V295=1),"Alto",IF(AND(T295=5,V295=2),"Alto",IF(AND(T295=2,V295=5),"Extremo",IF(AND(T295=3,V295=5),"Extremo",IF(AND(T295=4,V295=4),"Extremo",IF(AND(T295=4,V295=5),"Extremo",IF(AND(T295=5,V295=3),"Alto",IF(AND(T295=5,V295=4),"Extremo",IF(AND(T295=5,V295=5),"Extremo","NA")))))))))))))))))))))))))</f>
        <v>Extremo</v>
      </c>
      <c r="Y295" s="179"/>
      <c r="Z295" s="179"/>
      <c r="AA295" s="177">
        <f>IF(T295-Y295&lt;=0,1,T295-Y295)</f>
        <v>4</v>
      </c>
      <c r="AB295" s="178" t="str">
        <f t="shared" si="96"/>
        <v>Probable</v>
      </c>
      <c r="AC295" s="177">
        <f>IF(V295-Z295&lt;=0,1,V295-Z295)</f>
        <v>5</v>
      </c>
      <c r="AD295" s="178" t="str">
        <f t="shared" si="97"/>
        <v>Catastrofico</v>
      </c>
      <c r="AE295" s="178" t="str">
        <f>IF(AND(AA295=1,AC295=1),"Bajo",IF(AND(AA295=1,AC295=2),"Bajo",IF(AND(AA295=2,AC295=1),"Bajo",IF(AND(AA295=3,AC295=1),"Moderado",IF(AND(AA295=1,AC295=3),"Moderado",IF(AND(AA295=1,AC295=4),"Moderado",IF(AND(AA295=2,AC295=2),"Moderado",IF(AND(AA295=2,AC295=3),"Moderado",IF(AND(AA295=3,AC295=2),"Moderado",IF(AND(AA295=4,AC295=1),"Moderado",IF(AND(AA295=1,AC295=5),"Alto",IF(AND(AA295=2,AC295=4),"Alto",IF(AND(AA295=3,AC295=3),"Alto",IF(AND(AA295=3,AC295=4),"Alto",IF(AND(AA295=4,AC295=2),"Moderado",IF(AND(AA295=4,AC295=3),"Alto",IF(AND(AA295=5,AC295=1),"Alto",IF(AND(AA295=5,AC295=2),"Alto",IF(AND(AA295=2,AC295=5),"Alto",IF(AND(AA295=3,AC295=5),"Extremo",IF(AND(AA295=4,AC295=4),"Extremo",IF(AND(AA295=4,AC295=5),"Extremo",IF(AND(AA295=5,AC295=3),"Alto",IF(AND(AA295=5,AC295=4),"Extremo",IF(AND(AA295=5,AC295=5),"Extremo","NA")))))))))))))))))))))))))</f>
        <v>Extremo</v>
      </c>
      <c r="AF295" s="179"/>
      <c r="AG295" s="179"/>
      <c r="AH295" s="177">
        <f>IF(AA295-AF295&lt;=0,1,AA295-AF295)</f>
        <v>4</v>
      </c>
      <c r="AI295" s="178" t="str">
        <f t="shared" si="98"/>
        <v>Probable</v>
      </c>
      <c r="AJ295" s="177">
        <f>IF(AC295-AG295&lt;=0,1,AC295-AG295)</f>
        <v>5</v>
      </c>
      <c r="AK295" s="178" t="str">
        <f t="shared" si="99"/>
        <v>Catastrofico</v>
      </c>
      <c r="AL295" s="178" t="str">
        <f>IF(AND(AH295=1,AJ295=1),"Bajo",IF(AND(AH295=1,AJ295=2),"Bajo",IF(AND(AH295=2,AJ295=1),"Bajo",IF(AND(AH295=3,AJ295=1),"Moderado",IF(AND(AH295=1,AJ295=3),"Moderado",IF(AND(AH295=1,AJ295=4),"Moderado",IF(AND(AH295=2,AJ295=2),"Moderado",IF(AND(AH295=2,AJ295=3),"Moderado",IF(AND(AH295=3,AJ295=2),"Moderado",IF(AND(AH295=4,AJ295=1),"Moderado",IF(AND(AH295=1,AJ295=5),"Alto",IF(AND(AH295=2,AJ295=4),"Alto",IF(AND(AH295=3,AJ295=3),"Alto",IF(AND(AH295=3,AJ295=4),"Alto",IF(AND(AH295=4,AJ295=2),"Moderado",IF(AND(AH295=4,AJ295=3),"Alto",IF(AND(AH295=5,AJ295=1),"Alto",IF(AND(AH295=5,AJ295=2),"Alto",IF(AND(AH295=2,AJ295=5),"Alto",IF(AND(AH295=3,AJ295=5),"Extremo",IF(AND(AH295=4,AJ295=4),"Extremo",IF(AND(AH295=4,AJ295=5),"Extremo",IF(AND(AH295=5,AJ295=3),"Alto",IF(AND(AH295=5,AJ295=4),"Extremo",IF(AND(AH295=5,AJ295=5),"Extremo","NA")))))))))))))))))))))))))</f>
        <v>Extremo</v>
      </c>
    </row>
    <row r="296" spans="2:38" customFormat="1" ht="409.5" hidden="1">
      <c r="B296" s="205" t="s">
        <v>720</v>
      </c>
      <c r="C296" s="206" t="str">
        <f t="shared" si="108"/>
        <v>Se produce ID spoofing debido a Falta de controles de identificación y autenticación causado por un Atacante Externo, que ocaciona Fuga de información sensible o del proceso</v>
      </c>
      <c r="D296" s="157" t="s">
        <v>346</v>
      </c>
      <c r="E296" s="157" t="s">
        <v>721</v>
      </c>
      <c r="F296" s="218" t="s">
        <v>722</v>
      </c>
      <c r="G296" s="185" t="s">
        <v>349</v>
      </c>
      <c r="H296" s="204" t="s">
        <v>187</v>
      </c>
      <c r="I296" s="156" t="s">
        <v>350</v>
      </c>
      <c r="J296" s="199" t="s">
        <v>723</v>
      </c>
      <c r="K296" s="143" t="s">
        <v>724</v>
      </c>
      <c r="L296" s="148" t="s">
        <v>725</v>
      </c>
      <c r="M296" s="144" t="s">
        <v>726</v>
      </c>
      <c r="N296" s="146" t="s">
        <v>727</v>
      </c>
      <c r="O296" s="146" t="s">
        <v>728</v>
      </c>
      <c r="P296" s="141" t="s">
        <v>243</v>
      </c>
      <c r="Q296" s="143" t="s">
        <v>243</v>
      </c>
      <c r="R296" s="143" t="s">
        <v>243</v>
      </c>
      <c r="S296" s="208">
        <v>43440</v>
      </c>
      <c r="T296" s="177">
        <f t="shared" ref="T296:T302" si="150">IF(U296="Rara vez",1,IF(U296="Improbable",2,IF(U296="Posible",3,IF(U296="Probable",4,IF(U296="Casi seguro",5,"NA")))))</f>
        <v>3</v>
      </c>
      <c r="U296" s="244" t="str">
        <f t="shared" si="133"/>
        <v>Posible</v>
      </c>
      <c r="V296" s="177">
        <f t="shared" ref="V296:V302" si="151">IF(W296="Insignificante",1,IF(W296="Menor",2,IF(W296="Moderado",3,IF(W296="Mayor",4,IF(W296="Catastrófico",5,"NA")))))</f>
        <v>5</v>
      </c>
      <c r="W296" s="211" t="str">
        <f>P296</f>
        <v>Catastrófico</v>
      </c>
      <c r="X296" s="178" t="str">
        <f>IF(AND(T296=1,V296=1),"Bajo",IF(AND(T296=1,V296=2),"Bajo",IF(AND(T296=2,V296=1),"Bajo",IF(AND(T296=3,V296=1),"Bajo",IF(AND(T296=1,V296=3),"Moderado",IF(AND(T296=1,V296=4),"Alto",IF(AND(T296=2,V296=2),"Bajo",IF(AND(T296=2,V296=3),"Alto",IF(AND(T296=3,V296=2),"Moderado",IF(AND(T296=4,V296=1),"Moderado",IF(AND(T296=1,V296=5),"Extremo",IF(AND(T296=2,V296=4),"Alto",IF(AND(T296=3,V296=3),"Alto",IF(AND(T296=3,V296=4),"Extremo",IF(AND(T296=4,V296=2),"Alto",IF(AND(T296=4,V296=3),"Alto",IF(AND(T296=5,V296=1),"Alto",IF(AND(T296=5,V296=2),"Alto",IF(AND(T296=2,V296=5),"Extremo",IF(AND(T296=3,V296=5),"Extremo",IF(AND(T296=4,V296=4),"Extremo",IF(AND(T296=4,V296=5),"Extremo",IF(AND(T296=5,V296=3),"Alto",IF(AND(T296=5,V296=4),"Extremo",IF(AND(T296=5,V296=5),"Extremo","NA")))))))))))))))))))))))))</f>
        <v>Extremo</v>
      </c>
      <c r="Y296" s="179"/>
      <c r="Z296" s="179"/>
      <c r="AA296" s="177">
        <f>IF(T296-Y296&lt;=0,1,T296-Y296)</f>
        <v>3</v>
      </c>
      <c r="AB296" s="178" t="str">
        <f t="shared" ref="AB296:AB302" si="152">IF(AA296=1,"Rara vez",IF(AA296=2,"Improbable",IF(AA296=3,"Posible",IF(AA296=4,"Probable",IF(AA296=5,"Casi Seguro","NA")))))</f>
        <v>Posible</v>
      </c>
      <c r="AC296" s="177">
        <f>IF(V296-Z296&lt;=0,1,V296-Z296)</f>
        <v>5</v>
      </c>
      <c r="AD296" s="178" t="str">
        <f t="shared" ref="AD296:AD302" si="153">IF(AC296=1,"Insignificante",IF(AC296=2,"Menor",IF(AC296=3,"Moderado",IF(AC296=4,"Mayor",IF(AC296=5,"Catastrofico","NA")))))</f>
        <v>Catastrofico</v>
      </c>
      <c r="AE296" s="178" t="str">
        <f>IF(AND(AA296=1,AC296=1),"Bajo",IF(AND(AA296=1,AC296=2),"Bajo",IF(AND(AA296=2,AC296=1),"Bajo",IF(AND(AA296=3,AC296=1),"Moderado",IF(AND(AA296=1,AC296=3),"Moderado",IF(AND(AA296=1,AC296=4),"Moderado",IF(AND(AA296=2,AC296=2),"Moderado",IF(AND(AA296=2,AC296=3),"Moderado",IF(AND(AA296=3,AC296=2),"Moderado",IF(AND(AA296=4,AC296=1),"Moderado",IF(AND(AA296=1,AC296=5),"Alto",IF(AND(AA296=2,AC296=4),"Alto",IF(AND(AA296=3,AC296=3),"Alto",IF(AND(AA296=3,AC296=4),"Alto",IF(AND(AA296=4,AC296=2),"Moderado",IF(AND(AA296=4,AC296=3),"Alto",IF(AND(AA296=5,AC296=1),"Alto",IF(AND(AA296=5,AC296=2),"Alto",IF(AND(AA296=2,AC296=5),"Alto",IF(AND(AA296=3,AC296=5),"Extremo",IF(AND(AA296=4,AC296=4),"Extremo",IF(AND(AA296=4,AC296=5),"Extremo",IF(AND(AA296=5,AC296=3),"Alto",IF(AND(AA296=5,AC296=4),"Extremo",IF(AND(AA296=5,AC296=5),"Extremo","NA")))))))))))))))))))))))))</f>
        <v>Extremo</v>
      </c>
      <c r="AF296" s="179"/>
      <c r="AG296" s="179"/>
      <c r="AH296" s="177">
        <f>IF(AA296-AF296&lt;=0,1,AA296-AF296)</f>
        <v>3</v>
      </c>
      <c r="AI296" s="178" t="str">
        <f t="shared" ref="AI296:AI302" si="154">IF(AH296=1,"Rara vez",IF(AH296=2,"Improbable",IF(AH296=3,"Posible",IF(AH296=4,"Probable",IF(AH296=5,"Casi Seguro","NA")))))</f>
        <v>Posible</v>
      </c>
      <c r="AJ296" s="177">
        <f>IF(AC296-AG296&lt;=0,1,AC296-AG296)</f>
        <v>5</v>
      </c>
      <c r="AK296" s="178" t="str">
        <f t="shared" ref="AK296:AK302" si="155">IF(AJ296=1,"Insignificante",IF(AJ296=2,"Menor",IF(AJ296=3,"Moderado",IF(AJ296=4,"Mayor",IF(AJ296=5,"Catastrofico","NA")))))</f>
        <v>Catastrofico</v>
      </c>
      <c r="AL296" s="178" t="str">
        <f>IF(AND(AH296=1,AJ296=1),"Bajo",IF(AND(AH296=1,AJ296=2),"Bajo",IF(AND(AH296=2,AJ296=1),"Bajo",IF(AND(AH296=3,AJ296=1),"Moderado",IF(AND(AH296=1,AJ296=3),"Moderado",IF(AND(AH296=1,AJ296=4),"Moderado",IF(AND(AH296=2,AJ296=2),"Moderado",IF(AND(AH296=2,AJ296=3),"Moderado",IF(AND(AH296=3,AJ296=2),"Moderado",IF(AND(AH296=4,AJ296=1),"Moderado",IF(AND(AH296=1,AJ296=5),"Alto",IF(AND(AH296=2,AJ296=4),"Alto",IF(AND(AH296=3,AJ296=3),"Alto",IF(AND(AH296=3,AJ296=4),"Alto",IF(AND(AH296=4,AJ296=2),"Moderado",IF(AND(AH296=4,AJ296=3),"Alto",IF(AND(AH296=5,AJ296=1),"Alto",IF(AND(AH296=5,AJ296=2),"Alto",IF(AND(AH296=2,AJ296=5),"Alto",IF(AND(AH296=3,AJ296=5),"Extremo",IF(AND(AH296=4,AJ296=4),"Extremo",IF(AND(AH296=4,AJ296=5),"Extremo",IF(AND(AH296=5,AJ296=3),"Alto",IF(AND(AH296=5,AJ296=4),"Extremo",IF(AND(AH296=5,AJ296=5),"Extremo","NA")))))))))))))))))))))))))</f>
        <v>Extremo</v>
      </c>
    </row>
    <row r="297" spans="2:38" customFormat="1" ht="409.5" hidden="1">
      <c r="B297" s="205" t="s">
        <v>729</v>
      </c>
      <c r="C297" s="206" t="str">
        <f t="shared" si="108"/>
        <v>Se produce ID spoofing debido a Passwords no protegidos (lógica o físicamente) causado por un Usuario interno (Malintencionado), que ocaciona Fuga de información sensible o del proceso</v>
      </c>
      <c r="D297" s="157" t="s">
        <v>485</v>
      </c>
      <c r="E297" s="157" t="s">
        <v>721</v>
      </c>
      <c r="F297" s="218" t="s">
        <v>730</v>
      </c>
      <c r="G297" s="185" t="s">
        <v>349</v>
      </c>
      <c r="H297" s="204" t="s">
        <v>187</v>
      </c>
      <c r="I297" s="156" t="s">
        <v>352</v>
      </c>
      <c r="J297" s="199" t="s">
        <v>723</v>
      </c>
      <c r="K297" s="143" t="s">
        <v>724</v>
      </c>
      <c r="L297" s="148" t="s">
        <v>725</v>
      </c>
      <c r="M297" s="144" t="s">
        <v>726</v>
      </c>
      <c r="N297" s="146" t="s">
        <v>727</v>
      </c>
      <c r="O297" s="146" t="s">
        <v>728</v>
      </c>
      <c r="P297" s="141" t="s">
        <v>243</v>
      </c>
      <c r="Q297" s="143" t="s">
        <v>243</v>
      </c>
      <c r="R297" s="143" t="s">
        <v>243</v>
      </c>
      <c r="S297" s="208">
        <v>43440</v>
      </c>
      <c r="T297" s="177">
        <f t="shared" si="150"/>
        <v>4</v>
      </c>
      <c r="U297" s="244" t="str">
        <f t="shared" si="133"/>
        <v>Probable</v>
      </c>
      <c r="V297" s="177">
        <f t="shared" si="151"/>
        <v>5</v>
      </c>
      <c r="W297" s="211" t="str">
        <f>P297</f>
        <v>Catastrófico</v>
      </c>
      <c r="X297" s="178" t="str">
        <f t="shared" ref="X297:X360" si="156">IF(AND(T297=1,V297=1),"Bajo",IF(AND(T297=1,V297=2),"Bajo",IF(AND(T297=2,V297=1),"Bajo",IF(AND(T297=3,V297=1),"Bajo",IF(AND(T297=1,V297=3),"Moderado",IF(AND(T297=1,V297=4),"Alto",IF(AND(T297=2,V297=2),"Bajo",IF(AND(T297=2,V297=3),"Alto",IF(AND(T297=3,V297=2),"Moderado",IF(AND(T297=4,V297=1),"Moderado",IF(AND(T297=1,V297=5),"Extremo",IF(AND(T297=2,V297=4),"Alto",IF(AND(T297=3,V297=3),"Alto",IF(AND(T297=3,V297=4),"Extremo",IF(AND(T297=4,V297=2),"Alto",IF(AND(T297=4,V297=3),"Alto",IF(AND(T297=5,V297=1),"Alto",IF(AND(T297=5,V297=2),"Alto",IF(AND(T297=2,V297=5),"Extremo",IF(AND(T297=3,V297=5),"Extremo",IF(AND(T297=4,V297=4),"Extremo",IF(AND(T297=4,V297=5),"Extremo",IF(AND(T297=5,V297=3),"Alto",IF(AND(T297=5,V297=4),"Extremo",IF(AND(T297=5,V297=5),"Extremo","NA")))))))))))))))))))))))))</f>
        <v>Extremo</v>
      </c>
      <c r="Y297" s="179"/>
      <c r="Z297" s="179"/>
      <c r="AA297" s="177">
        <f t="shared" ref="AA297:AA360" si="157">IF(T297-Y297&lt;=0,1,T297-Y297)</f>
        <v>4</v>
      </c>
      <c r="AB297" s="178" t="str">
        <f t="shared" si="152"/>
        <v>Probable</v>
      </c>
      <c r="AC297" s="177">
        <f t="shared" ref="AC297:AC360" si="158">IF(V297-Z297&lt;=0,1,V297-Z297)</f>
        <v>5</v>
      </c>
      <c r="AD297" s="178" t="str">
        <f t="shared" si="153"/>
        <v>Catastrofico</v>
      </c>
      <c r="AE297" s="178" t="str">
        <f t="shared" ref="AE297:AE360" si="159">IF(AND(AA297=1,AC297=1),"Bajo",IF(AND(AA297=1,AC297=2),"Bajo",IF(AND(AA297=2,AC297=1),"Bajo",IF(AND(AA297=3,AC297=1),"Moderado",IF(AND(AA297=1,AC297=3),"Moderado",IF(AND(AA297=1,AC297=4),"Moderado",IF(AND(AA297=2,AC297=2),"Moderado",IF(AND(AA297=2,AC297=3),"Moderado",IF(AND(AA297=3,AC297=2),"Moderado",IF(AND(AA297=4,AC297=1),"Moderado",IF(AND(AA297=1,AC297=5),"Alto",IF(AND(AA297=2,AC297=4),"Alto",IF(AND(AA297=3,AC297=3),"Alto",IF(AND(AA297=3,AC297=4),"Alto",IF(AND(AA297=4,AC297=2),"Moderado",IF(AND(AA297=4,AC297=3),"Alto",IF(AND(AA297=5,AC297=1),"Alto",IF(AND(AA297=5,AC297=2),"Alto",IF(AND(AA297=2,AC297=5),"Alto",IF(AND(AA297=3,AC297=5),"Extremo",IF(AND(AA297=4,AC297=4),"Extremo",IF(AND(AA297=4,AC297=5),"Extremo",IF(AND(AA297=5,AC297=3),"Alto",IF(AND(AA297=5,AC297=4),"Extremo",IF(AND(AA297=5,AC297=5),"Extremo","NA")))))))))))))))))))))))))</f>
        <v>Extremo</v>
      </c>
      <c r="AF297" s="179"/>
      <c r="AG297" s="179"/>
      <c r="AH297" s="177">
        <f t="shared" ref="AH297:AH360" si="160">IF(AA297-AF297&lt;=0,1,AA297-AF297)</f>
        <v>4</v>
      </c>
      <c r="AI297" s="178" t="str">
        <f t="shared" si="154"/>
        <v>Probable</v>
      </c>
      <c r="AJ297" s="177">
        <f t="shared" ref="AJ297:AJ360" si="161">IF(AC297-AG297&lt;=0,1,AC297-AG297)</f>
        <v>5</v>
      </c>
      <c r="AK297" s="178" t="str">
        <f t="shared" si="155"/>
        <v>Catastrofico</v>
      </c>
      <c r="AL297" s="178" t="str">
        <f t="shared" ref="AL297:AL360" si="162">IF(AND(AH297=1,AJ297=1),"Bajo",IF(AND(AH297=1,AJ297=2),"Bajo",IF(AND(AH297=2,AJ297=1),"Bajo",IF(AND(AH297=3,AJ297=1),"Moderado",IF(AND(AH297=1,AJ297=3),"Moderado",IF(AND(AH297=1,AJ297=4),"Moderado",IF(AND(AH297=2,AJ297=2),"Moderado",IF(AND(AH297=2,AJ297=3),"Moderado",IF(AND(AH297=3,AJ297=2),"Moderado",IF(AND(AH297=4,AJ297=1),"Moderado",IF(AND(AH297=1,AJ297=5),"Alto",IF(AND(AH297=2,AJ297=4),"Alto",IF(AND(AH297=3,AJ297=3),"Alto",IF(AND(AH297=3,AJ297=4),"Alto",IF(AND(AH297=4,AJ297=2),"Moderado",IF(AND(AH297=4,AJ297=3),"Alto",IF(AND(AH297=5,AJ297=1),"Alto",IF(AND(AH297=5,AJ297=2),"Alto",IF(AND(AH297=2,AJ297=5),"Alto",IF(AND(AH297=3,AJ297=5),"Extremo",IF(AND(AH297=4,AJ297=4),"Extremo",IF(AND(AH297=4,AJ297=5),"Extremo",IF(AND(AH297=5,AJ297=3),"Alto",IF(AND(AH297=5,AJ297=4),"Extremo",IF(AND(AH297=5,AJ297=5),"Extremo","NA")))))))))))))))))))))))))</f>
        <v>Extremo</v>
      </c>
    </row>
    <row r="298" spans="2:38" customFormat="1" ht="409.5" hidden="1">
      <c r="B298" s="205" t="s">
        <v>731</v>
      </c>
      <c r="C298" s="206" t="str">
        <f t="shared" si="108"/>
        <v>Se produce Robo y Fraude debido a Información en texto claro causado por un Atacante Externo, que ocaciona Fuga de información sensible o del proceso</v>
      </c>
      <c r="D298" s="157" t="s">
        <v>346</v>
      </c>
      <c r="E298" s="157" t="s">
        <v>732</v>
      </c>
      <c r="F298" s="218" t="s">
        <v>733</v>
      </c>
      <c r="G298" s="185" t="s">
        <v>349</v>
      </c>
      <c r="H298" s="204" t="s">
        <v>187</v>
      </c>
      <c r="I298" s="156" t="s">
        <v>352</v>
      </c>
      <c r="J298" s="199" t="s">
        <v>723</v>
      </c>
      <c r="K298" s="143" t="s">
        <v>724</v>
      </c>
      <c r="L298" s="148" t="s">
        <v>725</v>
      </c>
      <c r="M298" s="144" t="s">
        <v>726</v>
      </c>
      <c r="N298" s="146" t="s">
        <v>727</v>
      </c>
      <c r="O298" s="146" t="s">
        <v>728</v>
      </c>
      <c r="P298" s="141" t="s">
        <v>243</v>
      </c>
      <c r="Q298" s="143" t="s">
        <v>243</v>
      </c>
      <c r="R298" s="143" t="s">
        <v>243</v>
      </c>
      <c r="S298" s="208">
        <v>43440</v>
      </c>
      <c r="T298" s="177">
        <f t="shared" si="150"/>
        <v>4</v>
      </c>
      <c r="U298" s="244" t="str">
        <f t="shared" si="133"/>
        <v>Probable</v>
      </c>
      <c r="V298" s="177">
        <f t="shared" si="151"/>
        <v>5</v>
      </c>
      <c r="W298" s="211" t="str">
        <f>P298</f>
        <v>Catastrófico</v>
      </c>
      <c r="X298" s="178" t="str">
        <f t="shared" si="156"/>
        <v>Extremo</v>
      </c>
      <c r="Y298" s="179"/>
      <c r="Z298" s="179"/>
      <c r="AA298" s="177">
        <f t="shared" si="157"/>
        <v>4</v>
      </c>
      <c r="AB298" s="178" t="str">
        <f t="shared" si="152"/>
        <v>Probable</v>
      </c>
      <c r="AC298" s="177">
        <f t="shared" si="158"/>
        <v>5</v>
      </c>
      <c r="AD298" s="178" t="str">
        <f t="shared" si="153"/>
        <v>Catastrofico</v>
      </c>
      <c r="AE298" s="178" t="str">
        <f t="shared" si="159"/>
        <v>Extremo</v>
      </c>
      <c r="AF298" s="179"/>
      <c r="AG298" s="179"/>
      <c r="AH298" s="177">
        <f t="shared" si="160"/>
        <v>4</v>
      </c>
      <c r="AI298" s="178" t="str">
        <f t="shared" si="154"/>
        <v>Probable</v>
      </c>
      <c r="AJ298" s="177">
        <f t="shared" si="161"/>
        <v>5</v>
      </c>
      <c r="AK298" s="178" t="str">
        <f t="shared" si="155"/>
        <v>Catastrofico</v>
      </c>
      <c r="AL298" s="178" t="str">
        <f t="shared" si="162"/>
        <v>Extremo</v>
      </c>
    </row>
    <row r="299" spans="2:38" customFormat="1" ht="409.5" hidden="1">
      <c r="B299" s="205" t="s">
        <v>734</v>
      </c>
      <c r="C299" s="206" t="str">
        <f t="shared" si="108"/>
        <v>Se produce Robo y Fraude debido a Información en texto claro causado por un Usuario interno (Malintencionado), que ocaciona Fuga de información sensible o del proceso</v>
      </c>
      <c r="D299" s="157" t="s">
        <v>485</v>
      </c>
      <c r="E299" s="157" t="s">
        <v>732</v>
      </c>
      <c r="F299" s="218" t="s">
        <v>733</v>
      </c>
      <c r="G299" s="185" t="s">
        <v>349</v>
      </c>
      <c r="H299" s="204" t="s">
        <v>187</v>
      </c>
      <c r="I299" s="156" t="s">
        <v>352</v>
      </c>
      <c r="J299" s="199" t="s">
        <v>723</v>
      </c>
      <c r="K299" s="143" t="s">
        <v>724</v>
      </c>
      <c r="L299" s="148" t="s">
        <v>725</v>
      </c>
      <c r="M299" s="144" t="s">
        <v>726</v>
      </c>
      <c r="N299" s="146" t="s">
        <v>727</v>
      </c>
      <c r="O299" s="146" t="s">
        <v>728</v>
      </c>
      <c r="P299" s="141" t="s">
        <v>243</v>
      </c>
      <c r="Q299" s="143" t="s">
        <v>243</v>
      </c>
      <c r="R299" s="143" t="s">
        <v>243</v>
      </c>
      <c r="S299" s="208">
        <v>43440</v>
      </c>
      <c r="T299" s="177">
        <f t="shared" si="150"/>
        <v>4</v>
      </c>
      <c r="U299" s="244" t="str">
        <f t="shared" si="133"/>
        <v>Probable</v>
      </c>
      <c r="V299" s="177">
        <f t="shared" si="151"/>
        <v>5</v>
      </c>
      <c r="W299" s="211" t="str">
        <f>P299</f>
        <v>Catastrófico</v>
      </c>
      <c r="X299" s="178" t="str">
        <f t="shared" si="156"/>
        <v>Extremo</v>
      </c>
      <c r="Y299" s="179"/>
      <c r="Z299" s="179"/>
      <c r="AA299" s="177">
        <f t="shared" si="157"/>
        <v>4</v>
      </c>
      <c r="AB299" s="178" t="str">
        <f t="shared" si="152"/>
        <v>Probable</v>
      </c>
      <c r="AC299" s="177">
        <f t="shared" si="158"/>
        <v>5</v>
      </c>
      <c r="AD299" s="178" t="str">
        <f t="shared" si="153"/>
        <v>Catastrofico</v>
      </c>
      <c r="AE299" s="178" t="str">
        <f t="shared" si="159"/>
        <v>Extremo</v>
      </c>
      <c r="AF299" s="179"/>
      <c r="AG299" s="179"/>
      <c r="AH299" s="177">
        <f t="shared" si="160"/>
        <v>4</v>
      </c>
      <c r="AI299" s="178" t="str">
        <f t="shared" si="154"/>
        <v>Probable</v>
      </c>
      <c r="AJ299" s="177">
        <f t="shared" si="161"/>
        <v>5</v>
      </c>
      <c r="AK299" s="178" t="str">
        <f t="shared" si="155"/>
        <v>Catastrofico</v>
      </c>
      <c r="AL299" s="178" t="str">
        <f t="shared" si="162"/>
        <v>Extremo</v>
      </c>
    </row>
    <row r="300" spans="2:38" customFormat="1" ht="409.5" hidden="1">
      <c r="B300" s="205" t="s">
        <v>735</v>
      </c>
      <c r="C300" s="206" t="str">
        <f t="shared" si="108"/>
        <v>Se produce Modificación no autorizada de datos debido a Vulnerabilidades técnicas no remediadas causado por un Atacante Externo, que ocaciona Alteracion de informacion sensible o del proceso</v>
      </c>
      <c r="D300" s="157" t="s">
        <v>346</v>
      </c>
      <c r="E300" s="155" t="s">
        <v>382</v>
      </c>
      <c r="F300" s="172" t="s">
        <v>383</v>
      </c>
      <c r="G300" s="182" t="s">
        <v>736</v>
      </c>
      <c r="H300" s="204" t="s">
        <v>188</v>
      </c>
      <c r="I300" s="156" t="s">
        <v>352</v>
      </c>
      <c r="J300" s="199" t="s">
        <v>723</v>
      </c>
      <c r="K300" s="143" t="s">
        <v>724</v>
      </c>
      <c r="L300" s="148" t="s">
        <v>725</v>
      </c>
      <c r="M300" s="144" t="s">
        <v>726</v>
      </c>
      <c r="N300" s="146" t="s">
        <v>727</v>
      </c>
      <c r="O300" s="146" t="s">
        <v>728</v>
      </c>
      <c r="P300" s="141" t="s">
        <v>243</v>
      </c>
      <c r="Q300" s="143" t="s">
        <v>243</v>
      </c>
      <c r="R300" s="143" t="s">
        <v>243</v>
      </c>
      <c r="S300" s="208">
        <v>43440</v>
      </c>
      <c r="T300" s="177">
        <f t="shared" si="150"/>
        <v>4</v>
      </c>
      <c r="U300" s="244" t="str">
        <f t="shared" si="133"/>
        <v>Probable</v>
      </c>
      <c r="V300" s="177">
        <f t="shared" si="151"/>
        <v>5</v>
      </c>
      <c r="W300" s="176" t="str">
        <f>Q300</f>
        <v>Catastrófico</v>
      </c>
      <c r="X300" s="178" t="str">
        <f t="shared" si="156"/>
        <v>Extremo</v>
      </c>
      <c r="Y300" s="179"/>
      <c r="Z300" s="179"/>
      <c r="AA300" s="177">
        <f t="shared" si="157"/>
        <v>4</v>
      </c>
      <c r="AB300" s="178" t="str">
        <f t="shared" si="152"/>
        <v>Probable</v>
      </c>
      <c r="AC300" s="177">
        <f t="shared" si="158"/>
        <v>5</v>
      </c>
      <c r="AD300" s="178" t="str">
        <f t="shared" si="153"/>
        <v>Catastrofico</v>
      </c>
      <c r="AE300" s="178" t="str">
        <f t="shared" si="159"/>
        <v>Extremo</v>
      </c>
      <c r="AF300" s="179"/>
      <c r="AG300" s="179"/>
      <c r="AH300" s="177">
        <f t="shared" si="160"/>
        <v>4</v>
      </c>
      <c r="AI300" s="178" t="str">
        <f t="shared" si="154"/>
        <v>Probable</v>
      </c>
      <c r="AJ300" s="177">
        <f t="shared" si="161"/>
        <v>5</v>
      </c>
      <c r="AK300" s="178" t="str">
        <f t="shared" si="155"/>
        <v>Catastrofico</v>
      </c>
      <c r="AL300" s="178" t="str">
        <f t="shared" si="162"/>
        <v>Extremo</v>
      </c>
    </row>
    <row r="301" spans="2:38" customFormat="1" ht="409.5" hidden="1">
      <c r="B301" s="205" t="s">
        <v>737</v>
      </c>
      <c r="C301" s="206" t="str">
        <f t="shared" si="108"/>
        <v>Se produce Acceso no autorizado debido a Vulnerabilidades técnicas no remediadas causado por un Atacante Externo, que ocaciona Fuga de información sensible o del proceso</v>
      </c>
      <c r="D301" s="157" t="s">
        <v>346</v>
      </c>
      <c r="E301" s="155" t="s">
        <v>431</v>
      </c>
      <c r="F301" s="172" t="s">
        <v>383</v>
      </c>
      <c r="G301" s="185" t="s">
        <v>349</v>
      </c>
      <c r="H301" s="204" t="s">
        <v>187</v>
      </c>
      <c r="I301" s="156" t="s">
        <v>352</v>
      </c>
      <c r="J301" s="199" t="s">
        <v>723</v>
      </c>
      <c r="K301" s="143" t="s">
        <v>724</v>
      </c>
      <c r="L301" s="148" t="s">
        <v>725</v>
      </c>
      <c r="M301" s="144" t="s">
        <v>726</v>
      </c>
      <c r="N301" s="146" t="s">
        <v>727</v>
      </c>
      <c r="O301" s="146" t="s">
        <v>728</v>
      </c>
      <c r="P301" s="141" t="s">
        <v>243</v>
      </c>
      <c r="Q301" s="143" t="s">
        <v>243</v>
      </c>
      <c r="R301" s="143" t="s">
        <v>243</v>
      </c>
      <c r="S301" s="208">
        <v>43440</v>
      </c>
      <c r="T301" s="177">
        <f t="shared" si="150"/>
        <v>4</v>
      </c>
      <c r="U301" s="244" t="str">
        <f t="shared" si="133"/>
        <v>Probable</v>
      </c>
      <c r="V301" s="177">
        <f t="shared" si="151"/>
        <v>5</v>
      </c>
      <c r="W301" s="211" t="str">
        <f>P301</f>
        <v>Catastrófico</v>
      </c>
      <c r="X301" s="178" t="str">
        <f t="shared" si="156"/>
        <v>Extremo</v>
      </c>
      <c r="Y301" s="179"/>
      <c r="Z301" s="179"/>
      <c r="AA301" s="177">
        <f t="shared" si="157"/>
        <v>4</v>
      </c>
      <c r="AB301" s="178" t="str">
        <f t="shared" si="152"/>
        <v>Probable</v>
      </c>
      <c r="AC301" s="177">
        <f t="shared" si="158"/>
        <v>5</v>
      </c>
      <c r="AD301" s="178" t="str">
        <f t="shared" si="153"/>
        <v>Catastrofico</v>
      </c>
      <c r="AE301" s="178" t="str">
        <f t="shared" si="159"/>
        <v>Extremo</v>
      </c>
      <c r="AF301" s="179"/>
      <c r="AG301" s="179"/>
      <c r="AH301" s="177">
        <f t="shared" si="160"/>
        <v>4</v>
      </c>
      <c r="AI301" s="178" t="str">
        <f t="shared" si="154"/>
        <v>Probable</v>
      </c>
      <c r="AJ301" s="177">
        <f t="shared" si="161"/>
        <v>5</v>
      </c>
      <c r="AK301" s="178" t="str">
        <f t="shared" si="155"/>
        <v>Catastrofico</v>
      </c>
      <c r="AL301" s="178" t="str">
        <f t="shared" si="162"/>
        <v>Extremo</v>
      </c>
    </row>
    <row r="302" spans="2:38" customFormat="1" ht="409.5" hidden="1">
      <c r="B302" s="205" t="s">
        <v>738</v>
      </c>
      <c r="C302" s="206" t="str">
        <f t="shared" si="108"/>
        <v>Se produce Modificación no autorizada de datos debido a Vulnerabilidades de día cero no gestionadas causado por un Atacante Externo, que ocaciona Alteracion de informacion sensible o del proceso</v>
      </c>
      <c r="D302" s="157" t="s">
        <v>346</v>
      </c>
      <c r="E302" s="155" t="s">
        <v>382</v>
      </c>
      <c r="F302" s="172" t="s">
        <v>389</v>
      </c>
      <c r="G302" s="182" t="s">
        <v>736</v>
      </c>
      <c r="H302" s="204" t="s">
        <v>188</v>
      </c>
      <c r="I302" s="156" t="s">
        <v>352</v>
      </c>
      <c r="J302" s="199" t="s">
        <v>723</v>
      </c>
      <c r="K302" s="143" t="s">
        <v>724</v>
      </c>
      <c r="L302" s="148" t="s">
        <v>725</v>
      </c>
      <c r="M302" s="144" t="s">
        <v>726</v>
      </c>
      <c r="N302" s="146" t="s">
        <v>727</v>
      </c>
      <c r="O302" s="146" t="s">
        <v>728</v>
      </c>
      <c r="P302" s="141" t="s">
        <v>243</v>
      </c>
      <c r="Q302" s="143" t="s">
        <v>243</v>
      </c>
      <c r="R302" s="143" t="s">
        <v>243</v>
      </c>
      <c r="S302" s="208">
        <v>43440</v>
      </c>
      <c r="T302" s="177">
        <f t="shared" si="150"/>
        <v>4</v>
      </c>
      <c r="U302" s="244" t="str">
        <f t="shared" si="133"/>
        <v>Probable</v>
      </c>
      <c r="V302" s="177">
        <f t="shared" si="151"/>
        <v>5</v>
      </c>
      <c r="W302" s="176" t="str">
        <f>Q302</f>
        <v>Catastrófico</v>
      </c>
      <c r="X302" s="178" t="str">
        <f t="shared" si="156"/>
        <v>Extremo</v>
      </c>
      <c r="Y302" s="179"/>
      <c r="Z302" s="179"/>
      <c r="AA302" s="177">
        <f t="shared" si="157"/>
        <v>4</v>
      </c>
      <c r="AB302" s="178" t="str">
        <f t="shared" si="152"/>
        <v>Probable</v>
      </c>
      <c r="AC302" s="177">
        <f t="shared" si="158"/>
        <v>5</v>
      </c>
      <c r="AD302" s="178" t="str">
        <f t="shared" si="153"/>
        <v>Catastrofico</v>
      </c>
      <c r="AE302" s="178" t="str">
        <f t="shared" si="159"/>
        <v>Extremo</v>
      </c>
      <c r="AF302" s="179"/>
      <c r="AG302" s="179"/>
      <c r="AH302" s="177">
        <f t="shared" si="160"/>
        <v>4</v>
      </c>
      <c r="AI302" s="178" t="str">
        <f t="shared" si="154"/>
        <v>Probable</v>
      </c>
      <c r="AJ302" s="177">
        <f t="shared" si="161"/>
        <v>5</v>
      </c>
      <c r="AK302" s="178" t="str">
        <f t="shared" si="155"/>
        <v>Catastrofico</v>
      </c>
      <c r="AL302" s="178" t="str">
        <f t="shared" si="162"/>
        <v>Extremo</v>
      </c>
    </row>
    <row r="303" spans="2:38" customFormat="1" ht="409.5" hidden="1">
      <c r="B303" s="205" t="s">
        <v>739</v>
      </c>
      <c r="C303" s="206" t="str">
        <f t="shared" si="108"/>
        <v>Se produce Acceso no autorizado a datos debido a Ausencia de cifrado de datos sensibles (portátiles) causado por un Atacante Externo, que ocaciona Fuga de información sensible o del proceso</v>
      </c>
      <c r="D303" s="157" t="s">
        <v>346</v>
      </c>
      <c r="E303" s="155" t="s">
        <v>347</v>
      </c>
      <c r="F303" s="185" t="s">
        <v>740</v>
      </c>
      <c r="G303" s="185" t="s">
        <v>349</v>
      </c>
      <c r="H303" s="204" t="s">
        <v>187</v>
      </c>
      <c r="I303" s="180" t="s">
        <v>352</v>
      </c>
      <c r="J303" s="199" t="s">
        <v>723</v>
      </c>
      <c r="K303" s="143" t="s">
        <v>724</v>
      </c>
      <c r="L303" s="148" t="s">
        <v>725</v>
      </c>
      <c r="M303" s="144" t="s">
        <v>726</v>
      </c>
      <c r="N303" s="146" t="s">
        <v>727</v>
      </c>
      <c r="O303" s="146" t="s">
        <v>728</v>
      </c>
      <c r="P303" s="141" t="s">
        <v>243</v>
      </c>
      <c r="Q303" s="143" t="s">
        <v>243</v>
      </c>
      <c r="R303" s="143" t="s">
        <v>243</v>
      </c>
      <c r="S303" s="208">
        <v>43440</v>
      </c>
      <c r="T303" s="177">
        <f t="shared" ref="T303:T366" si="163">IF(U303="Rara vez",1,IF(U303="Improbable",2,IF(U303="Posible",3,IF(U303="Probable",4,IF(U303="Casi seguro",5,"NA")))))</f>
        <v>4</v>
      </c>
      <c r="U303" s="244" t="str">
        <f t="shared" si="133"/>
        <v>Probable</v>
      </c>
      <c r="V303" s="177">
        <f t="shared" ref="V303:V366" si="164">IF(W303="Insignificante",1,IF(W303="Menor",2,IF(W303="Moderado",3,IF(W303="Mayor",4,IF(W303="Catastrófico",5,"NA")))))</f>
        <v>5</v>
      </c>
      <c r="W303" s="211" t="str">
        <f>P303</f>
        <v>Catastrófico</v>
      </c>
      <c r="X303" s="178" t="str">
        <f t="shared" si="156"/>
        <v>Extremo</v>
      </c>
      <c r="Y303" s="179"/>
      <c r="Z303" s="179"/>
      <c r="AA303" s="177">
        <f t="shared" si="157"/>
        <v>4</v>
      </c>
      <c r="AB303" s="178" t="str">
        <f t="shared" ref="AB303:AB366" si="165">IF(AA303=1,"Rara vez",IF(AA303=2,"Improbable",IF(AA303=3,"Posible",IF(AA303=4,"Probable",IF(AA303=5,"Casi Seguro","NA")))))</f>
        <v>Probable</v>
      </c>
      <c r="AC303" s="177">
        <f t="shared" si="158"/>
        <v>5</v>
      </c>
      <c r="AD303" s="178" t="str">
        <f t="shared" ref="AD303:AD366" si="166">IF(AC303=1,"Insignificante",IF(AC303=2,"Menor",IF(AC303=3,"Moderado",IF(AC303=4,"Mayor",IF(AC303=5,"Catastrofico","NA")))))</f>
        <v>Catastrofico</v>
      </c>
      <c r="AE303" s="178" t="str">
        <f t="shared" si="159"/>
        <v>Extremo</v>
      </c>
      <c r="AF303" s="179"/>
      <c r="AG303" s="179"/>
      <c r="AH303" s="177">
        <f t="shared" si="160"/>
        <v>4</v>
      </c>
      <c r="AI303" s="178" t="str">
        <f t="shared" ref="AI303:AI366" si="167">IF(AH303=1,"Rara vez",IF(AH303=2,"Improbable",IF(AH303=3,"Posible",IF(AH303=4,"Probable",IF(AH303=5,"Casi Seguro","NA")))))</f>
        <v>Probable</v>
      </c>
      <c r="AJ303" s="177">
        <f t="shared" si="161"/>
        <v>5</v>
      </c>
      <c r="AK303" s="178" t="str">
        <f t="shared" ref="AK303:AK366" si="168">IF(AJ303=1,"Insignificante",IF(AJ303=2,"Menor",IF(AJ303=3,"Moderado",IF(AJ303=4,"Mayor",IF(AJ303=5,"Catastrofico","NA")))))</f>
        <v>Catastrofico</v>
      </c>
      <c r="AL303" s="178" t="str">
        <f t="shared" si="162"/>
        <v>Extremo</v>
      </c>
    </row>
    <row r="304" spans="2:38" customFormat="1" ht="409.5" hidden="1">
      <c r="B304" s="205" t="s">
        <v>741</v>
      </c>
      <c r="C304" s="206" t="str">
        <f t="shared" si="108"/>
        <v>Se produce Acceso no autorizado a datos debido a Ausencia de cifrado de datos sensibles (portátiles) causado por un Usuario interno (Malintencionado), que ocaciona Fuga de información sensible o del proceso</v>
      </c>
      <c r="D304" s="157" t="s">
        <v>485</v>
      </c>
      <c r="E304" s="155" t="s">
        <v>347</v>
      </c>
      <c r="F304" s="185" t="s">
        <v>740</v>
      </c>
      <c r="G304" s="185" t="s">
        <v>349</v>
      </c>
      <c r="H304" s="204" t="s">
        <v>187</v>
      </c>
      <c r="I304" s="180" t="s">
        <v>352</v>
      </c>
      <c r="J304" s="199" t="s">
        <v>723</v>
      </c>
      <c r="K304" s="143" t="s">
        <v>724</v>
      </c>
      <c r="L304" s="148" t="s">
        <v>725</v>
      </c>
      <c r="M304" s="144" t="s">
        <v>726</v>
      </c>
      <c r="N304" s="146" t="s">
        <v>727</v>
      </c>
      <c r="O304" s="146" t="s">
        <v>728</v>
      </c>
      <c r="P304" s="141" t="s">
        <v>243</v>
      </c>
      <c r="Q304" s="143" t="s">
        <v>243</v>
      </c>
      <c r="R304" s="143" t="s">
        <v>243</v>
      </c>
      <c r="S304" s="208">
        <v>43440</v>
      </c>
      <c r="T304" s="177">
        <f t="shared" si="163"/>
        <v>4</v>
      </c>
      <c r="U304" s="244" t="str">
        <f t="shared" si="133"/>
        <v>Probable</v>
      </c>
      <c r="V304" s="177">
        <f t="shared" si="164"/>
        <v>5</v>
      </c>
      <c r="W304" s="211" t="str">
        <f>P304</f>
        <v>Catastrófico</v>
      </c>
      <c r="X304" s="178" t="str">
        <f t="shared" si="156"/>
        <v>Extremo</v>
      </c>
      <c r="Y304" s="179"/>
      <c r="Z304" s="179"/>
      <c r="AA304" s="177">
        <f t="shared" si="157"/>
        <v>4</v>
      </c>
      <c r="AB304" s="178" t="str">
        <f t="shared" si="165"/>
        <v>Probable</v>
      </c>
      <c r="AC304" s="177">
        <f t="shared" si="158"/>
        <v>5</v>
      </c>
      <c r="AD304" s="178" t="str">
        <f t="shared" si="166"/>
        <v>Catastrofico</v>
      </c>
      <c r="AE304" s="178" t="str">
        <f t="shared" si="159"/>
        <v>Extremo</v>
      </c>
      <c r="AF304" s="179"/>
      <c r="AG304" s="179"/>
      <c r="AH304" s="177">
        <f t="shared" si="160"/>
        <v>4</v>
      </c>
      <c r="AI304" s="178" t="str">
        <f t="shared" si="167"/>
        <v>Probable</v>
      </c>
      <c r="AJ304" s="177">
        <f t="shared" si="161"/>
        <v>5</v>
      </c>
      <c r="AK304" s="178" t="str">
        <f t="shared" si="168"/>
        <v>Catastrofico</v>
      </c>
      <c r="AL304" s="178" t="str">
        <f t="shared" si="162"/>
        <v>Extremo</v>
      </c>
    </row>
    <row r="305" spans="2:38" customFormat="1" ht="409.5" hidden="1">
      <c r="B305" s="205" t="s">
        <v>742</v>
      </c>
      <c r="C305" s="206" t="str">
        <f t="shared" si="108"/>
        <v>Se produce Robo y Fraude debido a Ausencia de controles de acceso físico  causado por un Atacante Externo, que ocaciona Perdida de información sensible o del proceso</v>
      </c>
      <c r="D305" s="157" t="s">
        <v>346</v>
      </c>
      <c r="E305" s="185" t="s">
        <v>732</v>
      </c>
      <c r="F305" s="172" t="s">
        <v>743</v>
      </c>
      <c r="G305" s="185" t="s">
        <v>744</v>
      </c>
      <c r="H305" s="184" t="s">
        <v>189</v>
      </c>
      <c r="I305" s="180" t="s">
        <v>350</v>
      </c>
      <c r="J305" s="199" t="s">
        <v>723</v>
      </c>
      <c r="K305" s="143" t="s">
        <v>724</v>
      </c>
      <c r="L305" s="148" t="s">
        <v>725</v>
      </c>
      <c r="M305" s="144" t="s">
        <v>726</v>
      </c>
      <c r="N305" s="146" t="s">
        <v>727</v>
      </c>
      <c r="O305" s="146" t="s">
        <v>728</v>
      </c>
      <c r="P305" s="141" t="s">
        <v>243</v>
      </c>
      <c r="Q305" s="143" t="s">
        <v>243</v>
      </c>
      <c r="R305" s="143" t="s">
        <v>243</v>
      </c>
      <c r="S305" s="208">
        <v>43440</v>
      </c>
      <c r="T305" s="177">
        <f t="shared" si="163"/>
        <v>3</v>
      </c>
      <c r="U305" s="244" t="str">
        <f t="shared" si="133"/>
        <v>Posible</v>
      </c>
      <c r="V305" s="177">
        <f t="shared" si="164"/>
        <v>5</v>
      </c>
      <c r="W305" s="176" t="str">
        <f>R305</f>
        <v>Catastrófico</v>
      </c>
      <c r="X305" s="178" t="str">
        <f t="shared" si="156"/>
        <v>Extremo</v>
      </c>
      <c r="Y305" s="179"/>
      <c r="Z305" s="179"/>
      <c r="AA305" s="177">
        <f t="shared" si="157"/>
        <v>3</v>
      </c>
      <c r="AB305" s="178" t="str">
        <f t="shared" si="165"/>
        <v>Posible</v>
      </c>
      <c r="AC305" s="177">
        <f t="shared" si="158"/>
        <v>5</v>
      </c>
      <c r="AD305" s="178" t="str">
        <f t="shared" si="166"/>
        <v>Catastrofico</v>
      </c>
      <c r="AE305" s="178" t="str">
        <f t="shared" si="159"/>
        <v>Extremo</v>
      </c>
      <c r="AF305" s="179"/>
      <c r="AG305" s="179"/>
      <c r="AH305" s="177">
        <f t="shared" si="160"/>
        <v>3</v>
      </c>
      <c r="AI305" s="178" t="str">
        <f t="shared" si="167"/>
        <v>Posible</v>
      </c>
      <c r="AJ305" s="177">
        <f t="shared" si="161"/>
        <v>5</v>
      </c>
      <c r="AK305" s="178" t="str">
        <f t="shared" si="168"/>
        <v>Catastrofico</v>
      </c>
      <c r="AL305" s="178" t="str">
        <f t="shared" si="162"/>
        <v>Extremo</v>
      </c>
    </row>
    <row r="306" spans="2:38" customFormat="1" ht="409.5" hidden="1">
      <c r="B306" s="205" t="s">
        <v>745</v>
      </c>
      <c r="C306" s="206" t="str">
        <f t="shared" si="108"/>
        <v>Se produce Robo y Fraude debido a Ausencia de controles de acceso físico  causado por un Usuario interno (Malintencionado), que ocaciona Perdida de información sensible o del proceso</v>
      </c>
      <c r="D306" s="157" t="s">
        <v>485</v>
      </c>
      <c r="E306" s="185" t="s">
        <v>732</v>
      </c>
      <c r="F306" s="172" t="s">
        <v>743</v>
      </c>
      <c r="G306" s="185" t="s">
        <v>744</v>
      </c>
      <c r="H306" s="184" t="s">
        <v>189</v>
      </c>
      <c r="I306" s="180" t="s">
        <v>350</v>
      </c>
      <c r="J306" s="199" t="s">
        <v>723</v>
      </c>
      <c r="K306" s="143" t="s">
        <v>724</v>
      </c>
      <c r="L306" s="148" t="s">
        <v>725</v>
      </c>
      <c r="M306" s="144" t="s">
        <v>726</v>
      </c>
      <c r="N306" s="146" t="s">
        <v>727</v>
      </c>
      <c r="O306" s="146" t="s">
        <v>728</v>
      </c>
      <c r="P306" s="141" t="s">
        <v>243</v>
      </c>
      <c r="Q306" s="143" t="s">
        <v>243</v>
      </c>
      <c r="R306" s="143" t="s">
        <v>243</v>
      </c>
      <c r="S306" s="208">
        <v>43440</v>
      </c>
      <c r="T306" s="177">
        <f t="shared" si="163"/>
        <v>3</v>
      </c>
      <c r="U306" s="244" t="str">
        <f t="shared" si="133"/>
        <v>Posible</v>
      </c>
      <c r="V306" s="177">
        <f t="shared" si="164"/>
        <v>5</v>
      </c>
      <c r="W306" s="176" t="str">
        <f>R306</f>
        <v>Catastrófico</v>
      </c>
      <c r="X306" s="178" t="str">
        <f t="shared" si="156"/>
        <v>Extremo</v>
      </c>
      <c r="Y306" s="179"/>
      <c r="Z306" s="179"/>
      <c r="AA306" s="177">
        <f t="shared" si="157"/>
        <v>3</v>
      </c>
      <c r="AB306" s="178" t="str">
        <f t="shared" si="165"/>
        <v>Posible</v>
      </c>
      <c r="AC306" s="177">
        <f t="shared" si="158"/>
        <v>5</v>
      </c>
      <c r="AD306" s="178" t="str">
        <f t="shared" si="166"/>
        <v>Catastrofico</v>
      </c>
      <c r="AE306" s="178" t="str">
        <f t="shared" si="159"/>
        <v>Extremo</v>
      </c>
      <c r="AF306" s="179"/>
      <c r="AG306" s="179"/>
      <c r="AH306" s="177">
        <f t="shared" si="160"/>
        <v>3</v>
      </c>
      <c r="AI306" s="178" t="str">
        <f t="shared" si="167"/>
        <v>Posible</v>
      </c>
      <c r="AJ306" s="177">
        <f t="shared" si="161"/>
        <v>5</v>
      </c>
      <c r="AK306" s="178" t="str">
        <f t="shared" si="168"/>
        <v>Catastrofico</v>
      </c>
      <c r="AL306" s="178" t="str">
        <f t="shared" si="162"/>
        <v>Extremo</v>
      </c>
    </row>
    <row r="307" spans="2:38" customFormat="1" ht="409.5" hidden="1">
      <c r="B307" s="205" t="s">
        <v>746</v>
      </c>
      <c r="C307" s="206" t="str">
        <f t="shared" si="108"/>
        <v>Se produce Infeccion por malware debido a Descarga no controlada de software causado por un Atacante Externo, que ocaciona Alteracion de informacion sensible o del proceso</v>
      </c>
      <c r="D307" s="12" t="s">
        <v>346</v>
      </c>
      <c r="E307" s="182" t="s">
        <v>747</v>
      </c>
      <c r="F307" s="185" t="s">
        <v>748</v>
      </c>
      <c r="G307" s="182" t="s">
        <v>736</v>
      </c>
      <c r="H307" s="204" t="s">
        <v>188</v>
      </c>
      <c r="I307" s="156" t="s">
        <v>352</v>
      </c>
      <c r="J307" s="199" t="s">
        <v>723</v>
      </c>
      <c r="K307" s="143" t="s">
        <v>724</v>
      </c>
      <c r="L307" s="148" t="s">
        <v>725</v>
      </c>
      <c r="M307" s="144" t="s">
        <v>726</v>
      </c>
      <c r="N307" s="146" t="s">
        <v>727</v>
      </c>
      <c r="O307" s="146" t="s">
        <v>728</v>
      </c>
      <c r="P307" s="141" t="s">
        <v>243</v>
      </c>
      <c r="Q307" s="143" t="s">
        <v>243</v>
      </c>
      <c r="R307" s="143" t="s">
        <v>243</v>
      </c>
      <c r="S307" s="208">
        <v>43440</v>
      </c>
      <c r="T307" s="177">
        <f t="shared" si="163"/>
        <v>4</v>
      </c>
      <c r="U307" s="244" t="str">
        <f t="shared" si="133"/>
        <v>Probable</v>
      </c>
      <c r="V307" s="177">
        <f t="shared" si="164"/>
        <v>5</v>
      </c>
      <c r="W307" s="176" t="str">
        <f>Q307</f>
        <v>Catastrófico</v>
      </c>
      <c r="X307" s="178" t="str">
        <f t="shared" si="156"/>
        <v>Extremo</v>
      </c>
      <c r="Y307" s="179"/>
      <c r="Z307" s="179"/>
      <c r="AA307" s="177">
        <f t="shared" si="157"/>
        <v>4</v>
      </c>
      <c r="AB307" s="178" t="str">
        <f t="shared" si="165"/>
        <v>Probable</v>
      </c>
      <c r="AC307" s="177">
        <f t="shared" si="158"/>
        <v>5</v>
      </c>
      <c r="AD307" s="178" t="str">
        <f t="shared" si="166"/>
        <v>Catastrofico</v>
      </c>
      <c r="AE307" s="178" t="str">
        <f t="shared" si="159"/>
        <v>Extremo</v>
      </c>
      <c r="AF307" s="179"/>
      <c r="AG307" s="179"/>
      <c r="AH307" s="177">
        <f t="shared" si="160"/>
        <v>4</v>
      </c>
      <c r="AI307" s="178" t="str">
        <f t="shared" si="167"/>
        <v>Probable</v>
      </c>
      <c r="AJ307" s="177">
        <f t="shared" si="161"/>
        <v>5</v>
      </c>
      <c r="AK307" s="178" t="str">
        <f t="shared" si="168"/>
        <v>Catastrofico</v>
      </c>
      <c r="AL307" s="178" t="str">
        <f t="shared" si="162"/>
        <v>Extremo</v>
      </c>
    </row>
    <row r="308" spans="2:38" customFormat="1" ht="409.5" hidden="1">
      <c r="B308" s="205" t="s">
        <v>749</v>
      </c>
      <c r="C308" s="206" t="str">
        <f t="shared" si="108"/>
        <v>Se produce Infeccion por malware debido a Descarga no controlada de software causado por un Usuario interno (Sin intencion), que ocaciona Alteracion de informacion sensible o del proceso</v>
      </c>
      <c r="D308" s="32" t="s">
        <v>750</v>
      </c>
      <c r="E308" s="182" t="s">
        <v>747</v>
      </c>
      <c r="F308" s="185" t="s">
        <v>748</v>
      </c>
      <c r="G308" s="182" t="s">
        <v>736</v>
      </c>
      <c r="H308" s="204" t="s">
        <v>188</v>
      </c>
      <c r="I308" s="156" t="s">
        <v>352</v>
      </c>
      <c r="J308" s="199" t="s">
        <v>723</v>
      </c>
      <c r="K308" s="143" t="s">
        <v>724</v>
      </c>
      <c r="L308" s="148" t="s">
        <v>725</v>
      </c>
      <c r="M308" s="144" t="s">
        <v>726</v>
      </c>
      <c r="N308" s="146" t="s">
        <v>727</v>
      </c>
      <c r="O308" s="146" t="s">
        <v>728</v>
      </c>
      <c r="P308" s="141" t="s">
        <v>243</v>
      </c>
      <c r="Q308" s="143" t="s">
        <v>243</v>
      </c>
      <c r="R308" s="143" t="s">
        <v>243</v>
      </c>
      <c r="S308" s="208">
        <v>43440</v>
      </c>
      <c r="T308" s="177">
        <f t="shared" si="163"/>
        <v>4</v>
      </c>
      <c r="U308" s="244" t="str">
        <f t="shared" si="133"/>
        <v>Probable</v>
      </c>
      <c r="V308" s="177">
        <f t="shared" si="164"/>
        <v>5</v>
      </c>
      <c r="W308" s="176" t="str">
        <f>Q308</f>
        <v>Catastrófico</v>
      </c>
      <c r="X308" s="178" t="str">
        <f t="shared" si="156"/>
        <v>Extremo</v>
      </c>
      <c r="Y308" s="179"/>
      <c r="Z308" s="179"/>
      <c r="AA308" s="177">
        <f t="shared" si="157"/>
        <v>4</v>
      </c>
      <c r="AB308" s="178" t="str">
        <f t="shared" si="165"/>
        <v>Probable</v>
      </c>
      <c r="AC308" s="177">
        <f t="shared" si="158"/>
        <v>5</v>
      </c>
      <c r="AD308" s="178" t="str">
        <f t="shared" si="166"/>
        <v>Catastrofico</v>
      </c>
      <c r="AE308" s="178" t="str">
        <f t="shared" si="159"/>
        <v>Extremo</v>
      </c>
      <c r="AF308" s="179"/>
      <c r="AG308" s="179"/>
      <c r="AH308" s="177">
        <f t="shared" si="160"/>
        <v>4</v>
      </c>
      <c r="AI308" s="178" t="str">
        <f t="shared" si="167"/>
        <v>Probable</v>
      </c>
      <c r="AJ308" s="177">
        <f t="shared" si="161"/>
        <v>5</v>
      </c>
      <c r="AK308" s="178" t="str">
        <f t="shared" si="168"/>
        <v>Catastrofico</v>
      </c>
      <c r="AL308" s="178" t="str">
        <f t="shared" si="162"/>
        <v>Extremo</v>
      </c>
    </row>
    <row r="309" spans="2:38" customFormat="1" ht="409.5" hidden="1">
      <c r="B309" s="205" t="s">
        <v>751</v>
      </c>
      <c r="C309" s="206" t="str">
        <f t="shared" si="108"/>
        <v>Se produce Fuga de información debido a Ausencia de un DLP causado por un Usuario interno (Malintencionado), que ocaciona Fuga de información sensible o del proceso</v>
      </c>
      <c r="D309" s="157" t="s">
        <v>485</v>
      </c>
      <c r="E309" s="157" t="s">
        <v>752</v>
      </c>
      <c r="F309" s="218" t="s">
        <v>753</v>
      </c>
      <c r="G309" s="185" t="s">
        <v>349</v>
      </c>
      <c r="H309" s="204" t="s">
        <v>187</v>
      </c>
      <c r="I309" s="156" t="s">
        <v>352</v>
      </c>
      <c r="J309" s="199" t="s">
        <v>723</v>
      </c>
      <c r="K309" s="143" t="s">
        <v>724</v>
      </c>
      <c r="L309" s="148" t="s">
        <v>725</v>
      </c>
      <c r="M309" s="144" t="s">
        <v>726</v>
      </c>
      <c r="N309" s="146" t="s">
        <v>727</v>
      </c>
      <c r="O309" s="146" t="s">
        <v>728</v>
      </c>
      <c r="P309" s="141" t="s">
        <v>243</v>
      </c>
      <c r="Q309" s="143" t="s">
        <v>243</v>
      </c>
      <c r="R309" s="143" t="s">
        <v>243</v>
      </c>
      <c r="S309" s="208">
        <v>43440</v>
      </c>
      <c r="T309" s="177">
        <f t="shared" si="163"/>
        <v>4</v>
      </c>
      <c r="U309" s="244" t="str">
        <f t="shared" si="133"/>
        <v>Probable</v>
      </c>
      <c r="V309" s="177">
        <f t="shared" si="164"/>
        <v>5</v>
      </c>
      <c r="W309" s="211" t="str">
        <f>P309</f>
        <v>Catastrófico</v>
      </c>
      <c r="X309" s="178" t="str">
        <f t="shared" si="156"/>
        <v>Extremo</v>
      </c>
      <c r="Y309" s="179"/>
      <c r="Z309" s="179"/>
      <c r="AA309" s="177">
        <f t="shared" si="157"/>
        <v>4</v>
      </c>
      <c r="AB309" s="178" t="str">
        <f t="shared" si="165"/>
        <v>Probable</v>
      </c>
      <c r="AC309" s="177">
        <f t="shared" si="158"/>
        <v>5</v>
      </c>
      <c r="AD309" s="178" t="str">
        <f t="shared" si="166"/>
        <v>Catastrofico</v>
      </c>
      <c r="AE309" s="178" t="str">
        <f t="shared" si="159"/>
        <v>Extremo</v>
      </c>
      <c r="AF309" s="179"/>
      <c r="AG309" s="179"/>
      <c r="AH309" s="177">
        <f t="shared" si="160"/>
        <v>4</v>
      </c>
      <c r="AI309" s="178" t="str">
        <f t="shared" si="167"/>
        <v>Probable</v>
      </c>
      <c r="AJ309" s="177">
        <f t="shared" si="161"/>
        <v>5</v>
      </c>
      <c r="AK309" s="178" t="str">
        <f t="shared" si="168"/>
        <v>Catastrofico</v>
      </c>
      <c r="AL309" s="178" t="str">
        <f t="shared" si="162"/>
        <v>Extremo</v>
      </c>
    </row>
    <row r="310" spans="2:38" customFormat="1" ht="409.5" hidden="1">
      <c r="B310" s="205" t="s">
        <v>754</v>
      </c>
      <c r="C310" s="206" t="str">
        <f t="shared" si="108"/>
        <v>Se produce Error en uso debido a No se cuenta con copia de respaldo de la información y/o configuración causado por un Usuario interno (Sin intencion), que ocaciona Perdida de información sensible o del proceso</v>
      </c>
      <c r="D310" s="32" t="s">
        <v>750</v>
      </c>
      <c r="E310" s="182" t="s">
        <v>755</v>
      </c>
      <c r="F310" s="172" t="s">
        <v>756</v>
      </c>
      <c r="G310" s="185" t="s">
        <v>744</v>
      </c>
      <c r="H310" s="184" t="s">
        <v>189</v>
      </c>
      <c r="I310" s="156" t="s">
        <v>350</v>
      </c>
      <c r="J310" s="199" t="s">
        <v>723</v>
      </c>
      <c r="K310" s="143" t="s">
        <v>724</v>
      </c>
      <c r="L310" s="148" t="s">
        <v>725</v>
      </c>
      <c r="M310" s="144" t="s">
        <v>726</v>
      </c>
      <c r="N310" s="146" t="s">
        <v>727</v>
      </c>
      <c r="O310" s="146" t="s">
        <v>728</v>
      </c>
      <c r="P310" s="141" t="s">
        <v>243</v>
      </c>
      <c r="Q310" s="143" t="s">
        <v>243</v>
      </c>
      <c r="R310" s="143" t="s">
        <v>243</v>
      </c>
      <c r="S310" s="208">
        <v>43440</v>
      </c>
      <c r="T310" s="177">
        <f t="shared" si="163"/>
        <v>3</v>
      </c>
      <c r="U310" s="244" t="str">
        <f t="shared" si="133"/>
        <v>Posible</v>
      </c>
      <c r="V310" s="177">
        <f t="shared" si="164"/>
        <v>5</v>
      </c>
      <c r="W310" s="176" t="str">
        <f>R310</f>
        <v>Catastrófico</v>
      </c>
      <c r="X310" s="178" t="str">
        <f t="shared" si="156"/>
        <v>Extremo</v>
      </c>
      <c r="Y310" s="179"/>
      <c r="Z310" s="179"/>
      <c r="AA310" s="177">
        <f t="shared" si="157"/>
        <v>3</v>
      </c>
      <c r="AB310" s="178" t="str">
        <f t="shared" si="165"/>
        <v>Posible</v>
      </c>
      <c r="AC310" s="177">
        <f t="shared" si="158"/>
        <v>5</v>
      </c>
      <c r="AD310" s="178" t="str">
        <f t="shared" si="166"/>
        <v>Catastrofico</v>
      </c>
      <c r="AE310" s="178" t="str">
        <f t="shared" si="159"/>
        <v>Extremo</v>
      </c>
      <c r="AF310" s="179"/>
      <c r="AG310" s="179"/>
      <c r="AH310" s="177">
        <f t="shared" si="160"/>
        <v>3</v>
      </c>
      <c r="AI310" s="178" t="str">
        <f t="shared" si="167"/>
        <v>Posible</v>
      </c>
      <c r="AJ310" s="177">
        <f t="shared" si="161"/>
        <v>5</v>
      </c>
      <c r="AK310" s="178" t="str">
        <f t="shared" si="168"/>
        <v>Catastrofico</v>
      </c>
      <c r="AL310" s="178" t="str">
        <f t="shared" si="162"/>
        <v>Extremo</v>
      </c>
    </row>
    <row r="311" spans="2:38" customFormat="1" ht="409.5" hidden="1">
      <c r="B311" s="205" t="s">
        <v>757</v>
      </c>
      <c r="C311" s="206" t="str">
        <f t="shared" si="108"/>
        <v>Se produce Robo de documentos debido a Falta de seguridad física  causado por un Atacante Externo, que ocaciona Fuga de información sensible o del proceso</v>
      </c>
      <c r="D311" s="12" t="s">
        <v>346</v>
      </c>
      <c r="E311" s="185" t="s">
        <v>758</v>
      </c>
      <c r="F311" s="172" t="s">
        <v>759</v>
      </c>
      <c r="G311" s="185" t="s">
        <v>349</v>
      </c>
      <c r="H311" s="184" t="s">
        <v>187</v>
      </c>
      <c r="I311" s="216" t="s">
        <v>350</v>
      </c>
      <c r="J311" s="199" t="s">
        <v>760</v>
      </c>
      <c r="K311" s="143" t="s">
        <v>761</v>
      </c>
      <c r="L311" s="141" t="s">
        <v>302</v>
      </c>
      <c r="M311" s="144" t="s">
        <v>762</v>
      </c>
      <c r="N311" s="146" t="s">
        <v>727</v>
      </c>
      <c r="O311" s="141" t="s">
        <v>763</v>
      </c>
      <c r="P311" s="141" t="s">
        <v>243</v>
      </c>
      <c r="Q311" s="143" t="s">
        <v>243</v>
      </c>
      <c r="R311" s="143" t="s">
        <v>243</v>
      </c>
      <c r="S311" s="208">
        <v>43441</v>
      </c>
      <c r="T311" s="177">
        <f t="shared" si="163"/>
        <v>3</v>
      </c>
      <c r="U311" s="244" t="str">
        <f t="shared" si="133"/>
        <v>Posible</v>
      </c>
      <c r="V311" s="177">
        <f t="shared" si="164"/>
        <v>5</v>
      </c>
      <c r="W311" s="211" t="str">
        <f>P311</f>
        <v>Catastrófico</v>
      </c>
      <c r="X311" s="178" t="str">
        <f t="shared" si="156"/>
        <v>Extremo</v>
      </c>
      <c r="Y311" s="179"/>
      <c r="Z311" s="179"/>
      <c r="AA311" s="177">
        <f t="shared" si="157"/>
        <v>3</v>
      </c>
      <c r="AB311" s="178" t="str">
        <f t="shared" si="165"/>
        <v>Posible</v>
      </c>
      <c r="AC311" s="177">
        <f t="shared" si="158"/>
        <v>5</v>
      </c>
      <c r="AD311" s="178" t="str">
        <f t="shared" si="166"/>
        <v>Catastrofico</v>
      </c>
      <c r="AE311" s="178" t="str">
        <f t="shared" si="159"/>
        <v>Extremo</v>
      </c>
      <c r="AF311" s="179"/>
      <c r="AG311" s="179"/>
      <c r="AH311" s="177">
        <f t="shared" si="160"/>
        <v>3</v>
      </c>
      <c r="AI311" s="178" t="str">
        <f t="shared" si="167"/>
        <v>Posible</v>
      </c>
      <c r="AJ311" s="177">
        <f t="shared" si="161"/>
        <v>5</v>
      </c>
      <c r="AK311" s="178" t="str">
        <f t="shared" si="168"/>
        <v>Catastrofico</v>
      </c>
      <c r="AL311" s="178" t="str">
        <f t="shared" si="162"/>
        <v>Extremo</v>
      </c>
    </row>
    <row r="312" spans="2:38" customFormat="1" ht="409.5" hidden="1">
      <c r="B312" s="205" t="s">
        <v>764</v>
      </c>
      <c r="C312" s="206" t="str">
        <f t="shared" si="108"/>
        <v>Se produce Robo de documentos debido a Falta de seguridad física  causado por un Usuario interno (Malintencionado), que ocaciona Fuga de información sensible o del proceso</v>
      </c>
      <c r="D312" s="12" t="s">
        <v>485</v>
      </c>
      <c r="E312" s="185" t="s">
        <v>758</v>
      </c>
      <c r="F312" s="172" t="s">
        <v>759</v>
      </c>
      <c r="G312" s="185" t="s">
        <v>349</v>
      </c>
      <c r="H312" s="184" t="s">
        <v>187</v>
      </c>
      <c r="I312" s="216" t="s">
        <v>352</v>
      </c>
      <c r="J312" s="199" t="s">
        <v>760</v>
      </c>
      <c r="K312" s="143" t="s">
        <v>761</v>
      </c>
      <c r="L312" s="141" t="s">
        <v>302</v>
      </c>
      <c r="M312" s="144" t="s">
        <v>762</v>
      </c>
      <c r="N312" s="146" t="s">
        <v>727</v>
      </c>
      <c r="O312" s="141" t="s">
        <v>763</v>
      </c>
      <c r="P312" s="141" t="s">
        <v>243</v>
      </c>
      <c r="Q312" s="143" t="s">
        <v>243</v>
      </c>
      <c r="R312" s="143" t="s">
        <v>243</v>
      </c>
      <c r="S312" s="208">
        <v>43441</v>
      </c>
      <c r="T312" s="177">
        <f t="shared" si="163"/>
        <v>4</v>
      </c>
      <c r="U312" s="244" t="str">
        <f t="shared" si="133"/>
        <v>Probable</v>
      </c>
      <c r="V312" s="177">
        <f t="shared" si="164"/>
        <v>5</v>
      </c>
      <c r="W312" s="211" t="str">
        <f>P312</f>
        <v>Catastrófico</v>
      </c>
      <c r="X312" s="178" t="str">
        <f t="shared" si="156"/>
        <v>Extremo</v>
      </c>
      <c r="Y312" s="179"/>
      <c r="Z312" s="179"/>
      <c r="AA312" s="177">
        <f t="shared" si="157"/>
        <v>4</v>
      </c>
      <c r="AB312" s="178" t="str">
        <f t="shared" si="165"/>
        <v>Probable</v>
      </c>
      <c r="AC312" s="177">
        <f t="shared" si="158"/>
        <v>5</v>
      </c>
      <c r="AD312" s="178" t="str">
        <f t="shared" si="166"/>
        <v>Catastrofico</v>
      </c>
      <c r="AE312" s="178" t="str">
        <f t="shared" si="159"/>
        <v>Extremo</v>
      </c>
      <c r="AF312" s="179"/>
      <c r="AG312" s="179"/>
      <c r="AH312" s="177">
        <f t="shared" si="160"/>
        <v>4</v>
      </c>
      <c r="AI312" s="178" t="str">
        <f t="shared" si="167"/>
        <v>Probable</v>
      </c>
      <c r="AJ312" s="177">
        <f t="shared" si="161"/>
        <v>5</v>
      </c>
      <c r="AK312" s="178" t="str">
        <f t="shared" si="168"/>
        <v>Catastrofico</v>
      </c>
      <c r="AL312" s="178" t="str">
        <f t="shared" si="162"/>
        <v>Extremo</v>
      </c>
    </row>
    <row r="313" spans="2:38" customFormat="1" ht="409.5" hidden="1">
      <c r="B313" s="205" t="s">
        <v>765</v>
      </c>
      <c r="C313" s="206" t="str">
        <f>CONCATENATE("Se produce ",E313," debido a ",F313," causado por un ",D313,", que ocaciona ",G313,"")</f>
        <v>Se produce Deterioro de documentos debido a Ausencia de controles ambientales causado por un Factor ambiental, que ocaciona Perdida de información sensible o del proceso</v>
      </c>
      <c r="D313" s="12" t="s">
        <v>766</v>
      </c>
      <c r="E313" s="173" t="s">
        <v>767</v>
      </c>
      <c r="F313" s="185" t="s">
        <v>768</v>
      </c>
      <c r="G313" s="185" t="s">
        <v>744</v>
      </c>
      <c r="H313" s="184" t="s">
        <v>189</v>
      </c>
      <c r="I313" s="216" t="s">
        <v>352</v>
      </c>
      <c r="J313" s="199" t="s">
        <v>760</v>
      </c>
      <c r="K313" s="143" t="s">
        <v>761</v>
      </c>
      <c r="L313" s="141" t="s">
        <v>302</v>
      </c>
      <c r="M313" s="144" t="s">
        <v>762</v>
      </c>
      <c r="N313" s="146" t="s">
        <v>727</v>
      </c>
      <c r="O313" s="141" t="s">
        <v>763</v>
      </c>
      <c r="P313" s="141" t="s">
        <v>243</v>
      </c>
      <c r="Q313" s="143" t="s">
        <v>243</v>
      </c>
      <c r="R313" s="143" t="s">
        <v>243</v>
      </c>
      <c r="S313" s="208">
        <v>43441</v>
      </c>
      <c r="T313" s="177">
        <f t="shared" si="163"/>
        <v>4</v>
      </c>
      <c r="U313" s="244" t="str">
        <f t="shared" si="133"/>
        <v>Probable</v>
      </c>
      <c r="V313" s="177">
        <f t="shared" si="164"/>
        <v>5</v>
      </c>
      <c r="W313" s="176" t="str">
        <f>R313</f>
        <v>Catastrófico</v>
      </c>
      <c r="X313" s="178" t="str">
        <f t="shared" si="156"/>
        <v>Extremo</v>
      </c>
      <c r="Y313" s="179"/>
      <c r="Z313" s="179"/>
      <c r="AA313" s="177">
        <f t="shared" si="157"/>
        <v>4</v>
      </c>
      <c r="AB313" s="178" t="str">
        <f t="shared" si="165"/>
        <v>Probable</v>
      </c>
      <c r="AC313" s="177">
        <f t="shared" si="158"/>
        <v>5</v>
      </c>
      <c r="AD313" s="178" t="str">
        <f t="shared" si="166"/>
        <v>Catastrofico</v>
      </c>
      <c r="AE313" s="178" t="str">
        <f t="shared" si="159"/>
        <v>Extremo</v>
      </c>
      <c r="AF313" s="179"/>
      <c r="AG313" s="179"/>
      <c r="AH313" s="177">
        <f t="shared" si="160"/>
        <v>4</v>
      </c>
      <c r="AI313" s="178" t="str">
        <f t="shared" si="167"/>
        <v>Probable</v>
      </c>
      <c r="AJ313" s="177">
        <f t="shared" si="161"/>
        <v>5</v>
      </c>
      <c r="AK313" s="178" t="str">
        <f t="shared" si="168"/>
        <v>Catastrofico</v>
      </c>
      <c r="AL313" s="178" t="str">
        <f t="shared" si="162"/>
        <v>Extremo</v>
      </c>
    </row>
    <row r="314" spans="2:38" customFormat="1" ht="409.5" hidden="1">
      <c r="B314" s="205" t="s">
        <v>769</v>
      </c>
      <c r="C314" s="206" t="str">
        <f>CONCATENATE("Se produce ",E314," debido a ",F314," causado por un ",D314,", que ocaciona ",G314,"")</f>
        <v>Se produce Deterioro de documentos debido a Ausencia de controles ambientales causado por un Factor ambiental, que ocaciona Alteración de información sensible o del proceso</v>
      </c>
      <c r="D314" s="12" t="s">
        <v>766</v>
      </c>
      <c r="E314" s="173" t="s">
        <v>767</v>
      </c>
      <c r="F314" s="185" t="s">
        <v>768</v>
      </c>
      <c r="G314" s="182" t="s">
        <v>770</v>
      </c>
      <c r="H314" s="184" t="s">
        <v>188</v>
      </c>
      <c r="I314" s="216" t="s">
        <v>352</v>
      </c>
      <c r="J314" s="199" t="s">
        <v>760</v>
      </c>
      <c r="K314" s="143" t="s">
        <v>761</v>
      </c>
      <c r="L314" s="141" t="s">
        <v>302</v>
      </c>
      <c r="M314" s="144" t="s">
        <v>762</v>
      </c>
      <c r="N314" s="146" t="s">
        <v>727</v>
      </c>
      <c r="O314" s="141" t="s">
        <v>763</v>
      </c>
      <c r="P314" s="141" t="s">
        <v>243</v>
      </c>
      <c r="Q314" s="143" t="s">
        <v>243</v>
      </c>
      <c r="R314" s="143" t="s">
        <v>243</v>
      </c>
      <c r="S314" s="208">
        <v>43441</v>
      </c>
      <c r="T314" s="177">
        <f t="shared" si="163"/>
        <v>4</v>
      </c>
      <c r="U314" s="244" t="str">
        <f t="shared" si="133"/>
        <v>Probable</v>
      </c>
      <c r="V314" s="177">
        <f t="shared" si="164"/>
        <v>5</v>
      </c>
      <c r="W314" s="176" t="str">
        <f>Q314</f>
        <v>Catastrófico</v>
      </c>
      <c r="X314" s="178" t="str">
        <f t="shared" si="156"/>
        <v>Extremo</v>
      </c>
      <c r="Y314" s="179"/>
      <c r="Z314" s="179"/>
      <c r="AA314" s="177">
        <f t="shared" si="157"/>
        <v>4</v>
      </c>
      <c r="AB314" s="178" t="str">
        <f t="shared" si="165"/>
        <v>Probable</v>
      </c>
      <c r="AC314" s="177">
        <f t="shared" si="158"/>
        <v>5</v>
      </c>
      <c r="AD314" s="178" t="str">
        <f t="shared" si="166"/>
        <v>Catastrofico</v>
      </c>
      <c r="AE314" s="178" t="str">
        <f t="shared" si="159"/>
        <v>Extremo</v>
      </c>
      <c r="AF314" s="179"/>
      <c r="AG314" s="179"/>
      <c r="AH314" s="177">
        <f t="shared" si="160"/>
        <v>4</v>
      </c>
      <c r="AI314" s="178" t="str">
        <f t="shared" si="167"/>
        <v>Probable</v>
      </c>
      <c r="AJ314" s="177">
        <f t="shared" si="161"/>
        <v>5</v>
      </c>
      <c r="AK314" s="178" t="str">
        <f t="shared" si="168"/>
        <v>Catastrofico</v>
      </c>
      <c r="AL314" s="178" t="str">
        <f t="shared" si="162"/>
        <v>Extremo</v>
      </c>
    </row>
    <row r="315" spans="2:38" customFormat="1" ht="409.5" hidden="1">
      <c r="B315" s="205" t="s">
        <v>771</v>
      </c>
      <c r="C315" s="206" t="str">
        <f>CONCATENATE("Se produce ",E315," debido a ",F315," causado por un ",D315,", que ocaciona ",G315,"")</f>
        <v>Se produce Incendio debido a Ausencia de sistemas o mecanismos de detección de fuego causado por un Factor ambiental, que ocaciona Perdida de información sensible o del proceso</v>
      </c>
      <c r="D315" s="12" t="s">
        <v>766</v>
      </c>
      <c r="E315" s="185" t="s">
        <v>772</v>
      </c>
      <c r="F315" s="185" t="s">
        <v>773</v>
      </c>
      <c r="G315" s="185" t="s">
        <v>744</v>
      </c>
      <c r="H315" s="184" t="s">
        <v>189</v>
      </c>
      <c r="I315" s="216" t="s">
        <v>350</v>
      </c>
      <c r="J315" s="199" t="s">
        <v>760</v>
      </c>
      <c r="K315" s="143" t="s">
        <v>761</v>
      </c>
      <c r="L315" s="141" t="s">
        <v>302</v>
      </c>
      <c r="M315" s="144" t="s">
        <v>762</v>
      </c>
      <c r="N315" s="146" t="s">
        <v>727</v>
      </c>
      <c r="O315" s="141" t="s">
        <v>763</v>
      </c>
      <c r="P315" s="141" t="s">
        <v>243</v>
      </c>
      <c r="Q315" s="143" t="s">
        <v>243</v>
      </c>
      <c r="R315" s="143" t="s">
        <v>243</v>
      </c>
      <c r="S315" s="208">
        <v>43441</v>
      </c>
      <c r="T315" s="177">
        <f t="shared" si="163"/>
        <v>3</v>
      </c>
      <c r="U315" s="244" t="str">
        <f t="shared" si="133"/>
        <v>Posible</v>
      </c>
      <c r="V315" s="177">
        <f t="shared" si="164"/>
        <v>5</v>
      </c>
      <c r="W315" s="176" t="str">
        <f>R315</f>
        <v>Catastrófico</v>
      </c>
      <c r="X315" s="178" t="str">
        <f t="shared" si="156"/>
        <v>Extremo</v>
      </c>
      <c r="Y315" s="179"/>
      <c r="Z315" s="179"/>
      <c r="AA315" s="177">
        <f t="shared" si="157"/>
        <v>3</v>
      </c>
      <c r="AB315" s="178" t="str">
        <f t="shared" si="165"/>
        <v>Posible</v>
      </c>
      <c r="AC315" s="177">
        <f t="shared" si="158"/>
        <v>5</v>
      </c>
      <c r="AD315" s="178" t="str">
        <f t="shared" si="166"/>
        <v>Catastrofico</v>
      </c>
      <c r="AE315" s="178" t="str">
        <f t="shared" si="159"/>
        <v>Extremo</v>
      </c>
      <c r="AF315" s="179"/>
      <c r="AG315" s="179"/>
      <c r="AH315" s="177">
        <f t="shared" si="160"/>
        <v>3</v>
      </c>
      <c r="AI315" s="178" t="str">
        <f t="shared" si="167"/>
        <v>Posible</v>
      </c>
      <c r="AJ315" s="177">
        <f t="shared" si="161"/>
        <v>5</v>
      </c>
      <c r="AK315" s="178" t="str">
        <f t="shared" si="168"/>
        <v>Catastrofico</v>
      </c>
      <c r="AL315" s="178" t="str">
        <f t="shared" si="162"/>
        <v>Extremo</v>
      </c>
    </row>
    <row r="316" spans="2:38" customFormat="1" ht="409.5" hidden="1">
      <c r="B316" s="205" t="s">
        <v>774</v>
      </c>
      <c r="C316" s="206" t="str">
        <f>CONCATENATE("Se produce ",E316," debido a ",F316," causado por un ",D316,", que ocaciona ",G316,"")</f>
        <v>Se produce Inundación debido a Infraestructura que carece de controles y es susceptible a estas condiciones  causado por un Factor ambiental, que ocaciona Perdida de información sensible o del proceso</v>
      </c>
      <c r="D316" s="12" t="s">
        <v>766</v>
      </c>
      <c r="E316" s="185" t="s">
        <v>775</v>
      </c>
      <c r="F316" s="185" t="s">
        <v>776</v>
      </c>
      <c r="G316" s="185" t="s">
        <v>744</v>
      </c>
      <c r="H316" s="184" t="s">
        <v>189</v>
      </c>
      <c r="I316" s="216" t="s">
        <v>350</v>
      </c>
      <c r="J316" s="199" t="s">
        <v>760</v>
      </c>
      <c r="K316" s="143" t="s">
        <v>761</v>
      </c>
      <c r="L316" s="141" t="s">
        <v>302</v>
      </c>
      <c r="M316" s="144" t="s">
        <v>762</v>
      </c>
      <c r="N316" s="146" t="s">
        <v>727</v>
      </c>
      <c r="O316" s="141" t="s">
        <v>763</v>
      </c>
      <c r="P316" s="141" t="s">
        <v>243</v>
      </c>
      <c r="Q316" s="143" t="s">
        <v>243</v>
      </c>
      <c r="R316" s="143" t="s">
        <v>243</v>
      </c>
      <c r="S316" s="208">
        <v>43441</v>
      </c>
      <c r="T316" s="177">
        <f t="shared" si="163"/>
        <v>3</v>
      </c>
      <c r="U316" s="244" t="str">
        <f t="shared" si="133"/>
        <v>Posible</v>
      </c>
      <c r="V316" s="177">
        <f t="shared" si="164"/>
        <v>5</v>
      </c>
      <c r="W316" s="176" t="str">
        <f>R316</f>
        <v>Catastrófico</v>
      </c>
      <c r="X316" s="178" t="str">
        <f t="shared" si="156"/>
        <v>Extremo</v>
      </c>
      <c r="Y316" s="179"/>
      <c r="Z316" s="179"/>
      <c r="AA316" s="177">
        <f t="shared" si="157"/>
        <v>3</v>
      </c>
      <c r="AB316" s="178" t="str">
        <f t="shared" si="165"/>
        <v>Posible</v>
      </c>
      <c r="AC316" s="177">
        <f t="shared" si="158"/>
        <v>5</v>
      </c>
      <c r="AD316" s="178" t="str">
        <f t="shared" si="166"/>
        <v>Catastrofico</v>
      </c>
      <c r="AE316" s="178" t="str">
        <f t="shared" si="159"/>
        <v>Extremo</v>
      </c>
      <c r="AF316" s="179"/>
      <c r="AG316" s="179"/>
      <c r="AH316" s="177">
        <f t="shared" si="160"/>
        <v>3</v>
      </c>
      <c r="AI316" s="178" t="str">
        <f t="shared" si="167"/>
        <v>Posible</v>
      </c>
      <c r="AJ316" s="177">
        <f t="shared" si="161"/>
        <v>5</v>
      </c>
      <c r="AK316" s="178" t="str">
        <f t="shared" si="168"/>
        <v>Catastrofico</v>
      </c>
      <c r="AL316" s="178" t="str">
        <f t="shared" si="162"/>
        <v>Extremo</v>
      </c>
    </row>
    <row r="317" spans="2:38" customFormat="1" ht="409.5" hidden="1">
      <c r="B317" s="205" t="s">
        <v>777</v>
      </c>
      <c r="C317" s="206" t="str">
        <f t="shared" si="108"/>
        <v>Se produce Protestas debido a Localización en áreas susceptibles a manifestaciones (CAN, Universidad) causado por un Atacante Externo, que ocaciona Indisponibilidad de información sensible o del proceso</v>
      </c>
      <c r="D317" s="12" t="s">
        <v>346</v>
      </c>
      <c r="E317" s="185" t="s">
        <v>778</v>
      </c>
      <c r="F317" s="185" t="s">
        <v>779</v>
      </c>
      <c r="G317" s="185" t="s">
        <v>780</v>
      </c>
      <c r="H317" s="184" t="s">
        <v>189</v>
      </c>
      <c r="I317" s="216" t="s">
        <v>350</v>
      </c>
      <c r="J317" s="199" t="s">
        <v>760</v>
      </c>
      <c r="K317" s="143" t="s">
        <v>761</v>
      </c>
      <c r="L317" s="141" t="s">
        <v>302</v>
      </c>
      <c r="M317" s="144" t="s">
        <v>762</v>
      </c>
      <c r="N317" s="146" t="s">
        <v>727</v>
      </c>
      <c r="O317" s="141" t="s">
        <v>763</v>
      </c>
      <c r="P317" s="141" t="s">
        <v>243</v>
      </c>
      <c r="Q317" s="143" t="s">
        <v>243</v>
      </c>
      <c r="R317" s="143" t="s">
        <v>243</v>
      </c>
      <c r="S317" s="208">
        <v>43441</v>
      </c>
      <c r="T317" s="177">
        <f t="shared" si="163"/>
        <v>3</v>
      </c>
      <c r="U317" s="244" t="str">
        <f t="shared" si="133"/>
        <v>Posible</v>
      </c>
      <c r="V317" s="177">
        <f t="shared" si="164"/>
        <v>5</v>
      </c>
      <c r="W317" s="176" t="str">
        <f>R317</f>
        <v>Catastrófico</v>
      </c>
      <c r="X317" s="178" t="str">
        <f t="shared" si="156"/>
        <v>Extremo</v>
      </c>
      <c r="Y317" s="179"/>
      <c r="Z317" s="179"/>
      <c r="AA317" s="177">
        <f t="shared" si="157"/>
        <v>3</v>
      </c>
      <c r="AB317" s="178" t="str">
        <f t="shared" si="165"/>
        <v>Posible</v>
      </c>
      <c r="AC317" s="177">
        <f t="shared" si="158"/>
        <v>5</v>
      </c>
      <c r="AD317" s="178" t="str">
        <f t="shared" si="166"/>
        <v>Catastrofico</v>
      </c>
      <c r="AE317" s="178" t="str">
        <f t="shared" si="159"/>
        <v>Extremo</v>
      </c>
      <c r="AF317" s="179"/>
      <c r="AG317" s="179"/>
      <c r="AH317" s="177">
        <f t="shared" si="160"/>
        <v>3</v>
      </c>
      <c r="AI317" s="178" t="str">
        <f t="shared" si="167"/>
        <v>Posible</v>
      </c>
      <c r="AJ317" s="177">
        <f t="shared" si="161"/>
        <v>5</v>
      </c>
      <c r="AK317" s="178" t="str">
        <f t="shared" si="168"/>
        <v>Catastrofico</v>
      </c>
      <c r="AL317" s="178" t="str">
        <f t="shared" si="162"/>
        <v>Extremo</v>
      </c>
    </row>
    <row r="318" spans="2:38" customFormat="1" ht="409.5" hidden="1">
      <c r="B318" s="205" t="s">
        <v>781</v>
      </c>
      <c r="C318" s="206" t="str">
        <f t="shared" si="108"/>
        <v>Se produce Acceso no autorizado a datos debido a Falta de logs de auditoría y monitoreo causado por un Atacante Externo, que ocaciona Fuga de información sensible o del proceso</v>
      </c>
      <c r="D318" s="157" t="s">
        <v>346</v>
      </c>
      <c r="E318" s="157" t="s">
        <v>347</v>
      </c>
      <c r="F318" s="218" t="s">
        <v>405</v>
      </c>
      <c r="G318" s="185" t="s">
        <v>349</v>
      </c>
      <c r="H318" s="204" t="s">
        <v>187</v>
      </c>
      <c r="I318" s="156" t="s">
        <v>357</v>
      </c>
      <c r="J318" s="141" t="s">
        <v>782</v>
      </c>
      <c r="K318" s="149" t="s">
        <v>783</v>
      </c>
      <c r="L318" s="143" t="s">
        <v>784</v>
      </c>
      <c r="M318" s="148" t="s">
        <v>623</v>
      </c>
      <c r="N318" s="146" t="s">
        <v>224</v>
      </c>
      <c r="O318" s="146" t="s">
        <v>225</v>
      </c>
      <c r="P318" s="141" t="s">
        <v>243</v>
      </c>
      <c r="Q318" s="143" t="s">
        <v>243</v>
      </c>
      <c r="R318" s="143" t="s">
        <v>243</v>
      </c>
      <c r="S318" s="208">
        <v>43441</v>
      </c>
      <c r="T318" s="177">
        <f t="shared" si="163"/>
        <v>2</v>
      </c>
      <c r="U318" s="244" t="str">
        <f t="shared" si="133"/>
        <v>Improbable</v>
      </c>
      <c r="V318" s="177">
        <f t="shared" si="164"/>
        <v>5</v>
      </c>
      <c r="W318" s="211" t="str">
        <f>P318</f>
        <v>Catastrófico</v>
      </c>
      <c r="X318" s="178" t="str">
        <f t="shared" si="156"/>
        <v>Extremo</v>
      </c>
      <c r="Y318" s="179"/>
      <c r="Z318" s="179"/>
      <c r="AA318" s="177">
        <f t="shared" si="157"/>
        <v>2</v>
      </c>
      <c r="AB318" s="178" t="str">
        <f t="shared" si="165"/>
        <v>Improbable</v>
      </c>
      <c r="AC318" s="177">
        <f t="shared" si="158"/>
        <v>5</v>
      </c>
      <c r="AD318" s="178" t="str">
        <f t="shared" si="166"/>
        <v>Catastrofico</v>
      </c>
      <c r="AE318" s="178" t="str">
        <f t="shared" si="159"/>
        <v>Alto</v>
      </c>
      <c r="AF318" s="179"/>
      <c r="AG318" s="179"/>
      <c r="AH318" s="177">
        <f t="shared" si="160"/>
        <v>2</v>
      </c>
      <c r="AI318" s="178" t="str">
        <f t="shared" si="167"/>
        <v>Improbable</v>
      </c>
      <c r="AJ318" s="177">
        <f t="shared" si="161"/>
        <v>5</v>
      </c>
      <c r="AK318" s="178" t="str">
        <f t="shared" si="168"/>
        <v>Catastrofico</v>
      </c>
      <c r="AL318" s="178" t="str">
        <f t="shared" si="162"/>
        <v>Alto</v>
      </c>
    </row>
    <row r="319" spans="2:38" customFormat="1" ht="409.5" hidden="1">
      <c r="B319" s="205" t="s">
        <v>785</v>
      </c>
      <c r="C319" s="206" t="str">
        <f t="shared" si="108"/>
        <v xml:space="preserve">Se produce Modificación no autorizada de datos debido a Falta de logs de auditoría y monitoreo causado por un Atacante Externo, que ocaciona Alteración de información sensible o del proceso </v>
      </c>
      <c r="D319" s="157" t="s">
        <v>346</v>
      </c>
      <c r="E319" s="172" t="s">
        <v>382</v>
      </c>
      <c r="F319" s="157" t="s">
        <v>405</v>
      </c>
      <c r="G319" s="185" t="s">
        <v>786</v>
      </c>
      <c r="H319" s="204" t="s">
        <v>188</v>
      </c>
      <c r="I319" s="164" t="s">
        <v>352</v>
      </c>
      <c r="J319" s="141" t="s">
        <v>782</v>
      </c>
      <c r="K319" s="149" t="s">
        <v>783</v>
      </c>
      <c r="L319" s="143" t="s">
        <v>784</v>
      </c>
      <c r="M319" s="148" t="s">
        <v>623</v>
      </c>
      <c r="N319" s="146" t="s">
        <v>224</v>
      </c>
      <c r="O319" s="146" t="s">
        <v>225</v>
      </c>
      <c r="P319" s="141" t="s">
        <v>243</v>
      </c>
      <c r="Q319" s="143" t="s">
        <v>243</v>
      </c>
      <c r="R319" s="143" t="s">
        <v>243</v>
      </c>
      <c r="S319" s="208">
        <v>43441</v>
      </c>
      <c r="T319" s="177">
        <f t="shared" si="163"/>
        <v>4</v>
      </c>
      <c r="U319" s="244" t="str">
        <f t="shared" si="133"/>
        <v>Probable</v>
      </c>
      <c r="V319" s="177">
        <f t="shared" si="164"/>
        <v>5</v>
      </c>
      <c r="W319" s="176" t="str">
        <f>Q319</f>
        <v>Catastrófico</v>
      </c>
      <c r="X319" s="178" t="str">
        <f t="shared" si="156"/>
        <v>Extremo</v>
      </c>
      <c r="Y319" s="179"/>
      <c r="Z319" s="179"/>
      <c r="AA319" s="177">
        <f t="shared" si="157"/>
        <v>4</v>
      </c>
      <c r="AB319" s="178" t="str">
        <f t="shared" si="165"/>
        <v>Probable</v>
      </c>
      <c r="AC319" s="177">
        <f t="shared" si="158"/>
        <v>5</v>
      </c>
      <c r="AD319" s="178" t="str">
        <f t="shared" si="166"/>
        <v>Catastrofico</v>
      </c>
      <c r="AE319" s="178" t="str">
        <f t="shared" si="159"/>
        <v>Extremo</v>
      </c>
      <c r="AF319" s="179"/>
      <c r="AG319" s="179"/>
      <c r="AH319" s="177">
        <f t="shared" si="160"/>
        <v>4</v>
      </c>
      <c r="AI319" s="178" t="str">
        <f t="shared" si="167"/>
        <v>Probable</v>
      </c>
      <c r="AJ319" s="177">
        <f t="shared" si="161"/>
        <v>5</v>
      </c>
      <c r="AK319" s="178" t="str">
        <f t="shared" si="168"/>
        <v>Catastrofico</v>
      </c>
      <c r="AL319" s="178" t="str">
        <f t="shared" si="162"/>
        <v>Extremo</v>
      </c>
    </row>
    <row r="320" spans="2:38" customFormat="1" ht="409.5" hidden="1">
      <c r="B320" s="205" t="s">
        <v>787</v>
      </c>
      <c r="C320" s="206" t="str">
        <f t="shared" si="108"/>
        <v xml:space="preserve">Se produce Modificación no autorizada de datos debido a Falta de logs de auditoría y monitoreo causado por un Usuario TI (Malintencionado), que ocaciona Alteración de información sensible o del proceso </v>
      </c>
      <c r="D320" s="182" t="s">
        <v>387</v>
      </c>
      <c r="E320" s="172" t="s">
        <v>382</v>
      </c>
      <c r="F320" s="157" t="s">
        <v>405</v>
      </c>
      <c r="G320" s="185" t="s">
        <v>786</v>
      </c>
      <c r="H320" s="204" t="s">
        <v>188</v>
      </c>
      <c r="I320" s="164" t="s">
        <v>352</v>
      </c>
      <c r="J320" s="141" t="s">
        <v>782</v>
      </c>
      <c r="K320" s="149" t="s">
        <v>783</v>
      </c>
      <c r="L320" s="143" t="s">
        <v>784</v>
      </c>
      <c r="M320" s="148" t="s">
        <v>623</v>
      </c>
      <c r="N320" s="146" t="s">
        <v>224</v>
      </c>
      <c r="O320" s="146" t="s">
        <v>225</v>
      </c>
      <c r="P320" s="141" t="s">
        <v>243</v>
      </c>
      <c r="Q320" s="143" t="s">
        <v>243</v>
      </c>
      <c r="R320" s="143" t="s">
        <v>243</v>
      </c>
      <c r="S320" s="208">
        <v>43441</v>
      </c>
      <c r="T320" s="177">
        <f t="shared" si="163"/>
        <v>4</v>
      </c>
      <c r="U320" s="244" t="str">
        <f t="shared" si="133"/>
        <v>Probable</v>
      </c>
      <c r="V320" s="177">
        <f t="shared" si="164"/>
        <v>5</v>
      </c>
      <c r="W320" s="176" t="str">
        <f>Q320</f>
        <v>Catastrófico</v>
      </c>
      <c r="X320" s="178" t="str">
        <f t="shared" si="156"/>
        <v>Extremo</v>
      </c>
      <c r="Y320" s="179"/>
      <c r="Z320" s="179"/>
      <c r="AA320" s="177">
        <f t="shared" si="157"/>
        <v>4</v>
      </c>
      <c r="AB320" s="178" t="str">
        <f t="shared" si="165"/>
        <v>Probable</v>
      </c>
      <c r="AC320" s="177">
        <f t="shared" si="158"/>
        <v>5</v>
      </c>
      <c r="AD320" s="178" t="str">
        <f t="shared" si="166"/>
        <v>Catastrofico</v>
      </c>
      <c r="AE320" s="178" t="str">
        <f t="shared" si="159"/>
        <v>Extremo</v>
      </c>
      <c r="AF320" s="179"/>
      <c r="AG320" s="179"/>
      <c r="AH320" s="177">
        <f t="shared" si="160"/>
        <v>4</v>
      </c>
      <c r="AI320" s="178" t="str">
        <f t="shared" si="167"/>
        <v>Probable</v>
      </c>
      <c r="AJ320" s="177">
        <f t="shared" si="161"/>
        <v>5</v>
      </c>
      <c r="AK320" s="178" t="str">
        <f t="shared" si="168"/>
        <v>Catastrofico</v>
      </c>
      <c r="AL320" s="178" t="str">
        <f t="shared" si="162"/>
        <v>Extremo</v>
      </c>
    </row>
    <row r="321" spans="2:38" customFormat="1" ht="409.5" hidden="1">
      <c r="B321" s="205" t="s">
        <v>788</v>
      </c>
      <c r="C321" s="206" t="str">
        <f t="shared" si="108"/>
        <v>Se produce Acceso no autorizado a datos debido a Falta de software de detección de intrusos  causado por un Atacante Externo, que ocaciona Fuga de información sensible o del proceso</v>
      </c>
      <c r="D321" s="157" t="s">
        <v>346</v>
      </c>
      <c r="E321" s="157" t="s">
        <v>347</v>
      </c>
      <c r="F321" s="218" t="s">
        <v>789</v>
      </c>
      <c r="G321" s="185" t="s">
        <v>349</v>
      </c>
      <c r="H321" s="204" t="s">
        <v>187</v>
      </c>
      <c r="I321" s="215" t="s">
        <v>352</v>
      </c>
      <c r="J321" s="141" t="s">
        <v>782</v>
      </c>
      <c r="K321" s="149" t="s">
        <v>783</v>
      </c>
      <c r="L321" s="143" t="s">
        <v>784</v>
      </c>
      <c r="M321" s="148" t="s">
        <v>623</v>
      </c>
      <c r="N321" s="146" t="s">
        <v>224</v>
      </c>
      <c r="O321" s="146" t="s">
        <v>225</v>
      </c>
      <c r="P321" s="141" t="s">
        <v>243</v>
      </c>
      <c r="Q321" s="143" t="s">
        <v>243</v>
      </c>
      <c r="R321" s="143" t="s">
        <v>243</v>
      </c>
      <c r="S321" s="208">
        <v>43441</v>
      </c>
      <c r="T321" s="177">
        <f t="shared" si="163"/>
        <v>4</v>
      </c>
      <c r="U321" s="244" t="str">
        <f t="shared" si="133"/>
        <v>Probable</v>
      </c>
      <c r="V321" s="177">
        <f t="shared" si="164"/>
        <v>5</v>
      </c>
      <c r="W321" s="211" t="str">
        <f>P321</f>
        <v>Catastrófico</v>
      </c>
      <c r="X321" s="178" t="str">
        <f t="shared" si="156"/>
        <v>Extremo</v>
      </c>
      <c r="Y321" s="179"/>
      <c r="Z321" s="179"/>
      <c r="AA321" s="177">
        <f t="shared" si="157"/>
        <v>4</v>
      </c>
      <c r="AB321" s="178" t="str">
        <f t="shared" si="165"/>
        <v>Probable</v>
      </c>
      <c r="AC321" s="177">
        <f t="shared" si="158"/>
        <v>5</v>
      </c>
      <c r="AD321" s="178" t="str">
        <f t="shared" si="166"/>
        <v>Catastrofico</v>
      </c>
      <c r="AE321" s="178" t="str">
        <f t="shared" si="159"/>
        <v>Extremo</v>
      </c>
      <c r="AF321" s="179"/>
      <c r="AG321" s="179"/>
      <c r="AH321" s="177">
        <f t="shared" si="160"/>
        <v>4</v>
      </c>
      <c r="AI321" s="178" t="str">
        <f t="shared" si="167"/>
        <v>Probable</v>
      </c>
      <c r="AJ321" s="177">
        <f t="shared" si="161"/>
        <v>5</v>
      </c>
      <c r="AK321" s="178" t="str">
        <f t="shared" si="168"/>
        <v>Catastrofico</v>
      </c>
      <c r="AL321" s="178" t="str">
        <f t="shared" si="162"/>
        <v>Extremo</v>
      </c>
    </row>
    <row r="322" spans="2:38" customFormat="1" ht="409.5" hidden="1">
      <c r="B322" s="205" t="s">
        <v>790</v>
      </c>
      <c r="C322" s="206" t="str">
        <f t="shared" si="108"/>
        <v xml:space="preserve">Se produce Modificación no autorizada de datos debido a Explotación de vulnerabilidades de seguridad del sistema operativo por desactualizaciones causado por un Atacante Externo, que ocaciona Alteración de información sensible o del proceso </v>
      </c>
      <c r="D322" s="157" t="s">
        <v>346</v>
      </c>
      <c r="E322" s="155" t="s">
        <v>382</v>
      </c>
      <c r="F322" s="218" t="s">
        <v>791</v>
      </c>
      <c r="G322" s="185" t="s">
        <v>786</v>
      </c>
      <c r="H322" s="204" t="s">
        <v>188</v>
      </c>
      <c r="I322" s="156" t="s">
        <v>352</v>
      </c>
      <c r="J322" s="141" t="s">
        <v>782</v>
      </c>
      <c r="K322" s="149" t="s">
        <v>783</v>
      </c>
      <c r="L322" s="143" t="s">
        <v>784</v>
      </c>
      <c r="M322" s="148" t="s">
        <v>623</v>
      </c>
      <c r="N322" s="146" t="s">
        <v>224</v>
      </c>
      <c r="O322" s="146" t="s">
        <v>225</v>
      </c>
      <c r="P322" s="141" t="s">
        <v>243</v>
      </c>
      <c r="Q322" s="143" t="s">
        <v>243</v>
      </c>
      <c r="R322" s="143" t="s">
        <v>243</v>
      </c>
      <c r="S322" s="208">
        <v>43441</v>
      </c>
      <c r="T322" s="177">
        <f t="shared" si="163"/>
        <v>4</v>
      </c>
      <c r="U322" s="244" t="str">
        <f t="shared" si="133"/>
        <v>Probable</v>
      </c>
      <c r="V322" s="177">
        <f t="shared" si="164"/>
        <v>5</v>
      </c>
      <c r="W322" s="176" t="str">
        <f>Q322</f>
        <v>Catastrófico</v>
      </c>
      <c r="X322" s="178" t="str">
        <f t="shared" si="156"/>
        <v>Extremo</v>
      </c>
      <c r="Y322" s="179"/>
      <c r="Z322" s="179"/>
      <c r="AA322" s="177">
        <f t="shared" si="157"/>
        <v>4</v>
      </c>
      <c r="AB322" s="178" t="str">
        <f t="shared" si="165"/>
        <v>Probable</v>
      </c>
      <c r="AC322" s="177">
        <f t="shared" si="158"/>
        <v>5</v>
      </c>
      <c r="AD322" s="178" t="str">
        <f t="shared" si="166"/>
        <v>Catastrofico</v>
      </c>
      <c r="AE322" s="178" t="str">
        <f t="shared" si="159"/>
        <v>Extremo</v>
      </c>
      <c r="AF322" s="179"/>
      <c r="AG322" s="179"/>
      <c r="AH322" s="177">
        <f t="shared" si="160"/>
        <v>4</v>
      </c>
      <c r="AI322" s="178" t="str">
        <f t="shared" si="167"/>
        <v>Probable</v>
      </c>
      <c r="AJ322" s="177">
        <f t="shared" si="161"/>
        <v>5</v>
      </c>
      <c r="AK322" s="178" t="str">
        <f t="shared" si="168"/>
        <v>Catastrofico</v>
      </c>
      <c r="AL322" s="178" t="str">
        <f t="shared" si="162"/>
        <v>Extremo</v>
      </c>
    </row>
    <row r="323" spans="2:38" customFormat="1" ht="409.5" hidden="1">
      <c r="B323" s="205" t="s">
        <v>792</v>
      </c>
      <c r="C323" s="206" t="str">
        <f t="shared" si="108"/>
        <v>Se produce Acceso no autorizado a datos debido a Explotación de vulnerabilidades de seguridad del sistema operativo por desactualizaciones causado por un Atacante Externo, que ocaciona Fuga de información sensible o del proceso</v>
      </c>
      <c r="D323" s="157" t="s">
        <v>346</v>
      </c>
      <c r="E323" s="157" t="s">
        <v>347</v>
      </c>
      <c r="F323" s="218" t="s">
        <v>791</v>
      </c>
      <c r="G323" s="185" t="s">
        <v>349</v>
      </c>
      <c r="H323" s="204" t="s">
        <v>187</v>
      </c>
      <c r="I323" s="156" t="s">
        <v>352</v>
      </c>
      <c r="J323" s="141" t="s">
        <v>782</v>
      </c>
      <c r="K323" s="149" t="s">
        <v>783</v>
      </c>
      <c r="L323" s="143" t="s">
        <v>784</v>
      </c>
      <c r="M323" s="148" t="s">
        <v>623</v>
      </c>
      <c r="N323" s="146" t="s">
        <v>224</v>
      </c>
      <c r="O323" s="146" t="s">
        <v>225</v>
      </c>
      <c r="P323" s="141" t="s">
        <v>243</v>
      </c>
      <c r="Q323" s="143" t="s">
        <v>243</v>
      </c>
      <c r="R323" s="143" t="s">
        <v>243</v>
      </c>
      <c r="S323" s="208">
        <v>43441</v>
      </c>
      <c r="T323" s="177">
        <f t="shared" si="163"/>
        <v>4</v>
      </c>
      <c r="U323" s="244" t="str">
        <f t="shared" si="133"/>
        <v>Probable</v>
      </c>
      <c r="V323" s="177">
        <f t="shared" si="164"/>
        <v>5</v>
      </c>
      <c r="W323" s="211" t="str">
        <f>P323</f>
        <v>Catastrófico</v>
      </c>
      <c r="X323" s="178" t="str">
        <f t="shared" si="156"/>
        <v>Extremo</v>
      </c>
      <c r="Y323" s="179"/>
      <c r="Z323" s="179"/>
      <c r="AA323" s="177">
        <f t="shared" si="157"/>
        <v>4</v>
      </c>
      <c r="AB323" s="178" t="str">
        <f t="shared" si="165"/>
        <v>Probable</v>
      </c>
      <c r="AC323" s="177">
        <f t="shared" si="158"/>
        <v>5</v>
      </c>
      <c r="AD323" s="178" t="str">
        <f t="shared" si="166"/>
        <v>Catastrofico</v>
      </c>
      <c r="AE323" s="178" t="str">
        <f t="shared" si="159"/>
        <v>Extremo</v>
      </c>
      <c r="AF323" s="179"/>
      <c r="AG323" s="179"/>
      <c r="AH323" s="177">
        <f t="shared" si="160"/>
        <v>4</v>
      </c>
      <c r="AI323" s="178" t="str">
        <f t="shared" si="167"/>
        <v>Probable</v>
      </c>
      <c r="AJ323" s="177">
        <f t="shared" si="161"/>
        <v>5</v>
      </c>
      <c r="AK323" s="178" t="str">
        <f t="shared" si="168"/>
        <v>Catastrofico</v>
      </c>
      <c r="AL323" s="178" t="str">
        <f t="shared" si="162"/>
        <v>Extremo</v>
      </c>
    </row>
    <row r="324" spans="2:38" customFormat="1" ht="409.5" hidden="1">
      <c r="B324" s="205" t="s">
        <v>793</v>
      </c>
      <c r="C324" s="206" t="str">
        <f t="shared" si="108"/>
        <v>Se produce Acceso no autorizado a datos debido a Configuración o mantenimiento de seguridad del sistema operativo incorrectos (hardening) causado por un Atacante Externo, que ocaciona Fuga de información sensible o del proceso</v>
      </c>
      <c r="D324" s="157" t="s">
        <v>346</v>
      </c>
      <c r="E324" s="157" t="s">
        <v>347</v>
      </c>
      <c r="F324" s="218" t="s">
        <v>794</v>
      </c>
      <c r="G324" s="185" t="s">
        <v>349</v>
      </c>
      <c r="H324" s="204" t="s">
        <v>187</v>
      </c>
      <c r="I324" s="156" t="s">
        <v>352</v>
      </c>
      <c r="J324" s="141" t="s">
        <v>782</v>
      </c>
      <c r="K324" s="149" t="s">
        <v>783</v>
      </c>
      <c r="L324" s="143" t="s">
        <v>784</v>
      </c>
      <c r="M324" s="148" t="s">
        <v>623</v>
      </c>
      <c r="N324" s="146" t="s">
        <v>224</v>
      </c>
      <c r="O324" s="146" t="s">
        <v>225</v>
      </c>
      <c r="P324" s="141" t="s">
        <v>243</v>
      </c>
      <c r="Q324" s="143" t="s">
        <v>243</v>
      </c>
      <c r="R324" s="143" t="s">
        <v>243</v>
      </c>
      <c r="S324" s="208">
        <v>43441</v>
      </c>
      <c r="T324" s="177">
        <f t="shared" si="163"/>
        <v>4</v>
      </c>
      <c r="U324" s="244" t="str">
        <f t="shared" si="133"/>
        <v>Probable</v>
      </c>
      <c r="V324" s="177">
        <f t="shared" si="164"/>
        <v>5</v>
      </c>
      <c r="W324" s="211" t="str">
        <f>P324</f>
        <v>Catastrófico</v>
      </c>
      <c r="X324" s="178" t="str">
        <f t="shared" si="156"/>
        <v>Extremo</v>
      </c>
      <c r="Y324" s="179"/>
      <c r="Z324" s="179"/>
      <c r="AA324" s="177">
        <f t="shared" si="157"/>
        <v>4</v>
      </c>
      <c r="AB324" s="178" t="str">
        <f t="shared" si="165"/>
        <v>Probable</v>
      </c>
      <c r="AC324" s="177">
        <f t="shared" si="158"/>
        <v>5</v>
      </c>
      <c r="AD324" s="178" t="str">
        <f t="shared" si="166"/>
        <v>Catastrofico</v>
      </c>
      <c r="AE324" s="178" t="str">
        <f t="shared" si="159"/>
        <v>Extremo</v>
      </c>
      <c r="AF324" s="179"/>
      <c r="AG324" s="179"/>
      <c r="AH324" s="177">
        <f t="shared" si="160"/>
        <v>4</v>
      </c>
      <c r="AI324" s="178" t="str">
        <f t="shared" si="167"/>
        <v>Probable</v>
      </c>
      <c r="AJ324" s="177">
        <f t="shared" si="161"/>
        <v>5</v>
      </c>
      <c r="AK324" s="178" t="str">
        <f t="shared" si="168"/>
        <v>Catastrofico</v>
      </c>
      <c r="AL324" s="178" t="str">
        <f t="shared" si="162"/>
        <v>Extremo</v>
      </c>
    </row>
    <row r="325" spans="2:38" customFormat="1" ht="409.5" hidden="1">
      <c r="B325" s="205" t="s">
        <v>795</v>
      </c>
      <c r="C325" s="206" t="str">
        <f t="shared" si="108"/>
        <v>Se produce Fallas técnicas debido a Falta de procedimientos de planeación de la capacidad del hardware  causado por un Usuario TI (mal entrenado), que ocaciona Indisponibilidad del servidor</v>
      </c>
      <c r="D325" s="157" t="s">
        <v>796</v>
      </c>
      <c r="E325" s="157" t="s">
        <v>797</v>
      </c>
      <c r="F325" s="218" t="s">
        <v>798</v>
      </c>
      <c r="G325" s="157" t="s">
        <v>799</v>
      </c>
      <c r="H325" s="184" t="s">
        <v>189</v>
      </c>
      <c r="I325" s="215" t="s">
        <v>350</v>
      </c>
      <c r="J325" s="141" t="s">
        <v>782</v>
      </c>
      <c r="K325" s="149" t="s">
        <v>783</v>
      </c>
      <c r="L325" s="143" t="s">
        <v>784</v>
      </c>
      <c r="M325" s="148" t="s">
        <v>623</v>
      </c>
      <c r="N325" s="146" t="s">
        <v>224</v>
      </c>
      <c r="O325" s="146" t="s">
        <v>225</v>
      </c>
      <c r="P325" s="141" t="s">
        <v>243</v>
      </c>
      <c r="Q325" s="143" t="s">
        <v>243</v>
      </c>
      <c r="R325" s="143" t="s">
        <v>243</v>
      </c>
      <c r="S325" s="208">
        <v>43441</v>
      </c>
      <c r="T325" s="177">
        <f t="shared" si="163"/>
        <v>3</v>
      </c>
      <c r="U325" s="244" t="str">
        <f t="shared" si="133"/>
        <v>Posible</v>
      </c>
      <c r="V325" s="177">
        <f t="shared" si="164"/>
        <v>5</v>
      </c>
      <c r="W325" s="176" t="str">
        <f t="shared" ref="W325:W330" si="169">R325</f>
        <v>Catastrófico</v>
      </c>
      <c r="X325" s="178" t="str">
        <f t="shared" si="156"/>
        <v>Extremo</v>
      </c>
      <c r="Y325" s="179"/>
      <c r="Z325" s="179"/>
      <c r="AA325" s="177">
        <f t="shared" si="157"/>
        <v>3</v>
      </c>
      <c r="AB325" s="178" t="str">
        <f t="shared" si="165"/>
        <v>Posible</v>
      </c>
      <c r="AC325" s="177">
        <f t="shared" si="158"/>
        <v>5</v>
      </c>
      <c r="AD325" s="178" t="str">
        <f t="shared" si="166"/>
        <v>Catastrofico</v>
      </c>
      <c r="AE325" s="178" t="str">
        <f t="shared" si="159"/>
        <v>Extremo</v>
      </c>
      <c r="AF325" s="179"/>
      <c r="AG325" s="179"/>
      <c r="AH325" s="177">
        <f t="shared" si="160"/>
        <v>3</v>
      </c>
      <c r="AI325" s="178" t="str">
        <f t="shared" si="167"/>
        <v>Posible</v>
      </c>
      <c r="AJ325" s="177">
        <f t="shared" si="161"/>
        <v>5</v>
      </c>
      <c r="AK325" s="178" t="str">
        <f t="shared" si="168"/>
        <v>Catastrofico</v>
      </c>
      <c r="AL325" s="178" t="str">
        <f t="shared" si="162"/>
        <v>Extremo</v>
      </c>
    </row>
    <row r="326" spans="2:38" customFormat="1" ht="409.5" hidden="1">
      <c r="B326" s="205" t="s">
        <v>800</v>
      </c>
      <c r="C326" s="206" t="str">
        <f t="shared" si="108"/>
        <v>Se produce Fallas técnicas debido a Falta de mantenimiento de equipos e instalaciones  causado por un Factor técnico - ambiental, que ocaciona Indisponibilidad del servidor</v>
      </c>
      <c r="D326" s="157" t="s">
        <v>801</v>
      </c>
      <c r="E326" s="157" t="s">
        <v>797</v>
      </c>
      <c r="F326" s="218" t="s">
        <v>802</v>
      </c>
      <c r="G326" s="157" t="s">
        <v>799</v>
      </c>
      <c r="H326" s="184" t="s">
        <v>189</v>
      </c>
      <c r="I326" s="215" t="s">
        <v>357</v>
      </c>
      <c r="J326" s="141" t="s">
        <v>782</v>
      </c>
      <c r="K326" s="149" t="s">
        <v>783</v>
      </c>
      <c r="L326" s="143" t="s">
        <v>784</v>
      </c>
      <c r="M326" s="148" t="s">
        <v>623</v>
      </c>
      <c r="N326" s="146" t="s">
        <v>224</v>
      </c>
      <c r="O326" s="146" t="s">
        <v>225</v>
      </c>
      <c r="P326" s="141" t="s">
        <v>243</v>
      </c>
      <c r="Q326" s="143" t="s">
        <v>243</v>
      </c>
      <c r="R326" s="143" t="s">
        <v>243</v>
      </c>
      <c r="S326" s="208">
        <v>43441</v>
      </c>
      <c r="T326" s="177">
        <f t="shared" si="163"/>
        <v>2</v>
      </c>
      <c r="U326" s="244" t="str">
        <f t="shared" si="133"/>
        <v>Improbable</v>
      </c>
      <c r="V326" s="177">
        <f t="shared" si="164"/>
        <v>5</v>
      </c>
      <c r="W326" s="176" t="str">
        <f t="shared" si="169"/>
        <v>Catastrófico</v>
      </c>
      <c r="X326" s="178" t="str">
        <f t="shared" si="156"/>
        <v>Extremo</v>
      </c>
      <c r="Y326" s="179"/>
      <c r="Z326" s="179"/>
      <c r="AA326" s="177">
        <f t="shared" si="157"/>
        <v>2</v>
      </c>
      <c r="AB326" s="178" t="str">
        <f t="shared" si="165"/>
        <v>Improbable</v>
      </c>
      <c r="AC326" s="177">
        <f t="shared" si="158"/>
        <v>5</v>
      </c>
      <c r="AD326" s="178" t="str">
        <f t="shared" si="166"/>
        <v>Catastrofico</v>
      </c>
      <c r="AE326" s="178" t="str">
        <f t="shared" si="159"/>
        <v>Alto</v>
      </c>
      <c r="AF326" s="179"/>
      <c r="AG326" s="179"/>
      <c r="AH326" s="177">
        <f t="shared" si="160"/>
        <v>2</v>
      </c>
      <c r="AI326" s="178" t="str">
        <f t="shared" si="167"/>
        <v>Improbable</v>
      </c>
      <c r="AJ326" s="177">
        <f t="shared" si="161"/>
        <v>5</v>
      </c>
      <c r="AK326" s="178" t="str">
        <f t="shared" si="168"/>
        <v>Catastrofico</v>
      </c>
      <c r="AL326" s="178" t="str">
        <f t="shared" si="162"/>
        <v>Alto</v>
      </c>
    </row>
    <row r="327" spans="2:38" customFormat="1" ht="409.5" hidden="1">
      <c r="B327" s="205" t="s">
        <v>803</v>
      </c>
      <c r="C327" s="206" t="str">
        <f t="shared" si="108"/>
        <v xml:space="preserve">Se produce Modificación no autorizada de datos debido a Ausencia de soluciones antimalware causado por un Atacante Externo, que ocaciona Alteración de información sensible o del proceso </v>
      </c>
      <c r="D327" s="157" t="s">
        <v>346</v>
      </c>
      <c r="E327" s="155" t="s">
        <v>382</v>
      </c>
      <c r="F327" s="172" t="s">
        <v>804</v>
      </c>
      <c r="G327" s="185" t="s">
        <v>786</v>
      </c>
      <c r="H327" s="184" t="s">
        <v>189</v>
      </c>
      <c r="I327" s="156" t="s">
        <v>350</v>
      </c>
      <c r="J327" s="141" t="s">
        <v>782</v>
      </c>
      <c r="K327" s="149" t="s">
        <v>783</v>
      </c>
      <c r="L327" s="143" t="s">
        <v>784</v>
      </c>
      <c r="M327" s="148" t="s">
        <v>623</v>
      </c>
      <c r="N327" s="146" t="s">
        <v>224</v>
      </c>
      <c r="O327" s="146" t="s">
        <v>225</v>
      </c>
      <c r="P327" s="141" t="s">
        <v>243</v>
      </c>
      <c r="Q327" s="143" t="s">
        <v>243</v>
      </c>
      <c r="R327" s="143" t="s">
        <v>243</v>
      </c>
      <c r="S327" s="208">
        <v>43441</v>
      </c>
      <c r="T327" s="177">
        <f t="shared" si="163"/>
        <v>3</v>
      </c>
      <c r="U327" s="244" t="str">
        <f t="shared" si="133"/>
        <v>Posible</v>
      </c>
      <c r="V327" s="177">
        <f t="shared" si="164"/>
        <v>5</v>
      </c>
      <c r="W327" s="176" t="str">
        <f t="shared" si="169"/>
        <v>Catastrófico</v>
      </c>
      <c r="X327" s="178" t="str">
        <f t="shared" si="156"/>
        <v>Extremo</v>
      </c>
      <c r="Y327" s="179"/>
      <c r="Z327" s="179"/>
      <c r="AA327" s="177">
        <f t="shared" si="157"/>
        <v>3</v>
      </c>
      <c r="AB327" s="178" t="str">
        <f t="shared" si="165"/>
        <v>Posible</v>
      </c>
      <c r="AC327" s="177">
        <f t="shared" si="158"/>
        <v>5</v>
      </c>
      <c r="AD327" s="178" t="str">
        <f t="shared" si="166"/>
        <v>Catastrofico</v>
      </c>
      <c r="AE327" s="178" t="str">
        <f t="shared" si="159"/>
        <v>Extremo</v>
      </c>
      <c r="AF327" s="179"/>
      <c r="AG327" s="179"/>
      <c r="AH327" s="177">
        <f t="shared" si="160"/>
        <v>3</v>
      </c>
      <c r="AI327" s="178" t="str">
        <f t="shared" si="167"/>
        <v>Posible</v>
      </c>
      <c r="AJ327" s="177">
        <f t="shared" si="161"/>
        <v>5</v>
      </c>
      <c r="AK327" s="178" t="str">
        <f t="shared" si="168"/>
        <v>Catastrofico</v>
      </c>
      <c r="AL327" s="178" t="str">
        <f t="shared" si="162"/>
        <v>Extremo</v>
      </c>
    </row>
    <row r="328" spans="2:38" customFormat="1" ht="409.5" hidden="1">
      <c r="B328" s="205" t="s">
        <v>805</v>
      </c>
      <c r="C328" s="206" t="str">
        <f t="shared" si="108"/>
        <v xml:space="preserve">Se produce Modificación no autorizada de datos debido a Vulnerabilidades de día cero no gestionadas causado por un Atacante Externo, que ocaciona Alteración de información sensible o del proceso </v>
      </c>
      <c r="D328" s="157" t="s">
        <v>346</v>
      </c>
      <c r="E328" s="182" t="s">
        <v>382</v>
      </c>
      <c r="F328" s="185" t="s">
        <v>389</v>
      </c>
      <c r="G328" s="185" t="s">
        <v>786</v>
      </c>
      <c r="H328" s="184" t="s">
        <v>189</v>
      </c>
      <c r="I328" s="156" t="s">
        <v>352</v>
      </c>
      <c r="J328" s="141" t="s">
        <v>782</v>
      </c>
      <c r="K328" s="149" t="s">
        <v>783</v>
      </c>
      <c r="L328" s="143" t="s">
        <v>784</v>
      </c>
      <c r="M328" s="148" t="s">
        <v>623</v>
      </c>
      <c r="N328" s="146" t="s">
        <v>224</v>
      </c>
      <c r="O328" s="146" t="s">
        <v>225</v>
      </c>
      <c r="P328" s="141" t="s">
        <v>243</v>
      </c>
      <c r="Q328" s="143" t="s">
        <v>243</v>
      </c>
      <c r="R328" s="143" t="s">
        <v>243</v>
      </c>
      <c r="S328" s="208">
        <v>43441</v>
      </c>
      <c r="T328" s="177">
        <f t="shared" si="163"/>
        <v>4</v>
      </c>
      <c r="U328" s="244" t="str">
        <f t="shared" si="133"/>
        <v>Probable</v>
      </c>
      <c r="V328" s="177">
        <f t="shared" si="164"/>
        <v>5</v>
      </c>
      <c r="W328" s="176" t="str">
        <f t="shared" si="169"/>
        <v>Catastrófico</v>
      </c>
      <c r="X328" s="178" t="str">
        <f t="shared" si="156"/>
        <v>Extremo</v>
      </c>
      <c r="Y328" s="179"/>
      <c r="Z328" s="179"/>
      <c r="AA328" s="177">
        <f t="shared" si="157"/>
        <v>4</v>
      </c>
      <c r="AB328" s="178" t="str">
        <f t="shared" si="165"/>
        <v>Probable</v>
      </c>
      <c r="AC328" s="177">
        <f t="shared" si="158"/>
        <v>5</v>
      </c>
      <c r="AD328" s="178" t="str">
        <f t="shared" si="166"/>
        <v>Catastrofico</v>
      </c>
      <c r="AE328" s="178" t="str">
        <f t="shared" si="159"/>
        <v>Extremo</v>
      </c>
      <c r="AF328" s="179"/>
      <c r="AG328" s="179"/>
      <c r="AH328" s="177">
        <f t="shared" si="160"/>
        <v>4</v>
      </c>
      <c r="AI328" s="178" t="str">
        <f t="shared" si="167"/>
        <v>Probable</v>
      </c>
      <c r="AJ328" s="177">
        <f t="shared" si="161"/>
        <v>5</v>
      </c>
      <c r="AK328" s="178" t="str">
        <f t="shared" si="168"/>
        <v>Catastrofico</v>
      </c>
      <c r="AL328" s="178" t="str">
        <f t="shared" si="162"/>
        <v>Extremo</v>
      </c>
    </row>
    <row r="329" spans="2:38" customFormat="1" ht="409.5" hidden="1">
      <c r="B329" s="205" t="s">
        <v>806</v>
      </c>
      <c r="C329" s="206" t="str">
        <f t="shared" si="108"/>
        <v>Se produce Saturación del sistema  debido a Falta de soluciones contra ataques de Denegación de Servicio (DDoS) causado por un Atacante Externo, que ocaciona Indisponibilidad del servidor</v>
      </c>
      <c r="D329" s="157" t="s">
        <v>346</v>
      </c>
      <c r="E329" s="182" t="s">
        <v>807</v>
      </c>
      <c r="F329" s="218" t="s">
        <v>402</v>
      </c>
      <c r="G329" s="157" t="s">
        <v>799</v>
      </c>
      <c r="H329" s="184" t="s">
        <v>189</v>
      </c>
      <c r="I329" s="156" t="s">
        <v>350</v>
      </c>
      <c r="J329" s="141" t="s">
        <v>782</v>
      </c>
      <c r="K329" s="149" t="s">
        <v>783</v>
      </c>
      <c r="L329" s="143" t="s">
        <v>784</v>
      </c>
      <c r="M329" s="148" t="s">
        <v>623</v>
      </c>
      <c r="N329" s="146" t="s">
        <v>224</v>
      </c>
      <c r="O329" s="146" t="s">
        <v>225</v>
      </c>
      <c r="P329" s="141" t="s">
        <v>243</v>
      </c>
      <c r="Q329" s="143" t="s">
        <v>243</v>
      </c>
      <c r="R329" s="143" t="s">
        <v>243</v>
      </c>
      <c r="S329" s="208">
        <v>43441</v>
      </c>
      <c r="T329" s="177">
        <f t="shared" si="163"/>
        <v>3</v>
      </c>
      <c r="U329" s="244" t="str">
        <f t="shared" si="133"/>
        <v>Posible</v>
      </c>
      <c r="V329" s="177">
        <f t="shared" si="164"/>
        <v>5</v>
      </c>
      <c r="W329" s="176" t="str">
        <f t="shared" si="169"/>
        <v>Catastrófico</v>
      </c>
      <c r="X329" s="178" t="str">
        <f t="shared" si="156"/>
        <v>Extremo</v>
      </c>
      <c r="Y329" s="179"/>
      <c r="Z329" s="179"/>
      <c r="AA329" s="177">
        <f t="shared" si="157"/>
        <v>3</v>
      </c>
      <c r="AB329" s="178" t="str">
        <f t="shared" si="165"/>
        <v>Posible</v>
      </c>
      <c r="AC329" s="177">
        <f t="shared" si="158"/>
        <v>5</v>
      </c>
      <c r="AD329" s="178" t="str">
        <f t="shared" si="166"/>
        <v>Catastrofico</v>
      </c>
      <c r="AE329" s="178" t="str">
        <f t="shared" si="159"/>
        <v>Extremo</v>
      </c>
      <c r="AF329" s="179"/>
      <c r="AG329" s="179"/>
      <c r="AH329" s="177">
        <f t="shared" si="160"/>
        <v>3</v>
      </c>
      <c r="AI329" s="178" t="str">
        <f t="shared" si="167"/>
        <v>Posible</v>
      </c>
      <c r="AJ329" s="177">
        <f t="shared" si="161"/>
        <v>5</v>
      </c>
      <c r="AK329" s="178" t="str">
        <f t="shared" si="168"/>
        <v>Catastrofico</v>
      </c>
      <c r="AL329" s="178" t="str">
        <f t="shared" si="162"/>
        <v>Extremo</v>
      </c>
    </row>
    <row r="330" spans="2:38" customFormat="1" ht="409.5" hidden="1">
      <c r="B330" s="205" t="s">
        <v>808</v>
      </c>
      <c r="C330" s="206" t="str">
        <f t="shared" si="108"/>
        <v>Se produce Falla en suministro eléctrico debido a Ausencia de un plan de continuidad  causado por un Factor técnico - ambiental, que ocaciona Indisponibilidad del servidor</v>
      </c>
      <c r="D330" s="157" t="s">
        <v>801</v>
      </c>
      <c r="E330" s="185" t="s">
        <v>809</v>
      </c>
      <c r="F330" s="185" t="s">
        <v>810</v>
      </c>
      <c r="G330" s="157" t="s">
        <v>799</v>
      </c>
      <c r="H330" s="184" t="s">
        <v>189</v>
      </c>
      <c r="I330" s="156" t="s">
        <v>357</v>
      </c>
      <c r="J330" s="141" t="s">
        <v>782</v>
      </c>
      <c r="K330" s="149" t="s">
        <v>783</v>
      </c>
      <c r="L330" s="143" t="s">
        <v>784</v>
      </c>
      <c r="M330" s="148" t="s">
        <v>623</v>
      </c>
      <c r="N330" s="146" t="s">
        <v>224</v>
      </c>
      <c r="O330" s="146" t="s">
        <v>225</v>
      </c>
      <c r="P330" s="141" t="s">
        <v>243</v>
      </c>
      <c r="Q330" s="143" t="s">
        <v>243</v>
      </c>
      <c r="R330" s="143" t="s">
        <v>243</v>
      </c>
      <c r="S330" s="208">
        <v>43441</v>
      </c>
      <c r="T330" s="177">
        <f t="shared" si="163"/>
        <v>2</v>
      </c>
      <c r="U330" s="244" t="str">
        <f t="shared" si="133"/>
        <v>Improbable</v>
      </c>
      <c r="V330" s="177">
        <f t="shared" si="164"/>
        <v>5</v>
      </c>
      <c r="W330" s="176" t="str">
        <f t="shared" si="169"/>
        <v>Catastrófico</v>
      </c>
      <c r="X330" s="178" t="str">
        <f t="shared" si="156"/>
        <v>Extremo</v>
      </c>
      <c r="Y330" s="179"/>
      <c r="Z330" s="179"/>
      <c r="AA330" s="177">
        <f t="shared" si="157"/>
        <v>2</v>
      </c>
      <c r="AB330" s="178" t="str">
        <f t="shared" si="165"/>
        <v>Improbable</v>
      </c>
      <c r="AC330" s="177">
        <f t="shared" si="158"/>
        <v>5</v>
      </c>
      <c r="AD330" s="178" t="str">
        <f t="shared" si="166"/>
        <v>Catastrofico</v>
      </c>
      <c r="AE330" s="178" t="str">
        <f t="shared" si="159"/>
        <v>Alto</v>
      </c>
      <c r="AF330" s="179"/>
      <c r="AG330" s="179"/>
      <c r="AH330" s="177">
        <f t="shared" si="160"/>
        <v>2</v>
      </c>
      <c r="AI330" s="178" t="str">
        <f t="shared" si="167"/>
        <v>Improbable</v>
      </c>
      <c r="AJ330" s="177">
        <f t="shared" si="161"/>
        <v>5</v>
      </c>
      <c r="AK330" s="178" t="str">
        <f t="shared" si="168"/>
        <v>Catastrofico</v>
      </c>
      <c r="AL330" s="178" t="str">
        <f t="shared" si="162"/>
        <v>Alto</v>
      </c>
    </row>
    <row r="331" spans="2:38" customFormat="1" ht="102" hidden="1">
      <c r="B331" s="205" t="s">
        <v>811</v>
      </c>
      <c r="C331" s="206" t="str">
        <f t="shared" si="108"/>
        <v>Se produce Acceso no autorizado a datos debido a Falta de logs de auditoría y monitoreo causado por un Atacante Externo, que ocaciona Fuga de información sensible o del proceso</v>
      </c>
      <c r="D331" s="157" t="s">
        <v>346</v>
      </c>
      <c r="E331" s="157" t="s">
        <v>347</v>
      </c>
      <c r="F331" s="218" t="s">
        <v>405</v>
      </c>
      <c r="G331" s="185" t="s">
        <v>349</v>
      </c>
      <c r="H331" s="204" t="s">
        <v>187</v>
      </c>
      <c r="I331" s="156" t="s">
        <v>357</v>
      </c>
      <c r="J331" s="141" t="s">
        <v>812</v>
      </c>
      <c r="K331" s="146" t="s">
        <v>813</v>
      </c>
      <c r="L331" s="143" t="s">
        <v>784</v>
      </c>
      <c r="M331" s="144" t="s">
        <v>463</v>
      </c>
      <c r="N331" s="146" t="s">
        <v>224</v>
      </c>
      <c r="O331" s="146" t="s">
        <v>225</v>
      </c>
      <c r="P331" s="148" t="s">
        <v>231</v>
      </c>
      <c r="Q331" s="146" t="s">
        <v>243</v>
      </c>
      <c r="R331" s="146" t="s">
        <v>243</v>
      </c>
      <c r="S331" s="208">
        <v>43441</v>
      </c>
      <c r="T331" s="177">
        <f t="shared" si="163"/>
        <v>2</v>
      </c>
      <c r="U331" s="244" t="str">
        <f t="shared" si="133"/>
        <v>Improbable</v>
      </c>
      <c r="V331" s="177">
        <f t="shared" si="164"/>
        <v>1</v>
      </c>
      <c r="W331" s="238" t="str">
        <f>P331</f>
        <v>Insignificante</v>
      </c>
      <c r="X331" s="178" t="str">
        <f>IF(AND(T331=1,V331=1),"Bajo",IF(AND(T331=1,V331=2),"Bajo",IF(AND(T331=2,V331=1),"Bajo",IF(AND(T331=3,V331=1),"Bajo",IF(AND(T331=1,V331=3),"Moderado",IF(AND(T331=1,V331=4),"Alto",IF(AND(T331=2,V331=2),"Bajo",IF(AND(T331=2,V331=3),"Alto",IF(AND(T331=3,V331=2),"Moderado",IF(AND(T331=4,V331=1),"Moderado",IF(AND(T331=1,V331=5),"Extremo",IF(AND(T331=2,V331=4),"Alto",IF(AND(T331=3,V331=3),"Alto",IF(AND(T331=3,V331=4),"Extremo",IF(AND(T331=4,V331=2),"Alto",IF(AND(T331=4,V331=3),"Alto",IF(AND(T331=5,V331=1),"Alto",IF(AND(T331=5,V331=2),"Alto",IF(AND(T331=2,V331=5),"Extremo",IF(AND(T331=3,V331=5),"Extremo",IF(AND(T331=4,V331=4),"Extremo",IF(AND(T331=4,V331=5),"Extremo",IF(AND(T331=5,V331=3),"Alto",IF(AND(T331=5,V331=4),"Extremo",IF(AND(T331=5,V331=5),"Extremo","NA")))))))))))))))))))))))))</f>
        <v>Bajo</v>
      </c>
      <c r="Y331" s="179"/>
      <c r="Z331" s="179"/>
      <c r="AA331" s="177">
        <f t="shared" si="157"/>
        <v>2</v>
      </c>
      <c r="AB331" s="178" t="str">
        <f t="shared" si="165"/>
        <v>Improbable</v>
      </c>
      <c r="AC331" s="177">
        <f t="shared" si="158"/>
        <v>1</v>
      </c>
      <c r="AD331" s="178" t="str">
        <f t="shared" si="166"/>
        <v>Insignificante</v>
      </c>
      <c r="AE331" s="178" t="str">
        <f t="shared" si="159"/>
        <v>Bajo</v>
      </c>
      <c r="AF331" s="179"/>
      <c r="AG331" s="179"/>
      <c r="AH331" s="177">
        <f t="shared" si="160"/>
        <v>2</v>
      </c>
      <c r="AI331" s="178" t="str">
        <f t="shared" si="167"/>
        <v>Improbable</v>
      </c>
      <c r="AJ331" s="177">
        <f t="shared" si="161"/>
        <v>1</v>
      </c>
      <c r="AK331" s="178" t="str">
        <f t="shared" si="168"/>
        <v>Insignificante</v>
      </c>
      <c r="AL331" s="178" t="str">
        <f t="shared" si="162"/>
        <v>Bajo</v>
      </c>
    </row>
    <row r="332" spans="2:38" customFormat="1" ht="102" hidden="1">
      <c r="B332" s="205" t="s">
        <v>814</v>
      </c>
      <c r="C332" s="206" t="str">
        <f t="shared" si="108"/>
        <v xml:space="preserve">Se produce Modificación no autorizada de datos debido a Falta de logs de auditoría y monitoreo causado por un Atacante Externo, que ocaciona Alteración de información sensible o del proceso </v>
      </c>
      <c r="D332" s="157" t="s">
        <v>346</v>
      </c>
      <c r="E332" s="172" t="s">
        <v>382</v>
      </c>
      <c r="F332" s="157" t="s">
        <v>405</v>
      </c>
      <c r="G332" s="185" t="s">
        <v>786</v>
      </c>
      <c r="H332" s="204" t="s">
        <v>188</v>
      </c>
      <c r="I332" s="164" t="s">
        <v>352</v>
      </c>
      <c r="J332" s="141" t="s">
        <v>812</v>
      </c>
      <c r="K332" s="146" t="s">
        <v>813</v>
      </c>
      <c r="L332" s="143" t="s">
        <v>784</v>
      </c>
      <c r="M332" s="144" t="s">
        <v>463</v>
      </c>
      <c r="N332" s="146" t="s">
        <v>224</v>
      </c>
      <c r="O332" s="146" t="s">
        <v>225</v>
      </c>
      <c r="P332" s="148" t="s">
        <v>231</v>
      </c>
      <c r="Q332" s="146" t="s">
        <v>243</v>
      </c>
      <c r="R332" s="146" t="s">
        <v>243</v>
      </c>
      <c r="S332" s="208">
        <v>43441</v>
      </c>
      <c r="T332" s="177">
        <f t="shared" si="163"/>
        <v>4</v>
      </c>
      <c r="U332" s="244" t="str">
        <f t="shared" ref="U332:U383" si="170">I332</f>
        <v>Probable</v>
      </c>
      <c r="V332" s="177">
        <f t="shared" si="164"/>
        <v>5</v>
      </c>
      <c r="W332" s="176" t="str">
        <f>Q332</f>
        <v>Catastrófico</v>
      </c>
      <c r="X332" s="178" t="str">
        <f t="shared" si="156"/>
        <v>Extremo</v>
      </c>
      <c r="Y332" s="179"/>
      <c r="Z332" s="179"/>
      <c r="AA332" s="177">
        <f t="shared" si="157"/>
        <v>4</v>
      </c>
      <c r="AB332" s="178" t="str">
        <f t="shared" si="165"/>
        <v>Probable</v>
      </c>
      <c r="AC332" s="177">
        <f t="shared" si="158"/>
        <v>5</v>
      </c>
      <c r="AD332" s="178" t="str">
        <f t="shared" si="166"/>
        <v>Catastrofico</v>
      </c>
      <c r="AE332" s="178" t="str">
        <f t="shared" si="159"/>
        <v>Extremo</v>
      </c>
      <c r="AF332" s="179"/>
      <c r="AG332" s="179"/>
      <c r="AH332" s="177">
        <f t="shared" si="160"/>
        <v>4</v>
      </c>
      <c r="AI332" s="178" t="str">
        <f t="shared" si="167"/>
        <v>Probable</v>
      </c>
      <c r="AJ332" s="177">
        <f t="shared" si="161"/>
        <v>5</v>
      </c>
      <c r="AK332" s="178" t="str">
        <f t="shared" si="168"/>
        <v>Catastrofico</v>
      </c>
      <c r="AL332" s="178" t="str">
        <f t="shared" si="162"/>
        <v>Extremo</v>
      </c>
    </row>
    <row r="333" spans="2:38" customFormat="1" ht="114.75" hidden="1">
      <c r="B333" s="205" t="s">
        <v>815</v>
      </c>
      <c r="C333" s="206" t="str">
        <f t="shared" si="108"/>
        <v xml:space="preserve">Se produce Modificación no autorizada de datos debido a Falta de logs de auditoría y monitoreo causado por un Usuario TI (Malintencionado), que ocaciona Alteración de información sensible o del proceso </v>
      </c>
      <c r="D333" s="182" t="s">
        <v>387</v>
      </c>
      <c r="E333" s="172" t="s">
        <v>382</v>
      </c>
      <c r="F333" s="157" t="s">
        <v>405</v>
      </c>
      <c r="G333" s="185" t="s">
        <v>786</v>
      </c>
      <c r="H333" s="204" t="s">
        <v>188</v>
      </c>
      <c r="I333" s="164" t="s">
        <v>352</v>
      </c>
      <c r="J333" s="141" t="s">
        <v>812</v>
      </c>
      <c r="K333" s="146" t="s">
        <v>813</v>
      </c>
      <c r="L333" s="143" t="s">
        <v>784</v>
      </c>
      <c r="M333" s="144" t="s">
        <v>463</v>
      </c>
      <c r="N333" s="146" t="s">
        <v>224</v>
      </c>
      <c r="O333" s="146" t="s">
        <v>225</v>
      </c>
      <c r="P333" s="148" t="s">
        <v>231</v>
      </c>
      <c r="Q333" s="146" t="s">
        <v>243</v>
      </c>
      <c r="R333" s="146" t="s">
        <v>243</v>
      </c>
      <c r="S333" s="208">
        <v>43441</v>
      </c>
      <c r="T333" s="177">
        <f t="shared" si="163"/>
        <v>4</v>
      </c>
      <c r="U333" s="244" t="str">
        <f t="shared" si="170"/>
        <v>Probable</v>
      </c>
      <c r="V333" s="177">
        <f t="shared" si="164"/>
        <v>5</v>
      </c>
      <c r="W333" s="176" t="str">
        <f>Q333</f>
        <v>Catastrófico</v>
      </c>
      <c r="X333" s="178" t="str">
        <f t="shared" si="156"/>
        <v>Extremo</v>
      </c>
      <c r="Y333" s="179"/>
      <c r="Z333" s="179"/>
      <c r="AA333" s="177">
        <f t="shared" si="157"/>
        <v>4</v>
      </c>
      <c r="AB333" s="178" t="str">
        <f t="shared" si="165"/>
        <v>Probable</v>
      </c>
      <c r="AC333" s="177">
        <f t="shared" si="158"/>
        <v>5</v>
      </c>
      <c r="AD333" s="178" t="str">
        <f t="shared" si="166"/>
        <v>Catastrofico</v>
      </c>
      <c r="AE333" s="178" t="str">
        <f t="shared" si="159"/>
        <v>Extremo</v>
      </c>
      <c r="AF333" s="179"/>
      <c r="AG333" s="179"/>
      <c r="AH333" s="177">
        <f t="shared" si="160"/>
        <v>4</v>
      </c>
      <c r="AI333" s="178" t="str">
        <f t="shared" si="167"/>
        <v>Probable</v>
      </c>
      <c r="AJ333" s="177">
        <f t="shared" si="161"/>
        <v>5</v>
      </c>
      <c r="AK333" s="178" t="str">
        <f t="shared" si="168"/>
        <v>Catastrofico</v>
      </c>
      <c r="AL333" s="178" t="str">
        <f t="shared" si="162"/>
        <v>Extremo</v>
      </c>
    </row>
    <row r="334" spans="2:38" customFormat="1" ht="102" hidden="1">
      <c r="B334" s="205" t="s">
        <v>816</v>
      </c>
      <c r="C334" s="206" t="str">
        <f t="shared" si="108"/>
        <v>Se produce Acceso no autorizado a datos debido a Falta de software de detección de intrusos  causado por un Atacante Externo, que ocaciona Fuga de información sensible o del proceso</v>
      </c>
      <c r="D334" s="157" t="s">
        <v>346</v>
      </c>
      <c r="E334" s="157" t="s">
        <v>347</v>
      </c>
      <c r="F334" s="218" t="s">
        <v>789</v>
      </c>
      <c r="G334" s="185" t="s">
        <v>349</v>
      </c>
      <c r="H334" s="204" t="s">
        <v>187</v>
      </c>
      <c r="I334" s="215" t="s">
        <v>352</v>
      </c>
      <c r="J334" s="141" t="s">
        <v>812</v>
      </c>
      <c r="K334" s="146" t="s">
        <v>813</v>
      </c>
      <c r="L334" s="143" t="s">
        <v>784</v>
      </c>
      <c r="M334" s="144" t="s">
        <v>463</v>
      </c>
      <c r="N334" s="146" t="s">
        <v>224</v>
      </c>
      <c r="O334" s="146" t="s">
        <v>225</v>
      </c>
      <c r="P334" s="148" t="s">
        <v>231</v>
      </c>
      <c r="Q334" s="146" t="s">
        <v>243</v>
      </c>
      <c r="R334" s="146" t="s">
        <v>243</v>
      </c>
      <c r="S334" s="208">
        <v>43441</v>
      </c>
      <c r="T334" s="177">
        <f t="shared" si="163"/>
        <v>4</v>
      </c>
      <c r="U334" s="244" t="str">
        <f t="shared" si="170"/>
        <v>Probable</v>
      </c>
      <c r="V334" s="177">
        <f t="shared" si="164"/>
        <v>1</v>
      </c>
      <c r="W334" s="211" t="str">
        <f>P334</f>
        <v>Insignificante</v>
      </c>
      <c r="X334" s="178" t="str">
        <f t="shared" si="156"/>
        <v>Moderado</v>
      </c>
      <c r="Y334" s="179"/>
      <c r="Z334" s="179"/>
      <c r="AA334" s="177">
        <f t="shared" si="157"/>
        <v>4</v>
      </c>
      <c r="AB334" s="178" t="str">
        <f t="shared" si="165"/>
        <v>Probable</v>
      </c>
      <c r="AC334" s="177">
        <f t="shared" si="158"/>
        <v>1</v>
      </c>
      <c r="AD334" s="178" t="str">
        <f t="shared" si="166"/>
        <v>Insignificante</v>
      </c>
      <c r="AE334" s="178" t="str">
        <f t="shared" si="159"/>
        <v>Moderado</v>
      </c>
      <c r="AF334" s="179"/>
      <c r="AG334" s="179"/>
      <c r="AH334" s="177">
        <f t="shared" si="160"/>
        <v>4</v>
      </c>
      <c r="AI334" s="178" t="str">
        <f t="shared" si="167"/>
        <v>Probable</v>
      </c>
      <c r="AJ334" s="177">
        <f t="shared" si="161"/>
        <v>1</v>
      </c>
      <c r="AK334" s="178" t="str">
        <f t="shared" si="168"/>
        <v>Insignificante</v>
      </c>
      <c r="AL334" s="178" t="str">
        <f t="shared" si="162"/>
        <v>Moderado</v>
      </c>
    </row>
    <row r="335" spans="2:38" customFormat="1" ht="140.25" hidden="1">
      <c r="B335" s="205" t="s">
        <v>817</v>
      </c>
      <c r="C335" s="206" t="str">
        <f t="shared" si="108"/>
        <v xml:space="preserve">Se produce Modificación no autorizada de datos debido a Explotación de vulnerabilidades de seguridad del sistema operativo por desactualizaciones causado por un Atacante Externo, que ocaciona Alteración de información sensible o del proceso </v>
      </c>
      <c r="D335" s="157" t="s">
        <v>346</v>
      </c>
      <c r="E335" s="155" t="s">
        <v>382</v>
      </c>
      <c r="F335" s="218" t="s">
        <v>791</v>
      </c>
      <c r="G335" s="185" t="s">
        <v>786</v>
      </c>
      <c r="H335" s="204" t="s">
        <v>188</v>
      </c>
      <c r="I335" s="156" t="s">
        <v>352</v>
      </c>
      <c r="J335" s="141" t="s">
        <v>812</v>
      </c>
      <c r="K335" s="146" t="s">
        <v>813</v>
      </c>
      <c r="L335" s="143" t="s">
        <v>784</v>
      </c>
      <c r="M335" s="144" t="s">
        <v>463</v>
      </c>
      <c r="N335" s="146" t="s">
        <v>224</v>
      </c>
      <c r="O335" s="146" t="s">
        <v>225</v>
      </c>
      <c r="P335" s="148" t="s">
        <v>231</v>
      </c>
      <c r="Q335" s="146" t="s">
        <v>243</v>
      </c>
      <c r="R335" s="146" t="s">
        <v>243</v>
      </c>
      <c r="S335" s="208">
        <v>43441</v>
      </c>
      <c r="T335" s="177">
        <f t="shared" si="163"/>
        <v>4</v>
      </c>
      <c r="U335" s="244" t="str">
        <f t="shared" si="170"/>
        <v>Probable</v>
      </c>
      <c r="V335" s="177">
        <f t="shared" si="164"/>
        <v>5</v>
      </c>
      <c r="W335" s="176" t="str">
        <f>Q335</f>
        <v>Catastrófico</v>
      </c>
      <c r="X335" s="178" t="str">
        <f t="shared" si="156"/>
        <v>Extremo</v>
      </c>
      <c r="Y335" s="179"/>
      <c r="Z335" s="179"/>
      <c r="AA335" s="177">
        <f t="shared" si="157"/>
        <v>4</v>
      </c>
      <c r="AB335" s="178" t="str">
        <f t="shared" si="165"/>
        <v>Probable</v>
      </c>
      <c r="AC335" s="177">
        <f t="shared" si="158"/>
        <v>5</v>
      </c>
      <c r="AD335" s="178" t="str">
        <f t="shared" si="166"/>
        <v>Catastrofico</v>
      </c>
      <c r="AE335" s="178" t="str">
        <f t="shared" si="159"/>
        <v>Extremo</v>
      </c>
      <c r="AF335" s="179"/>
      <c r="AG335" s="179"/>
      <c r="AH335" s="177">
        <f t="shared" si="160"/>
        <v>4</v>
      </c>
      <c r="AI335" s="178" t="str">
        <f t="shared" si="167"/>
        <v>Probable</v>
      </c>
      <c r="AJ335" s="177">
        <f t="shared" si="161"/>
        <v>5</v>
      </c>
      <c r="AK335" s="178" t="str">
        <f t="shared" si="168"/>
        <v>Catastrofico</v>
      </c>
      <c r="AL335" s="178" t="str">
        <f t="shared" si="162"/>
        <v>Extremo</v>
      </c>
    </row>
    <row r="336" spans="2:38" customFormat="1" ht="140.25" hidden="1">
      <c r="B336" s="205" t="s">
        <v>818</v>
      </c>
      <c r="C336" s="206" t="str">
        <f t="shared" si="108"/>
        <v>Se produce Acceso no autorizado a datos debido a Explotación de vulnerabilidades de seguridad del sistema operativo por desactualizaciones causado por un Atacante Externo, que ocaciona Fuga de información sensible o del proceso</v>
      </c>
      <c r="D336" s="157" t="s">
        <v>346</v>
      </c>
      <c r="E336" s="157" t="s">
        <v>347</v>
      </c>
      <c r="F336" s="218" t="s">
        <v>791</v>
      </c>
      <c r="G336" s="185" t="s">
        <v>349</v>
      </c>
      <c r="H336" s="204" t="s">
        <v>187</v>
      </c>
      <c r="I336" s="156" t="s">
        <v>352</v>
      </c>
      <c r="J336" s="141" t="s">
        <v>812</v>
      </c>
      <c r="K336" s="146" t="s">
        <v>813</v>
      </c>
      <c r="L336" s="143" t="s">
        <v>784</v>
      </c>
      <c r="M336" s="144" t="s">
        <v>463</v>
      </c>
      <c r="N336" s="146" t="s">
        <v>224</v>
      </c>
      <c r="O336" s="146" t="s">
        <v>225</v>
      </c>
      <c r="P336" s="148" t="s">
        <v>231</v>
      </c>
      <c r="Q336" s="146" t="s">
        <v>243</v>
      </c>
      <c r="R336" s="146" t="s">
        <v>243</v>
      </c>
      <c r="S336" s="208">
        <v>43441</v>
      </c>
      <c r="T336" s="177">
        <f t="shared" si="163"/>
        <v>4</v>
      </c>
      <c r="U336" s="244" t="str">
        <f t="shared" si="170"/>
        <v>Probable</v>
      </c>
      <c r="V336" s="177">
        <f t="shared" si="164"/>
        <v>1</v>
      </c>
      <c r="W336" s="211" t="str">
        <f>P336</f>
        <v>Insignificante</v>
      </c>
      <c r="X336" s="178" t="str">
        <f t="shared" si="156"/>
        <v>Moderado</v>
      </c>
      <c r="Y336" s="179"/>
      <c r="Z336" s="179"/>
      <c r="AA336" s="177">
        <f t="shared" si="157"/>
        <v>4</v>
      </c>
      <c r="AB336" s="178" t="str">
        <f t="shared" si="165"/>
        <v>Probable</v>
      </c>
      <c r="AC336" s="177">
        <f t="shared" si="158"/>
        <v>1</v>
      </c>
      <c r="AD336" s="178" t="str">
        <f t="shared" si="166"/>
        <v>Insignificante</v>
      </c>
      <c r="AE336" s="178" t="str">
        <f t="shared" si="159"/>
        <v>Moderado</v>
      </c>
      <c r="AF336" s="179"/>
      <c r="AG336" s="179"/>
      <c r="AH336" s="177">
        <f t="shared" si="160"/>
        <v>4</v>
      </c>
      <c r="AI336" s="178" t="str">
        <f t="shared" si="167"/>
        <v>Probable</v>
      </c>
      <c r="AJ336" s="177">
        <f t="shared" si="161"/>
        <v>1</v>
      </c>
      <c r="AK336" s="178" t="str">
        <f t="shared" si="168"/>
        <v>Insignificante</v>
      </c>
      <c r="AL336" s="178" t="str">
        <f t="shared" si="162"/>
        <v>Moderado</v>
      </c>
    </row>
    <row r="337" spans="2:38" customFormat="1" ht="140.25" hidden="1">
      <c r="B337" s="205" t="s">
        <v>819</v>
      </c>
      <c r="C337" s="206" t="str">
        <f t="shared" ref="C337:C383" si="171">CONCATENATE("Se produce ",E337," debido a ",F337," causado por un ",D337,", que ocaciona ",G337,"")</f>
        <v>Se produce Acceso no autorizado a datos debido a Configuración o mantenimiento de seguridad del sistema operativo incorrectos (hardening) causado por un Atacante Externo, que ocaciona Fuga de información sensible o del proceso</v>
      </c>
      <c r="D337" s="157" t="s">
        <v>346</v>
      </c>
      <c r="E337" s="157" t="s">
        <v>347</v>
      </c>
      <c r="F337" s="218" t="s">
        <v>794</v>
      </c>
      <c r="G337" s="185" t="s">
        <v>349</v>
      </c>
      <c r="H337" s="204" t="s">
        <v>187</v>
      </c>
      <c r="I337" s="156" t="s">
        <v>352</v>
      </c>
      <c r="J337" s="141" t="s">
        <v>812</v>
      </c>
      <c r="K337" s="146" t="s">
        <v>813</v>
      </c>
      <c r="L337" s="143" t="s">
        <v>784</v>
      </c>
      <c r="M337" s="144" t="s">
        <v>463</v>
      </c>
      <c r="N337" s="146" t="s">
        <v>224</v>
      </c>
      <c r="O337" s="146" t="s">
        <v>225</v>
      </c>
      <c r="P337" s="148" t="s">
        <v>231</v>
      </c>
      <c r="Q337" s="146" t="s">
        <v>243</v>
      </c>
      <c r="R337" s="146" t="s">
        <v>243</v>
      </c>
      <c r="S337" s="208">
        <v>43441</v>
      </c>
      <c r="T337" s="177">
        <f t="shared" si="163"/>
        <v>4</v>
      </c>
      <c r="U337" s="244" t="str">
        <f t="shared" si="170"/>
        <v>Probable</v>
      </c>
      <c r="V337" s="177">
        <f t="shared" si="164"/>
        <v>1</v>
      </c>
      <c r="W337" s="238" t="str">
        <f>P337</f>
        <v>Insignificante</v>
      </c>
      <c r="X337" s="178" t="str">
        <f t="shared" si="156"/>
        <v>Moderado</v>
      </c>
      <c r="Y337" s="179"/>
      <c r="Z337" s="179"/>
      <c r="AA337" s="177">
        <f t="shared" si="157"/>
        <v>4</v>
      </c>
      <c r="AB337" s="178" t="str">
        <f t="shared" si="165"/>
        <v>Probable</v>
      </c>
      <c r="AC337" s="177">
        <f t="shared" si="158"/>
        <v>1</v>
      </c>
      <c r="AD337" s="178" t="str">
        <f t="shared" si="166"/>
        <v>Insignificante</v>
      </c>
      <c r="AE337" s="178" t="str">
        <f t="shared" si="159"/>
        <v>Moderado</v>
      </c>
      <c r="AF337" s="179"/>
      <c r="AG337" s="179"/>
      <c r="AH337" s="177">
        <f t="shared" si="160"/>
        <v>4</v>
      </c>
      <c r="AI337" s="178" t="str">
        <f t="shared" si="167"/>
        <v>Probable</v>
      </c>
      <c r="AJ337" s="177">
        <f t="shared" si="161"/>
        <v>1</v>
      </c>
      <c r="AK337" s="178" t="str">
        <f t="shared" si="168"/>
        <v>Insignificante</v>
      </c>
      <c r="AL337" s="178" t="str">
        <f t="shared" si="162"/>
        <v>Moderado</v>
      </c>
    </row>
    <row r="338" spans="2:38" customFormat="1" ht="114.75" hidden="1">
      <c r="B338" s="205" t="s">
        <v>820</v>
      </c>
      <c r="C338" s="206" t="str">
        <f t="shared" si="171"/>
        <v>Se produce Fallas técnicas debido a Falta de procedimientos de planeación de la capacidad del hardware  causado por un Usuario TI (mal entrenado), que ocaciona Indisponibilidad del servidor</v>
      </c>
      <c r="D338" s="157" t="s">
        <v>796</v>
      </c>
      <c r="E338" s="157" t="s">
        <v>797</v>
      </c>
      <c r="F338" s="218" t="s">
        <v>798</v>
      </c>
      <c r="G338" s="157" t="s">
        <v>799</v>
      </c>
      <c r="H338" s="184" t="s">
        <v>189</v>
      </c>
      <c r="I338" s="215" t="s">
        <v>350</v>
      </c>
      <c r="J338" s="141" t="s">
        <v>812</v>
      </c>
      <c r="K338" s="146" t="s">
        <v>813</v>
      </c>
      <c r="L338" s="143" t="s">
        <v>784</v>
      </c>
      <c r="M338" s="144" t="s">
        <v>463</v>
      </c>
      <c r="N338" s="146" t="s">
        <v>224</v>
      </c>
      <c r="O338" s="146" t="s">
        <v>225</v>
      </c>
      <c r="P338" s="148" t="s">
        <v>231</v>
      </c>
      <c r="Q338" s="146" t="s">
        <v>243</v>
      </c>
      <c r="R338" s="146" t="s">
        <v>243</v>
      </c>
      <c r="S338" s="208">
        <v>43441</v>
      </c>
      <c r="T338" s="177">
        <f t="shared" si="163"/>
        <v>3</v>
      </c>
      <c r="U338" s="244" t="str">
        <f t="shared" si="170"/>
        <v>Posible</v>
      </c>
      <c r="V338" s="177">
        <f t="shared" si="164"/>
        <v>5</v>
      </c>
      <c r="W338" s="176" t="str">
        <f t="shared" ref="W338:W343" si="172">R338</f>
        <v>Catastrófico</v>
      </c>
      <c r="X338" s="178" t="str">
        <f t="shared" si="156"/>
        <v>Extremo</v>
      </c>
      <c r="Y338" s="179"/>
      <c r="Z338" s="179"/>
      <c r="AA338" s="177">
        <f t="shared" si="157"/>
        <v>3</v>
      </c>
      <c r="AB338" s="178" t="str">
        <f t="shared" si="165"/>
        <v>Posible</v>
      </c>
      <c r="AC338" s="177">
        <f t="shared" si="158"/>
        <v>5</v>
      </c>
      <c r="AD338" s="178" t="str">
        <f t="shared" si="166"/>
        <v>Catastrofico</v>
      </c>
      <c r="AE338" s="178" t="str">
        <f t="shared" si="159"/>
        <v>Extremo</v>
      </c>
      <c r="AF338" s="179"/>
      <c r="AG338" s="179"/>
      <c r="AH338" s="177">
        <f t="shared" si="160"/>
        <v>3</v>
      </c>
      <c r="AI338" s="178" t="str">
        <f t="shared" si="167"/>
        <v>Posible</v>
      </c>
      <c r="AJ338" s="177">
        <f t="shared" si="161"/>
        <v>5</v>
      </c>
      <c r="AK338" s="178" t="str">
        <f t="shared" si="168"/>
        <v>Catastrofico</v>
      </c>
      <c r="AL338" s="178" t="str">
        <f t="shared" si="162"/>
        <v>Extremo</v>
      </c>
    </row>
    <row r="339" spans="2:38" customFormat="1" ht="102" hidden="1">
      <c r="B339" s="205" t="s">
        <v>821</v>
      </c>
      <c r="C339" s="206" t="str">
        <f t="shared" si="171"/>
        <v>Se produce Fallas técnicas debido a Falta de mantenimiento de equipos e instalaciones  causado por un Factor técnico - ambiental, que ocaciona Indisponibilidad del servidor</v>
      </c>
      <c r="D339" s="157" t="s">
        <v>801</v>
      </c>
      <c r="E339" s="157" t="s">
        <v>797</v>
      </c>
      <c r="F339" s="218" t="s">
        <v>802</v>
      </c>
      <c r="G339" s="157" t="s">
        <v>799</v>
      </c>
      <c r="H339" s="184" t="s">
        <v>189</v>
      </c>
      <c r="I339" s="215" t="s">
        <v>357</v>
      </c>
      <c r="J339" s="141" t="s">
        <v>812</v>
      </c>
      <c r="K339" s="146" t="s">
        <v>813</v>
      </c>
      <c r="L339" s="143" t="s">
        <v>784</v>
      </c>
      <c r="M339" s="144" t="s">
        <v>463</v>
      </c>
      <c r="N339" s="146" t="s">
        <v>224</v>
      </c>
      <c r="O339" s="146" t="s">
        <v>225</v>
      </c>
      <c r="P339" s="148" t="s">
        <v>231</v>
      </c>
      <c r="Q339" s="146" t="s">
        <v>243</v>
      </c>
      <c r="R339" s="146" t="s">
        <v>243</v>
      </c>
      <c r="S339" s="208">
        <v>43441</v>
      </c>
      <c r="T339" s="177">
        <f t="shared" si="163"/>
        <v>2</v>
      </c>
      <c r="U339" s="244" t="str">
        <f t="shared" si="170"/>
        <v>Improbable</v>
      </c>
      <c r="V339" s="177">
        <f t="shared" si="164"/>
        <v>5</v>
      </c>
      <c r="W339" s="176" t="str">
        <f t="shared" si="172"/>
        <v>Catastrófico</v>
      </c>
      <c r="X339" s="178" t="str">
        <f t="shared" si="156"/>
        <v>Extremo</v>
      </c>
      <c r="Y339" s="179"/>
      <c r="Z339" s="179"/>
      <c r="AA339" s="177">
        <f t="shared" si="157"/>
        <v>2</v>
      </c>
      <c r="AB339" s="178" t="str">
        <f t="shared" si="165"/>
        <v>Improbable</v>
      </c>
      <c r="AC339" s="177">
        <f t="shared" si="158"/>
        <v>5</v>
      </c>
      <c r="AD339" s="178" t="str">
        <f t="shared" si="166"/>
        <v>Catastrofico</v>
      </c>
      <c r="AE339" s="178" t="str">
        <f t="shared" si="159"/>
        <v>Alto</v>
      </c>
      <c r="AF339" s="179"/>
      <c r="AG339" s="179"/>
      <c r="AH339" s="177">
        <f t="shared" si="160"/>
        <v>2</v>
      </c>
      <c r="AI339" s="178" t="str">
        <f t="shared" si="167"/>
        <v>Improbable</v>
      </c>
      <c r="AJ339" s="177">
        <f t="shared" si="161"/>
        <v>5</v>
      </c>
      <c r="AK339" s="178" t="str">
        <f t="shared" si="168"/>
        <v>Catastrofico</v>
      </c>
      <c r="AL339" s="178" t="str">
        <f t="shared" si="162"/>
        <v>Alto</v>
      </c>
    </row>
    <row r="340" spans="2:38" customFormat="1" ht="102" hidden="1">
      <c r="B340" s="205" t="s">
        <v>822</v>
      </c>
      <c r="C340" s="206" t="str">
        <f t="shared" si="171"/>
        <v xml:space="preserve">Se produce Modificación no autorizada de datos debido a Ausencia de soluciones antimalware causado por un Atacante Externo, que ocaciona Alteración de información sensible o del proceso </v>
      </c>
      <c r="D340" s="157" t="s">
        <v>346</v>
      </c>
      <c r="E340" s="155" t="s">
        <v>382</v>
      </c>
      <c r="F340" s="172" t="s">
        <v>804</v>
      </c>
      <c r="G340" s="185" t="s">
        <v>786</v>
      </c>
      <c r="H340" s="184" t="s">
        <v>189</v>
      </c>
      <c r="I340" s="156" t="s">
        <v>350</v>
      </c>
      <c r="J340" s="141" t="s">
        <v>812</v>
      </c>
      <c r="K340" s="146" t="s">
        <v>813</v>
      </c>
      <c r="L340" s="143" t="s">
        <v>784</v>
      </c>
      <c r="M340" s="144" t="s">
        <v>463</v>
      </c>
      <c r="N340" s="146" t="s">
        <v>224</v>
      </c>
      <c r="O340" s="146" t="s">
        <v>225</v>
      </c>
      <c r="P340" s="148" t="s">
        <v>231</v>
      </c>
      <c r="Q340" s="146" t="s">
        <v>243</v>
      </c>
      <c r="R340" s="146" t="s">
        <v>243</v>
      </c>
      <c r="S340" s="208">
        <v>43441</v>
      </c>
      <c r="T340" s="177">
        <f t="shared" si="163"/>
        <v>3</v>
      </c>
      <c r="U340" s="244" t="str">
        <f t="shared" si="170"/>
        <v>Posible</v>
      </c>
      <c r="V340" s="177">
        <f t="shared" si="164"/>
        <v>5</v>
      </c>
      <c r="W340" s="176" t="str">
        <f t="shared" si="172"/>
        <v>Catastrófico</v>
      </c>
      <c r="X340" s="178" t="str">
        <f t="shared" si="156"/>
        <v>Extremo</v>
      </c>
      <c r="Y340" s="179"/>
      <c r="Z340" s="179"/>
      <c r="AA340" s="177">
        <f t="shared" si="157"/>
        <v>3</v>
      </c>
      <c r="AB340" s="178" t="str">
        <f t="shared" si="165"/>
        <v>Posible</v>
      </c>
      <c r="AC340" s="177">
        <f t="shared" si="158"/>
        <v>5</v>
      </c>
      <c r="AD340" s="178" t="str">
        <f t="shared" si="166"/>
        <v>Catastrofico</v>
      </c>
      <c r="AE340" s="178" t="str">
        <f t="shared" si="159"/>
        <v>Extremo</v>
      </c>
      <c r="AF340" s="179"/>
      <c r="AG340" s="179"/>
      <c r="AH340" s="177">
        <f t="shared" si="160"/>
        <v>3</v>
      </c>
      <c r="AI340" s="178" t="str">
        <f t="shared" si="167"/>
        <v>Posible</v>
      </c>
      <c r="AJ340" s="177">
        <f t="shared" si="161"/>
        <v>5</v>
      </c>
      <c r="AK340" s="178" t="str">
        <f t="shared" si="168"/>
        <v>Catastrofico</v>
      </c>
      <c r="AL340" s="178" t="str">
        <f t="shared" si="162"/>
        <v>Extremo</v>
      </c>
    </row>
    <row r="341" spans="2:38" customFormat="1" ht="114.75" hidden="1">
      <c r="B341" s="205" t="s">
        <v>823</v>
      </c>
      <c r="C341" s="206" t="str">
        <f t="shared" si="171"/>
        <v xml:space="preserve">Se produce Modificación no autorizada de datos debido a Vulnerabilidades de día cero no gestionadas causado por un Atacante Externo, que ocaciona Alteración de información sensible o del proceso </v>
      </c>
      <c r="D341" s="157" t="s">
        <v>346</v>
      </c>
      <c r="E341" s="182" t="s">
        <v>382</v>
      </c>
      <c r="F341" s="185" t="s">
        <v>389</v>
      </c>
      <c r="G341" s="185" t="s">
        <v>786</v>
      </c>
      <c r="H341" s="184" t="s">
        <v>189</v>
      </c>
      <c r="I341" s="156" t="s">
        <v>352</v>
      </c>
      <c r="J341" s="141" t="s">
        <v>812</v>
      </c>
      <c r="K341" s="146" t="s">
        <v>813</v>
      </c>
      <c r="L341" s="143" t="s">
        <v>784</v>
      </c>
      <c r="M341" s="144" t="s">
        <v>463</v>
      </c>
      <c r="N341" s="146" t="s">
        <v>224</v>
      </c>
      <c r="O341" s="146" t="s">
        <v>225</v>
      </c>
      <c r="P341" s="148" t="s">
        <v>231</v>
      </c>
      <c r="Q341" s="146" t="s">
        <v>243</v>
      </c>
      <c r="R341" s="146" t="s">
        <v>243</v>
      </c>
      <c r="S341" s="208">
        <v>43441</v>
      </c>
      <c r="T341" s="177">
        <f t="shared" si="163"/>
        <v>4</v>
      </c>
      <c r="U341" s="244" t="str">
        <f t="shared" si="170"/>
        <v>Probable</v>
      </c>
      <c r="V341" s="177">
        <f t="shared" si="164"/>
        <v>5</v>
      </c>
      <c r="W341" s="176" t="str">
        <f t="shared" si="172"/>
        <v>Catastrófico</v>
      </c>
      <c r="X341" s="178" t="str">
        <f t="shared" si="156"/>
        <v>Extremo</v>
      </c>
      <c r="Y341" s="179"/>
      <c r="Z341" s="179"/>
      <c r="AA341" s="177">
        <f t="shared" si="157"/>
        <v>4</v>
      </c>
      <c r="AB341" s="178" t="str">
        <f t="shared" si="165"/>
        <v>Probable</v>
      </c>
      <c r="AC341" s="177">
        <f t="shared" si="158"/>
        <v>5</v>
      </c>
      <c r="AD341" s="178" t="str">
        <f t="shared" si="166"/>
        <v>Catastrofico</v>
      </c>
      <c r="AE341" s="178" t="str">
        <f t="shared" si="159"/>
        <v>Extremo</v>
      </c>
      <c r="AF341" s="179"/>
      <c r="AG341" s="179"/>
      <c r="AH341" s="177">
        <f t="shared" si="160"/>
        <v>4</v>
      </c>
      <c r="AI341" s="178" t="str">
        <f t="shared" si="167"/>
        <v>Probable</v>
      </c>
      <c r="AJ341" s="177">
        <f t="shared" si="161"/>
        <v>5</v>
      </c>
      <c r="AK341" s="178" t="str">
        <f t="shared" si="168"/>
        <v>Catastrofico</v>
      </c>
      <c r="AL341" s="178" t="str">
        <f t="shared" si="162"/>
        <v>Extremo</v>
      </c>
    </row>
    <row r="342" spans="2:38" customFormat="1" ht="114.75" hidden="1">
      <c r="B342" s="205" t="s">
        <v>824</v>
      </c>
      <c r="C342" s="206" t="str">
        <f t="shared" si="171"/>
        <v>Se produce Saturación del sistema  debido a Falta de soluciones contra ataques de Denegación de Servicio (DDoS) causado por un Atacante Externo, que ocaciona Indisponibilidad del servidor</v>
      </c>
      <c r="D342" s="157" t="s">
        <v>346</v>
      </c>
      <c r="E342" s="182" t="s">
        <v>807</v>
      </c>
      <c r="F342" s="218" t="s">
        <v>402</v>
      </c>
      <c r="G342" s="157" t="s">
        <v>799</v>
      </c>
      <c r="H342" s="184" t="s">
        <v>189</v>
      </c>
      <c r="I342" s="156" t="s">
        <v>350</v>
      </c>
      <c r="J342" s="141" t="s">
        <v>812</v>
      </c>
      <c r="K342" s="146" t="s">
        <v>813</v>
      </c>
      <c r="L342" s="143" t="s">
        <v>784</v>
      </c>
      <c r="M342" s="144" t="s">
        <v>463</v>
      </c>
      <c r="N342" s="146" t="s">
        <v>224</v>
      </c>
      <c r="O342" s="146" t="s">
        <v>225</v>
      </c>
      <c r="P342" s="148" t="s">
        <v>231</v>
      </c>
      <c r="Q342" s="146" t="s">
        <v>243</v>
      </c>
      <c r="R342" s="146" t="s">
        <v>243</v>
      </c>
      <c r="S342" s="208">
        <v>43441</v>
      </c>
      <c r="T342" s="177">
        <f t="shared" si="163"/>
        <v>3</v>
      </c>
      <c r="U342" s="244" t="str">
        <f t="shared" si="170"/>
        <v>Posible</v>
      </c>
      <c r="V342" s="177">
        <f t="shared" si="164"/>
        <v>5</v>
      </c>
      <c r="W342" s="176" t="str">
        <f t="shared" si="172"/>
        <v>Catastrófico</v>
      </c>
      <c r="X342" s="178" t="str">
        <f t="shared" si="156"/>
        <v>Extremo</v>
      </c>
      <c r="Y342" s="179"/>
      <c r="Z342" s="179"/>
      <c r="AA342" s="177">
        <f t="shared" si="157"/>
        <v>3</v>
      </c>
      <c r="AB342" s="178" t="str">
        <f t="shared" si="165"/>
        <v>Posible</v>
      </c>
      <c r="AC342" s="177">
        <f t="shared" si="158"/>
        <v>5</v>
      </c>
      <c r="AD342" s="178" t="str">
        <f t="shared" si="166"/>
        <v>Catastrofico</v>
      </c>
      <c r="AE342" s="178" t="str">
        <f t="shared" si="159"/>
        <v>Extremo</v>
      </c>
      <c r="AF342" s="179"/>
      <c r="AG342" s="179"/>
      <c r="AH342" s="177">
        <f t="shared" si="160"/>
        <v>3</v>
      </c>
      <c r="AI342" s="178" t="str">
        <f t="shared" si="167"/>
        <v>Posible</v>
      </c>
      <c r="AJ342" s="177">
        <f t="shared" si="161"/>
        <v>5</v>
      </c>
      <c r="AK342" s="178" t="str">
        <f t="shared" si="168"/>
        <v>Catastrofico</v>
      </c>
      <c r="AL342" s="178" t="str">
        <f t="shared" si="162"/>
        <v>Extremo</v>
      </c>
    </row>
    <row r="343" spans="2:38" customFormat="1" ht="102" hidden="1">
      <c r="B343" s="205" t="s">
        <v>825</v>
      </c>
      <c r="C343" s="206" t="str">
        <f t="shared" si="171"/>
        <v>Se produce Falla en suministro eléctrico debido a Ausencia de un plan de continuidad  causado por un Factor técnico - ambiental, que ocaciona Indisponibilidad del servidor</v>
      </c>
      <c r="D343" s="157" t="s">
        <v>801</v>
      </c>
      <c r="E343" s="185" t="s">
        <v>809</v>
      </c>
      <c r="F343" s="185" t="s">
        <v>810</v>
      </c>
      <c r="G343" s="157" t="s">
        <v>799</v>
      </c>
      <c r="H343" s="184" t="s">
        <v>189</v>
      </c>
      <c r="I343" s="156" t="s">
        <v>357</v>
      </c>
      <c r="J343" s="141" t="s">
        <v>812</v>
      </c>
      <c r="K343" s="146" t="s">
        <v>813</v>
      </c>
      <c r="L343" s="143" t="s">
        <v>784</v>
      </c>
      <c r="M343" s="144" t="s">
        <v>463</v>
      </c>
      <c r="N343" s="146" t="s">
        <v>224</v>
      </c>
      <c r="O343" s="146" t="s">
        <v>225</v>
      </c>
      <c r="P343" s="148" t="s">
        <v>231</v>
      </c>
      <c r="Q343" s="146" t="s">
        <v>243</v>
      </c>
      <c r="R343" s="146" t="s">
        <v>243</v>
      </c>
      <c r="S343" s="208">
        <v>43441</v>
      </c>
      <c r="T343" s="177">
        <f t="shared" si="163"/>
        <v>2</v>
      </c>
      <c r="U343" s="244" t="str">
        <f t="shared" si="170"/>
        <v>Improbable</v>
      </c>
      <c r="V343" s="177">
        <f t="shared" si="164"/>
        <v>5</v>
      </c>
      <c r="W343" s="176" t="str">
        <f t="shared" si="172"/>
        <v>Catastrófico</v>
      </c>
      <c r="X343" s="178" t="str">
        <f t="shared" si="156"/>
        <v>Extremo</v>
      </c>
      <c r="Y343" s="179"/>
      <c r="Z343" s="179"/>
      <c r="AA343" s="177">
        <f t="shared" si="157"/>
        <v>2</v>
      </c>
      <c r="AB343" s="178" t="str">
        <f t="shared" si="165"/>
        <v>Improbable</v>
      </c>
      <c r="AC343" s="177">
        <f t="shared" si="158"/>
        <v>5</v>
      </c>
      <c r="AD343" s="178" t="str">
        <f t="shared" si="166"/>
        <v>Catastrofico</v>
      </c>
      <c r="AE343" s="178" t="str">
        <f t="shared" si="159"/>
        <v>Alto</v>
      </c>
      <c r="AF343" s="179"/>
      <c r="AG343" s="179"/>
      <c r="AH343" s="177">
        <f t="shared" si="160"/>
        <v>2</v>
      </c>
      <c r="AI343" s="178" t="str">
        <f t="shared" si="167"/>
        <v>Improbable</v>
      </c>
      <c r="AJ343" s="177">
        <f t="shared" si="161"/>
        <v>5</v>
      </c>
      <c r="AK343" s="178" t="str">
        <f t="shared" si="168"/>
        <v>Catastrofico</v>
      </c>
      <c r="AL343" s="178" t="str">
        <f t="shared" si="162"/>
        <v>Alto</v>
      </c>
    </row>
    <row r="344" spans="2:38" customFormat="1" ht="38.25" hidden="1">
      <c r="B344" s="205" t="s">
        <v>826</v>
      </c>
      <c r="C344" s="206" t="str">
        <f t="shared" si="171"/>
        <v xml:space="preserve">Se produce  debido a  causado por un , que ocaciona </v>
      </c>
      <c r="D344" s="157"/>
      <c r="E344" s="182"/>
      <c r="F344" s="218"/>
      <c r="G344" s="157"/>
      <c r="H344" s="184"/>
      <c r="I344" s="156"/>
      <c r="J344" s="141"/>
      <c r="K344" s="143"/>
      <c r="L344" s="141"/>
      <c r="M344" s="141"/>
      <c r="N344" s="141"/>
      <c r="O344" s="141"/>
      <c r="P344" s="141"/>
      <c r="Q344" s="143"/>
      <c r="R344" s="143"/>
      <c r="S344" s="208">
        <v>43441</v>
      </c>
      <c r="T344" s="177" t="str">
        <f t="shared" si="163"/>
        <v>NA</v>
      </c>
      <c r="U344" s="244">
        <f t="shared" si="170"/>
        <v>0</v>
      </c>
      <c r="V344" s="177" t="str">
        <f t="shared" si="164"/>
        <v>NA</v>
      </c>
      <c r="W344" s="176">
        <f t="shared" ref="W344:W360" si="173">Q344</f>
        <v>0</v>
      </c>
      <c r="X344" s="178" t="str">
        <f t="shared" si="156"/>
        <v>NA</v>
      </c>
      <c r="Y344" s="179"/>
      <c r="Z344" s="179"/>
      <c r="AA344" s="177" t="e">
        <f t="shared" si="157"/>
        <v>#VALUE!</v>
      </c>
      <c r="AB344" s="178" t="e">
        <f t="shared" si="165"/>
        <v>#VALUE!</v>
      </c>
      <c r="AC344" s="177" t="e">
        <f t="shared" si="158"/>
        <v>#VALUE!</v>
      </c>
      <c r="AD344" s="178" t="e">
        <f t="shared" si="166"/>
        <v>#VALUE!</v>
      </c>
      <c r="AE344" s="178" t="e">
        <f t="shared" si="159"/>
        <v>#VALUE!</v>
      </c>
      <c r="AF344" s="179"/>
      <c r="AG344" s="179"/>
      <c r="AH344" s="177" t="e">
        <f t="shared" si="160"/>
        <v>#VALUE!</v>
      </c>
      <c r="AI344" s="178" t="e">
        <f t="shared" si="167"/>
        <v>#VALUE!</v>
      </c>
      <c r="AJ344" s="177" t="e">
        <f t="shared" si="161"/>
        <v>#VALUE!</v>
      </c>
      <c r="AK344" s="178" t="e">
        <f t="shared" si="168"/>
        <v>#VALUE!</v>
      </c>
      <c r="AL344" s="178" t="e">
        <f t="shared" si="162"/>
        <v>#VALUE!</v>
      </c>
    </row>
    <row r="345" spans="2:38" customFormat="1" ht="38.25" hidden="1">
      <c r="B345" s="205" t="s">
        <v>827</v>
      </c>
      <c r="C345" s="206" t="str">
        <f t="shared" si="171"/>
        <v xml:space="preserve">Se produce  debido a  causado por un , que ocaciona </v>
      </c>
      <c r="D345" s="157"/>
      <c r="E345" s="182"/>
      <c r="F345" s="218"/>
      <c r="G345" s="157"/>
      <c r="H345" s="184"/>
      <c r="I345" s="156"/>
      <c r="J345" s="141"/>
      <c r="K345" s="143"/>
      <c r="L345" s="141"/>
      <c r="M345" s="141"/>
      <c r="N345" s="141"/>
      <c r="O345" s="141"/>
      <c r="P345" s="141"/>
      <c r="Q345" s="143"/>
      <c r="R345" s="143"/>
      <c r="S345" s="208">
        <v>43441</v>
      </c>
      <c r="T345" s="177" t="str">
        <f t="shared" si="163"/>
        <v>NA</v>
      </c>
      <c r="U345" s="244">
        <f t="shared" si="170"/>
        <v>0</v>
      </c>
      <c r="V345" s="177" t="str">
        <f t="shared" si="164"/>
        <v>NA</v>
      </c>
      <c r="W345" s="176">
        <f t="shared" si="173"/>
        <v>0</v>
      </c>
      <c r="X345" s="178" t="str">
        <f t="shared" si="156"/>
        <v>NA</v>
      </c>
      <c r="Y345" s="179"/>
      <c r="Z345" s="179"/>
      <c r="AA345" s="177" t="e">
        <f t="shared" si="157"/>
        <v>#VALUE!</v>
      </c>
      <c r="AB345" s="178" t="e">
        <f t="shared" si="165"/>
        <v>#VALUE!</v>
      </c>
      <c r="AC345" s="177" t="e">
        <f t="shared" si="158"/>
        <v>#VALUE!</v>
      </c>
      <c r="AD345" s="178" t="e">
        <f t="shared" si="166"/>
        <v>#VALUE!</v>
      </c>
      <c r="AE345" s="178" t="e">
        <f t="shared" si="159"/>
        <v>#VALUE!</v>
      </c>
      <c r="AF345" s="179"/>
      <c r="AG345" s="179"/>
      <c r="AH345" s="177" t="e">
        <f t="shared" si="160"/>
        <v>#VALUE!</v>
      </c>
      <c r="AI345" s="178" t="e">
        <f t="shared" si="167"/>
        <v>#VALUE!</v>
      </c>
      <c r="AJ345" s="177" t="e">
        <f t="shared" si="161"/>
        <v>#VALUE!</v>
      </c>
      <c r="AK345" s="178" t="e">
        <f t="shared" si="168"/>
        <v>#VALUE!</v>
      </c>
      <c r="AL345" s="178" t="e">
        <f t="shared" si="162"/>
        <v>#VALUE!</v>
      </c>
    </row>
    <row r="346" spans="2:38" customFormat="1" ht="38.25" hidden="1">
      <c r="B346" s="205" t="s">
        <v>828</v>
      </c>
      <c r="C346" s="206" t="str">
        <f t="shared" si="171"/>
        <v xml:space="preserve">Se produce  debido a  causado por un , que ocaciona </v>
      </c>
      <c r="D346" s="157"/>
      <c r="E346" s="182"/>
      <c r="F346" s="218"/>
      <c r="G346" s="157"/>
      <c r="H346" s="184"/>
      <c r="I346" s="156"/>
      <c r="J346" s="141"/>
      <c r="K346" s="143"/>
      <c r="L346" s="141"/>
      <c r="M346" s="141"/>
      <c r="N346" s="141"/>
      <c r="O346" s="141"/>
      <c r="P346" s="141"/>
      <c r="Q346" s="143"/>
      <c r="R346" s="143"/>
      <c r="S346" s="208">
        <v>43441</v>
      </c>
      <c r="T346" s="177" t="str">
        <f t="shared" si="163"/>
        <v>NA</v>
      </c>
      <c r="U346" s="244">
        <f t="shared" si="170"/>
        <v>0</v>
      </c>
      <c r="V346" s="177" t="str">
        <f t="shared" si="164"/>
        <v>NA</v>
      </c>
      <c r="W346" s="176">
        <f t="shared" si="173"/>
        <v>0</v>
      </c>
      <c r="X346" s="178" t="str">
        <f t="shared" si="156"/>
        <v>NA</v>
      </c>
      <c r="Y346" s="179"/>
      <c r="Z346" s="179"/>
      <c r="AA346" s="177" t="e">
        <f t="shared" si="157"/>
        <v>#VALUE!</v>
      </c>
      <c r="AB346" s="178" t="e">
        <f t="shared" si="165"/>
        <v>#VALUE!</v>
      </c>
      <c r="AC346" s="177" t="e">
        <f t="shared" si="158"/>
        <v>#VALUE!</v>
      </c>
      <c r="AD346" s="178" t="e">
        <f t="shared" si="166"/>
        <v>#VALUE!</v>
      </c>
      <c r="AE346" s="178" t="e">
        <f t="shared" si="159"/>
        <v>#VALUE!</v>
      </c>
      <c r="AF346" s="179"/>
      <c r="AG346" s="179"/>
      <c r="AH346" s="177" t="e">
        <f t="shared" si="160"/>
        <v>#VALUE!</v>
      </c>
      <c r="AI346" s="178" t="e">
        <f t="shared" si="167"/>
        <v>#VALUE!</v>
      </c>
      <c r="AJ346" s="177" t="e">
        <f t="shared" si="161"/>
        <v>#VALUE!</v>
      </c>
      <c r="AK346" s="178" t="e">
        <f t="shared" si="168"/>
        <v>#VALUE!</v>
      </c>
      <c r="AL346" s="178" t="e">
        <f t="shared" si="162"/>
        <v>#VALUE!</v>
      </c>
    </row>
    <row r="347" spans="2:38" customFormat="1" ht="38.25" hidden="1">
      <c r="B347" s="205" t="s">
        <v>829</v>
      </c>
      <c r="C347" s="206" t="str">
        <f t="shared" si="171"/>
        <v xml:space="preserve">Se produce  debido a  causado por un , que ocaciona </v>
      </c>
      <c r="D347" s="157"/>
      <c r="E347" s="182"/>
      <c r="F347" s="218"/>
      <c r="G347" s="157"/>
      <c r="H347" s="184"/>
      <c r="I347" s="156"/>
      <c r="J347" s="141"/>
      <c r="K347" s="143"/>
      <c r="L347" s="141"/>
      <c r="M347" s="141"/>
      <c r="N347" s="141"/>
      <c r="O347" s="141"/>
      <c r="P347" s="141"/>
      <c r="Q347" s="143"/>
      <c r="R347" s="143"/>
      <c r="S347" s="208">
        <v>43441</v>
      </c>
      <c r="T347" s="177" t="str">
        <f t="shared" si="163"/>
        <v>NA</v>
      </c>
      <c r="U347" s="244">
        <f t="shared" si="170"/>
        <v>0</v>
      </c>
      <c r="V347" s="177" t="str">
        <f t="shared" si="164"/>
        <v>NA</v>
      </c>
      <c r="W347" s="176">
        <f t="shared" si="173"/>
        <v>0</v>
      </c>
      <c r="X347" s="178" t="str">
        <f t="shared" si="156"/>
        <v>NA</v>
      </c>
      <c r="Y347" s="179"/>
      <c r="Z347" s="179"/>
      <c r="AA347" s="177" t="e">
        <f t="shared" si="157"/>
        <v>#VALUE!</v>
      </c>
      <c r="AB347" s="178" t="e">
        <f t="shared" si="165"/>
        <v>#VALUE!</v>
      </c>
      <c r="AC347" s="177" t="e">
        <f t="shared" si="158"/>
        <v>#VALUE!</v>
      </c>
      <c r="AD347" s="178" t="e">
        <f t="shared" si="166"/>
        <v>#VALUE!</v>
      </c>
      <c r="AE347" s="178" t="e">
        <f t="shared" si="159"/>
        <v>#VALUE!</v>
      </c>
      <c r="AF347" s="179"/>
      <c r="AG347" s="179"/>
      <c r="AH347" s="177" t="e">
        <f t="shared" si="160"/>
        <v>#VALUE!</v>
      </c>
      <c r="AI347" s="178" t="e">
        <f t="shared" si="167"/>
        <v>#VALUE!</v>
      </c>
      <c r="AJ347" s="177" t="e">
        <f t="shared" si="161"/>
        <v>#VALUE!</v>
      </c>
      <c r="AK347" s="178" t="e">
        <f t="shared" si="168"/>
        <v>#VALUE!</v>
      </c>
      <c r="AL347" s="178" t="e">
        <f t="shared" si="162"/>
        <v>#VALUE!</v>
      </c>
    </row>
    <row r="348" spans="2:38" customFormat="1" ht="38.25" hidden="1">
      <c r="B348" s="205" t="s">
        <v>830</v>
      </c>
      <c r="C348" s="206" t="str">
        <f t="shared" si="171"/>
        <v xml:space="preserve">Se produce  debido a  causado por un , que ocaciona </v>
      </c>
      <c r="D348" s="157"/>
      <c r="E348" s="182"/>
      <c r="F348" s="218"/>
      <c r="G348" s="157"/>
      <c r="H348" s="184"/>
      <c r="I348" s="156"/>
      <c r="J348" s="141"/>
      <c r="K348" s="143"/>
      <c r="L348" s="141"/>
      <c r="M348" s="141"/>
      <c r="N348" s="141"/>
      <c r="O348" s="141"/>
      <c r="P348" s="141"/>
      <c r="Q348" s="143"/>
      <c r="R348" s="143"/>
      <c r="S348" s="208">
        <v>43441</v>
      </c>
      <c r="T348" s="177" t="str">
        <f t="shared" si="163"/>
        <v>NA</v>
      </c>
      <c r="U348" s="244">
        <f t="shared" si="170"/>
        <v>0</v>
      </c>
      <c r="V348" s="177" t="str">
        <f t="shared" si="164"/>
        <v>NA</v>
      </c>
      <c r="W348" s="176">
        <f t="shared" si="173"/>
        <v>0</v>
      </c>
      <c r="X348" s="178" t="str">
        <f t="shared" si="156"/>
        <v>NA</v>
      </c>
      <c r="Y348" s="179"/>
      <c r="Z348" s="179"/>
      <c r="AA348" s="177" t="e">
        <f t="shared" si="157"/>
        <v>#VALUE!</v>
      </c>
      <c r="AB348" s="178" t="e">
        <f t="shared" si="165"/>
        <v>#VALUE!</v>
      </c>
      <c r="AC348" s="177" t="e">
        <f t="shared" si="158"/>
        <v>#VALUE!</v>
      </c>
      <c r="AD348" s="178" t="e">
        <f t="shared" si="166"/>
        <v>#VALUE!</v>
      </c>
      <c r="AE348" s="178" t="e">
        <f t="shared" si="159"/>
        <v>#VALUE!</v>
      </c>
      <c r="AF348" s="179"/>
      <c r="AG348" s="179"/>
      <c r="AH348" s="177" t="e">
        <f t="shared" si="160"/>
        <v>#VALUE!</v>
      </c>
      <c r="AI348" s="178" t="e">
        <f t="shared" si="167"/>
        <v>#VALUE!</v>
      </c>
      <c r="AJ348" s="177" t="e">
        <f t="shared" si="161"/>
        <v>#VALUE!</v>
      </c>
      <c r="AK348" s="178" t="e">
        <f t="shared" si="168"/>
        <v>#VALUE!</v>
      </c>
      <c r="AL348" s="178" t="e">
        <f t="shared" si="162"/>
        <v>#VALUE!</v>
      </c>
    </row>
    <row r="349" spans="2:38" customFormat="1" ht="38.25" hidden="1">
      <c r="B349" s="205" t="s">
        <v>831</v>
      </c>
      <c r="C349" s="206" t="str">
        <f t="shared" si="171"/>
        <v xml:space="preserve">Se produce  debido a  causado por un , que ocaciona </v>
      </c>
      <c r="D349" s="157"/>
      <c r="E349" s="182"/>
      <c r="F349" s="218"/>
      <c r="G349" s="157"/>
      <c r="H349" s="184"/>
      <c r="I349" s="156"/>
      <c r="J349" s="141"/>
      <c r="K349" s="143"/>
      <c r="L349" s="141"/>
      <c r="M349" s="141"/>
      <c r="N349" s="141"/>
      <c r="O349" s="141"/>
      <c r="P349" s="141"/>
      <c r="Q349" s="143"/>
      <c r="R349" s="143"/>
      <c r="S349" s="208">
        <v>43441</v>
      </c>
      <c r="T349" s="177" t="str">
        <f t="shared" si="163"/>
        <v>NA</v>
      </c>
      <c r="U349" s="244">
        <f t="shared" si="170"/>
        <v>0</v>
      </c>
      <c r="V349" s="177" t="str">
        <f t="shared" si="164"/>
        <v>NA</v>
      </c>
      <c r="W349" s="176">
        <f t="shared" si="173"/>
        <v>0</v>
      </c>
      <c r="X349" s="178" t="str">
        <f t="shared" si="156"/>
        <v>NA</v>
      </c>
      <c r="Y349" s="179"/>
      <c r="Z349" s="179"/>
      <c r="AA349" s="177" t="e">
        <f t="shared" si="157"/>
        <v>#VALUE!</v>
      </c>
      <c r="AB349" s="178" t="e">
        <f t="shared" si="165"/>
        <v>#VALUE!</v>
      </c>
      <c r="AC349" s="177" t="e">
        <f t="shared" si="158"/>
        <v>#VALUE!</v>
      </c>
      <c r="AD349" s="178" t="e">
        <f t="shared" si="166"/>
        <v>#VALUE!</v>
      </c>
      <c r="AE349" s="178" t="e">
        <f t="shared" si="159"/>
        <v>#VALUE!</v>
      </c>
      <c r="AF349" s="179"/>
      <c r="AG349" s="179"/>
      <c r="AH349" s="177" t="e">
        <f t="shared" si="160"/>
        <v>#VALUE!</v>
      </c>
      <c r="AI349" s="178" t="e">
        <f t="shared" si="167"/>
        <v>#VALUE!</v>
      </c>
      <c r="AJ349" s="177" t="e">
        <f t="shared" si="161"/>
        <v>#VALUE!</v>
      </c>
      <c r="AK349" s="178" t="e">
        <f t="shared" si="168"/>
        <v>#VALUE!</v>
      </c>
      <c r="AL349" s="178" t="e">
        <f t="shared" si="162"/>
        <v>#VALUE!</v>
      </c>
    </row>
    <row r="350" spans="2:38" customFormat="1" ht="38.25" hidden="1">
      <c r="B350" s="205" t="s">
        <v>832</v>
      </c>
      <c r="C350" s="206" t="str">
        <f t="shared" si="171"/>
        <v xml:space="preserve">Se produce  debido a  causado por un , que ocaciona </v>
      </c>
      <c r="D350" s="157"/>
      <c r="E350" s="182"/>
      <c r="F350" s="218"/>
      <c r="G350" s="157"/>
      <c r="H350" s="184"/>
      <c r="I350" s="156"/>
      <c r="J350" s="141"/>
      <c r="K350" s="143"/>
      <c r="L350" s="141"/>
      <c r="M350" s="141"/>
      <c r="N350" s="141"/>
      <c r="O350" s="141"/>
      <c r="P350" s="141"/>
      <c r="Q350" s="143"/>
      <c r="R350" s="143"/>
      <c r="S350" s="208">
        <v>43441</v>
      </c>
      <c r="T350" s="177" t="str">
        <f t="shared" si="163"/>
        <v>NA</v>
      </c>
      <c r="U350" s="244">
        <f t="shared" si="170"/>
        <v>0</v>
      </c>
      <c r="V350" s="177" t="str">
        <f t="shared" si="164"/>
        <v>NA</v>
      </c>
      <c r="W350" s="176">
        <f t="shared" si="173"/>
        <v>0</v>
      </c>
      <c r="X350" s="178" t="str">
        <f t="shared" si="156"/>
        <v>NA</v>
      </c>
      <c r="Y350" s="179"/>
      <c r="Z350" s="179"/>
      <c r="AA350" s="177" t="e">
        <f t="shared" si="157"/>
        <v>#VALUE!</v>
      </c>
      <c r="AB350" s="178" t="e">
        <f t="shared" si="165"/>
        <v>#VALUE!</v>
      </c>
      <c r="AC350" s="177" t="e">
        <f t="shared" si="158"/>
        <v>#VALUE!</v>
      </c>
      <c r="AD350" s="178" t="e">
        <f t="shared" si="166"/>
        <v>#VALUE!</v>
      </c>
      <c r="AE350" s="178" t="e">
        <f t="shared" si="159"/>
        <v>#VALUE!</v>
      </c>
      <c r="AF350" s="179"/>
      <c r="AG350" s="179"/>
      <c r="AH350" s="177" t="e">
        <f t="shared" si="160"/>
        <v>#VALUE!</v>
      </c>
      <c r="AI350" s="178" t="e">
        <f t="shared" si="167"/>
        <v>#VALUE!</v>
      </c>
      <c r="AJ350" s="177" t="e">
        <f t="shared" si="161"/>
        <v>#VALUE!</v>
      </c>
      <c r="AK350" s="178" t="e">
        <f t="shared" si="168"/>
        <v>#VALUE!</v>
      </c>
      <c r="AL350" s="178" t="e">
        <f t="shared" si="162"/>
        <v>#VALUE!</v>
      </c>
    </row>
    <row r="351" spans="2:38" customFormat="1" ht="38.25" hidden="1">
      <c r="B351" s="205" t="s">
        <v>833</v>
      </c>
      <c r="C351" s="206" t="str">
        <f t="shared" si="171"/>
        <v xml:space="preserve">Se produce  debido a  causado por un , que ocaciona </v>
      </c>
      <c r="D351" s="157"/>
      <c r="E351" s="182"/>
      <c r="F351" s="218"/>
      <c r="G351" s="157"/>
      <c r="H351" s="184"/>
      <c r="I351" s="156"/>
      <c r="J351" s="141"/>
      <c r="K351" s="143"/>
      <c r="L351" s="141"/>
      <c r="M351" s="141"/>
      <c r="N351" s="141"/>
      <c r="O351" s="141"/>
      <c r="P351" s="141"/>
      <c r="Q351" s="143"/>
      <c r="R351" s="143"/>
      <c r="S351" s="208">
        <v>43441</v>
      </c>
      <c r="T351" s="177" t="str">
        <f t="shared" si="163"/>
        <v>NA</v>
      </c>
      <c r="U351" s="244">
        <f t="shared" si="170"/>
        <v>0</v>
      </c>
      <c r="V351" s="177" t="str">
        <f t="shared" si="164"/>
        <v>NA</v>
      </c>
      <c r="W351" s="176">
        <f t="shared" si="173"/>
        <v>0</v>
      </c>
      <c r="X351" s="178" t="str">
        <f t="shared" si="156"/>
        <v>NA</v>
      </c>
      <c r="Y351" s="179"/>
      <c r="Z351" s="179"/>
      <c r="AA351" s="177" t="e">
        <f t="shared" si="157"/>
        <v>#VALUE!</v>
      </c>
      <c r="AB351" s="178" t="e">
        <f t="shared" si="165"/>
        <v>#VALUE!</v>
      </c>
      <c r="AC351" s="177" t="e">
        <f t="shared" si="158"/>
        <v>#VALUE!</v>
      </c>
      <c r="AD351" s="178" t="e">
        <f t="shared" si="166"/>
        <v>#VALUE!</v>
      </c>
      <c r="AE351" s="178" t="e">
        <f t="shared" si="159"/>
        <v>#VALUE!</v>
      </c>
      <c r="AF351" s="179"/>
      <c r="AG351" s="179"/>
      <c r="AH351" s="177" t="e">
        <f t="shared" si="160"/>
        <v>#VALUE!</v>
      </c>
      <c r="AI351" s="178" t="e">
        <f t="shared" si="167"/>
        <v>#VALUE!</v>
      </c>
      <c r="AJ351" s="177" t="e">
        <f t="shared" si="161"/>
        <v>#VALUE!</v>
      </c>
      <c r="AK351" s="178" t="e">
        <f t="shared" si="168"/>
        <v>#VALUE!</v>
      </c>
      <c r="AL351" s="178" t="e">
        <f t="shared" si="162"/>
        <v>#VALUE!</v>
      </c>
    </row>
    <row r="352" spans="2:38" customFormat="1" ht="38.25" hidden="1">
      <c r="B352" s="205" t="s">
        <v>834</v>
      </c>
      <c r="C352" s="206" t="str">
        <f t="shared" si="171"/>
        <v xml:space="preserve">Se produce  debido a  causado por un , que ocaciona </v>
      </c>
      <c r="D352" s="157"/>
      <c r="E352" s="182"/>
      <c r="F352" s="218"/>
      <c r="G352" s="157"/>
      <c r="H352" s="184"/>
      <c r="I352" s="156"/>
      <c r="J352" s="141"/>
      <c r="K352" s="143"/>
      <c r="L352" s="141"/>
      <c r="M352" s="141"/>
      <c r="N352" s="141"/>
      <c r="O352" s="141"/>
      <c r="P352" s="141"/>
      <c r="Q352" s="143"/>
      <c r="R352" s="143"/>
      <c r="S352" s="208">
        <v>43441</v>
      </c>
      <c r="T352" s="177" t="str">
        <f t="shared" si="163"/>
        <v>NA</v>
      </c>
      <c r="U352" s="244">
        <f t="shared" si="170"/>
        <v>0</v>
      </c>
      <c r="V352" s="177" t="str">
        <f t="shared" si="164"/>
        <v>NA</v>
      </c>
      <c r="W352" s="176">
        <f t="shared" si="173"/>
        <v>0</v>
      </c>
      <c r="X352" s="178" t="str">
        <f t="shared" si="156"/>
        <v>NA</v>
      </c>
      <c r="Y352" s="179"/>
      <c r="Z352" s="179"/>
      <c r="AA352" s="177" t="e">
        <f t="shared" si="157"/>
        <v>#VALUE!</v>
      </c>
      <c r="AB352" s="178" t="e">
        <f t="shared" si="165"/>
        <v>#VALUE!</v>
      </c>
      <c r="AC352" s="177" t="e">
        <f t="shared" si="158"/>
        <v>#VALUE!</v>
      </c>
      <c r="AD352" s="178" t="e">
        <f t="shared" si="166"/>
        <v>#VALUE!</v>
      </c>
      <c r="AE352" s="178" t="e">
        <f t="shared" si="159"/>
        <v>#VALUE!</v>
      </c>
      <c r="AF352" s="179"/>
      <c r="AG352" s="179"/>
      <c r="AH352" s="177" t="e">
        <f t="shared" si="160"/>
        <v>#VALUE!</v>
      </c>
      <c r="AI352" s="178" t="e">
        <f t="shared" si="167"/>
        <v>#VALUE!</v>
      </c>
      <c r="AJ352" s="177" t="e">
        <f t="shared" si="161"/>
        <v>#VALUE!</v>
      </c>
      <c r="AK352" s="178" t="e">
        <f t="shared" si="168"/>
        <v>#VALUE!</v>
      </c>
      <c r="AL352" s="178" t="e">
        <f t="shared" si="162"/>
        <v>#VALUE!</v>
      </c>
    </row>
    <row r="353" spans="2:38" customFormat="1" ht="38.25" hidden="1">
      <c r="B353" s="205" t="s">
        <v>835</v>
      </c>
      <c r="C353" s="206" t="str">
        <f t="shared" si="171"/>
        <v xml:space="preserve">Se produce  debido a  causado por un , que ocaciona </v>
      </c>
      <c r="D353" s="157"/>
      <c r="E353" s="182"/>
      <c r="F353" s="218"/>
      <c r="G353" s="157"/>
      <c r="H353" s="184"/>
      <c r="I353" s="156"/>
      <c r="J353" s="141"/>
      <c r="K353" s="143"/>
      <c r="L353" s="141"/>
      <c r="M353" s="141"/>
      <c r="N353" s="141"/>
      <c r="O353" s="141"/>
      <c r="P353" s="141"/>
      <c r="Q353" s="143"/>
      <c r="R353" s="143"/>
      <c r="S353" s="208">
        <v>43441</v>
      </c>
      <c r="T353" s="177" t="str">
        <f t="shared" si="163"/>
        <v>NA</v>
      </c>
      <c r="U353" s="244">
        <f t="shared" si="170"/>
        <v>0</v>
      </c>
      <c r="V353" s="177" t="str">
        <f t="shared" si="164"/>
        <v>NA</v>
      </c>
      <c r="W353" s="176">
        <f t="shared" si="173"/>
        <v>0</v>
      </c>
      <c r="X353" s="178" t="str">
        <f t="shared" si="156"/>
        <v>NA</v>
      </c>
      <c r="Y353" s="179"/>
      <c r="Z353" s="179"/>
      <c r="AA353" s="177" t="e">
        <f t="shared" si="157"/>
        <v>#VALUE!</v>
      </c>
      <c r="AB353" s="178" t="e">
        <f t="shared" si="165"/>
        <v>#VALUE!</v>
      </c>
      <c r="AC353" s="177" t="e">
        <f t="shared" si="158"/>
        <v>#VALUE!</v>
      </c>
      <c r="AD353" s="178" t="e">
        <f t="shared" si="166"/>
        <v>#VALUE!</v>
      </c>
      <c r="AE353" s="178" t="e">
        <f t="shared" si="159"/>
        <v>#VALUE!</v>
      </c>
      <c r="AF353" s="179"/>
      <c r="AG353" s="179"/>
      <c r="AH353" s="177" t="e">
        <f t="shared" si="160"/>
        <v>#VALUE!</v>
      </c>
      <c r="AI353" s="178" t="e">
        <f t="shared" si="167"/>
        <v>#VALUE!</v>
      </c>
      <c r="AJ353" s="177" t="e">
        <f t="shared" si="161"/>
        <v>#VALUE!</v>
      </c>
      <c r="AK353" s="178" t="e">
        <f t="shared" si="168"/>
        <v>#VALUE!</v>
      </c>
      <c r="AL353" s="178" t="e">
        <f t="shared" si="162"/>
        <v>#VALUE!</v>
      </c>
    </row>
    <row r="354" spans="2:38" customFormat="1" ht="38.25" hidden="1">
      <c r="B354" s="205" t="s">
        <v>836</v>
      </c>
      <c r="C354" s="206" t="str">
        <f t="shared" si="171"/>
        <v xml:space="preserve">Se produce  debido a  causado por un , que ocaciona </v>
      </c>
      <c r="D354" s="157"/>
      <c r="E354" s="182"/>
      <c r="F354" s="218"/>
      <c r="G354" s="157"/>
      <c r="H354" s="184"/>
      <c r="I354" s="156"/>
      <c r="J354" s="141"/>
      <c r="K354" s="143"/>
      <c r="L354" s="141"/>
      <c r="M354" s="141"/>
      <c r="N354" s="141"/>
      <c r="O354" s="141"/>
      <c r="P354" s="141"/>
      <c r="Q354" s="143"/>
      <c r="R354" s="143"/>
      <c r="S354" s="208">
        <v>43441</v>
      </c>
      <c r="T354" s="177" t="str">
        <f t="shared" si="163"/>
        <v>NA</v>
      </c>
      <c r="U354" s="244">
        <f t="shared" si="170"/>
        <v>0</v>
      </c>
      <c r="V354" s="177" t="str">
        <f t="shared" si="164"/>
        <v>NA</v>
      </c>
      <c r="W354" s="176">
        <f t="shared" si="173"/>
        <v>0</v>
      </c>
      <c r="X354" s="178" t="str">
        <f t="shared" si="156"/>
        <v>NA</v>
      </c>
      <c r="Y354" s="179"/>
      <c r="Z354" s="179"/>
      <c r="AA354" s="177" t="e">
        <f t="shared" si="157"/>
        <v>#VALUE!</v>
      </c>
      <c r="AB354" s="178" t="e">
        <f t="shared" si="165"/>
        <v>#VALUE!</v>
      </c>
      <c r="AC354" s="177" t="e">
        <f t="shared" si="158"/>
        <v>#VALUE!</v>
      </c>
      <c r="AD354" s="178" t="e">
        <f t="shared" si="166"/>
        <v>#VALUE!</v>
      </c>
      <c r="AE354" s="178" t="e">
        <f t="shared" si="159"/>
        <v>#VALUE!</v>
      </c>
      <c r="AF354" s="179"/>
      <c r="AG354" s="179"/>
      <c r="AH354" s="177" t="e">
        <f t="shared" si="160"/>
        <v>#VALUE!</v>
      </c>
      <c r="AI354" s="178" t="e">
        <f t="shared" si="167"/>
        <v>#VALUE!</v>
      </c>
      <c r="AJ354" s="177" t="e">
        <f t="shared" si="161"/>
        <v>#VALUE!</v>
      </c>
      <c r="AK354" s="178" t="e">
        <f t="shared" si="168"/>
        <v>#VALUE!</v>
      </c>
      <c r="AL354" s="178" t="e">
        <f t="shared" si="162"/>
        <v>#VALUE!</v>
      </c>
    </row>
    <row r="355" spans="2:38" customFormat="1" ht="38.25" hidden="1">
      <c r="B355" s="205" t="s">
        <v>837</v>
      </c>
      <c r="C355" s="206" t="str">
        <f t="shared" si="171"/>
        <v xml:space="preserve">Se produce  debido a  causado por un , que ocaciona </v>
      </c>
      <c r="D355" s="157"/>
      <c r="E355" s="182"/>
      <c r="F355" s="218"/>
      <c r="G355" s="157"/>
      <c r="H355" s="184"/>
      <c r="I355" s="156"/>
      <c r="J355" s="141"/>
      <c r="K355" s="143"/>
      <c r="L355" s="141"/>
      <c r="M355" s="141"/>
      <c r="N355" s="141"/>
      <c r="O355" s="141"/>
      <c r="P355" s="141"/>
      <c r="Q355" s="143"/>
      <c r="R355" s="143"/>
      <c r="S355" s="208">
        <v>43441</v>
      </c>
      <c r="T355" s="177" t="str">
        <f t="shared" si="163"/>
        <v>NA</v>
      </c>
      <c r="U355" s="244">
        <f t="shared" si="170"/>
        <v>0</v>
      </c>
      <c r="V355" s="177" t="str">
        <f t="shared" si="164"/>
        <v>NA</v>
      </c>
      <c r="W355" s="176">
        <f t="shared" si="173"/>
        <v>0</v>
      </c>
      <c r="X355" s="178" t="str">
        <f t="shared" si="156"/>
        <v>NA</v>
      </c>
      <c r="Y355" s="179"/>
      <c r="Z355" s="179"/>
      <c r="AA355" s="177" t="e">
        <f t="shared" si="157"/>
        <v>#VALUE!</v>
      </c>
      <c r="AB355" s="178" t="e">
        <f t="shared" si="165"/>
        <v>#VALUE!</v>
      </c>
      <c r="AC355" s="177" t="e">
        <f t="shared" si="158"/>
        <v>#VALUE!</v>
      </c>
      <c r="AD355" s="178" t="e">
        <f t="shared" si="166"/>
        <v>#VALUE!</v>
      </c>
      <c r="AE355" s="178" t="e">
        <f t="shared" si="159"/>
        <v>#VALUE!</v>
      </c>
      <c r="AF355" s="179"/>
      <c r="AG355" s="179"/>
      <c r="AH355" s="177" t="e">
        <f t="shared" si="160"/>
        <v>#VALUE!</v>
      </c>
      <c r="AI355" s="178" t="e">
        <f t="shared" si="167"/>
        <v>#VALUE!</v>
      </c>
      <c r="AJ355" s="177" t="e">
        <f t="shared" si="161"/>
        <v>#VALUE!</v>
      </c>
      <c r="AK355" s="178" t="e">
        <f t="shared" si="168"/>
        <v>#VALUE!</v>
      </c>
      <c r="AL355" s="178" t="e">
        <f t="shared" si="162"/>
        <v>#VALUE!</v>
      </c>
    </row>
    <row r="356" spans="2:38" customFormat="1" ht="38.25" hidden="1">
      <c r="B356" s="205" t="s">
        <v>838</v>
      </c>
      <c r="C356" s="206" t="str">
        <f t="shared" si="171"/>
        <v xml:space="preserve">Se produce  debido a  causado por un , que ocaciona </v>
      </c>
      <c r="D356" s="157"/>
      <c r="E356" s="182"/>
      <c r="F356" s="218"/>
      <c r="G356" s="157"/>
      <c r="H356" s="184"/>
      <c r="I356" s="156"/>
      <c r="J356" s="141"/>
      <c r="K356" s="143"/>
      <c r="L356" s="141"/>
      <c r="M356" s="141"/>
      <c r="N356" s="141"/>
      <c r="O356" s="141"/>
      <c r="P356" s="141"/>
      <c r="Q356" s="143"/>
      <c r="R356" s="143"/>
      <c r="S356" s="208">
        <v>43441</v>
      </c>
      <c r="T356" s="177" t="str">
        <f t="shared" si="163"/>
        <v>NA</v>
      </c>
      <c r="U356" s="244">
        <f t="shared" si="170"/>
        <v>0</v>
      </c>
      <c r="V356" s="177" t="str">
        <f t="shared" si="164"/>
        <v>NA</v>
      </c>
      <c r="W356" s="176">
        <f t="shared" si="173"/>
        <v>0</v>
      </c>
      <c r="X356" s="178" t="str">
        <f t="shared" si="156"/>
        <v>NA</v>
      </c>
      <c r="Y356" s="179"/>
      <c r="Z356" s="179"/>
      <c r="AA356" s="177" t="e">
        <f t="shared" si="157"/>
        <v>#VALUE!</v>
      </c>
      <c r="AB356" s="178" t="e">
        <f t="shared" si="165"/>
        <v>#VALUE!</v>
      </c>
      <c r="AC356" s="177" t="e">
        <f t="shared" si="158"/>
        <v>#VALUE!</v>
      </c>
      <c r="AD356" s="178" t="e">
        <f t="shared" si="166"/>
        <v>#VALUE!</v>
      </c>
      <c r="AE356" s="178" t="e">
        <f t="shared" si="159"/>
        <v>#VALUE!</v>
      </c>
      <c r="AF356" s="179"/>
      <c r="AG356" s="179"/>
      <c r="AH356" s="177" t="e">
        <f t="shared" si="160"/>
        <v>#VALUE!</v>
      </c>
      <c r="AI356" s="178" t="e">
        <f t="shared" si="167"/>
        <v>#VALUE!</v>
      </c>
      <c r="AJ356" s="177" t="e">
        <f t="shared" si="161"/>
        <v>#VALUE!</v>
      </c>
      <c r="AK356" s="178" t="e">
        <f t="shared" si="168"/>
        <v>#VALUE!</v>
      </c>
      <c r="AL356" s="178" t="e">
        <f t="shared" si="162"/>
        <v>#VALUE!</v>
      </c>
    </row>
    <row r="357" spans="2:38" customFormat="1" ht="38.25" hidden="1">
      <c r="B357" s="205" t="s">
        <v>839</v>
      </c>
      <c r="C357" s="206" t="str">
        <f t="shared" si="171"/>
        <v xml:space="preserve">Se produce  debido a  causado por un , que ocaciona </v>
      </c>
      <c r="D357" s="157"/>
      <c r="E357" s="182"/>
      <c r="F357" s="218"/>
      <c r="G357" s="157"/>
      <c r="H357" s="184"/>
      <c r="I357" s="156"/>
      <c r="J357" s="141"/>
      <c r="K357" s="143"/>
      <c r="L357" s="141"/>
      <c r="M357" s="141"/>
      <c r="N357" s="141"/>
      <c r="O357" s="141"/>
      <c r="P357" s="141"/>
      <c r="Q357" s="143"/>
      <c r="R357" s="143"/>
      <c r="S357" s="208">
        <v>43441</v>
      </c>
      <c r="T357" s="177" t="str">
        <f t="shared" si="163"/>
        <v>NA</v>
      </c>
      <c r="U357" s="244">
        <f t="shared" si="170"/>
        <v>0</v>
      </c>
      <c r="V357" s="177" t="str">
        <f t="shared" si="164"/>
        <v>NA</v>
      </c>
      <c r="W357" s="176">
        <f t="shared" si="173"/>
        <v>0</v>
      </c>
      <c r="X357" s="178" t="str">
        <f t="shared" si="156"/>
        <v>NA</v>
      </c>
      <c r="Y357" s="179"/>
      <c r="Z357" s="179"/>
      <c r="AA357" s="177" t="e">
        <f t="shared" si="157"/>
        <v>#VALUE!</v>
      </c>
      <c r="AB357" s="178" t="e">
        <f t="shared" si="165"/>
        <v>#VALUE!</v>
      </c>
      <c r="AC357" s="177" t="e">
        <f t="shared" si="158"/>
        <v>#VALUE!</v>
      </c>
      <c r="AD357" s="178" t="e">
        <f t="shared" si="166"/>
        <v>#VALUE!</v>
      </c>
      <c r="AE357" s="178" t="e">
        <f t="shared" si="159"/>
        <v>#VALUE!</v>
      </c>
      <c r="AF357" s="179"/>
      <c r="AG357" s="179"/>
      <c r="AH357" s="177" t="e">
        <f t="shared" si="160"/>
        <v>#VALUE!</v>
      </c>
      <c r="AI357" s="178" t="e">
        <f t="shared" si="167"/>
        <v>#VALUE!</v>
      </c>
      <c r="AJ357" s="177" t="e">
        <f t="shared" si="161"/>
        <v>#VALUE!</v>
      </c>
      <c r="AK357" s="178" t="e">
        <f t="shared" si="168"/>
        <v>#VALUE!</v>
      </c>
      <c r="AL357" s="178" t="e">
        <f t="shared" si="162"/>
        <v>#VALUE!</v>
      </c>
    </row>
    <row r="358" spans="2:38" customFormat="1" ht="38.25" hidden="1">
      <c r="B358" s="205" t="s">
        <v>840</v>
      </c>
      <c r="C358" s="206" t="str">
        <f t="shared" si="171"/>
        <v xml:space="preserve">Se produce  debido a  causado por un , que ocaciona </v>
      </c>
      <c r="D358" s="157"/>
      <c r="E358" s="182"/>
      <c r="F358" s="218"/>
      <c r="G358" s="157"/>
      <c r="H358" s="184"/>
      <c r="I358" s="156"/>
      <c r="J358" s="141"/>
      <c r="K358" s="143"/>
      <c r="L358" s="141"/>
      <c r="M358" s="141"/>
      <c r="N358" s="141"/>
      <c r="O358" s="141"/>
      <c r="P358" s="141"/>
      <c r="Q358" s="143"/>
      <c r="R358" s="143"/>
      <c r="S358" s="208">
        <v>43441</v>
      </c>
      <c r="T358" s="177" t="str">
        <f t="shared" si="163"/>
        <v>NA</v>
      </c>
      <c r="U358" s="244">
        <f t="shared" si="170"/>
        <v>0</v>
      </c>
      <c r="V358" s="177" t="str">
        <f t="shared" si="164"/>
        <v>NA</v>
      </c>
      <c r="W358" s="176">
        <f t="shared" si="173"/>
        <v>0</v>
      </c>
      <c r="X358" s="178" t="str">
        <f t="shared" si="156"/>
        <v>NA</v>
      </c>
      <c r="Y358" s="179"/>
      <c r="Z358" s="179"/>
      <c r="AA358" s="177" t="e">
        <f t="shared" si="157"/>
        <v>#VALUE!</v>
      </c>
      <c r="AB358" s="178" t="e">
        <f t="shared" si="165"/>
        <v>#VALUE!</v>
      </c>
      <c r="AC358" s="177" t="e">
        <f t="shared" si="158"/>
        <v>#VALUE!</v>
      </c>
      <c r="AD358" s="178" t="e">
        <f t="shared" si="166"/>
        <v>#VALUE!</v>
      </c>
      <c r="AE358" s="178" t="e">
        <f t="shared" si="159"/>
        <v>#VALUE!</v>
      </c>
      <c r="AF358" s="179"/>
      <c r="AG358" s="179"/>
      <c r="AH358" s="177" t="e">
        <f t="shared" si="160"/>
        <v>#VALUE!</v>
      </c>
      <c r="AI358" s="178" t="e">
        <f t="shared" si="167"/>
        <v>#VALUE!</v>
      </c>
      <c r="AJ358" s="177" t="e">
        <f t="shared" si="161"/>
        <v>#VALUE!</v>
      </c>
      <c r="AK358" s="178" t="e">
        <f t="shared" si="168"/>
        <v>#VALUE!</v>
      </c>
      <c r="AL358" s="178" t="e">
        <f t="shared" si="162"/>
        <v>#VALUE!</v>
      </c>
    </row>
    <row r="359" spans="2:38" customFormat="1" ht="38.25" hidden="1">
      <c r="B359" s="205" t="s">
        <v>841</v>
      </c>
      <c r="C359" s="206" t="str">
        <f t="shared" si="171"/>
        <v xml:space="preserve">Se produce  debido a  causado por un , que ocaciona </v>
      </c>
      <c r="D359" s="157"/>
      <c r="E359" s="182"/>
      <c r="F359" s="218"/>
      <c r="G359" s="157"/>
      <c r="H359" s="184"/>
      <c r="I359" s="156"/>
      <c r="J359" s="141"/>
      <c r="K359" s="143"/>
      <c r="L359" s="141"/>
      <c r="M359" s="141"/>
      <c r="N359" s="141"/>
      <c r="O359" s="141"/>
      <c r="P359" s="141"/>
      <c r="Q359" s="143"/>
      <c r="R359" s="143"/>
      <c r="S359" s="208">
        <v>43441</v>
      </c>
      <c r="T359" s="177" t="str">
        <f t="shared" si="163"/>
        <v>NA</v>
      </c>
      <c r="U359" s="244">
        <f t="shared" si="170"/>
        <v>0</v>
      </c>
      <c r="V359" s="177" t="str">
        <f t="shared" si="164"/>
        <v>NA</v>
      </c>
      <c r="W359" s="176">
        <f t="shared" si="173"/>
        <v>0</v>
      </c>
      <c r="X359" s="178" t="str">
        <f t="shared" si="156"/>
        <v>NA</v>
      </c>
      <c r="Y359" s="179"/>
      <c r="Z359" s="179"/>
      <c r="AA359" s="177" t="e">
        <f t="shared" si="157"/>
        <v>#VALUE!</v>
      </c>
      <c r="AB359" s="178" t="e">
        <f t="shared" si="165"/>
        <v>#VALUE!</v>
      </c>
      <c r="AC359" s="177" t="e">
        <f t="shared" si="158"/>
        <v>#VALUE!</v>
      </c>
      <c r="AD359" s="178" t="e">
        <f t="shared" si="166"/>
        <v>#VALUE!</v>
      </c>
      <c r="AE359" s="178" t="e">
        <f t="shared" si="159"/>
        <v>#VALUE!</v>
      </c>
      <c r="AF359" s="179"/>
      <c r="AG359" s="179"/>
      <c r="AH359" s="177" t="e">
        <f t="shared" si="160"/>
        <v>#VALUE!</v>
      </c>
      <c r="AI359" s="178" t="e">
        <f t="shared" si="167"/>
        <v>#VALUE!</v>
      </c>
      <c r="AJ359" s="177" t="e">
        <f t="shared" si="161"/>
        <v>#VALUE!</v>
      </c>
      <c r="AK359" s="178" t="e">
        <f t="shared" si="168"/>
        <v>#VALUE!</v>
      </c>
      <c r="AL359" s="178" t="e">
        <f t="shared" si="162"/>
        <v>#VALUE!</v>
      </c>
    </row>
    <row r="360" spans="2:38" customFormat="1" ht="38.25" hidden="1">
      <c r="B360" s="205" t="s">
        <v>842</v>
      </c>
      <c r="C360" s="206" t="str">
        <f t="shared" si="171"/>
        <v xml:space="preserve">Se produce  debido a  causado por un , que ocaciona </v>
      </c>
      <c r="D360" s="157"/>
      <c r="E360" s="182"/>
      <c r="F360" s="218"/>
      <c r="G360" s="157"/>
      <c r="H360" s="184"/>
      <c r="I360" s="156"/>
      <c r="J360" s="141"/>
      <c r="K360" s="143"/>
      <c r="L360" s="141"/>
      <c r="M360" s="141"/>
      <c r="N360" s="141"/>
      <c r="O360" s="141"/>
      <c r="P360" s="141"/>
      <c r="Q360" s="143"/>
      <c r="R360" s="143"/>
      <c r="S360" s="208">
        <v>43441</v>
      </c>
      <c r="T360" s="177" t="str">
        <f t="shared" si="163"/>
        <v>NA</v>
      </c>
      <c r="U360" s="244">
        <f t="shared" si="170"/>
        <v>0</v>
      </c>
      <c r="V360" s="177" t="str">
        <f t="shared" si="164"/>
        <v>NA</v>
      </c>
      <c r="W360" s="176">
        <f t="shared" si="173"/>
        <v>0</v>
      </c>
      <c r="X360" s="178" t="str">
        <f t="shared" si="156"/>
        <v>NA</v>
      </c>
      <c r="Y360" s="179"/>
      <c r="Z360" s="179"/>
      <c r="AA360" s="177" t="e">
        <f t="shared" si="157"/>
        <v>#VALUE!</v>
      </c>
      <c r="AB360" s="178" t="e">
        <f t="shared" si="165"/>
        <v>#VALUE!</v>
      </c>
      <c r="AC360" s="177" t="e">
        <f t="shared" si="158"/>
        <v>#VALUE!</v>
      </c>
      <c r="AD360" s="178" t="e">
        <f t="shared" si="166"/>
        <v>#VALUE!</v>
      </c>
      <c r="AE360" s="178" t="e">
        <f t="shared" si="159"/>
        <v>#VALUE!</v>
      </c>
      <c r="AF360" s="179"/>
      <c r="AG360" s="179"/>
      <c r="AH360" s="177" t="e">
        <f t="shared" si="160"/>
        <v>#VALUE!</v>
      </c>
      <c r="AI360" s="178" t="e">
        <f t="shared" si="167"/>
        <v>#VALUE!</v>
      </c>
      <c r="AJ360" s="177" t="e">
        <f t="shared" si="161"/>
        <v>#VALUE!</v>
      </c>
      <c r="AK360" s="178" t="e">
        <f t="shared" si="168"/>
        <v>#VALUE!</v>
      </c>
      <c r="AL360" s="178" t="e">
        <f t="shared" si="162"/>
        <v>#VALUE!</v>
      </c>
    </row>
    <row r="361" spans="2:38" customFormat="1" ht="38.25" hidden="1">
      <c r="B361" s="205" t="s">
        <v>843</v>
      </c>
      <c r="C361" s="206" t="str">
        <f t="shared" si="171"/>
        <v xml:space="preserve">Se produce  debido a  causado por un , que ocaciona </v>
      </c>
      <c r="D361" s="157"/>
      <c r="E361" s="182"/>
      <c r="F361" s="218"/>
      <c r="G361" s="157"/>
      <c r="H361" s="184"/>
      <c r="I361" s="156"/>
      <c r="J361" s="141"/>
      <c r="K361" s="143"/>
      <c r="L361" s="141"/>
      <c r="M361" s="141"/>
      <c r="N361" s="141"/>
      <c r="O361" s="141"/>
      <c r="P361" s="141"/>
      <c r="Q361" s="143"/>
      <c r="R361" s="143"/>
      <c r="S361" s="208">
        <v>43441</v>
      </c>
      <c r="T361" s="177" t="str">
        <f t="shared" si="163"/>
        <v>NA</v>
      </c>
      <c r="U361" s="244">
        <f t="shared" si="170"/>
        <v>0</v>
      </c>
      <c r="V361" s="177" t="str">
        <f t="shared" si="164"/>
        <v>NA</v>
      </c>
      <c r="W361" s="176">
        <f t="shared" ref="W361:W383" si="174">Q361</f>
        <v>0</v>
      </c>
      <c r="X361" s="178" t="str">
        <f t="shared" ref="X361:X383" si="175">IF(AND(T361=1,V361=1),"Bajo",IF(AND(T361=1,V361=2),"Bajo",IF(AND(T361=2,V361=1),"Bajo",IF(AND(T361=3,V361=1),"Bajo",IF(AND(T361=1,V361=3),"Moderado",IF(AND(T361=1,V361=4),"Alto",IF(AND(T361=2,V361=2),"Bajo",IF(AND(T361=2,V361=3),"Alto",IF(AND(T361=3,V361=2),"Moderado",IF(AND(T361=4,V361=1),"Moderado",IF(AND(T361=1,V361=5),"Extremo",IF(AND(T361=2,V361=4),"Alto",IF(AND(T361=3,V361=3),"Alto",IF(AND(T361=3,V361=4),"Extremo",IF(AND(T361=4,V361=2),"Alto",IF(AND(T361=4,V361=3),"Alto",IF(AND(T361=5,V361=1),"Alto",IF(AND(T361=5,V361=2),"Alto",IF(AND(T361=2,V361=5),"Extremo",IF(AND(T361=3,V361=5),"Extremo",IF(AND(T361=4,V361=4),"Extremo",IF(AND(T361=4,V361=5),"Extremo",IF(AND(T361=5,V361=3),"Alto",IF(AND(T361=5,V361=4),"Extremo",IF(AND(T361=5,V361=5),"Extremo","NA")))))))))))))))))))))))))</f>
        <v>NA</v>
      </c>
      <c r="Y361" s="179"/>
      <c r="Z361" s="179"/>
      <c r="AA361" s="177" t="e">
        <f t="shared" ref="AA361:AA383" si="176">IF(T361-Y361&lt;=0,1,T361-Y361)</f>
        <v>#VALUE!</v>
      </c>
      <c r="AB361" s="178" t="e">
        <f t="shared" si="165"/>
        <v>#VALUE!</v>
      </c>
      <c r="AC361" s="177" t="e">
        <f t="shared" ref="AC361:AC383" si="177">IF(V361-Z361&lt;=0,1,V361-Z361)</f>
        <v>#VALUE!</v>
      </c>
      <c r="AD361" s="178" t="e">
        <f t="shared" si="166"/>
        <v>#VALUE!</v>
      </c>
      <c r="AE361" s="178" t="e">
        <f t="shared" ref="AE361:AE383" si="178">IF(AND(AA361=1,AC361=1),"Bajo",IF(AND(AA361=1,AC361=2),"Bajo",IF(AND(AA361=2,AC361=1),"Bajo",IF(AND(AA361=3,AC361=1),"Moderado",IF(AND(AA361=1,AC361=3),"Moderado",IF(AND(AA361=1,AC361=4),"Moderado",IF(AND(AA361=2,AC361=2),"Moderado",IF(AND(AA361=2,AC361=3),"Moderado",IF(AND(AA361=3,AC361=2),"Moderado",IF(AND(AA361=4,AC361=1),"Moderado",IF(AND(AA361=1,AC361=5),"Alto",IF(AND(AA361=2,AC361=4),"Alto",IF(AND(AA361=3,AC361=3),"Alto",IF(AND(AA361=3,AC361=4),"Alto",IF(AND(AA361=4,AC361=2),"Moderado",IF(AND(AA361=4,AC361=3),"Alto",IF(AND(AA361=5,AC361=1),"Alto",IF(AND(AA361=5,AC361=2),"Alto",IF(AND(AA361=2,AC361=5),"Alto",IF(AND(AA361=3,AC361=5),"Extremo",IF(AND(AA361=4,AC361=4),"Extremo",IF(AND(AA361=4,AC361=5),"Extremo",IF(AND(AA361=5,AC361=3),"Alto",IF(AND(AA361=5,AC361=4),"Extremo",IF(AND(AA361=5,AC361=5),"Extremo","NA")))))))))))))))))))))))))</f>
        <v>#VALUE!</v>
      </c>
      <c r="AF361" s="179"/>
      <c r="AG361" s="179"/>
      <c r="AH361" s="177" t="e">
        <f t="shared" ref="AH361:AH383" si="179">IF(AA361-AF361&lt;=0,1,AA361-AF361)</f>
        <v>#VALUE!</v>
      </c>
      <c r="AI361" s="178" t="e">
        <f t="shared" si="167"/>
        <v>#VALUE!</v>
      </c>
      <c r="AJ361" s="177" t="e">
        <f t="shared" ref="AJ361:AJ383" si="180">IF(AC361-AG361&lt;=0,1,AC361-AG361)</f>
        <v>#VALUE!</v>
      </c>
      <c r="AK361" s="178" t="e">
        <f t="shared" si="168"/>
        <v>#VALUE!</v>
      </c>
      <c r="AL361" s="178" t="e">
        <f t="shared" ref="AL361:AL383" si="181">IF(AND(AH361=1,AJ361=1),"Bajo",IF(AND(AH361=1,AJ361=2),"Bajo",IF(AND(AH361=2,AJ361=1),"Bajo",IF(AND(AH361=3,AJ361=1),"Moderado",IF(AND(AH361=1,AJ361=3),"Moderado",IF(AND(AH361=1,AJ361=4),"Moderado",IF(AND(AH361=2,AJ361=2),"Moderado",IF(AND(AH361=2,AJ361=3),"Moderado",IF(AND(AH361=3,AJ361=2),"Moderado",IF(AND(AH361=4,AJ361=1),"Moderado",IF(AND(AH361=1,AJ361=5),"Alto",IF(AND(AH361=2,AJ361=4),"Alto",IF(AND(AH361=3,AJ361=3),"Alto",IF(AND(AH361=3,AJ361=4),"Alto",IF(AND(AH361=4,AJ361=2),"Moderado",IF(AND(AH361=4,AJ361=3),"Alto",IF(AND(AH361=5,AJ361=1),"Alto",IF(AND(AH361=5,AJ361=2),"Alto",IF(AND(AH361=2,AJ361=5),"Alto",IF(AND(AH361=3,AJ361=5),"Extremo",IF(AND(AH361=4,AJ361=4),"Extremo",IF(AND(AH361=4,AJ361=5),"Extremo",IF(AND(AH361=5,AJ361=3),"Alto",IF(AND(AH361=5,AJ361=4),"Extremo",IF(AND(AH361=5,AJ361=5),"Extremo","NA")))))))))))))))))))))))))</f>
        <v>#VALUE!</v>
      </c>
    </row>
    <row r="362" spans="2:38" customFormat="1" ht="38.25" hidden="1">
      <c r="B362" s="205" t="s">
        <v>844</v>
      </c>
      <c r="C362" s="206" t="str">
        <f t="shared" si="171"/>
        <v xml:space="preserve">Se produce  debido a  causado por un , que ocaciona </v>
      </c>
      <c r="D362" s="157"/>
      <c r="E362" s="182"/>
      <c r="F362" s="218"/>
      <c r="G362" s="157"/>
      <c r="H362" s="184"/>
      <c r="I362" s="156"/>
      <c r="J362" s="141"/>
      <c r="K362" s="143"/>
      <c r="L362" s="141"/>
      <c r="M362" s="141"/>
      <c r="N362" s="141"/>
      <c r="O362" s="141"/>
      <c r="P362" s="141"/>
      <c r="Q362" s="143"/>
      <c r="R362" s="143"/>
      <c r="S362" s="208">
        <v>43441</v>
      </c>
      <c r="T362" s="177" t="str">
        <f t="shared" si="163"/>
        <v>NA</v>
      </c>
      <c r="U362" s="244">
        <f t="shared" si="170"/>
        <v>0</v>
      </c>
      <c r="V362" s="177" t="str">
        <f t="shared" si="164"/>
        <v>NA</v>
      </c>
      <c r="W362" s="176">
        <f t="shared" si="174"/>
        <v>0</v>
      </c>
      <c r="X362" s="178" t="str">
        <f t="shared" si="175"/>
        <v>NA</v>
      </c>
      <c r="Y362" s="179"/>
      <c r="Z362" s="179"/>
      <c r="AA362" s="177" t="e">
        <f t="shared" si="176"/>
        <v>#VALUE!</v>
      </c>
      <c r="AB362" s="178" t="e">
        <f t="shared" si="165"/>
        <v>#VALUE!</v>
      </c>
      <c r="AC362" s="177" t="e">
        <f t="shared" si="177"/>
        <v>#VALUE!</v>
      </c>
      <c r="AD362" s="178" t="e">
        <f t="shared" si="166"/>
        <v>#VALUE!</v>
      </c>
      <c r="AE362" s="178" t="e">
        <f t="shared" si="178"/>
        <v>#VALUE!</v>
      </c>
      <c r="AF362" s="179"/>
      <c r="AG362" s="179"/>
      <c r="AH362" s="177" t="e">
        <f t="shared" si="179"/>
        <v>#VALUE!</v>
      </c>
      <c r="AI362" s="178" t="e">
        <f t="shared" si="167"/>
        <v>#VALUE!</v>
      </c>
      <c r="AJ362" s="177" t="e">
        <f t="shared" si="180"/>
        <v>#VALUE!</v>
      </c>
      <c r="AK362" s="178" t="e">
        <f t="shared" si="168"/>
        <v>#VALUE!</v>
      </c>
      <c r="AL362" s="178" t="e">
        <f t="shared" si="181"/>
        <v>#VALUE!</v>
      </c>
    </row>
    <row r="363" spans="2:38" customFormat="1" ht="38.25" hidden="1">
      <c r="B363" s="205" t="s">
        <v>845</v>
      </c>
      <c r="C363" s="206" t="str">
        <f t="shared" si="171"/>
        <v xml:space="preserve">Se produce  debido a  causado por un , que ocaciona </v>
      </c>
      <c r="D363" s="157"/>
      <c r="E363" s="182"/>
      <c r="F363" s="218"/>
      <c r="G363" s="157"/>
      <c r="H363" s="184"/>
      <c r="I363" s="156"/>
      <c r="J363" s="141"/>
      <c r="K363" s="143"/>
      <c r="L363" s="141"/>
      <c r="M363" s="141"/>
      <c r="N363" s="141"/>
      <c r="O363" s="141"/>
      <c r="P363" s="141"/>
      <c r="Q363" s="143"/>
      <c r="R363" s="143"/>
      <c r="S363" s="208">
        <v>43441</v>
      </c>
      <c r="T363" s="177" t="str">
        <f t="shared" si="163"/>
        <v>NA</v>
      </c>
      <c r="U363" s="244">
        <f t="shared" si="170"/>
        <v>0</v>
      </c>
      <c r="V363" s="177" t="str">
        <f t="shared" si="164"/>
        <v>NA</v>
      </c>
      <c r="W363" s="176">
        <f t="shared" si="174"/>
        <v>0</v>
      </c>
      <c r="X363" s="178" t="str">
        <f t="shared" si="175"/>
        <v>NA</v>
      </c>
      <c r="Y363" s="179"/>
      <c r="Z363" s="179"/>
      <c r="AA363" s="177" t="e">
        <f t="shared" si="176"/>
        <v>#VALUE!</v>
      </c>
      <c r="AB363" s="178" t="e">
        <f t="shared" si="165"/>
        <v>#VALUE!</v>
      </c>
      <c r="AC363" s="177" t="e">
        <f t="shared" si="177"/>
        <v>#VALUE!</v>
      </c>
      <c r="AD363" s="178" t="e">
        <f t="shared" si="166"/>
        <v>#VALUE!</v>
      </c>
      <c r="AE363" s="178" t="e">
        <f t="shared" si="178"/>
        <v>#VALUE!</v>
      </c>
      <c r="AF363" s="179"/>
      <c r="AG363" s="179"/>
      <c r="AH363" s="177" t="e">
        <f t="shared" si="179"/>
        <v>#VALUE!</v>
      </c>
      <c r="AI363" s="178" t="e">
        <f t="shared" si="167"/>
        <v>#VALUE!</v>
      </c>
      <c r="AJ363" s="177" t="e">
        <f t="shared" si="180"/>
        <v>#VALUE!</v>
      </c>
      <c r="AK363" s="178" t="e">
        <f t="shared" si="168"/>
        <v>#VALUE!</v>
      </c>
      <c r="AL363" s="178" t="e">
        <f t="shared" si="181"/>
        <v>#VALUE!</v>
      </c>
    </row>
    <row r="364" spans="2:38" customFormat="1" ht="38.25" hidden="1">
      <c r="B364" s="205" t="s">
        <v>846</v>
      </c>
      <c r="C364" s="206" t="str">
        <f t="shared" si="171"/>
        <v xml:space="preserve">Se produce  debido a  causado por un , que ocaciona </v>
      </c>
      <c r="D364" s="157"/>
      <c r="E364" s="182"/>
      <c r="F364" s="218"/>
      <c r="G364" s="157"/>
      <c r="H364" s="184"/>
      <c r="I364" s="156"/>
      <c r="J364" s="141"/>
      <c r="K364" s="143"/>
      <c r="L364" s="141"/>
      <c r="M364" s="141"/>
      <c r="N364" s="141"/>
      <c r="O364" s="141"/>
      <c r="P364" s="141"/>
      <c r="Q364" s="143"/>
      <c r="R364" s="143"/>
      <c r="S364" s="208">
        <v>43441</v>
      </c>
      <c r="T364" s="177" t="str">
        <f t="shared" si="163"/>
        <v>NA</v>
      </c>
      <c r="U364" s="244">
        <f t="shared" si="170"/>
        <v>0</v>
      </c>
      <c r="V364" s="177" t="str">
        <f t="shared" si="164"/>
        <v>NA</v>
      </c>
      <c r="W364" s="176">
        <f t="shared" si="174"/>
        <v>0</v>
      </c>
      <c r="X364" s="178" t="str">
        <f t="shared" si="175"/>
        <v>NA</v>
      </c>
      <c r="Y364" s="179"/>
      <c r="Z364" s="179"/>
      <c r="AA364" s="177" t="e">
        <f t="shared" si="176"/>
        <v>#VALUE!</v>
      </c>
      <c r="AB364" s="178" t="e">
        <f t="shared" si="165"/>
        <v>#VALUE!</v>
      </c>
      <c r="AC364" s="177" t="e">
        <f t="shared" si="177"/>
        <v>#VALUE!</v>
      </c>
      <c r="AD364" s="178" t="e">
        <f t="shared" si="166"/>
        <v>#VALUE!</v>
      </c>
      <c r="AE364" s="178" t="e">
        <f t="shared" si="178"/>
        <v>#VALUE!</v>
      </c>
      <c r="AF364" s="179"/>
      <c r="AG364" s="179"/>
      <c r="AH364" s="177" t="e">
        <f t="shared" si="179"/>
        <v>#VALUE!</v>
      </c>
      <c r="AI364" s="178" t="e">
        <f t="shared" si="167"/>
        <v>#VALUE!</v>
      </c>
      <c r="AJ364" s="177" t="e">
        <f t="shared" si="180"/>
        <v>#VALUE!</v>
      </c>
      <c r="AK364" s="178" t="e">
        <f t="shared" si="168"/>
        <v>#VALUE!</v>
      </c>
      <c r="AL364" s="178" t="e">
        <f t="shared" si="181"/>
        <v>#VALUE!</v>
      </c>
    </row>
    <row r="365" spans="2:38" customFormat="1" ht="38.25" hidden="1">
      <c r="B365" s="205" t="s">
        <v>847</v>
      </c>
      <c r="C365" s="206" t="str">
        <f t="shared" si="171"/>
        <v xml:space="preserve">Se produce  debido a  causado por un , que ocaciona </v>
      </c>
      <c r="D365" s="157"/>
      <c r="E365" s="182"/>
      <c r="F365" s="218"/>
      <c r="G365" s="157"/>
      <c r="H365" s="184"/>
      <c r="I365" s="156"/>
      <c r="J365" s="141"/>
      <c r="K365" s="143"/>
      <c r="L365" s="141"/>
      <c r="M365" s="141"/>
      <c r="N365" s="141"/>
      <c r="O365" s="141"/>
      <c r="P365" s="141"/>
      <c r="Q365" s="143"/>
      <c r="R365" s="143"/>
      <c r="S365" s="208">
        <v>43441</v>
      </c>
      <c r="T365" s="177" t="str">
        <f t="shared" si="163"/>
        <v>NA</v>
      </c>
      <c r="U365" s="244">
        <f t="shared" si="170"/>
        <v>0</v>
      </c>
      <c r="V365" s="177" t="str">
        <f t="shared" si="164"/>
        <v>NA</v>
      </c>
      <c r="W365" s="176">
        <f t="shared" si="174"/>
        <v>0</v>
      </c>
      <c r="X365" s="178" t="str">
        <f t="shared" si="175"/>
        <v>NA</v>
      </c>
      <c r="Y365" s="179"/>
      <c r="Z365" s="179"/>
      <c r="AA365" s="177" t="e">
        <f t="shared" si="176"/>
        <v>#VALUE!</v>
      </c>
      <c r="AB365" s="178" t="e">
        <f t="shared" si="165"/>
        <v>#VALUE!</v>
      </c>
      <c r="AC365" s="177" t="e">
        <f t="shared" si="177"/>
        <v>#VALUE!</v>
      </c>
      <c r="AD365" s="178" t="e">
        <f t="shared" si="166"/>
        <v>#VALUE!</v>
      </c>
      <c r="AE365" s="178" t="e">
        <f t="shared" si="178"/>
        <v>#VALUE!</v>
      </c>
      <c r="AF365" s="179"/>
      <c r="AG365" s="179"/>
      <c r="AH365" s="177" t="e">
        <f t="shared" si="179"/>
        <v>#VALUE!</v>
      </c>
      <c r="AI365" s="178" t="e">
        <f t="shared" si="167"/>
        <v>#VALUE!</v>
      </c>
      <c r="AJ365" s="177" t="e">
        <f t="shared" si="180"/>
        <v>#VALUE!</v>
      </c>
      <c r="AK365" s="178" t="e">
        <f t="shared" si="168"/>
        <v>#VALUE!</v>
      </c>
      <c r="AL365" s="178" t="e">
        <f t="shared" si="181"/>
        <v>#VALUE!</v>
      </c>
    </row>
    <row r="366" spans="2:38" customFormat="1" ht="38.25" hidden="1">
      <c r="B366" s="205" t="s">
        <v>848</v>
      </c>
      <c r="C366" s="206" t="str">
        <f t="shared" si="171"/>
        <v xml:space="preserve">Se produce  debido a  causado por un , que ocaciona </v>
      </c>
      <c r="D366" s="157"/>
      <c r="E366" s="182"/>
      <c r="F366" s="218"/>
      <c r="G366" s="157"/>
      <c r="H366" s="184"/>
      <c r="I366" s="156"/>
      <c r="J366" s="141"/>
      <c r="K366" s="143"/>
      <c r="L366" s="141"/>
      <c r="M366" s="141"/>
      <c r="N366" s="141"/>
      <c r="O366" s="141"/>
      <c r="P366" s="141"/>
      <c r="Q366" s="143"/>
      <c r="R366" s="143"/>
      <c r="S366" s="208">
        <v>43441</v>
      </c>
      <c r="T366" s="177" t="str">
        <f t="shared" si="163"/>
        <v>NA</v>
      </c>
      <c r="U366" s="244">
        <f t="shared" si="170"/>
        <v>0</v>
      </c>
      <c r="V366" s="177" t="str">
        <f t="shared" si="164"/>
        <v>NA</v>
      </c>
      <c r="W366" s="176">
        <f t="shared" si="174"/>
        <v>0</v>
      </c>
      <c r="X366" s="178" t="str">
        <f t="shared" si="175"/>
        <v>NA</v>
      </c>
      <c r="Y366" s="179"/>
      <c r="Z366" s="179"/>
      <c r="AA366" s="177" t="e">
        <f t="shared" si="176"/>
        <v>#VALUE!</v>
      </c>
      <c r="AB366" s="178" t="e">
        <f t="shared" si="165"/>
        <v>#VALUE!</v>
      </c>
      <c r="AC366" s="177" t="e">
        <f t="shared" si="177"/>
        <v>#VALUE!</v>
      </c>
      <c r="AD366" s="178" t="e">
        <f t="shared" si="166"/>
        <v>#VALUE!</v>
      </c>
      <c r="AE366" s="178" t="e">
        <f t="shared" si="178"/>
        <v>#VALUE!</v>
      </c>
      <c r="AF366" s="179"/>
      <c r="AG366" s="179"/>
      <c r="AH366" s="177" t="e">
        <f t="shared" si="179"/>
        <v>#VALUE!</v>
      </c>
      <c r="AI366" s="178" t="e">
        <f t="shared" si="167"/>
        <v>#VALUE!</v>
      </c>
      <c r="AJ366" s="177" t="e">
        <f t="shared" si="180"/>
        <v>#VALUE!</v>
      </c>
      <c r="AK366" s="178" t="e">
        <f t="shared" si="168"/>
        <v>#VALUE!</v>
      </c>
      <c r="AL366" s="178" t="e">
        <f t="shared" si="181"/>
        <v>#VALUE!</v>
      </c>
    </row>
    <row r="367" spans="2:38" customFormat="1" ht="38.25" hidden="1">
      <c r="B367" s="205" t="s">
        <v>849</v>
      </c>
      <c r="C367" s="206" t="str">
        <f t="shared" si="171"/>
        <v xml:space="preserve">Se produce  debido a  causado por un , que ocaciona </v>
      </c>
      <c r="D367" s="157"/>
      <c r="E367" s="182"/>
      <c r="F367" s="218"/>
      <c r="G367" s="157"/>
      <c r="H367" s="184"/>
      <c r="I367" s="156"/>
      <c r="J367" s="141"/>
      <c r="K367" s="143"/>
      <c r="L367" s="141"/>
      <c r="M367" s="141"/>
      <c r="N367" s="141"/>
      <c r="O367" s="141"/>
      <c r="P367" s="141"/>
      <c r="Q367" s="143"/>
      <c r="R367" s="143"/>
      <c r="S367" s="208">
        <v>43441</v>
      </c>
      <c r="T367" s="177" t="str">
        <f t="shared" ref="T367:T383" si="182">IF(U367="Rara vez",1,IF(U367="Improbable",2,IF(U367="Posible",3,IF(U367="Probable",4,IF(U367="Casi seguro",5,"NA")))))</f>
        <v>NA</v>
      </c>
      <c r="U367" s="244">
        <f t="shared" si="170"/>
        <v>0</v>
      </c>
      <c r="V367" s="177" t="str">
        <f t="shared" ref="V367:V383" si="183">IF(W367="Insignificante",1,IF(W367="Menor",2,IF(W367="Moderado",3,IF(W367="Mayor",4,IF(W367="Catastrófico",5,"NA")))))</f>
        <v>NA</v>
      </c>
      <c r="W367" s="176">
        <f t="shared" si="174"/>
        <v>0</v>
      </c>
      <c r="X367" s="178" t="str">
        <f t="shared" si="175"/>
        <v>NA</v>
      </c>
      <c r="Y367" s="179"/>
      <c r="Z367" s="179"/>
      <c r="AA367" s="177" t="e">
        <f t="shared" si="176"/>
        <v>#VALUE!</v>
      </c>
      <c r="AB367" s="178" t="e">
        <f t="shared" ref="AB367:AB383" si="184">IF(AA367=1,"Rara vez",IF(AA367=2,"Improbable",IF(AA367=3,"Posible",IF(AA367=4,"Probable",IF(AA367=5,"Casi Seguro","NA")))))</f>
        <v>#VALUE!</v>
      </c>
      <c r="AC367" s="177" t="e">
        <f t="shared" si="177"/>
        <v>#VALUE!</v>
      </c>
      <c r="AD367" s="178" t="e">
        <f t="shared" ref="AD367:AD383" si="185">IF(AC367=1,"Insignificante",IF(AC367=2,"Menor",IF(AC367=3,"Moderado",IF(AC367=4,"Mayor",IF(AC367=5,"Catastrofico","NA")))))</f>
        <v>#VALUE!</v>
      </c>
      <c r="AE367" s="178" t="e">
        <f t="shared" si="178"/>
        <v>#VALUE!</v>
      </c>
      <c r="AF367" s="179"/>
      <c r="AG367" s="179"/>
      <c r="AH367" s="177" t="e">
        <f t="shared" si="179"/>
        <v>#VALUE!</v>
      </c>
      <c r="AI367" s="178" t="e">
        <f t="shared" ref="AI367:AI383" si="186">IF(AH367=1,"Rara vez",IF(AH367=2,"Improbable",IF(AH367=3,"Posible",IF(AH367=4,"Probable",IF(AH367=5,"Casi Seguro","NA")))))</f>
        <v>#VALUE!</v>
      </c>
      <c r="AJ367" s="177" t="e">
        <f t="shared" si="180"/>
        <v>#VALUE!</v>
      </c>
      <c r="AK367" s="178" t="e">
        <f t="shared" ref="AK367:AK383" si="187">IF(AJ367=1,"Insignificante",IF(AJ367=2,"Menor",IF(AJ367=3,"Moderado",IF(AJ367=4,"Mayor",IF(AJ367=5,"Catastrofico","NA")))))</f>
        <v>#VALUE!</v>
      </c>
      <c r="AL367" s="178" t="e">
        <f t="shared" si="181"/>
        <v>#VALUE!</v>
      </c>
    </row>
    <row r="368" spans="2:38" customFormat="1" ht="38.25" hidden="1">
      <c r="B368" s="205" t="s">
        <v>850</v>
      </c>
      <c r="C368" s="206" t="str">
        <f t="shared" si="171"/>
        <v xml:space="preserve">Se produce  debido a  causado por un , que ocaciona </v>
      </c>
      <c r="D368" s="157"/>
      <c r="E368" s="182"/>
      <c r="F368" s="218"/>
      <c r="G368" s="157"/>
      <c r="H368" s="184"/>
      <c r="I368" s="156"/>
      <c r="J368" s="141"/>
      <c r="K368" s="143"/>
      <c r="L368" s="141"/>
      <c r="M368" s="141"/>
      <c r="N368" s="141"/>
      <c r="O368" s="141"/>
      <c r="P368" s="141"/>
      <c r="Q368" s="143"/>
      <c r="R368" s="143"/>
      <c r="S368" s="208">
        <v>43441</v>
      </c>
      <c r="T368" s="177" t="str">
        <f t="shared" si="182"/>
        <v>NA</v>
      </c>
      <c r="U368" s="244">
        <f t="shared" si="170"/>
        <v>0</v>
      </c>
      <c r="V368" s="177" t="str">
        <f t="shared" si="183"/>
        <v>NA</v>
      </c>
      <c r="W368" s="176">
        <f t="shared" si="174"/>
        <v>0</v>
      </c>
      <c r="X368" s="178" t="str">
        <f t="shared" si="175"/>
        <v>NA</v>
      </c>
      <c r="Y368" s="179"/>
      <c r="Z368" s="179"/>
      <c r="AA368" s="177" t="e">
        <f t="shared" si="176"/>
        <v>#VALUE!</v>
      </c>
      <c r="AB368" s="178" t="e">
        <f t="shared" si="184"/>
        <v>#VALUE!</v>
      </c>
      <c r="AC368" s="177" t="e">
        <f t="shared" si="177"/>
        <v>#VALUE!</v>
      </c>
      <c r="AD368" s="178" t="e">
        <f t="shared" si="185"/>
        <v>#VALUE!</v>
      </c>
      <c r="AE368" s="178" t="e">
        <f t="shared" si="178"/>
        <v>#VALUE!</v>
      </c>
      <c r="AF368" s="179"/>
      <c r="AG368" s="179"/>
      <c r="AH368" s="177" t="e">
        <f t="shared" si="179"/>
        <v>#VALUE!</v>
      </c>
      <c r="AI368" s="178" t="e">
        <f t="shared" si="186"/>
        <v>#VALUE!</v>
      </c>
      <c r="AJ368" s="177" t="e">
        <f t="shared" si="180"/>
        <v>#VALUE!</v>
      </c>
      <c r="AK368" s="178" t="e">
        <f t="shared" si="187"/>
        <v>#VALUE!</v>
      </c>
      <c r="AL368" s="178" t="e">
        <f t="shared" si="181"/>
        <v>#VALUE!</v>
      </c>
    </row>
    <row r="369" spans="2:38" customFormat="1" ht="38.25" hidden="1">
      <c r="B369" s="205" t="s">
        <v>851</v>
      </c>
      <c r="C369" s="206" t="str">
        <f t="shared" si="171"/>
        <v xml:space="preserve">Se produce  debido a  causado por un , que ocaciona </v>
      </c>
      <c r="D369" s="157"/>
      <c r="E369" s="182"/>
      <c r="F369" s="218"/>
      <c r="G369" s="157"/>
      <c r="H369" s="184"/>
      <c r="I369" s="156"/>
      <c r="J369" s="141"/>
      <c r="K369" s="143"/>
      <c r="L369" s="141"/>
      <c r="M369" s="141"/>
      <c r="N369" s="141"/>
      <c r="O369" s="141"/>
      <c r="P369" s="141"/>
      <c r="Q369" s="143"/>
      <c r="R369" s="143"/>
      <c r="S369" s="208">
        <v>43441</v>
      </c>
      <c r="T369" s="177" t="str">
        <f t="shared" si="182"/>
        <v>NA</v>
      </c>
      <c r="U369" s="244">
        <f t="shared" si="170"/>
        <v>0</v>
      </c>
      <c r="V369" s="177" t="str">
        <f t="shared" si="183"/>
        <v>NA</v>
      </c>
      <c r="W369" s="176">
        <f t="shared" si="174"/>
        <v>0</v>
      </c>
      <c r="X369" s="178" t="str">
        <f t="shared" si="175"/>
        <v>NA</v>
      </c>
      <c r="Y369" s="179"/>
      <c r="Z369" s="179"/>
      <c r="AA369" s="177" t="e">
        <f t="shared" si="176"/>
        <v>#VALUE!</v>
      </c>
      <c r="AB369" s="178" t="e">
        <f t="shared" si="184"/>
        <v>#VALUE!</v>
      </c>
      <c r="AC369" s="177" t="e">
        <f t="shared" si="177"/>
        <v>#VALUE!</v>
      </c>
      <c r="AD369" s="178" t="e">
        <f t="shared" si="185"/>
        <v>#VALUE!</v>
      </c>
      <c r="AE369" s="178" t="e">
        <f t="shared" si="178"/>
        <v>#VALUE!</v>
      </c>
      <c r="AF369" s="179"/>
      <c r="AG369" s="179"/>
      <c r="AH369" s="177" t="e">
        <f t="shared" si="179"/>
        <v>#VALUE!</v>
      </c>
      <c r="AI369" s="178" t="e">
        <f t="shared" si="186"/>
        <v>#VALUE!</v>
      </c>
      <c r="AJ369" s="177" t="e">
        <f t="shared" si="180"/>
        <v>#VALUE!</v>
      </c>
      <c r="AK369" s="178" t="e">
        <f t="shared" si="187"/>
        <v>#VALUE!</v>
      </c>
      <c r="AL369" s="178" t="e">
        <f t="shared" si="181"/>
        <v>#VALUE!</v>
      </c>
    </row>
    <row r="370" spans="2:38" customFormat="1" ht="38.25" hidden="1">
      <c r="B370" s="205" t="s">
        <v>852</v>
      </c>
      <c r="C370" s="206" t="str">
        <f t="shared" si="171"/>
        <v xml:space="preserve">Se produce  debido a  causado por un , que ocaciona </v>
      </c>
      <c r="D370" s="157"/>
      <c r="E370" s="182"/>
      <c r="F370" s="218"/>
      <c r="G370" s="157"/>
      <c r="H370" s="184"/>
      <c r="I370" s="156"/>
      <c r="J370" s="141"/>
      <c r="K370" s="143"/>
      <c r="L370" s="141"/>
      <c r="M370" s="141"/>
      <c r="N370" s="141"/>
      <c r="O370" s="141"/>
      <c r="P370" s="141"/>
      <c r="Q370" s="143"/>
      <c r="R370" s="143"/>
      <c r="S370" s="208">
        <v>43441</v>
      </c>
      <c r="T370" s="177" t="str">
        <f t="shared" si="182"/>
        <v>NA</v>
      </c>
      <c r="U370" s="244">
        <f t="shared" si="170"/>
        <v>0</v>
      </c>
      <c r="V370" s="177" t="str">
        <f t="shared" si="183"/>
        <v>NA</v>
      </c>
      <c r="W370" s="176">
        <f t="shared" si="174"/>
        <v>0</v>
      </c>
      <c r="X370" s="178" t="str">
        <f t="shared" si="175"/>
        <v>NA</v>
      </c>
      <c r="Y370" s="179"/>
      <c r="Z370" s="179"/>
      <c r="AA370" s="177" t="e">
        <f t="shared" si="176"/>
        <v>#VALUE!</v>
      </c>
      <c r="AB370" s="178" t="e">
        <f t="shared" si="184"/>
        <v>#VALUE!</v>
      </c>
      <c r="AC370" s="177" t="e">
        <f t="shared" si="177"/>
        <v>#VALUE!</v>
      </c>
      <c r="AD370" s="178" t="e">
        <f t="shared" si="185"/>
        <v>#VALUE!</v>
      </c>
      <c r="AE370" s="178" t="e">
        <f t="shared" si="178"/>
        <v>#VALUE!</v>
      </c>
      <c r="AF370" s="179"/>
      <c r="AG370" s="179"/>
      <c r="AH370" s="177" t="e">
        <f t="shared" si="179"/>
        <v>#VALUE!</v>
      </c>
      <c r="AI370" s="178" t="e">
        <f t="shared" si="186"/>
        <v>#VALUE!</v>
      </c>
      <c r="AJ370" s="177" t="e">
        <f t="shared" si="180"/>
        <v>#VALUE!</v>
      </c>
      <c r="AK370" s="178" t="e">
        <f t="shared" si="187"/>
        <v>#VALUE!</v>
      </c>
      <c r="AL370" s="178" t="e">
        <f t="shared" si="181"/>
        <v>#VALUE!</v>
      </c>
    </row>
    <row r="371" spans="2:38" customFormat="1" ht="38.25" hidden="1">
      <c r="B371" s="205" t="s">
        <v>853</v>
      </c>
      <c r="C371" s="206" t="str">
        <f t="shared" si="171"/>
        <v xml:space="preserve">Se produce  debido a  causado por un , que ocaciona </v>
      </c>
      <c r="D371" s="157"/>
      <c r="E371" s="182"/>
      <c r="F371" s="218"/>
      <c r="G371" s="157"/>
      <c r="H371" s="184"/>
      <c r="I371" s="156"/>
      <c r="J371" s="141"/>
      <c r="K371" s="143"/>
      <c r="L371" s="141"/>
      <c r="M371" s="141"/>
      <c r="N371" s="141"/>
      <c r="O371" s="141"/>
      <c r="P371" s="141"/>
      <c r="Q371" s="143"/>
      <c r="R371" s="143"/>
      <c r="S371" s="208">
        <v>43441</v>
      </c>
      <c r="T371" s="177" t="str">
        <f t="shared" si="182"/>
        <v>NA</v>
      </c>
      <c r="U371" s="244">
        <f t="shared" si="170"/>
        <v>0</v>
      </c>
      <c r="V371" s="177" t="str">
        <f t="shared" si="183"/>
        <v>NA</v>
      </c>
      <c r="W371" s="176">
        <f t="shared" si="174"/>
        <v>0</v>
      </c>
      <c r="X371" s="178" t="str">
        <f t="shared" si="175"/>
        <v>NA</v>
      </c>
      <c r="Y371" s="179"/>
      <c r="Z371" s="179"/>
      <c r="AA371" s="177" t="e">
        <f t="shared" si="176"/>
        <v>#VALUE!</v>
      </c>
      <c r="AB371" s="178" t="e">
        <f t="shared" si="184"/>
        <v>#VALUE!</v>
      </c>
      <c r="AC371" s="177" t="e">
        <f t="shared" si="177"/>
        <v>#VALUE!</v>
      </c>
      <c r="AD371" s="178" t="e">
        <f t="shared" si="185"/>
        <v>#VALUE!</v>
      </c>
      <c r="AE371" s="178" t="e">
        <f t="shared" si="178"/>
        <v>#VALUE!</v>
      </c>
      <c r="AF371" s="179"/>
      <c r="AG371" s="179"/>
      <c r="AH371" s="177" t="e">
        <f t="shared" si="179"/>
        <v>#VALUE!</v>
      </c>
      <c r="AI371" s="178" t="e">
        <f t="shared" si="186"/>
        <v>#VALUE!</v>
      </c>
      <c r="AJ371" s="177" t="e">
        <f t="shared" si="180"/>
        <v>#VALUE!</v>
      </c>
      <c r="AK371" s="178" t="e">
        <f t="shared" si="187"/>
        <v>#VALUE!</v>
      </c>
      <c r="AL371" s="178" t="e">
        <f t="shared" si="181"/>
        <v>#VALUE!</v>
      </c>
    </row>
    <row r="372" spans="2:38" customFormat="1" ht="38.25" hidden="1">
      <c r="B372" s="205" t="s">
        <v>854</v>
      </c>
      <c r="C372" s="206" t="str">
        <f t="shared" si="171"/>
        <v xml:space="preserve">Se produce  debido a  causado por un , que ocaciona </v>
      </c>
      <c r="D372" s="157"/>
      <c r="E372" s="182"/>
      <c r="F372" s="218"/>
      <c r="G372" s="157"/>
      <c r="H372" s="184"/>
      <c r="I372" s="156"/>
      <c r="J372" s="141"/>
      <c r="K372" s="143"/>
      <c r="L372" s="141"/>
      <c r="M372" s="141"/>
      <c r="N372" s="141"/>
      <c r="O372" s="141"/>
      <c r="P372" s="141"/>
      <c r="Q372" s="143"/>
      <c r="R372" s="143"/>
      <c r="S372" s="208">
        <v>43441</v>
      </c>
      <c r="T372" s="177" t="str">
        <f t="shared" si="182"/>
        <v>NA</v>
      </c>
      <c r="U372" s="244">
        <f t="shared" si="170"/>
        <v>0</v>
      </c>
      <c r="V372" s="177" t="str">
        <f t="shared" si="183"/>
        <v>NA</v>
      </c>
      <c r="W372" s="176">
        <f t="shared" si="174"/>
        <v>0</v>
      </c>
      <c r="X372" s="178" t="str">
        <f t="shared" si="175"/>
        <v>NA</v>
      </c>
      <c r="Y372" s="179"/>
      <c r="Z372" s="179"/>
      <c r="AA372" s="177" t="e">
        <f t="shared" si="176"/>
        <v>#VALUE!</v>
      </c>
      <c r="AB372" s="178" t="e">
        <f t="shared" si="184"/>
        <v>#VALUE!</v>
      </c>
      <c r="AC372" s="177" t="e">
        <f t="shared" si="177"/>
        <v>#VALUE!</v>
      </c>
      <c r="AD372" s="178" t="e">
        <f t="shared" si="185"/>
        <v>#VALUE!</v>
      </c>
      <c r="AE372" s="178" t="e">
        <f t="shared" si="178"/>
        <v>#VALUE!</v>
      </c>
      <c r="AF372" s="179"/>
      <c r="AG372" s="179"/>
      <c r="AH372" s="177" t="e">
        <f t="shared" si="179"/>
        <v>#VALUE!</v>
      </c>
      <c r="AI372" s="178" t="e">
        <f t="shared" si="186"/>
        <v>#VALUE!</v>
      </c>
      <c r="AJ372" s="177" t="e">
        <f t="shared" si="180"/>
        <v>#VALUE!</v>
      </c>
      <c r="AK372" s="178" t="e">
        <f t="shared" si="187"/>
        <v>#VALUE!</v>
      </c>
      <c r="AL372" s="178" t="e">
        <f t="shared" si="181"/>
        <v>#VALUE!</v>
      </c>
    </row>
    <row r="373" spans="2:38" customFormat="1" ht="38.25" hidden="1">
      <c r="B373" s="205" t="s">
        <v>855</v>
      </c>
      <c r="C373" s="206" t="str">
        <f t="shared" si="171"/>
        <v xml:space="preserve">Se produce  debido a  causado por un , que ocaciona </v>
      </c>
      <c r="D373" s="157"/>
      <c r="E373" s="182"/>
      <c r="F373" s="218"/>
      <c r="G373" s="157"/>
      <c r="H373" s="184"/>
      <c r="I373" s="156"/>
      <c r="J373" s="141"/>
      <c r="K373" s="143"/>
      <c r="L373" s="141"/>
      <c r="M373" s="141"/>
      <c r="N373" s="141"/>
      <c r="O373" s="141"/>
      <c r="P373" s="141"/>
      <c r="Q373" s="143"/>
      <c r="R373" s="143"/>
      <c r="S373" s="208">
        <v>43441</v>
      </c>
      <c r="T373" s="177" t="str">
        <f t="shared" si="182"/>
        <v>NA</v>
      </c>
      <c r="U373" s="244">
        <f t="shared" si="170"/>
        <v>0</v>
      </c>
      <c r="V373" s="177" t="str">
        <f t="shared" si="183"/>
        <v>NA</v>
      </c>
      <c r="W373" s="176">
        <f t="shared" si="174"/>
        <v>0</v>
      </c>
      <c r="X373" s="178" t="str">
        <f t="shared" si="175"/>
        <v>NA</v>
      </c>
      <c r="Y373" s="179"/>
      <c r="Z373" s="179"/>
      <c r="AA373" s="177" t="e">
        <f t="shared" si="176"/>
        <v>#VALUE!</v>
      </c>
      <c r="AB373" s="178" t="e">
        <f t="shared" si="184"/>
        <v>#VALUE!</v>
      </c>
      <c r="AC373" s="177" t="e">
        <f t="shared" si="177"/>
        <v>#VALUE!</v>
      </c>
      <c r="AD373" s="178" t="e">
        <f t="shared" si="185"/>
        <v>#VALUE!</v>
      </c>
      <c r="AE373" s="178" t="e">
        <f t="shared" si="178"/>
        <v>#VALUE!</v>
      </c>
      <c r="AF373" s="179"/>
      <c r="AG373" s="179"/>
      <c r="AH373" s="177" t="e">
        <f t="shared" si="179"/>
        <v>#VALUE!</v>
      </c>
      <c r="AI373" s="178" t="e">
        <f t="shared" si="186"/>
        <v>#VALUE!</v>
      </c>
      <c r="AJ373" s="177" t="e">
        <f t="shared" si="180"/>
        <v>#VALUE!</v>
      </c>
      <c r="AK373" s="178" t="e">
        <f t="shared" si="187"/>
        <v>#VALUE!</v>
      </c>
      <c r="AL373" s="178" t="e">
        <f t="shared" si="181"/>
        <v>#VALUE!</v>
      </c>
    </row>
    <row r="374" spans="2:38" customFormat="1" ht="38.25" hidden="1">
      <c r="B374" s="205" t="s">
        <v>856</v>
      </c>
      <c r="C374" s="206" t="str">
        <f t="shared" si="171"/>
        <v xml:space="preserve">Se produce  debido a  causado por un , que ocaciona </v>
      </c>
      <c r="D374" s="157"/>
      <c r="E374" s="182"/>
      <c r="F374" s="218"/>
      <c r="G374" s="157"/>
      <c r="H374" s="184"/>
      <c r="I374" s="156"/>
      <c r="J374" s="141"/>
      <c r="K374" s="143"/>
      <c r="L374" s="141"/>
      <c r="M374" s="141"/>
      <c r="N374" s="141"/>
      <c r="O374" s="141"/>
      <c r="P374" s="141"/>
      <c r="Q374" s="143"/>
      <c r="R374" s="143"/>
      <c r="S374" s="208">
        <v>43441</v>
      </c>
      <c r="T374" s="177" t="str">
        <f t="shared" si="182"/>
        <v>NA</v>
      </c>
      <c r="U374" s="244">
        <f t="shared" si="170"/>
        <v>0</v>
      </c>
      <c r="V374" s="177" t="str">
        <f t="shared" si="183"/>
        <v>NA</v>
      </c>
      <c r="W374" s="176">
        <f t="shared" si="174"/>
        <v>0</v>
      </c>
      <c r="X374" s="178" t="str">
        <f t="shared" si="175"/>
        <v>NA</v>
      </c>
      <c r="Y374" s="179"/>
      <c r="Z374" s="179"/>
      <c r="AA374" s="177" t="e">
        <f t="shared" si="176"/>
        <v>#VALUE!</v>
      </c>
      <c r="AB374" s="178" t="e">
        <f t="shared" si="184"/>
        <v>#VALUE!</v>
      </c>
      <c r="AC374" s="177" t="e">
        <f t="shared" si="177"/>
        <v>#VALUE!</v>
      </c>
      <c r="AD374" s="178" t="e">
        <f t="shared" si="185"/>
        <v>#VALUE!</v>
      </c>
      <c r="AE374" s="178" t="e">
        <f t="shared" si="178"/>
        <v>#VALUE!</v>
      </c>
      <c r="AF374" s="179"/>
      <c r="AG374" s="179"/>
      <c r="AH374" s="177" t="e">
        <f t="shared" si="179"/>
        <v>#VALUE!</v>
      </c>
      <c r="AI374" s="178" t="e">
        <f t="shared" si="186"/>
        <v>#VALUE!</v>
      </c>
      <c r="AJ374" s="177" t="e">
        <f t="shared" si="180"/>
        <v>#VALUE!</v>
      </c>
      <c r="AK374" s="178" t="e">
        <f t="shared" si="187"/>
        <v>#VALUE!</v>
      </c>
      <c r="AL374" s="178" t="e">
        <f t="shared" si="181"/>
        <v>#VALUE!</v>
      </c>
    </row>
    <row r="375" spans="2:38" customFormat="1" ht="38.25" hidden="1">
      <c r="B375" s="205" t="s">
        <v>857</v>
      </c>
      <c r="C375" s="206" t="str">
        <f t="shared" si="171"/>
        <v xml:space="preserve">Se produce  debido a  causado por un , que ocaciona </v>
      </c>
      <c r="D375" s="157"/>
      <c r="E375" s="182"/>
      <c r="F375" s="218"/>
      <c r="G375" s="157"/>
      <c r="H375" s="184"/>
      <c r="I375" s="156"/>
      <c r="J375" s="141"/>
      <c r="K375" s="143"/>
      <c r="L375" s="141"/>
      <c r="M375" s="141"/>
      <c r="N375" s="141"/>
      <c r="O375" s="141"/>
      <c r="P375" s="141"/>
      <c r="Q375" s="143"/>
      <c r="R375" s="143"/>
      <c r="S375" s="208">
        <v>43441</v>
      </c>
      <c r="T375" s="177" t="str">
        <f t="shared" si="182"/>
        <v>NA</v>
      </c>
      <c r="U375" s="244">
        <f t="shared" si="170"/>
        <v>0</v>
      </c>
      <c r="V375" s="177" t="str">
        <f t="shared" si="183"/>
        <v>NA</v>
      </c>
      <c r="W375" s="176">
        <f t="shared" si="174"/>
        <v>0</v>
      </c>
      <c r="X375" s="178" t="str">
        <f t="shared" si="175"/>
        <v>NA</v>
      </c>
      <c r="Y375" s="179"/>
      <c r="Z375" s="179"/>
      <c r="AA375" s="177" t="e">
        <f t="shared" si="176"/>
        <v>#VALUE!</v>
      </c>
      <c r="AB375" s="178" t="e">
        <f t="shared" si="184"/>
        <v>#VALUE!</v>
      </c>
      <c r="AC375" s="177" t="e">
        <f t="shared" si="177"/>
        <v>#VALUE!</v>
      </c>
      <c r="AD375" s="178" t="e">
        <f t="shared" si="185"/>
        <v>#VALUE!</v>
      </c>
      <c r="AE375" s="178" t="e">
        <f t="shared" si="178"/>
        <v>#VALUE!</v>
      </c>
      <c r="AF375" s="179"/>
      <c r="AG375" s="179"/>
      <c r="AH375" s="177" t="e">
        <f t="shared" si="179"/>
        <v>#VALUE!</v>
      </c>
      <c r="AI375" s="178" t="e">
        <f t="shared" si="186"/>
        <v>#VALUE!</v>
      </c>
      <c r="AJ375" s="177" t="e">
        <f t="shared" si="180"/>
        <v>#VALUE!</v>
      </c>
      <c r="AK375" s="178" t="e">
        <f t="shared" si="187"/>
        <v>#VALUE!</v>
      </c>
      <c r="AL375" s="178" t="e">
        <f t="shared" si="181"/>
        <v>#VALUE!</v>
      </c>
    </row>
    <row r="376" spans="2:38" customFormat="1" ht="38.25" hidden="1">
      <c r="B376" s="205" t="s">
        <v>858</v>
      </c>
      <c r="C376" s="206" t="str">
        <f t="shared" si="171"/>
        <v xml:space="preserve">Se produce  debido a  causado por un , que ocaciona </v>
      </c>
      <c r="D376" s="157"/>
      <c r="E376" s="182"/>
      <c r="F376" s="218"/>
      <c r="G376" s="157"/>
      <c r="H376" s="184"/>
      <c r="I376" s="156"/>
      <c r="J376" s="141"/>
      <c r="K376" s="143"/>
      <c r="L376" s="141"/>
      <c r="M376" s="141"/>
      <c r="N376" s="141"/>
      <c r="O376" s="141"/>
      <c r="P376" s="141"/>
      <c r="Q376" s="143"/>
      <c r="R376" s="143"/>
      <c r="S376" s="208">
        <v>43441</v>
      </c>
      <c r="T376" s="177" t="str">
        <f t="shared" si="182"/>
        <v>NA</v>
      </c>
      <c r="U376" s="244">
        <f t="shared" si="170"/>
        <v>0</v>
      </c>
      <c r="V376" s="177" t="str">
        <f t="shared" si="183"/>
        <v>NA</v>
      </c>
      <c r="W376" s="176">
        <f t="shared" si="174"/>
        <v>0</v>
      </c>
      <c r="X376" s="178" t="str">
        <f t="shared" si="175"/>
        <v>NA</v>
      </c>
      <c r="Y376" s="179"/>
      <c r="Z376" s="179"/>
      <c r="AA376" s="177" t="e">
        <f t="shared" si="176"/>
        <v>#VALUE!</v>
      </c>
      <c r="AB376" s="178" t="e">
        <f t="shared" si="184"/>
        <v>#VALUE!</v>
      </c>
      <c r="AC376" s="177" t="e">
        <f t="shared" si="177"/>
        <v>#VALUE!</v>
      </c>
      <c r="AD376" s="178" t="e">
        <f t="shared" si="185"/>
        <v>#VALUE!</v>
      </c>
      <c r="AE376" s="178" t="e">
        <f t="shared" si="178"/>
        <v>#VALUE!</v>
      </c>
      <c r="AF376" s="179"/>
      <c r="AG376" s="179"/>
      <c r="AH376" s="177" t="e">
        <f t="shared" si="179"/>
        <v>#VALUE!</v>
      </c>
      <c r="AI376" s="178" t="e">
        <f t="shared" si="186"/>
        <v>#VALUE!</v>
      </c>
      <c r="AJ376" s="177" t="e">
        <f t="shared" si="180"/>
        <v>#VALUE!</v>
      </c>
      <c r="AK376" s="178" t="e">
        <f t="shared" si="187"/>
        <v>#VALUE!</v>
      </c>
      <c r="AL376" s="178" t="e">
        <f t="shared" si="181"/>
        <v>#VALUE!</v>
      </c>
    </row>
    <row r="377" spans="2:38" customFormat="1" ht="38.25" hidden="1">
      <c r="B377" s="205" t="s">
        <v>859</v>
      </c>
      <c r="C377" s="206" t="str">
        <f t="shared" si="171"/>
        <v xml:space="preserve">Se produce  debido a  causado por un , que ocaciona </v>
      </c>
      <c r="D377" s="157"/>
      <c r="E377" s="182"/>
      <c r="F377" s="218"/>
      <c r="G377" s="157"/>
      <c r="H377" s="184"/>
      <c r="I377" s="156"/>
      <c r="J377" s="141"/>
      <c r="K377" s="143"/>
      <c r="L377" s="141"/>
      <c r="M377" s="141"/>
      <c r="N377" s="141"/>
      <c r="O377" s="141"/>
      <c r="P377" s="141"/>
      <c r="Q377" s="143"/>
      <c r="R377" s="143"/>
      <c r="S377" s="208">
        <v>43441</v>
      </c>
      <c r="T377" s="177" t="str">
        <f t="shared" si="182"/>
        <v>NA</v>
      </c>
      <c r="U377" s="244">
        <f t="shared" si="170"/>
        <v>0</v>
      </c>
      <c r="V377" s="177" t="str">
        <f t="shared" si="183"/>
        <v>NA</v>
      </c>
      <c r="W377" s="176">
        <f t="shared" si="174"/>
        <v>0</v>
      </c>
      <c r="X377" s="178" t="str">
        <f t="shared" si="175"/>
        <v>NA</v>
      </c>
      <c r="Y377" s="179"/>
      <c r="Z377" s="179"/>
      <c r="AA377" s="177" t="e">
        <f t="shared" si="176"/>
        <v>#VALUE!</v>
      </c>
      <c r="AB377" s="178" t="e">
        <f t="shared" si="184"/>
        <v>#VALUE!</v>
      </c>
      <c r="AC377" s="177" t="e">
        <f t="shared" si="177"/>
        <v>#VALUE!</v>
      </c>
      <c r="AD377" s="178" t="e">
        <f t="shared" si="185"/>
        <v>#VALUE!</v>
      </c>
      <c r="AE377" s="178" t="e">
        <f t="shared" si="178"/>
        <v>#VALUE!</v>
      </c>
      <c r="AF377" s="179"/>
      <c r="AG377" s="179"/>
      <c r="AH377" s="177" t="e">
        <f t="shared" si="179"/>
        <v>#VALUE!</v>
      </c>
      <c r="AI377" s="178" t="e">
        <f t="shared" si="186"/>
        <v>#VALUE!</v>
      </c>
      <c r="AJ377" s="177" t="e">
        <f t="shared" si="180"/>
        <v>#VALUE!</v>
      </c>
      <c r="AK377" s="178" t="e">
        <f t="shared" si="187"/>
        <v>#VALUE!</v>
      </c>
      <c r="AL377" s="178" t="e">
        <f t="shared" si="181"/>
        <v>#VALUE!</v>
      </c>
    </row>
    <row r="378" spans="2:38" customFormat="1" ht="38.25" hidden="1">
      <c r="B378" s="205" t="s">
        <v>860</v>
      </c>
      <c r="C378" s="206" t="str">
        <f t="shared" si="171"/>
        <v xml:space="preserve">Se produce  debido a  causado por un , que ocaciona </v>
      </c>
      <c r="D378" s="157"/>
      <c r="E378" s="182"/>
      <c r="F378" s="218"/>
      <c r="G378" s="157"/>
      <c r="H378" s="184"/>
      <c r="I378" s="156"/>
      <c r="J378" s="141"/>
      <c r="K378" s="143"/>
      <c r="L378" s="141"/>
      <c r="M378" s="141"/>
      <c r="N378" s="141"/>
      <c r="O378" s="141"/>
      <c r="P378" s="141"/>
      <c r="Q378" s="143"/>
      <c r="R378" s="143"/>
      <c r="S378" s="208">
        <v>43441</v>
      </c>
      <c r="T378" s="177" t="str">
        <f t="shared" si="182"/>
        <v>NA</v>
      </c>
      <c r="U378" s="244">
        <f t="shared" si="170"/>
        <v>0</v>
      </c>
      <c r="V378" s="177" t="str">
        <f t="shared" si="183"/>
        <v>NA</v>
      </c>
      <c r="W378" s="176">
        <f t="shared" si="174"/>
        <v>0</v>
      </c>
      <c r="X378" s="178" t="str">
        <f t="shared" si="175"/>
        <v>NA</v>
      </c>
      <c r="Y378" s="179"/>
      <c r="Z378" s="179"/>
      <c r="AA378" s="177" t="e">
        <f t="shared" si="176"/>
        <v>#VALUE!</v>
      </c>
      <c r="AB378" s="178" t="e">
        <f t="shared" si="184"/>
        <v>#VALUE!</v>
      </c>
      <c r="AC378" s="177" t="e">
        <f t="shared" si="177"/>
        <v>#VALUE!</v>
      </c>
      <c r="AD378" s="178" t="e">
        <f t="shared" si="185"/>
        <v>#VALUE!</v>
      </c>
      <c r="AE378" s="178" t="e">
        <f t="shared" si="178"/>
        <v>#VALUE!</v>
      </c>
      <c r="AF378" s="179"/>
      <c r="AG378" s="179"/>
      <c r="AH378" s="177" t="e">
        <f t="shared" si="179"/>
        <v>#VALUE!</v>
      </c>
      <c r="AI378" s="178" t="e">
        <f t="shared" si="186"/>
        <v>#VALUE!</v>
      </c>
      <c r="AJ378" s="177" t="e">
        <f t="shared" si="180"/>
        <v>#VALUE!</v>
      </c>
      <c r="AK378" s="178" t="e">
        <f t="shared" si="187"/>
        <v>#VALUE!</v>
      </c>
      <c r="AL378" s="178" t="e">
        <f t="shared" si="181"/>
        <v>#VALUE!</v>
      </c>
    </row>
    <row r="379" spans="2:38" customFormat="1" ht="38.25" hidden="1">
      <c r="B379" s="205" t="s">
        <v>861</v>
      </c>
      <c r="C379" s="206" t="str">
        <f t="shared" si="171"/>
        <v xml:space="preserve">Se produce  debido a  causado por un , que ocaciona </v>
      </c>
      <c r="D379" s="157"/>
      <c r="E379" s="182"/>
      <c r="F379" s="218"/>
      <c r="G379" s="157"/>
      <c r="H379" s="184"/>
      <c r="I379" s="156"/>
      <c r="J379" s="141"/>
      <c r="K379" s="143"/>
      <c r="L379" s="141"/>
      <c r="M379" s="141"/>
      <c r="N379" s="141"/>
      <c r="O379" s="141"/>
      <c r="P379" s="141"/>
      <c r="Q379" s="143"/>
      <c r="R379" s="143"/>
      <c r="S379" s="208">
        <v>43441</v>
      </c>
      <c r="T379" s="177" t="str">
        <f t="shared" si="182"/>
        <v>NA</v>
      </c>
      <c r="U379" s="244">
        <f t="shared" si="170"/>
        <v>0</v>
      </c>
      <c r="V379" s="177" t="str">
        <f t="shared" si="183"/>
        <v>NA</v>
      </c>
      <c r="W379" s="176">
        <f t="shared" si="174"/>
        <v>0</v>
      </c>
      <c r="X379" s="178" t="str">
        <f t="shared" si="175"/>
        <v>NA</v>
      </c>
      <c r="Y379" s="179"/>
      <c r="Z379" s="179"/>
      <c r="AA379" s="177" t="e">
        <f t="shared" si="176"/>
        <v>#VALUE!</v>
      </c>
      <c r="AB379" s="178" t="e">
        <f t="shared" si="184"/>
        <v>#VALUE!</v>
      </c>
      <c r="AC379" s="177" t="e">
        <f t="shared" si="177"/>
        <v>#VALUE!</v>
      </c>
      <c r="AD379" s="178" t="e">
        <f t="shared" si="185"/>
        <v>#VALUE!</v>
      </c>
      <c r="AE379" s="178" t="e">
        <f t="shared" si="178"/>
        <v>#VALUE!</v>
      </c>
      <c r="AF379" s="179"/>
      <c r="AG379" s="179"/>
      <c r="AH379" s="177" t="e">
        <f t="shared" si="179"/>
        <v>#VALUE!</v>
      </c>
      <c r="AI379" s="178" t="e">
        <f t="shared" si="186"/>
        <v>#VALUE!</v>
      </c>
      <c r="AJ379" s="177" t="e">
        <f t="shared" si="180"/>
        <v>#VALUE!</v>
      </c>
      <c r="AK379" s="178" t="e">
        <f t="shared" si="187"/>
        <v>#VALUE!</v>
      </c>
      <c r="AL379" s="178" t="e">
        <f t="shared" si="181"/>
        <v>#VALUE!</v>
      </c>
    </row>
    <row r="380" spans="2:38" customFormat="1" ht="38.25" hidden="1">
      <c r="B380" s="205" t="s">
        <v>862</v>
      </c>
      <c r="C380" s="206" t="str">
        <f t="shared" si="171"/>
        <v xml:space="preserve">Se produce  debido a  causado por un , que ocaciona </v>
      </c>
      <c r="D380" s="157"/>
      <c r="E380" s="182"/>
      <c r="F380" s="218"/>
      <c r="G380" s="157"/>
      <c r="H380" s="184"/>
      <c r="I380" s="156"/>
      <c r="J380" s="141"/>
      <c r="K380" s="143"/>
      <c r="L380" s="141"/>
      <c r="M380" s="141"/>
      <c r="N380" s="141"/>
      <c r="O380" s="141"/>
      <c r="P380" s="141"/>
      <c r="Q380" s="143"/>
      <c r="R380" s="143"/>
      <c r="S380" s="208">
        <v>43441</v>
      </c>
      <c r="T380" s="177" t="str">
        <f t="shared" si="182"/>
        <v>NA</v>
      </c>
      <c r="U380" s="244">
        <f t="shared" si="170"/>
        <v>0</v>
      </c>
      <c r="V380" s="177" t="str">
        <f t="shared" si="183"/>
        <v>NA</v>
      </c>
      <c r="W380" s="176">
        <f t="shared" si="174"/>
        <v>0</v>
      </c>
      <c r="X380" s="178" t="str">
        <f t="shared" si="175"/>
        <v>NA</v>
      </c>
      <c r="Y380" s="179"/>
      <c r="Z380" s="179"/>
      <c r="AA380" s="177" t="e">
        <f t="shared" si="176"/>
        <v>#VALUE!</v>
      </c>
      <c r="AB380" s="178" t="e">
        <f t="shared" si="184"/>
        <v>#VALUE!</v>
      </c>
      <c r="AC380" s="177" t="e">
        <f t="shared" si="177"/>
        <v>#VALUE!</v>
      </c>
      <c r="AD380" s="178" t="e">
        <f t="shared" si="185"/>
        <v>#VALUE!</v>
      </c>
      <c r="AE380" s="178" t="e">
        <f t="shared" si="178"/>
        <v>#VALUE!</v>
      </c>
      <c r="AF380" s="179"/>
      <c r="AG380" s="179"/>
      <c r="AH380" s="177" t="e">
        <f t="shared" si="179"/>
        <v>#VALUE!</v>
      </c>
      <c r="AI380" s="178" t="e">
        <f t="shared" si="186"/>
        <v>#VALUE!</v>
      </c>
      <c r="AJ380" s="177" t="e">
        <f t="shared" si="180"/>
        <v>#VALUE!</v>
      </c>
      <c r="AK380" s="178" t="e">
        <f t="shared" si="187"/>
        <v>#VALUE!</v>
      </c>
      <c r="AL380" s="178" t="e">
        <f t="shared" si="181"/>
        <v>#VALUE!</v>
      </c>
    </row>
    <row r="381" spans="2:38" customFormat="1" ht="38.25" hidden="1">
      <c r="B381" s="205" t="s">
        <v>863</v>
      </c>
      <c r="C381" s="206" t="str">
        <f t="shared" si="171"/>
        <v xml:space="preserve">Se produce  debido a  causado por un , que ocaciona </v>
      </c>
      <c r="D381" s="157"/>
      <c r="E381" s="182"/>
      <c r="F381" s="218"/>
      <c r="G381" s="157"/>
      <c r="H381" s="184"/>
      <c r="I381" s="156"/>
      <c r="J381" s="141"/>
      <c r="K381" s="143"/>
      <c r="L381" s="141"/>
      <c r="M381" s="141"/>
      <c r="N381" s="141"/>
      <c r="O381" s="141"/>
      <c r="P381" s="141"/>
      <c r="Q381" s="143"/>
      <c r="R381" s="143"/>
      <c r="S381" s="208">
        <v>43441</v>
      </c>
      <c r="T381" s="177" t="str">
        <f t="shared" si="182"/>
        <v>NA</v>
      </c>
      <c r="U381" s="244">
        <f t="shared" si="170"/>
        <v>0</v>
      </c>
      <c r="V381" s="177" t="str">
        <f t="shared" si="183"/>
        <v>NA</v>
      </c>
      <c r="W381" s="176">
        <f t="shared" si="174"/>
        <v>0</v>
      </c>
      <c r="X381" s="178" t="str">
        <f t="shared" si="175"/>
        <v>NA</v>
      </c>
      <c r="Y381" s="179"/>
      <c r="Z381" s="179"/>
      <c r="AA381" s="177" t="e">
        <f t="shared" si="176"/>
        <v>#VALUE!</v>
      </c>
      <c r="AB381" s="178" t="e">
        <f t="shared" si="184"/>
        <v>#VALUE!</v>
      </c>
      <c r="AC381" s="177" t="e">
        <f t="shared" si="177"/>
        <v>#VALUE!</v>
      </c>
      <c r="AD381" s="178" t="e">
        <f t="shared" si="185"/>
        <v>#VALUE!</v>
      </c>
      <c r="AE381" s="178" t="e">
        <f t="shared" si="178"/>
        <v>#VALUE!</v>
      </c>
      <c r="AF381" s="179"/>
      <c r="AG381" s="179"/>
      <c r="AH381" s="177" t="e">
        <f t="shared" si="179"/>
        <v>#VALUE!</v>
      </c>
      <c r="AI381" s="178" t="e">
        <f t="shared" si="186"/>
        <v>#VALUE!</v>
      </c>
      <c r="AJ381" s="177" t="e">
        <f t="shared" si="180"/>
        <v>#VALUE!</v>
      </c>
      <c r="AK381" s="178" t="e">
        <f t="shared" si="187"/>
        <v>#VALUE!</v>
      </c>
      <c r="AL381" s="178" t="e">
        <f t="shared" si="181"/>
        <v>#VALUE!</v>
      </c>
    </row>
    <row r="382" spans="2:38" customFormat="1" ht="38.25" hidden="1">
      <c r="B382" s="205" t="s">
        <v>864</v>
      </c>
      <c r="C382" s="206" t="str">
        <f t="shared" si="171"/>
        <v xml:space="preserve">Se produce  debido a  causado por un , que ocaciona </v>
      </c>
      <c r="D382" s="157"/>
      <c r="E382" s="182"/>
      <c r="F382" s="218"/>
      <c r="G382" s="157"/>
      <c r="H382" s="184"/>
      <c r="I382" s="156"/>
      <c r="J382" s="141"/>
      <c r="K382" s="143"/>
      <c r="L382" s="141"/>
      <c r="M382" s="141"/>
      <c r="N382" s="141"/>
      <c r="O382" s="141"/>
      <c r="P382" s="141"/>
      <c r="Q382" s="143"/>
      <c r="R382" s="143"/>
      <c r="S382" s="208">
        <v>43441</v>
      </c>
      <c r="T382" s="177" t="str">
        <f t="shared" si="182"/>
        <v>NA</v>
      </c>
      <c r="U382" s="244">
        <f t="shared" si="170"/>
        <v>0</v>
      </c>
      <c r="V382" s="177" t="str">
        <f t="shared" si="183"/>
        <v>NA</v>
      </c>
      <c r="W382" s="176">
        <f t="shared" si="174"/>
        <v>0</v>
      </c>
      <c r="X382" s="178" t="str">
        <f t="shared" si="175"/>
        <v>NA</v>
      </c>
      <c r="Y382" s="179"/>
      <c r="Z382" s="179"/>
      <c r="AA382" s="177" t="e">
        <f t="shared" si="176"/>
        <v>#VALUE!</v>
      </c>
      <c r="AB382" s="178" t="e">
        <f t="shared" si="184"/>
        <v>#VALUE!</v>
      </c>
      <c r="AC382" s="177" t="e">
        <f t="shared" si="177"/>
        <v>#VALUE!</v>
      </c>
      <c r="AD382" s="178" t="e">
        <f t="shared" si="185"/>
        <v>#VALUE!</v>
      </c>
      <c r="AE382" s="178" t="e">
        <f t="shared" si="178"/>
        <v>#VALUE!</v>
      </c>
      <c r="AF382" s="179"/>
      <c r="AG382" s="179"/>
      <c r="AH382" s="177" t="e">
        <f t="shared" si="179"/>
        <v>#VALUE!</v>
      </c>
      <c r="AI382" s="178" t="e">
        <f t="shared" si="186"/>
        <v>#VALUE!</v>
      </c>
      <c r="AJ382" s="177" t="e">
        <f t="shared" si="180"/>
        <v>#VALUE!</v>
      </c>
      <c r="AK382" s="178" t="e">
        <f t="shared" si="187"/>
        <v>#VALUE!</v>
      </c>
      <c r="AL382" s="178" t="e">
        <f t="shared" si="181"/>
        <v>#VALUE!</v>
      </c>
    </row>
    <row r="383" spans="2:38" customFormat="1" ht="38.25" hidden="1">
      <c r="B383" s="205" t="s">
        <v>865</v>
      </c>
      <c r="C383" s="206" t="str">
        <f t="shared" si="171"/>
        <v xml:space="preserve">Se produce  debido a  causado por un , que ocaciona </v>
      </c>
      <c r="D383" s="157"/>
      <c r="E383" s="182"/>
      <c r="F383" s="218"/>
      <c r="G383" s="157"/>
      <c r="H383" s="184"/>
      <c r="I383" s="156"/>
      <c r="J383" s="141"/>
      <c r="K383" s="143"/>
      <c r="L383" s="141"/>
      <c r="M383" s="141"/>
      <c r="N383" s="141"/>
      <c r="O383" s="141"/>
      <c r="P383" s="141"/>
      <c r="Q383" s="143"/>
      <c r="R383" s="143"/>
      <c r="S383" s="208">
        <v>43441</v>
      </c>
      <c r="T383" s="177" t="str">
        <f t="shared" si="182"/>
        <v>NA</v>
      </c>
      <c r="U383" s="244">
        <f t="shared" si="170"/>
        <v>0</v>
      </c>
      <c r="V383" s="177" t="str">
        <f t="shared" si="183"/>
        <v>NA</v>
      </c>
      <c r="W383" s="176">
        <f t="shared" si="174"/>
        <v>0</v>
      </c>
      <c r="X383" s="178" t="str">
        <f t="shared" si="175"/>
        <v>NA</v>
      </c>
      <c r="Y383" s="179"/>
      <c r="Z383" s="179"/>
      <c r="AA383" s="177" t="e">
        <f t="shared" si="176"/>
        <v>#VALUE!</v>
      </c>
      <c r="AB383" s="178" t="e">
        <f t="shared" si="184"/>
        <v>#VALUE!</v>
      </c>
      <c r="AC383" s="177" t="e">
        <f t="shared" si="177"/>
        <v>#VALUE!</v>
      </c>
      <c r="AD383" s="178" t="e">
        <f t="shared" si="185"/>
        <v>#VALUE!</v>
      </c>
      <c r="AE383" s="178" t="e">
        <f t="shared" si="178"/>
        <v>#VALUE!</v>
      </c>
      <c r="AF383" s="179"/>
      <c r="AG383" s="179"/>
      <c r="AH383" s="177" t="e">
        <f t="shared" si="179"/>
        <v>#VALUE!</v>
      </c>
      <c r="AI383" s="178" t="e">
        <f t="shared" si="186"/>
        <v>#VALUE!</v>
      </c>
      <c r="AJ383" s="177" t="e">
        <f t="shared" si="180"/>
        <v>#VALUE!</v>
      </c>
      <c r="AK383" s="178" t="e">
        <f t="shared" si="187"/>
        <v>#VALUE!</v>
      </c>
      <c r="AL383" s="178" t="e">
        <f t="shared" si="181"/>
        <v>#VALUE!</v>
      </c>
    </row>
  </sheetData>
  <autoFilter ref="B11:AL383" xr:uid="{00000000-0009-0000-0000-000004000000}">
    <filterColumn colId="9">
      <filters>
        <filter val="Pagina Web del INS"/>
        <filter val="Portal de carga Masiva SIVIGILA"/>
        <filter val="Sistema de Información de la Red de Donación y Trasplantes – RedData"/>
        <filter val="Sistema de Información de la Red Nacional de Bancos de sangre y Servicios de Transfusión SIHEVI"/>
      </filters>
    </filterColumn>
  </autoFilter>
  <mergeCells count="10">
    <mergeCell ref="B10:D10"/>
    <mergeCell ref="AF10:AG10"/>
    <mergeCell ref="AH10:AL10"/>
    <mergeCell ref="E10:I10"/>
    <mergeCell ref="J10:M10"/>
    <mergeCell ref="N10:O10"/>
    <mergeCell ref="P10:R10"/>
    <mergeCell ref="S10:X10"/>
    <mergeCell ref="Y10:Z10"/>
    <mergeCell ref="AA10:AE10"/>
  </mergeCells>
  <conditionalFormatting sqref="X11:Z11 AL64:AL224 AC64:AC224 AC296:AC383 AE296:AG383 AL296:AL383 X296:AA383 X64:AA224 AE64:AG224">
    <cfRule type="cellIs" dxfId="764" priority="691" operator="equal">
      <formula>"Extremo"</formula>
    </cfRule>
    <cfRule type="cellIs" dxfId="763" priority="692" operator="equal">
      <formula>"Alto"</formula>
    </cfRule>
    <cfRule type="cellIs" dxfId="762" priority="693" operator="equal">
      <formula>"Moderado"</formula>
    </cfRule>
    <cfRule type="cellIs" dxfId="761" priority="694" operator="equal">
      <formula>"Bajo"</formula>
    </cfRule>
  </conditionalFormatting>
  <conditionalFormatting sqref="AF11 AJ64:AJ224 AH64:AH224 AH296:AH383 AJ296:AJ383">
    <cfRule type="cellIs" dxfId="760" priority="687" operator="equal">
      <formula>"Extremo"</formula>
    </cfRule>
    <cfRule type="cellIs" dxfId="759" priority="688" operator="equal">
      <formula>"Alto"</formula>
    </cfRule>
    <cfRule type="cellIs" dxfId="758" priority="689" operator="equal">
      <formula>"Medio"</formula>
    </cfRule>
    <cfRule type="cellIs" dxfId="757" priority="690" operator="equal">
      <formula>"Bajo"</formula>
    </cfRule>
  </conditionalFormatting>
  <conditionalFormatting sqref="AG11">
    <cfRule type="cellIs" dxfId="756" priority="683" operator="equal">
      <formula>"Extremo"</formula>
    </cfRule>
    <cfRule type="cellIs" dxfId="755" priority="684" operator="equal">
      <formula>"Alto"</formula>
    </cfRule>
    <cfRule type="cellIs" dxfId="754" priority="685" operator="equal">
      <formula>"Moderado"</formula>
    </cfRule>
    <cfRule type="cellIs" dxfId="753" priority="686" operator="equal">
      <formula>"Bajo"</formula>
    </cfRule>
  </conditionalFormatting>
  <conditionalFormatting sqref="X12:X63">
    <cfRule type="cellIs" dxfId="752" priority="583" operator="equal">
      <formula>"Extremo"</formula>
    </cfRule>
    <cfRule type="cellIs" dxfId="751" priority="584" operator="equal">
      <formula>"Alto"</formula>
    </cfRule>
    <cfRule type="cellIs" dxfId="750" priority="585" operator="equal">
      <formula>"Moderado"</formula>
    </cfRule>
    <cfRule type="cellIs" dxfId="749" priority="586" operator="equal">
      <formula>"Bajo"</formula>
    </cfRule>
  </conditionalFormatting>
  <conditionalFormatting sqref="AC12:AC14 Y12:AA14 AE12:AG12 AE23:AG63 Y23:AA63 AC23:AC63 AF17:AG17 Y17:Z17 Y19:Z20 AF19:AG20 AL12:AL63 AF13:AG14 AE13:AE22">
    <cfRule type="cellIs" dxfId="748" priority="579" operator="equal">
      <formula>"Extremo"</formula>
    </cfRule>
    <cfRule type="cellIs" dxfId="747" priority="580" operator="equal">
      <formula>"Alto"</formula>
    </cfRule>
    <cfRule type="cellIs" dxfId="746" priority="581" operator="equal">
      <formula>"Moderado"</formula>
    </cfRule>
    <cfRule type="cellIs" dxfId="745" priority="582" operator="equal">
      <formula>"Bajo"</formula>
    </cfRule>
  </conditionalFormatting>
  <conditionalFormatting sqref="AJ12:AJ14 AH12:AH14 AH23:AH63 AJ23:AJ63">
    <cfRule type="cellIs" dxfId="744" priority="575" operator="equal">
      <formula>"Extremo"</formula>
    </cfRule>
    <cfRule type="cellIs" dxfId="743" priority="576" operator="equal">
      <formula>"Alto"</formula>
    </cfRule>
    <cfRule type="cellIs" dxfId="742" priority="577" operator="equal">
      <formula>"Medio"</formula>
    </cfRule>
    <cfRule type="cellIs" dxfId="741" priority="578" operator="equal">
      <formula>"Bajo"</formula>
    </cfRule>
  </conditionalFormatting>
  <conditionalFormatting sqref="H23:I63 H19:I19 H12:I14 I17 I20">
    <cfRule type="cellIs" dxfId="740" priority="573" stopIfTrue="1" operator="equal">
      <formula>"-"</formula>
    </cfRule>
  </conditionalFormatting>
  <conditionalFormatting sqref="H70">
    <cfRule type="cellIs" dxfId="739" priority="544" stopIfTrue="1" operator="equal">
      <formula>"-"</formula>
    </cfRule>
  </conditionalFormatting>
  <conditionalFormatting sqref="I65:I70 H64:I64 I75">
    <cfRule type="cellIs" dxfId="738" priority="549" stopIfTrue="1" operator="equal">
      <formula>"-"</formula>
    </cfRule>
  </conditionalFormatting>
  <conditionalFormatting sqref="H65:H66">
    <cfRule type="cellIs" dxfId="737" priority="548" stopIfTrue="1" operator="equal">
      <formula>"-"</formula>
    </cfRule>
  </conditionalFormatting>
  <conditionalFormatting sqref="H71:I72 H67:H68 H74:I75">
    <cfRule type="cellIs" dxfId="736" priority="547" stopIfTrue="1" operator="equal">
      <formula>"-"</formula>
    </cfRule>
  </conditionalFormatting>
  <conditionalFormatting sqref="H73:I73 H69:H70 H75">
    <cfRule type="cellIs" dxfId="735" priority="546" stopIfTrue="1" operator="equal">
      <formula>"-"</formula>
    </cfRule>
  </conditionalFormatting>
  <conditionalFormatting sqref="H69">
    <cfRule type="cellIs" dxfId="734" priority="545" stopIfTrue="1" operator="equal">
      <formula>"-"</formula>
    </cfRule>
  </conditionalFormatting>
  <conditionalFormatting sqref="H307">
    <cfRule type="cellIs" dxfId="733" priority="521" stopIfTrue="1" operator="equal">
      <formula>"-"</formula>
    </cfRule>
  </conditionalFormatting>
  <conditionalFormatting sqref="H78:I78 I79:I85 I87">
    <cfRule type="cellIs" dxfId="732" priority="543" stopIfTrue="1" operator="equal">
      <formula>"-"</formula>
    </cfRule>
  </conditionalFormatting>
  <conditionalFormatting sqref="H86:I86 H83:H84 H79">
    <cfRule type="cellIs" dxfId="731" priority="542" stopIfTrue="1" operator="equal">
      <formula>"-"</formula>
    </cfRule>
  </conditionalFormatting>
  <conditionalFormatting sqref="H80:H82">
    <cfRule type="cellIs" dxfId="730" priority="541" stopIfTrue="1" operator="equal">
      <formula>"-"</formula>
    </cfRule>
  </conditionalFormatting>
  <conditionalFormatting sqref="H85">
    <cfRule type="cellIs" dxfId="729" priority="540" stopIfTrue="1" operator="equal">
      <formula>"-"</formula>
    </cfRule>
  </conditionalFormatting>
  <conditionalFormatting sqref="H85 H87">
    <cfRule type="cellIs" dxfId="728" priority="539" stopIfTrue="1" operator="equal">
      <formula>"-"</formula>
    </cfRule>
  </conditionalFormatting>
  <conditionalFormatting sqref="I344:I383">
    <cfRule type="cellIs" dxfId="727" priority="538" stopIfTrue="1" operator="equal">
      <formula>"-"</formula>
    </cfRule>
  </conditionalFormatting>
  <conditionalFormatting sqref="H344:H383">
    <cfRule type="cellIs" dxfId="726" priority="537" stopIfTrue="1" operator="equal">
      <formula>"-"</formula>
    </cfRule>
  </conditionalFormatting>
  <conditionalFormatting sqref="I296:I297 I308:I310 I299:I302">
    <cfRule type="cellIs" dxfId="725" priority="536" stopIfTrue="1" operator="equal">
      <formula>"-"</formula>
    </cfRule>
  </conditionalFormatting>
  <conditionalFormatting sqref="H300">
    <cfRule type="cellIs" dxfId="724" priority="531" stopIfTrue="1" operator="equal">
      <formula>"-"</formula>
    </cfRule>
  </conditionalFormatting>
  <conditionalFormatting sqref="H308">
    <cfRule type="cellIs" dxfId="723" priority="530" stopIfTrue="1" operator="equal">
      <formula>"-"</formula>
    </cfRule>
  </conditionalFormatting>
  <conditionalFormatting sqref="H296:H297 H299">
    <cfRule type="cellIs" dxfId="722" priority="535" stopIfTrue="1" operator="equal">
      <formula>"-"</formula>
    </cfRule>
  </conditionalFormatting>
  <conditionalFormatting sqref="H301">
    <cfRule type="cellIs" dxfId="721" priority="534" stopIfTrue="1" operator="equal">
      <formula>"-"</formula>
    </cfRule>
  </conditionalFormatting>
  <conditionalFormatting sqref="H304:I304">
    <cfRule type="cellIs" dxfId="720" priority="533" stopIfTrue="1" operator="equal">
      <formula>"-"</formula>
    </cfRule>
  </conditionalFormatting>
  <conditionalFormatting sqref="H309">
    <cfRule type="cellIs" dxfId="719" priority="532" stopIfTrue="1" operator="equal">
      <formula>"-"</formula>
    </cfRule>
  </conditionalFormatting>
  <conditionalFormatting sqref="H306:I306">
    <cfRule type="cellIs" dxfId="718" priority="529" stopIfTrue="1" operator="equal">
      <formula>"-"</formula>
    </cfRule>
  </conditionalFormatting>
  <conditionalFormatting sqref="H310">
    <cfRule type="cellIs" dxfId="717" priority="528" stopIfTrue="1" operator="equal">
      <formula>"-"</formula>
    </cfRule>
  </conditionalFormatting>
  <conditionalFormatting sqref="H302">
    <cfRule type="cellIs" dxfId="716" priority="527" stopIfTrue="1" operator="equal">
      <formula>"-"</formula>
    </cfRule>
  </conditionalFormatting>
  <conditionalFormatting sqref="I298">
    <cfRule type="cellIs" dxfId="715" priority="526" stopIfTrue="1" operator="equal">
      <formula>"-"</formula>
    </cfRule>
  </conditionalFormatting>
  <conditionalFormatting sqref="H298">
    <cfRule type="cellIs" dxfId="714" priority="525" stopIfTrue="1" operator="equal">
      <formula>"-"</formula>
    </cfRule>
  </conditionalFormatting>
  <conditionalFormatting sqref="H303:I303">
    <cfRule type="cellIs" dxfId="713" priority="524" stopIfTrue="1" operator="equal">
      <formula>"-"</formula>
    </cfRule>
  </conditionalFormatting>
  <conditionalFormatting sqref="H305:I305">
    <cfRule type="cellIs" dxfId="712" priority="523" stopIfTrue="1" operator="equal">
      <formula>"-"</formula>
    </cfRule>
  </conditionalFormatting>
  <conditionalFormatting sqref="I307">
    <cfRule type="cellIs" dxfId="711" priority="522" stopIfTrue="1" operator="equal">
      <formula>"-"</formula>
    </cfRule>
  </conditionalFormatting>
  <conditionalFormatting sqref="H76">
    <cfRule type="cellIs" dxfId="710" priority="490" stopIfTrue="1" operator="equal">
      <formula>"-"</formula>
    </cfRule>
  </conditionalFormatting>
  <conditionalFormatting sqref="H77">
    <cfRule type="cellIs" dxfId="709" priority="489" stopIfTrue="1" operator="equal">
      <formula>"-"</formula>
    </cfRule>
  </conditionalFormatting>
  <conditionalFormatting sqref="H88:H89">
    <cfRule type="cellIs" dxfId="708" priority="488" stopIfTrue="1" operator="equal">
      <formula>"-"</formula>
    </cfRule>
  </conditionalFormatting>
  <conditionalFormatting sqref="H89">
    <cfRule type="cellIs" dxfId="707" priority="487" stopIfTrue="1" operator="equal">
      <formula>"-"</formula>
    </cfRule>
  </conditionalFormatting>
  <conditionalFormatting sqref="H312:I317">
    <cfRule type="cellIs" dxfId="706" priority="486" stopIfTrue="1" operator="equal">
      <formula>"-"</formula>
    </cfRule>
  </conditionalFormatting>
  <conditionalFormatting sqref="H311:I311">
    <cfRule type="cellIs" dxfId="705" priority="485" stopIfTrue="1" operator="equal">
      <formula>"-"</formula>
    </cfRule>
  </conditionalFormatting>
  <conditionalFormatting sqref="I101 I91:I96 H90:I90">
    <cfRule type="cellIs" dxfId="704" priority="464" stopIfTrue="1" operator="equal">
      <formula>"-"</formula>
    </cfRule>
  </conditionalFormatting>
  <conditionalFormatting sqref="H91:H92">
    <cfRule type="cellIs" dxfId="703" priority="463" stopIfTrue="1" operator="equal">
      <formula>"-"</formula>
    </cfRule>
  </conditionalFormatting>
  <conditionalFormatting sqref="H100:I100 H97:I98 H93:H94">
    <cfRule type="cellIs" dxfId="702" priority="462" stopIfTrue="1" operator="equal">
      <formula>"-"</formula>
    </cfRule>
  </conditionalFormatting>
  <conditionalFormatting sqref="H101 H99:I99 H95:H96">
    <cfRule type="cellIs" dxfId="701" priority="461" stopIfTrue="1" operator="equal">
      <formula>"-"</formula>
    </cfRule>
  </conditionalFormatting>
  <conditionalFormatting sqref="H95">
    <cfRule type="cellIs" dxfId="700" priority="460" stopIfTrue="1" operator="equal">
      <formula>"-"</formula>
    </cfRule>
  </conditionalFormatting>
  <conditionalFormatting sqref="H96">
    <cfRule type="cellIs" dxfId="699" priority="459" stopIfTrue="1" operator="equal">
      <formula>"-"</formula>
    </cfRule>
  </conditionalFormatting>
  <conditionalFormatting sqref="H102">
    <cfRule type="cellIs" dxfId="698" priority="458" stopIfTrue="1" operator="equal">
      <formula>"-"</formula>
    </cfRule>
  </conditionalFormatting>
  <conditionalFormatting sqref="H103">
    <cfRule type="cellIs" dxfId="697" priority="457" stopIfTrue="1" operator="equal">
      <formula>"-"</formula>
    </cfRule>
  </conditionalFormatting>
  <conditionalFormatting sqref="I115 I105:I110 H104:I104">
    <cfRule type="cellIs" dxfId="696" priority="456" stopIfTrue="1" operator="equal">
      <formula>"-"</formula>
    </cfRule>
  </conditionalFormatting>
  <conditionalFormatting sqref="H105:H106">
    <cfRule type="cellIs" dxfId="695" priority="455" stopIfTrue="1" operator="equal">
      <formula>"-"</formula>
    </cfRule>
  </conditionalFormatting>
  <conditionalFormatting sqref="H114:I114 H111:I112 H107:H108">
    <cfRule type="cellIs" dxfId="694" priority="454" stopIfTrue="1" operator="equal">
      <formula>"-"</formula>
    </cfRule>
  </conditionalFormatting>
  <conditionalFormatting sqref="H115 H113:I113 H109:H110">
    <cfRule type="cellIs" dxfId="693" priority="453" stopIfTrue="1" operator="equal">
      <formula>"-"</formula>
    </cfRule>
  </conditionalFormatting>
  <conditionalFormatting sqref="H109">
    <cfRule type="cellIs" dxfId="692" priority="452" stopIfTrue="1" operator="equal">
      <formula>"-"</formula>
    </cfRule>
  </conditionalFormatting>
  <conditionalFormatting sqref="H110">
    <cfRule type="cellIs" dxfId="691" priority="451" stopIfTrue="1" operator="equal">
      <formula>"-"</formula>
    </cfRule>
  </conditionalFormatting>
  <conditionalFormatting sqref="H116:H117">
    <cfRule type="cellIs" dxfId="690" priority="450" stopIfTrue="1" operator="equal">
      <formula>"-"</formula>
    </cfRule>
  </conditionalFormatting>
  <conditionalFormatting sqref="H117">
    <cfRule type="cellIs" dxfId="689" priority="449" stopIfTrue="1" operator="equal">
      <formula>"-"</formula>
    </cfRule>
  </conditionalFormatting>
  <conditionalFormatting sqref="I129 I119:I124 H118:I118">
    <cfRule type="cellIs" dxfId="688" priority="448" stopIfTrue="1" operator="equal">
      <formula>"-"</formula>
    </cfRule>
  </conditionalFormatting>
  <conditionalFormatting sqref="H119:H120">
    <cfRule type="cellIs" dxfId="687" priority="447" stopIfTrue="1" operator="equal">
      <formula>"-"</formula>
    </cfRule>
  </conditionalFormatting>
  <conditionalFormatting sqref="H128:I128 H125:I126 H121:H122">
    <cfRule type="cellIs" dxfId="686" priority="446" stopIfTrue="1" operator="equal">
      <formula>"-"</formula>
    </cfRule>
  </conditionalFormatting>
  <conditionalFormatting sqref="H129 H127:I127 H123:H124">
    <cfRule type="cellIs" dxfId="685" priority="445" stopIfTrue="1" operator="equal">
      <formula>"-"</formula>
    </cfRule>
  </conditionalFormatting>
  <conditionalFormatting sqref="H123">
    <cfRule type="cellIs" dxfId="684" priority="444" stopIfTrue="1" operator="equal">
      <formula>"-"</formula>
    </cfRule>
  </conditionalFormatting>
  <conditionalFormatting sqref="H124">
    <cfRule type="cellIs" dxfId="683" priority="443" stopIfTrue="1" operator="equal">
      <formula>"-"</formula>
    </cfRule>
  </conditionalFormatting>
  <conditionalFormatting sqref="H130">
    <cfRule type="cellIs" dxfId="682" priority="442" stopIfTrue="1" operator="equal">
      <formula>"-"</formula>
    </cfRule>
  </conditionalFormatting>
  <conditionalFormatting sqref="H131">
    <cfRule type="cellIs" dxfId="681" priority="441" stopIfTrue="1" operator="equal">
      <formula>"-"</formula>
    </cfRule>
  </conditionalFormatting>
  <conditionalFormatting sqref="I139 I133:I137 H132:I132">
    <cfRule type="cellIs" dxfId="680" priority="440" stopIfTrue="1" operator="equal">
      <formula>"-"</formula>
    </cfRule>
  </conditionalFormatting>
  <conditionalFormatting sqref="H138:I138 H133:H134">
    <cfRule type="cellIs" dxfId="679" priority="439" stopIfTrue="1" operator="equal">
      <formula>"-"</formula>
    </cfRule>
  </conditionalFormatting>
  <conditionalFormatting sqref="H137">
    <cfRule type="cellIs" dxfId="678" priority="438" stopIfTrue="1" operator="equal">
      <formula>"-"</formula>
    </cfRule>
  </conditionalFormatting>
  <conditionalFormatting sqref="H139 H135:H137">
    <cfRule type="cellIs" dxfId="677" priority="437" stopIfTrue="1" operator="equal">
      <formula>"-"</formula>
    </cfRule>
  </conditionalFormatting>
  <conditionalFormatting sqref="H135">
    <cfRule type="cellIs" dxfId="676" priority="436" stopIfTrue="1" operator="equal">
      <formula>"-"</formula>
    </cfRule>
  </conditionalFormatting>
  <conditionalFormatting sqref="H136">
    <cfRule type="cellIs" dxfId="675" priority="435" stopIfTrue="1" operator="equal">
      <formula>"-"</formula>
    </cfRule>
  </conditionalFormatting>
  <conditionalFormatting sqref="H140">
    <cfRule type="cellIs" dxfId="674" priority="434" stopIfTrue="1" operator="equal">
      <formula>"-"</formula>
    </cfRule>
  </conditionalFormatting>
  <conditionalFormatting sqref="H141">
    <cfRule type="cellIs" dxfId="673" priority="433" stopIfTrue="1" operator="equal">
      <formula>"-"</formula>
    </cfRule>
  </conditionalFormatting>
  <conditionalFormatting sqref="I142:I147">
    <cfRule type="cellIs" dxfId="672" priority="432" stopIfTrue="1" operator="equal">
      <formula>"-"</formula>
    </cfRule>
  </conditionalFormatting>
  <conditionalFormatting sqref="H142:H143">
    <cfRule type="cellIs" dxfId="671" priority="431" stopIfTrue="1" operator="equal">
      <formula>"-"</formula>
    </cfRule>
  </conditionalFormatting>
  <conditionalFormatting sqref="H144">
    <cfRule type="cellIs" dxfId="670" priority="430" stopIfTrue="1" operator="equal">
      <formula>"-"</formula>
    </cfRule>
  </conditionalFormatting>
  <conditionalFormatting sqref="H145:H147">
    <cfRule type="cellIs" dxfId="669" priority="429" stopIfTrue="1" operator="equal">
      <formula>"-"</formula>
    </cfRule>
  </conditionalFormatting>
  <conditionalFormatting sqref="H145">
    <cfRule type="cellIs" dxfId="668" priority="428" stopIfTrue="1" operator="equal">
      <formula>"-"</formula>
    </cfRule>
  </conditionalFormatting>
  <conditionalFormatting sqref="H146">
    <cfRule type="cellIs" dxfId="667" priority="427" stopIfTrue="1" operator="equal">
      <formula>"-"</formula>
    </cfRule>
  </conditionalFormatting>
  <conditionalFormatting sqref="H148">
    <cfRule type="cellIs" dxfId="666" priority="426" stopIfTrue="1" operator="equal">
      <formula>"-"</formula>
    </cfRule>
  </conditionalFormatting>
  <conditionalFormatting sqref="H149">
    <cfRule type="cellIs" dxfId="665" priority="425" stopIfTrue="1" operator="equal">
      <formula>"-"</formula>
    </cfRule>
  </conditionalFormatting>
  <conditionalFormatting sqref="I159 I150:I154">
    <cfRule type="cellIs" dxfId="664" priority="424" stopIfTrue="1" operator="equal">
      <formula>"-"</formula>
    </cfRule>
  </conditionalFormatting>
  <conditionalFormatting sqref="H150:H151">
    <cfRule type="cellIs" dxfId="663" priority="423" stopIfTrue="1" operator="equal">
      <formula>"-"</formula>
    </cfRule>
  </conditionalFormatting>
  <conditionalFormatting sqref="H158:I158 H155:I156 H152">
    <cfRule type="cellIs" dxfId="662" priority="422" stopIfTrue="1" operator="equal">
      <formula>"-"</formula>
    </cfRule>
  </conditionalFormatting>
  <conditionalFormatting sqref="H159 H157:I157 H153:H154">
    <cfRule type="cellIs" dxfId="661" priority="421" stopIfTrue="1" operator="equal">
      <formula>"-"</formula>
    </cfRule>
  </conditionalFormatting>
  <conditionalFormatting sqref="H153">
    <cfRule type="cellIs" dxfId="660" priority="420" stopIfTrue="1" operator="equal">
      <formula>"-"</formula>
    </cfRule>
  </conditionalFormatting>
  <conditionalFormatting sqref="H154">
    <cfRule type="cellIs" dxfId="659" priority="419" stopIfTrue="1" operator="equal">
      <formula>"-"</formula>
    </cfRule>
  </conditionalFormatting>
  <conditionalFormatting sqref="H160">
    <cfRule type="cellIs" dxfId="658" priority="418" stopIfTrue="1" operator="equal">
      <formula>"-"</formula>
    </cfRule>
  </conditionalFormatting>
  <conditionalFormatting sqref="H161">
    <cfRule type="cellIs" dxfId="657" priority="417" stopIfTrue="1" operator="equal">
      <formula>"-"</formula>
    </cfRule>
  </conditionalFormatting>
  <conditionalFormatting sqref="I169 I163:I167 H162:I162">
    <cfRule type="cellIs" dxfId="656" priority="416" stopIfTrue="1" operator="equal">
      <formula>"-"</formula>
    </cfRule>
  </conditionalFormatting>
  <conditionalFormatting sqref="H168:I168 H163:H164">
    <cfRule type="cellIs" dxfId="655" priority="415" stopIfTrue="1" operator="equal">
      <formula>"-"</formula>
    </cfRule>
  </conditionalFormatting>
  <conditionalFormatting sqref="H167">
    <cfRule type="cellIs" dxfId="654" priority="414" stopIfTrue="1" operator="equal">
      <formula>"-"</formula>
    </cfRule>
  </conditionalFormatting>
  <conditionalFormatting sqref="H169 H165:H167">
    <cfRule type="cellIs" dxfId="653" priority="413" stopIfTrue="1" operator="equal">
      <formula>"-"</formula>
    </cfRule>
  </conditionalFormatting>
  <conditionalFormatting sqref="H165">
    <cfRule type="cellIs" dxfId="652" priority="412" stopIfTrue="1" operator="equal">
      <formula>"-"</formula>
    </cfRule>
  </conditionalFormatting>
  <conditionalFormatting sqref="H166">
    <cfRule type="cellIs" dxfId="651" priority="411" stopIfTrue="1" operator="equal">
      <formula>"-"</formula>
    </cfRule>
  </conditionalFormatting>
  <conditionalFormatting sqref="H170">
    <cfRule type="cellIs" dxfId="650" priority="410" stopIfTrue="1" operator="equal">
      <formula>"-"</formula>
    </cfRule>
  </conditionalFormatting>
  <conditionalFormatting sqref="H171">
    <cfRule type="cellIs" dxfId="649" priority="409" stopIfTrue="1" operator="equal">
      <formula>"-"</formula>
    </cfRule>
  </conditionalFormatting>
  <conditionalFormatting sqref="I181 I173:I178 H172:I172">
    <cfRule type="cellIs" dxfId="648" priority="408" stopIfTrue="1" operator="equal">
      <formula>"-"</formula>
    </cfRule>
  </conditionalFormatting>
  <conditionalFormatting sqref="H173:H174">
    <cfRule type="cellIs" dxfId="647" priority="407" stopIfTrue="1" operator="equal">
      <formula>"-"</formula>
    </cfRule>
  </conditionalFormatting>
  <conditionalFormatting sqref="H179:I180 H175:H176">
    <cfRule type="cellIs" dxfId="646" priority="406" stopIfTrue="1" operator="equal">
      <formula>"-"</formula>
    </cfRule>
  </conditionalFormatting>
  <conditionalFormatting sqref="H181 H177:H178">
    <cfRule type="cellIs" dxfId="645" priority="405" stopIfTrue="1" operator="equal">
      <formula>"-"</formula>
    </cfRule>
  </conditionalFormatting>
  <conditionalFormatting sqref="H177">
    <cfRule type="cellIs" dxfId="644" priority="404" stopIfTrue="1" operator="equal">
      <formula>"-"</formula>
    </cfRule>
  </conditionalFormatting>
  <conditionalFormatting sqref="H178">
    <cfRule type="cellIs" dxfId="643" priority="403" stopIfTrue="1" operator="equal">
      <formula>"-"</formula>
    </cfRule>
  </conditionalFormatting>
  <conditionalFormatting sqref="H182">
    <cfRule type="cellIs" dxfId="642" priority="402" stopIfTrue="1" operator="equal">
      <formula>"-"</formula>
    </cfRule>
  </conditionalFormatting>
  <conditionalFormatting sqref="H183">
    <cfRule type="cellIs" dxfId="641" priority="401" stopIfTrue="1" operator="equal">
      <formula>"-"</formula>
    </cfRule>
  </conditionalFormatting>
  <conditionalFormatting sqref="H195">
    <cfRule type="cellIs" dxfId="640" priority="393" stopIfTrue="1" operator="equal">
      <formula>"-"</formula>
    </cfRule>
  </conditionalFormatting>
  <conditionalFormatting sqref="H203">
    <cfRule type="cellIs" dxfId="639" priority="386" stopIfTrue="1" operator="equal">
      <formula>"-"</formula>
    </cfRule>
  </conditionalFormatting>
  <conditionalFormatting sqref="I193 I184:I188">
    <cfRule type="cellIs" dxfId="638" priority="400" stopIfTrue="1" operator="equal">
      <formula>"-"</formula>
    </cfRule>
  </conditionalFormatting>
  <conditionalFormatting sqref="H184:H185">
    <cfRule type="cellIs" dxfId="637" priority="399" stopIfTrue="1" operator="equal">
      <formula>"-"</formula>
    </cfRule>
  </conditionalFormatting>
  <conditionalFormatting sqref="H192:I192 H189:I190 H186">
    <cfRule type="cellIs" dxfId="636" priority="398" stopIfTrue="1" operator="equal">
      <formula>"-"</formula>
    </cfRule>
  </conditionalFormatting>
  <conditionalFormatting sqref="H193 H191:I191 H187:H188">
    <cfRule type="cellIs" dxfId="635" priority="397" stopIfTrue="1" operator="equal">
      <formula>"-"</formula>
    </cfRule>
  </conditionalFormatting>
  <conditionalFormatting sqref="H187">
    <cfRule type="cellIs" dxfId="634" priority="396" stopIfTrue="1" operator="equal">
      <formula>"-"</formula>
    </cfRule>
  </conditionalFormatting>
  <conditionalFormatting sqref="H188">
    <cfRule type="cellIs" dxfId="633" priority="395" stopIfTrue="1" operator="equal">
      <formula>"-"</formula>
    </cfRule>
  </conditionalFormatting>
  <conditionalFormatting sqref="H194">
    <cfRule type="cellIs" dxfId="632" priority="394" stopIfTrue="1" operator="equal">
      <formula>"-"</formula>
    </cfRule>
  </conditionalFormatting>
  <conditionalFormatting sqref="I196:I201">
    <cfRule type="cellIs" dxfId="631" priority="392" stopIfTrue="1" operator="equal">
      <formula>"-"</formula>
    </cfRule>
  </conditionalFormatting>
  <conditionalFormatting sqref="H202:I202 H198:H199 H196">
    <cfRule type="cellIs" dxfId="630" priority="391" stopIfTrue="1" operator="equal">
      <formula>"-"</formula>
    </cfRule>
  </conditionalFormatting>
  <conditionalFormatting sqref="H197">
    <cfRule type="cellIs" dxfId="629" priority="390" stopIfTrue="1" operator="equal">
      <formula>"-"</formula>
    </cfRule>
  </conditionalFormatting>
  <conditionalFormatting sqref="H201">
    <cfRule type="cellIs" dxfId="628" priority="389" stopIfTrue="1" operator="equal">
      <formula>"-"</formula>
    </cfRule>
  </conditionalFormatting>
  <conditionalFormatting sqref="H200:H201">
    <cfRule type="cellIs" dxfId="627" priority="388" stopIfTrue="1" operator="equal">
      <formula>"-"</formula>
    </cfRule>
  </conditionalFormatting>
  <conditionalFormatting sqref="H200">
    <cfRule type="cellIs" dxfId="626" priority="387" stopIfTrue="1" operator="equal">
      <formula>"-"</formula>
    </cfRule>
  </conditionalFormatting>
  <conditionalFormatting sqref="I204:I211">
    <cfRule type="cellIs" dxfId="625" priority="385" stopIfTrue="1" operator="equal">
      <formula>"-"</formula>
    </cfRule>
  </conditionalFormatting>
  <conditionalFormatting sqref="H212:I212 H206:H208 H204">
    <cfRule type="cellIs" dxfId="624" priority="384" stopIfTrue="1" operator="equal">
      <formula>"-"</formula>
    </cfRule>
  </conditionalFormatting>
  <conditionalFormatting sqref="H211">
    <cfRule type="cellIs" dxfId="623" priority="383" stopIfTrue="1" operator="equal">
      <formula>"-"</formula>
    </cfRule>
  </conditionalFormatting>
  <conditionalFormatting sqref="H205">
    <cfRule type="cellIs" dxfId="622" priority="382" stopIfTrue="1" operator="equal">
      <formula>"-"</formula>
    </cfRule>
  </conditionalFormatting>
  <conditionalFormatting sqref="H209:H211">
    <cfRule type="cellIs" dxfId="621" priority="381" stopIfTrue="1" operator="equal">
      <formula>"-"</formula>
    </cfRule>
  </conditionalFormatting>
  <conditionalFormatting sqref="H209">
    <cfRule type="cellIs" dxfId="620" priority="380" stopIfTrue="1" operator="equal">
      <formula>"-"</formula>
    </cfRule>
  </conditionalFormatting>
  <conditionalFormatting sqref="H210">
    <cfRule type="cellIs" dxfId="619" priority="379" stopIfTrue="1" operator="equal">
      <formula>"-"</formula>
    </cfRule>
  </conditionalFormatting>
  <conditionalFormatting sqref="H213">
    <cfRule type="cellIs" dxfId="618" priority="378" stopIfTrue="1" operator="equal">
      <formula>"-"</formula>
    </cfRule>
  </conditionalFormatting>
  <conditionalFormatting sqref="I214:I221">
    <cfRule type="cellIs" dxfId="617" priority="377" stopIfTrue="1" operator="equal">
      <formula>"-"</formula>
    </cfRule>
  </conditionalFormatting>
  <conditionalFormatting sqref="H222:I222 H216:H218 H214">
    <cfRule type="cellIs" dxfId="616" priority="376" stopIfTrue="1" operator="equal">
      <formula>"-"</formula>
    </cfRule>
  </conditionalFormatting>
  <conditionalFormatting sqref="H221">
    <cfRule type="cellIs" dxfId="615" priority="375" stopIfTrue="1" operator="equal">
      <formula>"-"</formula>
    </cfRule>
  </conditionalFormatting>
  <conditionalFormatting sqref="H215">
    <cfRule type="cellIs" dxfId="614" priority="374" stopIfTrue="1" operator="equal">
      <formula>"-"</formula>
    </cfRule>
  </conditionalFormatting>
  <conditionalFormatting sqref="H219:H221">
    <cfRule type="cellIs" dxfId="613" priority="373" stopIfTrue="1" operator="equal">
      <formula>"-"</formula>
    </cfRule>
  </conditionalFormatting>
  <conditionalFormatting sqref="H219">
    <cfRule type="cellIs" dxfId="612" priority="372" stopIfTrue="1" operator="equal">
      <formula>"-"</formula>
    </cfRule>
  </conditionalFormatting>
  <conditionalFormatting sqref="H220">
    <cfRule type="cellIs" dxfId="611" priority="371" stopIfTrue="1" operator="equal">
      <formula>"-"</formula>
    </cfRule>
  </conditionalFormatting>
  <conditionalFormatting sqref="H223">
    <cfRule type="cellIs" dxfId="610" priority="370" stopIfTrue="1" operator="equal">
      <formula>"-"</formula>
    </cfRule>
  </conditionalFormatting>
  <conditionalFormatting sqref="AC255:AC257 AE255:AG257 AL255:AL257 X255:AA257">
    <cfRule type="cellIs" dxfId="609" priority="357" operator="equal">
      <formula>"Extremo"</formula>
    </cfRule>
    <cfRule type="cellIs" dxfId="608" priority="358" operator="equal">
      <formula>"Alto"</formula>
    </cfRule>
    <cfRule type="cellIs" dxfId="607" priority="359" operator="equal">
      <formula>"Moderado"</formula>
    </cfRule>
    <cfRule type="cellIs" dxfId="606" priority="360" operator="equal">
      <formula>"Bajo"</formula>
    </cfRule>
  </conditionalFormatting>
  <conditionalFormatting sqref="AH255:AH257 AJ255:AJ257">
    <cfRule type="cellIs" dxfId="605" priority="353" operator="equal">
      <formula>"Extremo"</formula>
    </cfRule>
    <cfRule type="cellIs" dxfId="604" priority="354" operator="equal">
      <formula>"Alto"</formula>
    </cfRule>
    <cfRule type="cellIs" dxfId="603" priority="355" operator="equal">
      <formula>"Medio"</formula>
    </cfRule>
    <cfRule type="cellIs" dxfId="602" priority="356" operator="equal">
      <formula>"Bajo"</formula>
    </cfRule>
  </conditionalFormatting>
  <conditionalFormatting sqref="AC252:AC254 AE252:AG254 AL252:AL254 X252:AA254">
    <cfRule type="cellIs" dxfId="601" priority="348" operator="equal">
      <formula>"Extremo"</formula>
    </cfRule>
    <cfRule type="cellIs" dxfId="600" priority="349" operator="equal">
      <formula>"Alto"</formula>
    </cfRule>
    <cfRule type="cellIs" dxfId="599" priority="350" operator="equal">
      <formula>"Moderado"</formula>
    </cfRule>
    <cfRule type="cellIs" dxfId="598" priority="351" operator="equal">
      <formula>"Bajo"</formula>
    </cfRule>
  </conditionalFormatting>
  <conditionalFormatting sqref="AH252:AH254 AJ252:AJ254">
    <cfRule type="cellIs" dxfId="597" priority="344" operator="equal">
      <formula>"Extremo"</formula>
    </cfRule>
    <cfRule type="cellIs" dxfId="596" priority="345" operator="equal">
      <formula>"Alto"</formula>
    </cfRule>
    <cfRule type="cellIs" dxfId="595" priority="346" operator="equal">
      <formula>"Medio"</formula>
    </cfRule>
    <cfRule type="cellIs" dxfId="594" priority="347" operator="equal">
      <formula>"Bajo"</formula>
    </cfRule>
  </conditionalFormatting>
  <conditionalFormatting sqref="AC243:AC245 AE243:AG245 AL243:AL245 X243:AA245">
    <cfRule type="cellIs" dxfId="593" priority="321" operator="equal">
      <formula>"Extremo"</formula>
    </cfRule>
    <cfRule type="cellIs" dxfId="592" priority="322" operator="equal">
      <formula>"Alto"</formula>
    </cfRule>
    <cfRule type="cellIs" dxfId="591" priority="323" operator="equal">
      <formula>"Moderado"</formula>
    </cfRule>
    <cfRule type="cellIs" dxfId="590" priority="324" operator="equal">
      <formula>"Bajo"</formula>
    </cfRule>
  </conditionalFormatting>
  <conditionalFormatting sqref="AH243:AH245 AJ243:AJ245">
    <cfRule type="cellIs" dxfId="589" priority="317" operator="equal">
      <formula>"Extremo"</formula>
    </cfRule>
    <cfRule type="cellIs" dxfId="588" priority="318" operator="equal">
      <formula>"Alto"</formula>
    </cfRule>
    <cfRule type="cellIs" dxfId="587" priority="319" operator="equal">
      <formula>"Medio"</formula>
    </cfRule>
    <cfRule type="cellIs" dxfId="586" priority="320" operator="equal">
      <formula>"Bajo"</formula>
    </cfRule>
  </conditionalFormatting>
  <conditionalFormatting sqref="H255:I255 H249:H251 H247">
    <cfRule type="cellIs" dxfId="585" priority="244" stopIfTrue="1" operator="equal">
      <formula>"-"</formula>
    </cfRule>
  </conditionalFormatting>
  <conditionalFormatting sqref="AC249:AC251 AE249:AG251 AL249:AL251 X249:AA251">
    <cfRule type="cellIs" dxfId="584" priority="339" operator="equal">
      <formula>"Extremo"</formula>
    </cfRule>
    <cfRule type="cellIs" dxfId="583" priority="340" operator="equal">
      <formula>"Alto"</formula>
    </cfRule>
    <cfRule type="cellIs" dxfId="582" priority="341" operator="equal">
      <formula>"Moderado"</formula>
    </cfRule>
    <cfRule type="cellIs" dxfId="581" priority="342" operator="equal">
      <formula>"Bajo"</formula>
    </cfRule>
  </conditionalFormatting>
  <conditionalFormatting sqref="AH249:AH251 AJ249:AJ251">
    <cfRule type="cellIs" dxfId="580" priority="335" operator="equal">
      <formula>"Extremo"</formula>
    </cfRule>
    <cfRule type="cellIs" dxfId="579" priority="336" operator="equal">
      <formula>"Alto"</formula>
    </cfRule>
    <cfRule type="cellIs" dxfId="578" priority="337" operator="equal">
      <formula>"Medio"</formula>
    </cfRule>
    <cfRule type="cellIs" dxfId="577" priority="338" operator="equal">
      <formula>"Bajo"</formula>
    </cfRule>
  </conditionalFormatting>
  <conditionalFormatting sqref="AC246:AC248 AE246:AG248 AL246:AL248 X246:AA248">
    <cfRule type="cellIs" dxfId="576" priority="330" operator="equal">
      <formula>"Extremo"</formula>
    </cfRule>
    <cfRule type="cellIs" dxfId="575" priority="331" operator="equal">
      <formula>"Alto"</formula>
    </cfRule>
    <cfRule type="cellIs" dxfId="574" priority="332" operator="equal">
      <formula>"Moderado"</formula>
    </cfRule>
    <cfRule type="cellIs" dxfId="573" priority="333" operator="equal">
      <formula>"Bajo"</formula>
    </cfRule>
  </conditionalFormatting>
  <conditionalFormatting sqref="AH246:AH248 AJ246:AJ248">
    <cfRule type="cellIs" dxfId="572" priority="326" operator="equal">
      <formula>"Extremo"</formula>
    </cfRule>
    <cfRule type="cellIs" dxfId="571" priority="327" operator="equal">
      <formula>"Alto"</formula>
    </cfRule>
    <cfRule type="cellIs" dxfId="570" priority="328" operator="equal">
      <formula>"Medio"</formula>
    </cfRule>
    <cfRule type="cellIs" dxfId="569" priority="329" operator="equal">
      <formula>"Bajo"</formula>
    </cfRule>
  </conditionalFormatting>
  <conditionalFormatting sqref="H229">
    <cfRule type="cellIs" dxfId="568" priority="256" stopIfTrue="1" operator="equal">
      <formula>"-"</formula>
    </cfRule>
  </conditionalFormatting>
  <conditionalFormatting sqref="H234">
    <cfRule type="cellIs" dxfId="567" priority="254" stopIfTrue="1" operator="equal">
      <formula>"-"</formula>
    </cfRule>
  </conditionalFormatting>
  <conditionalFormatting sqref="AC240:AC242 AE240:AG242 AL240:AL242 X240:AA242">
    <cfRule type="cellIs" dxfId="566" priority="312" operator="equal">
      <formula>"Extremo"</formula>
    </cfRule>
    <cfRule type="cellIs" dxfId="565" priority="313" operator="equal">
      <formula>"Alto"</formula>
    </cfRule>
    <cfRule type="cellIs" dxfId="564" priority="314" operator="equal">
      <formula>"Moderado"</formula>
    </cfRule>
    <cfRule type="cellIs" dxfId="563" priority="315" operator="equal">
      <formula>"Bajo"</formula>
    </cfRule>
  </conditionalFormatting>
  <conditionalFormatting sqref="AH240:AH242 AJ240:AJ242">
    <cfRule type="cellIs" dxfId="562" priority="308" operator="equal">
      <formula>"Extremo"</formula>
    </cfRule>
    <cfRule type="cellIs" dxfId="561" priority="309" operator="equal">
      <formula>"Alto"</formula>
    </cfRule>
    <cfRule type="cellIs" dxfId="560" priority="310" operator="equal">
      <formula>"Medio"</formula>
    </cfRule>
    <cfRule type="cellIs" dxfId="559" priority="311" operator="equal">
      <formula>"Bajo"</formula>
    </cfRule>
  </conditionalFormatting>
  <conditionalFormatting sqref="AC237:AC239 AE237:AG239 AL237:AL239 X237:AA239">
    <cfRule type="cellIs" dxfId="558" priority="303" operator="equal">
      <formula>"Extremo"</formula>
    </cfRule>
    <cfRule type="cellIs" dxfId="557" priority="304" operator="equal">
      <formula>"Alto"</formula>
    </cfRule>
    <cfRule type="cellIs" dxfId="556" priority="305" operator="equal">
      <formula>"Moderado"</formula>
    </cfRule>
    <cfRule type="cellIs" dxfId="555" priority="306" operator="equal">
      <formula>"Bajo"</formula>
    </cfRule>
  </conditionalFormatting>
  <conditionalFormatting sqref="AH237:AH239 AJ237:AJ239">
    <cfRule type="cellIs" dxfId="554" priority="299" operator="equal">
      <formula>"Extremo"</formula>
    </cfRule>
    <cfRule type="cellIs" dxfId="553" priority="300" operator="equal">
      <formula>"Alto"</formula>
    </cfRule>
    <cfRule type="cellIs" dxfId="552" priority="301" operator="equal">
      <formula>"Medio"</formula>
    </cfRule>
    <cfRule type="cellIs" dxfId="551" priority="302" operator="equal">
      <formula>"Bajo"</formula>
    </cfRule>
  </conditionalFormatting>
  <conditionalFormatting sqref="H225">
    <cfRule type="cellIs" dxfId="550" priority="258" stopIfTrue="1" operator="equal">
      <formula>"-"</formula>
    </cfRule>
  </conditionalFormatting>
  <conditionalFormatting sqref="AC234:AC236 AE234:AG236 AL234:AL236 X234:AA236">
    <cfRule type="cellIs" dxfId="549" priority="294" operator="equal">
      <formula>"Extremo"</formula>
    </cfRule>
    <cfRule type="cellIs" dxfId="548" priority="295" operator="equal">
      <formula>"Alto"</formula>
    </cfRule>
    <cfRule type="cellIs" dxfId="547" priority="296" operator="equal">
      <formula>"Moderado"</formula>
    </cfRule>
    <cfRule type="cellIs" dxfId="546" priority="297" operator="equal">
      <formula>"Bajo"</formula>
    </cfRule>
  </conditionalFormatting>
  <conditionalFormatting sqref="AH234:AH236 AJ234:AJ236">
    <cfRule type="cellIs" dxfId="545" priority="290" operator="equal">
      <formula>"Extremo"</formula>
    </cfRule>
    <cfRule type="cellIs" dxfId="544" priority="291" operator="equal">
      <formula>"Alto"</formula>
    </cfRule>
    <cfRule type="cellIs" dxfId="543" priority="292" operator="equal">
      <formula>"Medio"</formula>
    </cfRule>
    <cfRule type="cellIs" dxfId="542" priority="293" operator="equal">
      <formula>"Bajo"</formula>
    </cfRule>
  </conditionalFormatting>
  <conditionalFormatting sqref="H246">
    <cfRule type="cellIs" dxfId="541" priority="246" stopIfTrue="1" operator="equal">
      <formula>"-"</formula>
    </cfRule>
  </conditionalFormatting>
  <conditionalFormatting sqref="AC225:AC227 AE225:AG227 AL225:AL227 X225:AA227">
    <cfRule type="cellIs" dxfId="540" priority="267" operator="equal">
      <formula>"Extremo"</formula>
    </cfRule>
    <cfRule type="cellIs" dxfId="539" priority="268" operator="equal">
      <formula>"Alto"</formula>
    </cfRule>
    <cfRule type="cellIs" dxfId="538" priority="269" operator="equal">
      <formula>"Moderado"</formula>
    </cfRule>
    <cfRule type="cellIs" dxfId="537" priority="270" operator="equal">
      <formula>"Bajo"</formula>
    </cfRule>
  </conditionalFormatting>
  <conditionalFormatting sqref="AH225:AH227 AJ225:AJ227">
    <cfRule type="cellIs" dxfId="536" priority="263" operator="equal">
      <formula>"Extremo"</formula>
    </cfRule>
    <cfRule type="cellIs" dxfId="535" priority="264" operator="equal">
      <formula>"Alto"</formula>
    </cfRule>
    <cfRule type="cellIs" dxfId="534" priority="265" operator="equal">
      <formula>"Medio"</formula>
    </cfRule>
    <cfRule type="cellIs" dxfId="533" priority="266" operator="equal">
      <formula>"Bajo"</formula>
    </cfRule>
  </conditionalFormatting>
  <conditionalFormatting sqref="AC231:AC233 AE231:AG233 AL231:AL233 X231:AA233">
    <cfRule type="cellIs" dxfId="532" priority="285" operator="equal">
      <formula>"Extremo"</formula>
    </cfRule>
    <cfRule type="cellIs" dxfId="531" priority="286" operator="equal">
      <formula>"Alto"</formula>
    </cfRule>
    <cfRule type="cellIs" dxfId="530" priority="287" operator="equal">
      <formula>"Moderado"</formula>
    </cfRule>
    <cfRule type="cellIs" dxfId="529" priority="288" operator="equal">
      <formula>"Bajo"</formula>
    </cfRule>
  </conditionalFormatting>
  <conditionalFormatting sqref="AH231:AH233 AJ231:AJ233">
    <cfRule type="cellIs" dxfId="528" priority="281" operator="equal">
      <formula>"Extremo"</formula>
    </cfRule>
    <cfRule type="cellIs" dxfId="527" priority="282" operator="equal">
      <formula>"Alto"</formula>
    </cfRule>
    <cfRule type="cellIs" dxfId="526" priority="283" operator="equal">
      <formula>"Medio"</formula>
    </cfRule>
    <cfRule type="cellIs" dxfId="525" priority="284" operator="equal">
      <formula>"Bajo"</formula>
    </cfRule>
  </conditionalFormatting>
  <conditionalFormatting sqref="H258:H259">
    <cfRule type="cellIs" dxfId="524" priority="100" stopIfTrue="1" operator="equal">
      <formula>"-"</formula>
    </cfRule>
  </conditionalFormatting>
  <conditionalFormatting sqref="AC228:AC230 AE228:AG230 AL228:AL230 X228:AA230">
    <cfRule type="cellIs" dxfId="523" priority="276" operator="equal">
      <formula>"Extremo"</formula>
    </cfRule>
    <cfRule type="cellIs" dxfId="522" priority="277" operator="equal">
      <formula>"Alto"</formula>
    </cfRule>
    <cfRule type="cellIs" dxfId="521" priority="278" operator="equal">
      <formula>"Moderado"</formula>
    </cfRule>
    <cfRule type="cellIs" dxfId="520" priority="279" operator="equal">
      <formula>"Bajo"</formula>
    </cfRule>
  </conditionalFormatting>
  <conditionalFormatting sqref="AH228:AH230 AJ228:AJ230">
    <cfRule type="cellIs" dxfId="519" priority="272" operator="equal">
      <formula>"Extremo"</formula>
    </cfRule>
    <cfRule type="cellIs" dxfId="518" priority="273" operator="equal">
      <formula>"Alto"</formula>
    </cfRule>
    <cfRule type="cellIs" dxfId="517" priority="274" operator="equal">
      <formula>"Medio"</formula>
    </cfRule>
    <cfRule type="cellIs" dxfId="516" priority="275" operator="equal">
      <formula>"Bajo"</formula>
    </cfRule>
  </conditionalFormatting>
  <conditionalFormatting sqref="H245 H241:H243">
    <cfRule type="cellIs" dxfId="515" priority="249" stopIfTrue="1" operator="equal">
      <formula>"-"</formula>
    </cfRule>
  </conditionalFormatting>
  <conditionalFormatting sqref="I233 I224:I231">
    <cfRule type="cellIs" dxfId="514" priority="261" stopIfTrue="1" operator="equal">
      <formula>"-"</formula>
    </cfRule>
  </conditionalFormatting>
  <conditionalFormatting sqref="H232:I232 H226:H228 H224">
    <cfRule type="cellIs" dxfId="513" priority="260" stopIfTrue="1" operator="equal">
      <formula>"-"</formula>
    </cfRule>
  </conditionalFormatting>
  <conditionalFormatting sqref="H231">
    <cfRule type="cellIs" dxfId="512" priority="259" stopIfTrue="1" operator="equal">
      <formula>"-"</formula>
    </cfRule>
  </conditionalFormatting>
  <conditionalFormatting sqref="H233 H229:H231">
    <cfRule type="cellIs" dxfId="511" priority="257" stopIfTrue="1" operator="equal">
      <formula>"-"</formula>
    </cfRule>
  </conditionalFormatting>
  <conditionalFormatting sqref="H252">
    <cfRule type="cellIs" dxfId="510" priority="240" stopIfTrue="1" operator="equal">
      <formula>"-"</formula>
    </cfRule>
  </conditionalFormatting>
  <conditionalFormatting sqref="H230">
    <cfRule type="cellIs" dxfId="509" priority="255" stopIfTrue="1" operator="equal">
      <formula>"-"</formula>
    </cfRule>
  </conditionalFormatting>
  <conditionalFormatting sqref="H256">
    <cfRule type="cellIs" dxfId="508" priority="238" stopIfTrue="1" operator="equal">
      <formula>"-"</formula>
    </cfRule>
  </conditionalFormatting>
  <conditionalFormatting sqref="I245 I235:I243">
    <cfRule type="cellIs" dxfId="507" priority="253" stopIfTrue="1" operator="equal">
      <formula>"-"</formula>
    </cfRule>
  </conditionalFormatting>
  <conditionalFormatting sqref="H244:I244 H238:H240 H235">
    <cfRule type="cellIs" dxfId="506" priority="252" stopIfTrue="1" operator="equal">
      <formula>"-"</formula>
    </cfRule>
  </conditionalFormatting>
  <conditionalFormatting sqref="H236:H237">
    <cfRule type="cellIs" dxfId="505" priority="251" stopIfTrue="1" operator="equal">
      <formula>"-"</formula>
    </cfRule>
  </conditionalFormatting>
  <conditionalFormatting sqref="H243">
    <cfRule type="cellIs" dxfId="504" priority="250" stopIfTrue="1" operator="equal">
      <formula>"-"</formula>
    </cfRule>
  </conditionalFormatting>
  <conditionalFormatting sqref="H241">
    <cfRule type="cellIs" dxfId="503" priority="248" stopIfTrue="1" operator="equal">
      <formula>"-"</formula>
    </cfRule>
  </conditionalFormatting>
  <conditionalFormatting sqref="H242">
    <cfRule type="cellIs" dxfId="502" priority="247" stopIfTrue="1" operator="equal">
      <formula>"-"</formula>
    </cfRule>
  </conditionalFormatting>
  <conditionalFormatting sqref="I247:I254">
    <cfRule type="cellIs" dxfId="501" priority="245" stopIfTrue="1" operator="equal">
      <formula>"-"</formula>
    </cfRule>
  </conditionalFormatting>
  <conditionalFormatting sqref="H254">
    <cfRule type="cellIs" dxfId="500" priority="243" stopIfTrue="1" operator="equal">
      <formula>"-"</formula>
    </cfRule>
  </conditionalFormatting>
  <conditionalFormatting sqref="H248">
    <cfRule type="cellIs" dxfId="499" priority="242" stopIfTrue="1" operator="equal">
      <formula>"-"</formula>
    </cfRule>
  </conditionalFormatting>
  <conditionalFormatting sqref="H252:H254">
    <cfRule type="cellIs" dxfId="498" priority="241" stopIfTrue="1" operator="equal">
      <formula>"-"</formula>
    </cfRule>
  </conditionalFormatting>
  <conditionalFormatting sqref="H263">
    <cfRule type="cellIs" dxfId="497" priority="97" stopIfTrue="1" operator="equal">
      <formula>"-"</formula>
    </cfRule>
  </conditionalFormatting>
  <conditionalFormatting sqref="H253">
    <cfRule type="cellIs" dxfId="496" priority="239" stopIfTrue="1" operator="equal">
      <formula>"-"</formula>
    </cfRule>
  </conditionalFormatting>
  <conditionalFormatting sqref="AC294:AC295 AE294:AG295 AL294:AL295 X294:AA295">
    <cfRule type="cellIs" dxfId="495" priority="216" operator="equal">
      <formula>"Extremo"</formula>
    </cfRule>
    <cfRule type="cellIs" dxfId="494" priority="217" operator="equal">
      <formula>"Alto"</formula>
    </cfRule>
    <cfRule type="cellIs" dxfId="493" priority="218" operator="equal">
      <formula>"Moderado"</formula>
    </cfRule>
    <cfRule type="cellIs" dxfId="492" priority="219" operator="equal">
      <formula>"Bajo"</formula>
    </cfRule>
  </conditionalFormatting>
  <conditionalFormatting sqref="AH294:AH295 AJ294:AJ295">
    <cfRule type="cellIs" dxfId="491" priority="212" operator="equal">
      <formula>"Extremo"</formula>
    </cfRule>
    <cfRule type="cellIs" dxfId="490" priority="213" operator="equal">
      <formula>"Alto"</formula>
    </cfRule>
    <cfRule type="cellIs" dxfId="489" priority="214" operator="equal">
      <formula>"Medio"</formula>
    </cfRule>
    <cfRule type="cellIs" dxfId="488" priority="215" operator="equal">
      <formula>"Bajo"</formula>
    </cfRule>
  </conditionalFormatting>
  <conditionalFormatting sqref="AC282:AC284 AE282:AG284 AL282:AL284 X282:AA284">
    <cfRule type="cellIs" dxfId="487" priority="180" operator="equal">
      <formula>"Extremo"</formula>
    </cfRule>
    <cfRule type="cellIs" dxfId="486" priority="181" operator="equal">
      <formula>"Alto"</formula>
    </cfRule>
    <cfRule type="cellIs" dxfId="485" priority="182" operator="equal">
      <formula>"Moderado"</formula>
    </cfRule>
    <cfRule type="cellIs" dxfId="484" priority="183" operator="equal">
      <formula>"Bajo"</formula>
    </cfRule>
  </conditionalFormatting>
  <conditionalFormatting sqref="AH282:AH284 AJ282:AJ284">
    <cfRule type="cellIs" dxfId="483" priority="176" operator="equal">
      <formula>"Extremo"</formula>
    </cfRule>
    <cfRule type="cellIs" dxfId="482" priority="177" operator="equal">
      <formula>"Alto"</formula>
    </cfRule>
    <cfRule type="cellIs" dxfId="481" priority="178" operator="equal">
      <formula>"Medio"</formula>
    </cfRule>
    <cfRule type="cellIs" dxfId="480" priority="179" operator="equal">
      <formula>"Bajo"</formula>
    </cfRule>
  </conditionalFormatting>
  <conditionalFormatting sqref="AC291:AC293 AE291:AG293 AL291:AL293 X291:AA293">
    <cfRule type="cellIs" dxfId="479" priority="207" operator="equal">
      <formula>"Extremo"</formula>
    </cfRule>
    <cfRule type="cellIs" dxfId="478" priority="208" operator="equal">
      <formula>"Alto"</formula>
    </cfRule>
    <cfRule type="cellIs" dxfId="477" priority="209" operator="equal">
      <formula>"Moderado"</formula>
    </cfRule>
    <cfRule type="cellIs" dxfId="476" priority="210" operator="equal">
      <formula>"Bajo"</formula>
    </cfRule>
  </conditionalFormatting>
  <conditionalFormatting sqref="AH291:AH293 AJ291:AJ293">
    <cfRule type="cellIs" dxfId="475" priority="203" operator="equal">
      <formula>"Extremo"</formula>
    </cfRule>
    <cfRule type="cellIs" dxfId="474" priority="204" operator="equal">
      <formula>"Alto"</formula>
    </cfRule>
    <cfRule type="cellIs" dxfId="473" priority="205" operator="equal">
      <formula>"Medio"</formula>
    </cfRule>
    <cfRule type="cellIs" dxfId="472" priority="206" operator="equal">
      <formula>"Bajo"</formula>
    </cfRule>
  </conditionalFormatting>
  <conditionalFormatting sqref="AC288:AC290 AE288:AG290 AL288:AL290 X288:AA290">
    <cfRule type="cellIs" dxfId="471" priority="198" operator="equal">
      <formula>"Extremo"</formula>
    </cfRule>
    <cfRule type="cellIs" dxfId="470" priority="199" operator="equal">
      <formula>"Alto"</formula>
    </cfRule>
    <cfRule type="cellIs" dxfId="469" priority="200" operator="equal">
      <formula>"Moderado"</formula>
    </cfRule>
    <cfRule type="cellIs" dxfId="468" priority="201" operator="equal">
      <formula>"Bajo"</formula>
    </cfRule>
  </conditionalFormatting>
  <conditionalFormatting sqref="AH288:AH290 AJ288:AJ290">
    <cfRule type="cellIs" dxfId="467" priority="194" operator="equal">
      <formula>"Extremo"</formula>
    </cfRule>
    <cfRule type="cellIs" dxfId="466" priority="195" operator="equal">
      <formula>"Alto"</formula>
    </cfRule>
    <cfRule type="cellIs" dxfId="465" priority="196" operator="equal">
      <formula>"Medio"</formula>
    </cfRule>
    <cfRule type="cellIs" dxfId="464" priority="197" operator="equal">
      <formula>"Bajo"</formula>
    </cfRule>
  </conditionalFormatting>
  <conditionalFormatting sqref="H268">
    <cfRule type="cellIs" dxfId="463" priority="95" stopIfTrue="1" operator="equal">
      <formula>"-"</formula>
    </cfRule>
  </conditionalFormatting>
  <conditionalFormatting sqref="AC285:AC287 AE285:AG287 AL285:AL287 X285:AA287">
    <cfRule type="cellIs" dxfId="462" priority="189" operator="equal">
      <formula>"Extremo"</formula>
    </cfRule>
    <cfRule type="cellIs" dxfId="461" priority="190" operator="equal">
      <formula>"Alto"</formula>
    </cfRule>
    <cfRule type="cellIs" dxfId="460" priority="191" operator="equal">
      <formula>"Moderado"</formula>
    </cfRule>
    <cfRule type="cellIs" dxfId="459" priority="192" operator="equal">
      <formula>"Bajo"</formula>
    </cfRule>
  </conditionalFormatting>
  <conditionalFormatting sqref="AH285:AH287 AJ285:AJ287">
    <cfRule type="cellIs" dxfId="458" priority="185" operator="equal">
      <formula>"Extremo"</formula>
    </cfRule>
    <cfRule type="cellIs" dxfId="457" priority="186" operator="equal">
      <formula>"Alto"</formula>
    </cfRule>
    <cfRule type="cellIs" dxfId="456" priority="187" operator="equal">
      <formula>"Medio"</formula>
    </cfRule>
    <cfRule type="cellIs" dxfId="455" priority="188" operator="equal">
      <formula>"Bajo"</formula>
    </cfRule>
  </conditionalFormatting>
  <conditionalFormatting sqref="AC279:AC281 AE279:AG281 AL279:AL281 X279:AA281">
    <cfRule type="cellIs" dxfId="454" priority="171" operator="equal">
      <formula>"Extremo"</formula>
    </cfRule>
    <cfRule type="cellIs" dxfId="453" priority="172" operator="equal">
      <formula>"Alto"</formula>
    </cfRule>
    <cfRule type="cellIs" dxfId="452" priority="173" operator="equal">
      <formula>"Moderado"</formula>
    </cfRule>
    <cfRule type="cellIs" dxfId="451" priority="174" operator="equal">
      <formula>"Bajo"</formula>
    </cfRule>
  </conditionalFormatting>
  <conditionalFormatting sqref="AH279:AH281 AJ279:AJ281">
    <cfRule type="cellIs" dxfId="450" priority="167" operator="equal">
      <formula>"Extremo"</formula>
    </cfRule>
    <cfRule type="cellIs" dxfId="449" priority="168" operator="equal">
      <formula>"Alto"</formula>
    </cfRule>
    <cfRule type="cellIs" dxfId="448" priority="169" operator="equal">
      <formula>"Medio"</formula>
    </cfRule>
    <cfRule type="cellIs" dxfId="447" priority="170" operator="equal">
      <formula>"Bajo"</formula>
    </cfRule>
  </conditionalFormatting>
  <conditionalFormatting sqref="AC276:AC278 AE276:AG278 AL276:AL278 X276:AA278">
    <cfRule type="cellIs" dxfId="446" priority="162" operator="equal">
      <formula>"Extremo"</formula>
    </cfRule>
    <cfRule type="cellIs" dxfId="445" priority="163" operator="equal">
      <formula>"Alto"</formula>
    </cfRule>
    <cfRule type="cellIs" dxfId="444" priority="164" operator="equal">
      <formula>"Moderado"</formula>
    </cfRule>
    <cfRule type="cellIs" dxfId="443" priority="165" operator="equal">
      <formula>"Bajo"</formula>
    </cfRule>
  </conditionalFormatting>
  <conditionalFormatting sqref="AH276:AH278 AJ276:AJ278">
    <cfRule type="cellIs" dxfId="442" priority="158" operator="equal">
      <formula>"Extremo"</formula>
    </cfRule>
    <cfRule type="cellIs" dxfId="441" priority="159" operator="equal">
      <formula>"Alto"</formula>
    </cfRule>
    <cfRule type="cellIs" dxfId="440" priority="160" operator="equal">
      <formula>"Medio"</formula>
    </cfRule>
    <cfRule type="cellIs" dxfId="439" priority="161" operator="equal">
      <formula>"Bajo"</formula>
    </cfRule>
  </conditionalFormatting>
  <conditionalFormatting sqref="AC270:AC272 AE270:AG272 AL270:AL272 X270:AA272">
    <cfRule type="cellIs" dxfId="438" priority="144" operator="equal">
      <formula>"Extremo"</formula>
    </cfRule>
    <cfRule type="cellIs" dxfId="437" priority="145" operator="equal">
      <formula>"Alto"</formula>
    </cfRule>
    <cfRule type="cellIs" dxfId="436" priority="146" operator="equal">
      <formula>"Moderado"</formula>
    </cfRule>
    <cfRule type="cellIs" dxfId="435" priority="147" operator="equal">
      <formula>"Bajo"</formula>
    </cfRule>
  </conditionalFormatting>
  <conditionalFormatting sqref="AH270:AH272 AJ270:AJ272">
    <cfRule type="cellIs" dxfId="434" priority="140" operator="equal">
      <formula>"Extremo"</formula>
    </cfRule>
    <cfRule type="cellIs" dxfId="433" priority="141" operator="equal">
      <formula>"Alto"</formula>
    </cfRule>
    <cfRule type="cellIs" dxfId="432" priority="142" operator="equal">
      <formula>"Medio"</formula>
    </cfRule>
    <cfRule type="cellIs" dxfId="431" priority="143" operator="equal">
      <formula>"Bajo"</formula>
    </cfRule>
  </conditionalFormatting>
  <conditionalFormatting sqref="AC273:AC275 AE273:AG275 AL273:AL275 X273:AA275">
    <cfRule type="cellIs" dxfId="430" priority="153" operator="equal">
      <formula>"Extremo"</formula>
    </cfRule>
    <cfRule type="cellIs" dxfId="429" priority="154" operator="equal">
      <formula>"Alto"</formula>
    </cfRule>
    <cfRule type="cellIs" dxfId="428" priority="155" operator="equal">
      <formula>"Moderado"</formula>
    </cfRule>
    <cfRule type="cellIs" dxfId="427" priority="156" operator="equal">
      <formula>"Bajo"</formula>
    </cfRule>
  </conditionalFormatting>
  <conditionalFormatting sqref="AH273:AH275 AJ273:AJ275">
    <cfRule type="cellIs" dxfId="426" priority="149" operator="equal">
      <formula>"Extremo"</formula>
    </cfRule>
    <cfRule type="cellIs" dxfId="425" priority="150" operator="equal">
      <formula>"Alto"</formula>
    </cfRule>
    <cfRule type="cellIs" dxfId="424" priority="151" operator="equal">
      <formula>"Medio"</formula>
    </cfRule>
    <cfRule type="cellIs" dxfId="423" priority="152" operator="equal">
      <formula>"Bajo"</formula>
    </cfRule>
  </conditionalFormatting>
  <conditionalFormatting sqref="AC258:AC260 AE258:AG260 AL258:AL260 X258:AA260">
    <cfRule type="cellIs" dxfId="422" priority="108" operator="equal">
      <formula>"Extremo"</formula>
    </cfRule>
    <cfRule type="cellIs" dxfId="421" priority="109" operator="equal">
      <formula>"Alto"</formula>
    </cfRule>
    <cfRule type="cellIs" dxfId="420" priority="110" operator="equal">
      <formula>"Moderado"</formula>
    </cfRule>
    <cfRule type="cellIs" dxfId="419" priority="111" operator="equal">
      <formula>"Bajo"</formula>
    </cfRule>
  </conditionalFormatting>
  <conditionalFormatting sqref="AH258:AH260 AJ258:AJ260">
    <cfRule type="cellIs" dxfId="418" priority="104" operator="equal">
      <formula>"Extremo"</formula>
    </cfRule>
    <cfRule type="cellIs" dxfId="417" priority="105" operator="equal">
      <formula>"Alto"</formula>
    </cfRule>
    <cfRule type="cellIs" dxfId="416" priority="106" operator="equal">
      <formula>"Medio"</formula>
    </cfRule>
    <cfRule type="cellIs" dxfId="415" priority="107" operator="equal">
      <formula>"Bajo"</formula>
    </cfRule>
  </conditionalFormatting>
  <conditionalFormatting sqref="H267 H263:H265">
    <cfRule type="cellIs" dxfId="414" priority="98" stopIfTrue="1" operator="equal">
      <formula>"-"</formula>
    </cfRule>
  </conditionalFormatting>
  <conditionalFormatting sqref="AC267:AC269 AE267:AG269 AL267:AL269 X267:AA269">
    <cfRule type="cellIs" dxfId="413" priority="135" operator="equal">
      <formula>"Extremo"</formula>
    </cfRule>
    <cfRule type="cellIs" dxfId="412" priority="136" operator="equal">
      <formula>"Alto"</formula>
    </cfRule>
    <cfRule type="cellIs" dxfId="411" priority="137" operator="equal">
      <formula>"Moderado"</formula>
    </cfRule>
    <cfRule type="cellIs" dxfId="410" priority="138" operator="equal">
      <formula>"Bajo"</formula>
    </cfRule>
  </conditionalFormatting>
  <conditionalFormatting sqref="AH267:AH269 AJ267:AJ269">
    <cfRule type="cellIs" dxfId="409" priority="131" operator="equal">
      <formula>"Extremo"</formula>
    </cfRule>
    <cfRule type="cellIs" dxfId="408" priority="132" operator="equal">
      <formula>"Alto"</formula>
    </cfRule>
    <cfRule type="cellIs" dxfId="407" priority="133" operator="equal">
      <formula>"Medio"</formula>
    </cfRule>
    <cfRule type="cellIs" dxfId="406" priority="134" operator="equal">
      <formula>"Bajo"</formula>
    </cfRule>
  </conditionalFormatting>
  <conditionalFormatting sqref="AC264:AC266 AE264:AG266 AL264:AL266 X264:AA266">
    <cfRule type="cellIs" dxfId="405" priority="126" operator="equal">
      <formula>"Extremo"</formula>
    </cfRule>
    <cfRule type="cellIs" dxfId="404" priority="127" operator="equal">
      <formula>"Alto"</formula>
    </cfRule>
    <cfRule type="cellIs" dxfId="403" priority="128" operator="equal">
      <formula>"Moderado"</formula>
    </cfRule>
    <cfRule type="cellIs" dxfId="402" priority="129" operator="equal">
      <formula>"Bajo"</formula>
    </cfRule>
  </conditionalFormatting>
  <conditionalFormatting sqref="AH264:AH266 AJ264:AJ266">
    <cfRule type="cellIs" dxfId="401" priority="122" operator="equal">
      <formula>"Extremo"</formula>
    </cfRule>
    <cfRule type="cellIs" dxfId="400" priority="123" operator="equal">
      <formula>"Alto"</formula>
    </cfRule>
    <cfRule type="cellIs" dxfId="399" priority="124" operator="equal">
      <formula>"Medio"</formula>
    </cfRule>
    <cfRule type="cellIs" dxfId="398" priority="125" operator="equal">
      <formula>"Bajo"</formula>
    </cfRule>
  </conditionalFormatting>
  <conditionalFormatting sqref="AC261:AC263 AE261:AG263 AL261:AL263 X261:AA263">
    <cfRule type="cellIs" dxfId="397" priority="117" operator="equal">
      <formula>"Extremo"</formula>
    </cfRule>
    <cfRule type="cellIs" dxfId="396" priority="118" operator="equal">
      <formula>"Alto"</formula>
    </cfRule>
    <cfRule type="cellIs" dxfId="395" priority="119" operator="equal">
      <formula>"Moderado"</formula>
    </cfRule>
    <cfRule type="cellIs" dxfId="394" priority="120" operator="equal">
      <formula>"Bajo"</formula>
    </cfRule>
  </conditionalFormatting>
  <conditionalFormatting sqref="AH261:AH263 AJ261:AJ263">
    <cfRule type="cellIs" dxfId="393" priority="113" operator="equal">
      <formula>"Extremo"</formula>
    </cfRule>
    <cfRule type="cellIs" dxfId="392" priority="114" operator="equal">
      <formula>"Alto"</formula>
    </cfRule>
    <cfRule type="cellIs" dxfId="391" priority="115" operator="equal">
      <formula>"Medio"</formula>
    </cfRule>
    <cfRule type="cellIs" dxfId="390" priority="116" operator="equal">
      <formula>"Bajo"</formula>
    </cfRule>
  </conditionalFormatting>
  <conditionalFormatting sqref="H266:I266 H260:H262 H257">
    <cfRule type="cellIs" dxfId="389" priority="101" stopIfTrue="1" operator="equal">
      <formula>"-"</formula>
    </cfRule>
  </conditionalFormatting>
  <conditionalFormatting sqref="I267 I257:I265">
    <cfRule type="cellIs" dxfId="388" priority="102" stopIfTrue="1" operator="equal">
      <formula>"-"</formula>
    </cfRule>
  </conditionalFormatting>
  <conditionalFormatting sqref="H282:I282 H280 H277">
    <cfRule type="cellIs" dxfId="387" priority="87" stopIfTrue="1" operator="equal">
      <formula>"-"</formula>
    </cfRule>
  </conditionalFormatting>
  <conditionalFormatting sqref="H278:H279">
    <cfRule type="cellIs" dxfId="386" priority="86" stopIfTrue="1" operator="equal">
      <formula>"-"</formula>
    </cfRule>
  </conditionalFormatting>
  <conditionalFormatting sqref="H265">
    <cfRule type="cellIs" dxfId="385" priority="99" stopIfTrue="1" operator="equal">
      <formula>"-"</formula>
    </cfRule>
  </conditionalFormatting>
  <conditionalFormatting sqref="H270:H271">
    <cfRule type="cellIs" dxfId="384" priority="92" stopIfTrue="1" operator="equal">
      <formula>"-"</formula>
    </cfRule>
  </conditionalFormatting>
  <conditionalFormatting sqref="H273">
    <cfRule type="cellIs" dxfId="383" priority="91" stopIfTrue="1" operator="equal">
      <formula>"-"</formula>
    </cfRule>
  </conditionalFormatting>
  <conditionalFormatting sqref="H264">
    <cfRule type="cellIs" dxfId="382" priority="96" stopIfTrue="1" operator="equal">
      <formula>"-"</formula>
    </cfRule>
  </conditionalFormatting>
  <conditionalFormatting sqref="H275">
    <cfRule type="cellIs" dxfId="381" priority="89" stopIfTrue="1" operator="equal">
      <formula>"-"</formula>
    </cfRule>
  </conditionalFormatting>
  <conditionalFormatting sqref="I269:I273">
    <cfRule type="cellIs" dxfId="380" priority="94" stopIfTrue="1" operator="equal">
      <formula>"-"</formula>
    </cfRule>
  </conditionalFormatting>
  <conditionalFormatting sqref="H274:I274 H272 H269">
    <cfRule type="cellIs" dxfId="379" priority="93" stopIfTrue="1" operator="equal">
      <formula>"-"</formula>
    </cfRule>
  </conditionalFormatting>
  <conditionalFormatting sqref="H289">
    <cfRule type="cellIs" dxfId="378" priority="78" stopIfTrue="1" operator="equal">
      <formula>"-"</formula>
    </cfRule>
  </conditionalFormatting>
  <conditionalFormatting sqref="H290">
    <cfRule type="cellIs" dxfId="377" priority="77" stopIfTrue="1" operator="equal">
      <formula>"-"</formula>
    </cfRule>
  </conditionalFormatting>
  <conditionalFormatting sqref="H273">
    <cfRule type="cellIs" dxfId="376" priority="90" stopIfTrue="1" operator="equal">
      <formula>"-"</formula>
    </cfRule>
  </conditionalFormatting>
  <conditionalFormatting sqref="H295">
    <cfRule type="cellIs" dxfId="375" priority="75" stopIfTrue="1" operator="equal">
      <formula>"-"</formula>
    </cfRule>
  </conditionalFormatting>
  <conditionalFormatting sqref="H276:I276 I277:I281">
    <cfRule type="cellIs" dxfId="374" priority="88" stopIfTrue="1" operator="equal">
      <formula>"-"</formula>
    </cfRule>
  </conditionalFormatting>
  <conditionalFormatting sqref="H281">
    <cfRule type="cellIs" dxfId="373" priority="85" stopIfTrue="1" operator="equal">
      <formula>"-"</formula>
    </cfRule>
  </conditionalFormatting>
  <conditionalFormatting sqref="H281">
    <cfRule type="cellIs" dxfId="372" priority="84" stopIfTrue="1" operator="equal">
      <formula>"-"</formula>
    </cfRule>
  </conditionalFormatting>
  <conditionalFormatting sqref="H283">
    <cfRule type="cellIs" dxfId="371" priority="83" stopIfTrue="1" operator="equal">
      <formula>"-"</formula>
    </cfRule>
  </conditionalFormatting>
  <conditionalFormatting sqref="I293 I285:I290 H284:I284">
    <cfRule type="cellIs" dxfId="370" priority="82" stopIfTrue="1" operator="equal">
      <formula>"-"</formula>
    </cfRule>
  </conditionalFormatting>
  <conditionalFormatting sqref="H285:H286">
    <cfRule type="cellIs" dxfId="369" priority="81" stopIfTrue="1" operator="equal">
      <formula>"-"</formula>
    </cfRule>
  </conditionalFormatting>
  <conditionalFormatting sqref="H291:I292 H287:H288">
    <cfRule type="cellIs" dxfId="368" priority="80" stopIfTrue="1" operator="equal">
      <formula>"-"</formula>
    </cfRule>
  </conditionalFormatting>
  <conditionalFormatting sqref="H293 H289:H290">
    <cfRule type="cellIs" dxfId="367" priority="79" stopIfTrue="1" operator="equal">
      <formula>"-"</formula>
    </cfRule>
  </conditionalFormatting>
  <conditionalFormatting sqref="H294">
    <cfRule type="cellIs" dxfId="366" priority="76" stopIfTrue="1" operator="equal">
      <formula>"-"</formula>
    </cfRule>
  </conditionalFormatting>
  <conditionalFormatting sqref="I327:I330 I322:I324 I318:I320">
    <cfRule type="cellIs" dxfId="365" priority="74" stopIfTrue="1" operator="equal">
      <formula>"-"</formula>
    </cfRule>
  </conditionalFormatting>
  <conditionalFormatting sqref="H321:I321 H318:H320">
    <cfRule type="cellIs" dxfId="364" priority="73" stopIfTrue="1" operator="equal">
      <formula>"-"</formula>
    </cfRule>
  </conditionalFormatting>
  <conditionalFormatting sqref="H319">
    <cfRule type="cellIs" dxfId="363" priority="72" stopIfTrue="1" operator="equal">
      <formula>"-"</formula>
    </cfRule>
  </conditionalFormatting>
  <conditionalFormatting sqref="H320">
    <cfRule type="cellIs" dxfId="362" priority="71" stopIfTrue="1" operator="equal">
      <formula>"-"</formula>
    </cfRule>
  </conditionalFormatting>
  <conditionalFormatting sqref="H322">
    <cfRule type="cellIs" dxfId="361" priority="70" stopIfTrue="1" operator="equal">
      <formula>"-"</formula>
    </cfRule>
  </conditionalFormatting>
  <conditionalFormatting sqref="H323:H324">
    <cfRule type="cellIs" dxfId="360" priority="69" stopIfTrue="1" operator="equal">
      <formula>"-"</formula>
    </cfRule>
  </conditionalFormatting>
  <conditionalFormatting sqref="H325:I326 H327:H330">
    <cfRule type="cellIs" dxfId="359" priority="68" stopIfTrue="1" operator="equal">
      <formula>"-"</formula>
    </cfRule>
  </conditionalFormatting>
  <conditionalFormatting sqref="H330">
    <cfRule type="cellIs" dxfId="358" priority="67" stopIfTrue="1" operator="equal">
      <formula>"-"</formula>
    </cfRule>
  </conditionalFormatting>
  <conditionalFormatting sqref="I340:I343 I335:I337 I331:I333">
    <cfRule type="cellIs" dxfId="357" priority="66" stopIfTrue="1" operator="equal">
      <formula>"-"</formula>
    </cfRule>
  </conditionalFormatting>
  <conditionalFormatting sqref="H334:I334 H331:H333">
    <cfRule type="cellIs" dxfId="356" priority="65" stopIfTrue="1" operator="equal">
      <formula>"-"</formula>
    </cfRule>
  </conditionalFormatting>
  <conditionalFormatting sqref="H332">
    <cfRule type="cellIs" dxfId="355" priority="64" stopIfTrue="1" operator="equal">
      <formula>"-"</formula>
    </cfRule>
  </conditionalFormatting>
  <conditionalFormatting sqref="H333">
    <cfRule type="cellIs" dxfId="354" priority="63" stopIfTrue="1" operator="equal">
      <formula>"-"</formula>
    </cfRule>
  </conditionalFormatting>
  <conditionalFormatting sqref="H335">
    <cfRule type="cellIs" dxfId="353" priority="62" stopIfTrue="1" operator="equal">
      <formula>"-"</formula>
    </cfRule>
  </conditionalFormatting>
  <conditionalFormatting sqref="H336:H337">
    <cfRule type="cellIs" dxfId="352" priority="61" stopIfTrue="1" operator="equal">
      <formula>"-"</formula>
    </cfRule>
  </conditionalFormatting>
  <conditionalFormatting sqref="H338:I339 H340:H343">
    <cfRule type="cellIs" dxfId="351" priority="60" stopIfTrue="1" operator="equal">
      <formula>"-"</formula>
    </cfRule>
  </conditionalFormatting>
  <conditionalFormatting sqref="H343">
    <cfRule type="cellIs" dxfId="350" priority="59" stopIfTrue="1" operator="equal">
      <formula>"-"</formula>
    </cfRule>
  </conditionalFormatting>
  <conditionalFormatting sqref="H17">
    <cfRule type="cellIs" dxfId="349" priority="54" stopIfTrue="1" operator="equal">
      <formula>"-"</formula>
    </cfRule>
  </conditionalFormatting>
  <conditionalFormatting sqref="H20">
    <cfRule type="cellIs" dxfId="348" priority="53" stopIfTrue="1" operator="equal">
      <formula>"-"</formula>
    </cfRule>
  </conditionalFormatting>
  <conditionalFormatting sqref="Y18:Z18 AF18:AG18">
    <cfRule type="cellIs" dxfId="347" priority="32" operator="equal">
      <formula>"Extremo"</formula>
    </cfRule>
    <cfRule type="cellIs" dxfId="346" priority="33" operator="equal">
      <formula>"Alto"</formula>
    </cfRule>
    <cfRule type="cellIs" dxfId="345" priority="34" operator="equal">
      <formula>"Moderado"</formula>
    </cfRule>
    <cfRule type="cellIs" dxfId="344" priority="35" operator="equal">
      <formula>"Bajo"</formula>
    </cfRule>
  </conditionalFormatting>
  <conditionalFormatting sqref="H18:I18">
    <cfRule type="cellIs" dxfId="343" priority="27" stopIfTrue="1" operator="equal">
      <formula>"-"</formula>
    </cfRule>
  </conditionalFormatting>
  <conditionalFormatting sqref="Y21:Z21 AF21:AG21">
    <cfRule type="cellIs" dxfId="342" priority="19" operator="equal">
      <formula>"Extremo"</formula>
    </cfRule>
    <cfRule type="cellIs" dxfId="341" priority="20" operator="equal">
      <formula>"Alto"</formula>
    </cfRule>
    <cfRule type="cellIs" dxfId="340" priority="21" operator="equal">
      <formula>"Moderado"</formula>
    </cfRule>
    <cfRule type="cellIs" dxfId="339" priority="22" operator="equal">
      <formula>"Bajo"</formula>
    </cfRule>
  </conditionalFormatting>
  <conditionalFormatting sqref="H21:I21">
    <cfRule type="cellIs" dxfId="338" priority="14" stopIfTrue="1" operator="equal">
      <formula>"-"</formula>
    </cfRule>
  </conditionalFormatting>
  <conditionalFormatting sqref="Y15:AA15 AF15:AG15 AA16:AA22 AC15:AC22">
    <cfRule type="cellIs" dxfId="337" priority="6" operator="equal">
      <formula>"Extremo"</formula>
    </cfRule>
    <cfRule type="cellIs" dxfId="336" priority="7" operator="equal">
      <formula>"Alto"</formula>
    </cfRule>
    <cfRule type="cellIs" dxfId="335" priority="8" operator="equal">
      <formula>"Moderado"</formula>
    </cfRule>
    <cfRule type="cellIs" dxfId="334" priority="9" operator="equal">
      <formula>"Bajo"</formula>
    </cfRule>
  </conditionalFormatting>
  <conditionalFormatting sqref="AH15:AH22 AJ15:AJ22">
    <cfRule type="cellIs" dxfId="333" priority="2" operator="equal">
      <formula>"Extremo"</formula>
    </cfRule>
    <cfRule type="cellIs" dxfId="332" priority="3" operator="equal">
      <formula>"Alto"</formula>
    </cfRule>
    <cfRule type="cellIs" dxfId="331" priority="4" operator="equal">
      <formula>"Medio"</formula>
    </cfRule>
    <cfRule type="cellIs" dxfId="330" priority="5" operator="equal">
      <formula>"Bajo"</formula>
    </cfRule>
  </conditionalFormatting>
  <conditionalFormatting sqref="H15:I15">
    <cfRule type="cellIs" dxfId="329" priority="1" stopIfTrue="1" operator="equal">
      <formula>"-"</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Hoja1!$A$1:$A$3</xm:f>
          </x14:formula1>
          <xm:sqref>H23:H63 H12:H14 H17 H19:H20</xm:sqref>
        </x14:dataValidation>
        <x14:dataValidation type="list" allowBlank="1" showInputMessage="1" showErrorMessage="1" xr:uid="{00000000-0002-0000-0400-000001000000}">
          <x14:formula1>
            <xm:f>Hoja1!$A$8:$A$12</xm:f>
          </x14:formula1>
          <xm:sqref>I23:I63 I12:I14 I17 I19:I20</xm:sqref>
        </x14:dataValidation>
        <x14:dataValidation type="list" allowBlank="1" showInputMessage="1" showErrorMessage="1" xr:uid="{00000000-0002-0000-0400-000002000000}">
          <x14:formula1>
            <xm:f>Hoja1!$A$17:$A$21</xm:f>
          </x14:formula1>
          <xm:sqref>P12:R63</xm:sqref>
        </x14:dataValidation>
        <x14:dataValidation type="list" allowBlank="1" showInputMessage="1" showErrorMessage="1" xr:uid="{00000000-0002-0000-0400-000003000000}">
          <x14:formula1>
            <xm:f>Hoja1!$A$29:$A$31</xm:f>
          </x14:formula1>
          <xm:sqref>AF23:AG63 Y19:Z20 Y23:Z63 AF12:AG14 Y12:Z14 AF17:AG17 Y17:Z17 AF19:AG20</xm:sqref>
        </x14:dataValidation>
        <x14:dataValidation type="list" allowBlank="1" showInputMessage="1" showErrorMessage="1" xr:uid="{3CCC2819-5A49-41A8-B859-6754DD083F64}">
          <x14:formula1>
            <xm:f>'C:\Users\ANDRÉS\Downloads\[Analisis de riesgos.xlsx]Hoja1'!#REF!</xm:f>
          </x14:formula1>
          <xm:sqref>H21:I21 AF15:AG15 Y18:Z18 AF18:AG18 Y21:Z21 AF21:AG21 Y15:Z15 H18:I18 H15:I15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B67"/>
  <sheetViews>
    <sheetView topLeftCell="A5" zoomScale="80" zoomScaleNormal="80" workbookViewId="0">
      <selection activeCell="B7" sqref="B7"/>
    </sheetView>
  </sheetViews>
  <sheetFormatPr baseColWidth="10" defaultColWidth="11.42578125" defaultRowHeight="30.75" customHeight="1"/>
  <cols>
    <col min="1" max="1" width="11.42578125" style="345"/>
    <col min="2" max="2" width="46.140625" style="349" customWidth="1"/>
    <col min="3" max="4" width="11.42578125" style="345"/>
    <col min="5" max="5" width="3.5703125" style="345" customWidth="1"/>
    <col min="6" max="6" width="11.42578125" style="345"/>
    <col min="7" max="7" width="3.5703125" style="345" customWidth="1"/>
    <col min="8" max="8" width="11.42578125" style="345"/>
    <col min="9" max="9" width="3.85546875" style="345" customWidth="1"/>
    <col min="10" max="10" width="11.42578125" style="345"/>
    <col min="11" max="11" width="3.85546875" style="345" customWidth="1"/>
    <col min="12" max="12" width="11.42578125" style="380"/>
    <col min="13" max="13" width="3.7109375" style="345" customWidth="1"/>
    <col min="14" max="14" width="11.42578125" style="345"/>
    <col min="15" max="15" width="3.42578125" style="349" customWidth="1"/>
    <col min="16" max="16" width="11.42578125" style="349"/>
    <col min="17" max="17" width="3.85546875" style="349" customWidth="1"/>
    <col min="18" max="20" width="11.42578125" style="349"/>
    <col min="21" max="21" width="15.28515625" style="349" customWidth="1"/>
    <col min="22" max="16384" width="11.42578125" style="349"/>
  </cols>
  <sheetData>
    <row r="1" spans="1:18 16380:16382" s="345" customFormat="1" ht="159.75" customHeight="1">
      <c r="A1" s="340" t="s">
        <v>866</v>
      </c>
      <c r="B1" s="254" t="s">
        <v>867</v>
      </c>
      <c r="C1" s="341" t="s">
        <v>868</v>
      </c>
      <c r="D1" s="341" t="s">
        <v>869</v>
      </c>
      <c r="E1" s="342"/>
      <c r="F1" s="342" t="s">
        <v>870</v>
      </c>
      <c r="G1" s="342"/>
      <c r="H1" s="342" t="s">
        <v>871</v>
      </c>
      <c r="I1" s="342"/>
      <c r="J1" s="342" t="s">
        <v>872</v>
      </c>
      <c r="K1" s="342"/>
      <c r="L1" s="342" t="s">
        <v>873</v>
      </c>
      <c r="M1" s="342"/>
      <c r="N1" s="342" t="s">
        <v>874</v>
      </c>
      <c r="O1" s="342"/>
      <c r="P1" s="342" t="s">
        <v>875</v>
      </c>
      <c r="Q1" s="342"/>
      <c r="R1" s="342" t="s">
        <v>876</v>
      </c>
      <c r="XEZ1" s="343" t="s">
        <v>877</v>
      </c>
      <c r="XFA1" s="343" t="s">
        <v>878</v>
      </c>
      <c r="XFB1" s="344" t="s">
        <v>879</v>
      </c>
    </row>
    <row r="2" spans="1:18 16380:16382" ht="75">
      <c r="A2" s="346" t="s">
        <v>880</v>
      </c>
      <c r="B2" s="381" t="s">
        <v>881</v>
      </c>
      <c r="C2" s="161" t="str">
        <f>IF(AND(D2&gt;=0,D2&lt;86),"Debil",IF(AND(D2&gt;=86,D2&lt;96),"Moderado","Fuerte"))</f>
        <v>Moderado</v>
      </c>
      <c r="D2" s="161">
        <f>SUM(E2,G2,I2,K2,M2,O2,Q2)</f>
        <v>95</v>
      </c>
      <c r="E2" s="346">
        <f>IF(F2="Asignado",15,0)</f>
        <v>15</v>
      </c>
      <c r="F2" s="346" t="s">
        <v>882</v>
      </c>
      <c r="G2" s="346">
        <f>IF(H2="Adecuado",15,0)</f>
        <v>15</v>
      </c>
      <c r="H2" s="346" t="s">
        <v>883</v>
      </c>
      <c r="I2" s="346">
        <f>IF(J2="Oportuna",15,0)</f>
        <v>15</v>
      </c>
      <c r="J2" s="346" t="s">
        <v>884</v>
      </c>
      <c r="K2" s="346">
        <f>IF(L2="Preventivo",15,IF(OR(L2="Detectivo",L2="Correctivo"),10,0))</f>
        <v>15</v>
      </c>
      <c r="L2" s="346" t="s">
        <v>885</v>
      </c>
      <c r="M2" s="346">
        <f>IF(N2="Confiable",15,0)</f>
        <v>15</v>
      </c>
      <c r="N2" s="346" t="s">
        <v>886</v>
      </c>
      <c r="O2" s="346">
        <f>IF(P2="Se investigan y resuelven oportunamente",15,0)</f>
        <v>15</v>
      </c>
      <c r="P2" s="348" t="s">
        <v>887</v>
      </c>
      <c r="Q2" s="346">
        <f>IF(R2="Completa",10,IF(R2="Incompleta",5,0))</f>
        <v>5</v>
      </c>
      <c r="R2" s="348" t="s">
        <v>916</v>
      </c>
      <c r="XEZ2" s="333" t="s">
        <v>889</v>
      </c>
      <c r="XFA2" s="333" t="s">
        <v>882</v>
      </c>
      <c r="XFB2" s="163">
        <v>15</v>
      </c>
    </row>
    <row r="3" spans="1:18 16380:16382" ht="30.75" customHeight="1">
      <c r="A3" s="346" t="s">
        <v>890</v>
      </c>
      <c r="B3" s="382" t="s">
        <v>891</v>
      </c>
      <c r="C3" s="161" t="str">
        <f>IF(AND(D3&gt;=0,D3&lt;86),"Debil",IF(AND(D3&gt;=86,D3&lt;96),"Moderado","Fuerte"))</f>
        <v>Moderado</v>
      </c>
      <c r="D3" s="161">
        <f>SUM(E3,G3,I3,K3,M3,O3,Q3)</f>
        <v>95</v>
      </c>
      <c r="E3" s="346">
        <f>IF(F3="Asignado",15,0)</f>
        <v>15</v>
      </c>
      <c r="F3" s="346" t="s">
        <v>882</v>
      </c>
      <c r="G3" s="346">
        <f>IF(H3="Adecuado",15,0)</f>
        <v>15</v>
      </c>
      <c r="H3" s="346" t="s">
        <v>883</v>
      </c>
      <c r="I3" s="346">
        <f>IF(J3="Oportuna",15,0)</f>
        <v>15</v>
      </c>
      <c r="J3" s="346" t="s">
        <v>884</v>
      </c>
      <c r="K3" s="346">
        <f>IF(L3="Preventivo",15,IF(OR(L3="Detectivo",L3="Correctivo"),10,0))</f>
        <v>15</v>
      </c>
      <c r="L3" s="346" t="s">
        <v>885</v>
      </c>
      <c r="M3" s="346">
        <f>IF(N3="Confiable",15,0)</f>
        <v>15</v>
      </c>
      <c r="N3" s="346" t="s">
        <v>886</v>
      </c>
      <c r="O3" s="346">
        <f>IF(P3="Se investigan y resuelven oportunamente",15,0)</f>
        <v>15</v>
      </c>
      <c r="P3" s="348" t="s">
        <v>887</v>
      </c>
      <c r="Q3" s="346">
        <f>IF(R3="Completa",10,IF(R3="Incompleta",5,0))</f>
        <v>5</v>
      </c>
      <c r="R3" s="348" t="s">
        <v>916</v>
      </c>
      <c r="XEZ3" s="333"/>
      <c r="XFA3" s="333" t="s">
        <v>892</v>
      </c>
      <c r="XFB3" s="163">
        <v>0</v>
      </c>
    </row>
    <row r="4" spans="1:18 16380:16382" ht="30.75" customHeight="1">
      <c r="A4" s="346" t="s">
        <v>893</v>
      </c>
      <c r="B4" s="406" t="s">
        <v>894</v>
      </c>
      <c r="C4" s="161" t="str">
        <f>IF(AND(D4&gt;=0,D4&lt;86),"Debil",IF(AND(D4&gt;=86,D4&lt;96),"Moderado","Fuerte"))</f>
        <v>Moderado</v>
      </c>
      <c r="D4" s="161">
        <f t="shared" ref="D4:D66" si="0">SUM(E4,G4,I4,K4,M4,O4,Q4)</f>
        <v>95</v>
      </c>
      <c r="E4" s="346">
        <f>IF(F4="Asignado",15,0)</f>
        <v>15</v>
      </c>
      <c r="F4" s="346" t="s">
        <v>882</v>
      </c>
      <c r="G4" s="346">
        <f>IF(H4="Adecuado",15,0)</f>
        <v>15</v>
      </c>
      <c r="H4" s="346" t="s">
        <v>883</v>
      </c>
      <c r="I4" s="346">
        <f>IF(J4="Oportuna",15,0)</f>
        <v>15</v>
      </c>
      <c r="J4" s="346" t="s">
        <v>884</v>
      </c>
      <c r="K4" s="346">
        <f>IF(L4="Preventivo",15,IF(OR(L4="Detectivo",L4="Correctivo"),10,0))</f>
        <v>15</v>
      </c>
      <c r="L4" s="346" t="s">
        <v>885</v>
      </c>
      <c r="M4" s="346">
        <f>IF(N4="Confiable",15,0)</f>
        <v>15</v>
      </c>
      <c r="N4" s="346" t="s">
        <v>886</v>
      </c>
      <c r="O4" s="346">
        <f>IF(P4="Se investigan y resuelven oportunamente",15,0)</f>
        <v>15</v>
      </c>
      <c r="P4" s="348" t="s">
        <v>887</v>
      </c>
      <c r="Q4" s="346">
        <f>IF(R4="Completa",10,IF(R4="Incompleta",5,0))</f>
        <v>5</v>
      </c>
      <c r="R4" s="348" t="s">
        <v>916</v>
      </c>
      <c r="XEZ4" s="333" t="s">
        <v>895</v>
      </c>
      <c r="XFA4" s="333" t="s">
        <v>883</v>
      </c>
      <c r="XFB4" s="163">
        <v>15</v>
      </c>
    </row>
    <row r="5" spans="1:18 16380:16382" ht="60">
      <c r="A5" s="346" t="s">
        <v>896</v>
      </c>
      <c r="B5" s="333" t="s">
        <v>4955</v>
      </c>
      <c r="C5" s="161" t="str">
        <f t="shared" ref="C5" si="1">IF(AND(D5&gt;=0,D5&lt;86),"Debil",IF(AND(D5&gt;=86,D5&lt;96),"Moderado","Fuerte"))</f>
        <v>Fuerte</v>
      </c>
      <c r="D5" s="161">
        <f t="shared" ref="D5:D67" si="2">SUM(E5,G5,I5,K5,M5,O5,Q5)</f>
        <v>100</v>
      </c>
      <c r="E5" s="161">
        <f t="shared" ref="E5" si="3">IF(F5="Asignado",15,0)</f>
        <v>15</v>
      </c>
      <c r="F5" s="161" t="s">
        <v>882</v>
      </c>
      <c r="G5" s="161">
        <f t="shared" ref="G5" si="4">IF(H5="Adecuado",15,0)</f>
        <v>15</v>
      </c>
      <c r="H5" s="161" t="s">
        <v>883</v>
      </c>
      <c r="I5" s="161">
        <f t="shared" ref="I5:I9" si="5">IF(J5="Oportuna",15,0)</f>
        <v>15</v>
      </c>
      <c r="J5" s="161" t="s">
        <v>884</v>
      </c>
      <c r="K5" s="161">
        <f t="shared" ref="K5:K9" si="6">IF(L5="Preventivo",15,IF(OR(L5="Detectivo",L5="Correctivo"),10,0))</f>
        <v>15</v>
      </c>
      <c r="L5" s="161" t="s">
        <v>885</v>
      </c>
      <c r="M5" s="161">
        <f t="shared" ref="M5:M9" si="7">IF(N5="Confiable",15,0)</f>
        <v>15</v>
      </c>
      <c r="N5" s="161" t="s">
        <v>886</v>
      </c>
      <c r="O5" s="161">
        <f t="shared" ref="O5" si="8">IF(P5="Se investigan y resuelven oportunamente",15,0)</f>
        <v>15</v>
      </c>
      <c r="P5" s="348" t="s">
        <v>887</v>
      </c>
      <c r="Q5" s="161">
        <f t="shared" ref="Q5" si="9">IF(R5="Completa",10,IF(R5="Incompleta",5,0))</f>
        <v>10</v>
      </c>
      <c r="R5" s="348" t="s">
        <v>888</v>
      </c>
      <c r="XEZ5" s="333"/>
      <c r="XFA5" s="333" t="s">
        <v>897</v>
      </c>
      <c r="XFB5" s="163">
        <v>0</v>
      </c>
    </row>
    <row r="6" spans="1:18 16380:16382" s="345" customFormat="1" ht="51">
      <c r="A6" s="398" t="s">
        <v>898</v>
      </c>
      <c r="B6" s="401" t="s">
        <v>4981</v>
      </c>
      <c r="C6" s="400" t="s">
        <v>899</v>
      </c>
      <c r="D6" s="161">
        <f t="shared" si="2"/>
        <v>85</v>
      </c>
      <c r="E6" s="400">
        <v>15</v>
      </c>
      <c r="F6" s="161" t="s">
        <v>882</v>
      </c>
      <c r="G6" s="400">
        <v>15</v>
      </c>
      <c r="H6" s="400" t="s">
        <v>883</v>
      </c>
      <c r="I6" s="161">
        <f t="shared" si="5"/>
        <v>15</v>
      </c>
      <c r="J6" s="400" t="s">
        <v>884</v>
      </c>
      <c r="K6" s="161">
        <f t="shared" si="6"/>
        <v>15</v>
      </c>
      <c r="L6" s="400" t="s">
        <v>885</v>
      </c>
      <c r="M6" s="161">
        <f t="shared" si="7"/>
        <v>0</v>
      </c>
      <c r="N6" s="161" t="s">
        <v>913</v>
      </c>
      <c r="O6" s="400">
        <v>15</v>
      </c>
      <c r="P6" s="400" t="s">
        <v>887</v>
      </c>
      <c r="Q6" s="400">
        <v>10</v>
      </c>
      <c r="R6" s="400" t="s">
        <v>888</v>
      </c>
      <c r="XEZ6" s="163" t="s">
        <v>872</v>
      </c>
      <c r="XFA6" s="163" t="s">
        <v>884</v>
      </c>
      <c r="XFB6" s="163">
        <v>15</v>
      </c>
    </row>
    <row r="7" spans="1:18 16380:16382" ht="30.75" customHeight="1">
      <c r="A7" s="346" t="s">
        <v>900</v>
      </c>
      <c r="B7" s="406" t="s">
        <v>894</v>
      </c>
      <c r="C7" s="400" t="s">
        <v>899</v>
      </c>
      <c r="D7" s="161">
        <f t="shared" si="2"/>
        <v>100</v>
      </c>
      <c r="E7" s="400">
        <v>15</v>
      </c>
      <c r="F7" s="161" t="s">
        <v>882</v>
      </c>
      <c r="G7" s="400">
        <v>15</v>
      </c>
      <c r="H7" s="346" t="s">
        <v>883</v>
      </c>
      <c r="I7" s="161">
        <f t="shared" si="5"/>
        <v>15</v>
      </c>
      <c r="J7" s="346" t="s">
        <v>884</v>
      </c>
      <c r="K7" s="161">
        <f t="shared" si="6"/>
        <v>15</v>
      </c>
      <c r="L7" s="346" t="s">
        <v>885</v>
      </c>
      <c r="M7" s="161">
        <f t="shared" si="7"/>
        <v>15</v>
      </c>
      <c r="N7" s="161" t="s">
        <v>886</v>
      </c>
      <c r="O7" s="400">
        <v>15</v>
      </c>
      <c r="P7" s="348" t="s">
        <v>887</v>
      </c>
      <c r="Q7" s="400">
        <v>10</v>
      </c>
      <c r="R7" s="348" t="s">
        <v>916</v>
      </c>
      <c r="XEZ7" s="333"/>
      <c r="XFA7" s="333" t="s">
        <v>901</v>
      </c>
      <c r="XFB7" s="163">
        <v>0</v>
      </c>
    </row>
    <row r="8" spans="1:18 16380:16382" ht="51">
      <c r="A8" s="346" t="s">
        <v>902</v>
      </c>
      <c r="B8" s="412" t="s">
        <v>4954</v>
      </c>
      <c r="C8" s="161" t="str">
        <f t="shared" ref="C8:C9" si="10">IF(AND(D8&gt;=0,D8&lt;86),"Debil",IF(AND(D8&gt;=86,D8&lt;96),"Moderado","Fuerte"))</f>
        <v>Fuerte</v>
      </c>
      <c r="D8" s="161">
        <f t="shared" si="2"/>
        <v>100</v>
      </c>
      <c r="E8" s="161">
        <f t="shared" ref="E8:E12" si="11">IF(F8="Asignado",15,0)</f>
        <v>15</v>
      </c>
      <c r="F8" s="161" t="s">
        <v>882</v>
      </c>
      <c r="G8" s="161">
        <f t="shared" ref="G8:G10" si="12">IF(H8="Adecuado",15,0)</f>
        <v>15</v>
      </c>
      <c r="H8" s="161" t="s">
        <v>883</v>
      </c>
      <c r="I8" s="161">
        <f t="shared" si="5"/>
        <v>15</v>
      </c>
      <c r="J8" s="161" t="s">
        <v>884</v>
      </c>
      <c r="K8" s="161">
        <f t="shared" si="6"/>
        <v>15</v>
      </c>
      <c r="L8" s="161" t="s">
        <v>885</v>
      </c>
      <c r="M8" s="161">
        <f t="shared" si="7"/>
        <v>15</v>
      </c>
      <c r="N8" s="161" t="s">
        <v>886</v>
      </c>
      <c r="O8" s="161">
        <f t="shared" ref="O8:O9" si="13">IF(P8="Se investigan y resuelven oportunamente",15,0)</f>
        <v>15</v>
      </c>
      <c r="P8" s="348" t="s">
        <v>887</v>
      </c>
      <c r="Q8" s="161">
        <f t="shared" ref="Q8:Q9" si="14">IF(R8="Completa",10,IF(R8="Incompleta",5,0))</f>
        <v>10</v>
      </c>
      <c r="R8" s="348" t="s">
        <v>888</v>
      </c>
      <c r="XEZ8" s="333"/>
      <c r="XFA8" s="333"/>
      <c r="XFB8" s="163"/>
    </row>
    <row r="9" spans="1:18 16380:16382" ht="30">
      <c r="A9" s="346" t="s">
        <v>903</v>
      </c>
      <c r="B9" s="483"/>
      <c r="C9" s="161" t="str">
        <f t="shared" si="10"/>
        <v>Debil</v>
      </c>
      <c r="D9" s="161">
        <f t="shared" si="2"/>
        <v>0</v>
      </c>
      <c r="E9" s="161">
        <f t="shared" si="11"/>
        <v>0</v>
      </c>
      <c r="F9" s="346"/>
      <c r="G9" s="161">
        <f t="shared" si="12"/>
        <v>0</v>
      </c>
      <c r="H9" s="346"/>
      <c r="I9" s="161">
        <f t="shared" si="5"/>
        <v>0</v>
      </c>
      <c r="J9" s="346"/>
      <c r="K9" s="161">
        <f t="shared" si="6"/>
        <v>0</v>
      </c>
      <c r="L9" s="346"/>
      <c r="M9" s="161">
        <f t="shared" si="7"/>
        <v>0</v>
      </c>
      <c r="N9" s="161"/>
      <c r="O9" s="161">
        <f t="shared" si="13"/>
        <v>0</v>
      </c>
      <c r="P9" s="348"/>
      <c r="Q9" s="161">
        <f t="shared" si="14"/>
        <v>0</v>
      </c>
      <c r="R9" s="348"/>
      <c r="XEZ9" s="333" t="s">
        <v>904</v>
      </c>
      <c r="XFA9" s="333" t="s">
        <v>885</v>
      </c>
      <c r="XFB9" s="163">
        <v>15</v>
      </c>
    </row>
    <row r="10" spans="1:18 16380:16382" ht="51">
      <c r="A10" s="346" t="s">
        <v>905</v>
      </c>
      <c r="B10" s="483" t="s">
        <v>4994</v>
      </c>
      <c r="C10" s="161" t="str">
        <f t="shared" ref="C10" si="15">IF(AND(D10&gt;=0,D10&lt;86),"Debil",IF(AND(D10&gt;=86,D10&lt;96),"Moderado","Fuerte"))</f>
        <v>Moderado</v>
      </c>
      <c r="D10" s="161">
        <f t="shared" ref="D10" si="16">SUM(E10,G10,I10,K10,M10,O10,Q10)</f>
        <v>95</v>
      </c>
      <c r="E10" s="161">
        <f t="shared" ref="E10" si="17">IF(F10="Asignado",15,0)</f>
        <v>15</v>
      </c>
      <c r="F10" s="346" t="s">
        <v>882</v>
      </c>
      <c r="G10" s="161">
        <f t="shared" ref="G10" si="18">IF(H10="Adecuado",15,0)</f>
        <v>15</v>
      </c>
      <c r="H10" s="346" t="s">
        <v>883</v>
      </c>
      <c r="I10" s="161">
        <f t="shared" ref="I10" si="19">IF(J10="Oportuna",15,0)</f>
        <v>15</v>
      </c>
      <c r="J10" s="346" t="s">
        <v>884</v>
      </c>
      <c r="K10" s="161">
        <f t="shared" ref="K10" si="20">IF(L10="Preventivo",15,IF(OR(L10="Detectivo",L10="Correctivo"),10,0))</f>
        <v>15</v>
      </c>
      <c r="L10" s="346" t="s">
        <v>885</v>
      </c>
      <c r="M10" s="161">
        <f t="shared" ref="M10" si="21">IF(N10="Confiable",15,0)</f>
        <v>15</v>
      </c>
      <c r="N10" s="161" t="s">
        <v>886</v>
      </c>
      <c r="O10" s="161">
        <f t="shared" ref="O10" si="22">IF(P10="Se investigan y resuelven oportunamente",15,0)</f>
        <v>15</v>
      </c>
      <c r="P10" s="348" t="s">
        <v>887</v>
      </c>
      <c r="Q10" s="161">
        <f t="shared" ref="Q10" si="23">IF(R10="Completa",10,IF(R10="Incompleta",5,0))</f>
        <v>5</v>
      </c>
      <c r="R10" s="348" t="s">
        <v>916</v>
      </c>
      <c r="XEZ10" s="333"/>
      <c r="XFA10" s="333" t="s">
        <v>906</v>
      </c>
      <c r="XFB10" s="163">
        <v>10</v>
      </c>
    </row>
    <row r="11" spans="1:18 16380:16382" ht="60">
      <c r="A11" s="346" t="s">
        <v>907</v>
      </c>
      <c r="B11" s="333" t="s">
        <v>4955</v>
      </c>
      <c r="C11" s="161" t="str">
        <f t="shared" ref="C11" si="24">IF(AND(D11&gt;=0,D11&lt;86),"Debil",IF(AND(D11&gt;=86,D11&lt;96),"Moderado","Fuerte"))</f>
        <v>Fuerte</v>
      </c>
      <c r="D11" s="161">
        <f t="shared" si="2"/>
        <v>100</v>
      </c>
      <c r="E11" s="161">
        <f t="shared" si="11"/>
        <v>15</v>
      </c>
      <c r="F11" s="161" t="s">
        <v>882</v>
      </c>
      <c r="G11" s="161">
        <f t="shared" ref="G11" si="25">IF(H11="Adecuado",15,0)</f>
        <v>15</v>
      </c>
      <c r="H11" s="161" t="s">
        <v>883</v>
      </c>
      <c r="I11" s="161">
        <f t="shared" ref="I11" si="26">IF(J11="Oportuna",15,0)</f>
        <v>15</v>
      </c>
      <c r="J11" s="161" t="s">
        <v>884</v>
      </c>
      <c r="K11" s="161">
        <f t="shared" ref="K11" si="27">IF(L11="Preventivo",15,IF(OR(L11="Detectivo",L11="Correctivo"),10,0))</f>
        <v>15</v>
      </c>
      <c r="L11" s="161" t="s">
        <v>885</v>
      </c>
      <c r="M11" s="161">
        <f t="shared" ref="M11" si="28">IF(N11="Confiable",15,0)</f>
        <v>15</v>
      </c>
      <c r="N11" s="161" t="s">
        <v>886</v>
      </c>
      <c r="O11" s="161">
        <f t="shared" ref="O11" si="29">IF(P11="Se investigan y resuelven oportunamente",15,0)</f>
        <v>15</v>
      </c>
      <c r="P11" s="348" t="s">
        <v>887</v>
      </c>
      <c r="Q11" s="161">
        <f t="shared" ref="Q11" si="30">IF(R11="Completa",10,IF(R11="Incompleta",5,0))</f>
        <v>10</v>
      </c>
      <c r="R11" s="348" t="s">
        <v>888</v>
      </c>
      <c r="XEZ11" s="333"/>
      <c r="XFA11" s="333" t="s">
        <v>908</v>
      </c>
      <c r="XFB11" s="163">
        <v>10</v>
      </c>
    </row>
    <row r="12" spans="1:18 16380:16382" s="345" customFormat="1" ht="30.75" customHeight="1">
      <c r="A12" s="398" t="s">
        <v>909</v>
      </c>
      <c r="B12" s="401" t="s">
        <v>910</v>
      </c>
      <c r="C12" s="400" t="s">
        <v>911</v>
      </c>
      <c r="D12" s="161">
        <f t="shared" si="2"/>
        <v>85</v>
      </c>
      <c r="E12" s="161">
        <f t="shared" si="11"/>
        <v>15</v>
      </c>
      <c r="F12" s="400" t="s">
        <v>882</v>
      </c>
      <c r="G12" s="400">
        <v>0</v>
      </c>
      <c r="H12" s="400" t="s">
        <v>897</v>
      </c>
      <c r="I12" s="400">
        <v>15</v>
      </c>
      <c r="J12" s="400" t="s">
        <v>884</v>
      </c>
      <c r="K12" s="400">
        <v>15</v>
      </c>
      <c r="L12" s="400" t="s">
        <v>885</v>
      </c>
      <c r="M12" s="400">
        <v>15</v>
      </c>
      <c r="N12" s="400" t="s">
        <v>886</v>
      </c>
      <c r="O12" s="400">
        <v>15</v>
      </c>
      <c r="P12" s="400" t="s">
        <v>887</v>
      </c>
      <c r="Q12" s="400">
        <v>10</v>
      </c>
      <c r="R12" s="400" t="s">
        <v>888</v>
      </c>
      <c r="XEZ12" s="163"/>
      <c r="XFA12" s="163" t="s">
        <v>912</v>
      </c>
      <c r="XFB12" s="163">
        <v>0</v>
      </c>
    </row>
    <row r="13" spans="1:18 16380:16382" ht="30.75" customHeight="1">
      <c r="A13" s="346"/>
      <c r="B13" s="347"/>
      <c r="C13" s="161"/>
      <c r="D13" s="161">
        <f t="shared" si="2"/>
        <v>0</v>
      </c>
      <c r="E13" s="346"/>
      <c r="F13" s="346"/>
      <c r="G13" s="346"/>
      <c r="H13" s="346"/>
      <c r="I13" s="346"/>
      <c r="J13" s="346"/>
      <c r="K13" s="346"/>
      <c r="L13" s="346"/>
      <c r="M13" s="346"/>
      <c r="N13" s="346"/>
      <c r="O13" s="346"/>
      <c r="P13" s="348"/>
      <c r="Q13" s="346"/>
      <c r="R13" s="348"/>
      <c r="XEZ13" s="333" t="s">
        <v>874</v>
      </c>
      <c r="XFA13" s="333" t="s">
        <v>886</v>
      </c>
      <c r="XFB13" s="163">
        <v>15</v>
      </c>
    </row>
    <row r="14" spans="1:18 16380:16382" ht="30.75" customHeight="1">
      <c r="A14" s="346"/>
      <c r="B14" s="350"/>
      <c r="C14" s="161"/>
      <c r="D14" s="161">
        <f t="shared" si="2"/>
        <v>0</v>
      </c>
      <c r="E14" s="346"/>
      <c r="F14" s="346"/>
      <c r="G14" s="346"/>
      <c r="H14" s="346"/>
      <c r="I14" s="346"/>
      <c r="J14" s="346"/>
      <c r="K14" s="346"/>
      <c r="L14" s="346"/>
      <c r="M14" s="346"/>
      <c r="N14" s="346"/>
      <c r="O14" s="346"/>
      <c r="P14" s="348"/>
      <c r="Q14" s="346"/>
      <c r="R14" s="348"/>
      <c r="XEZ14" s="333"/>
      <c r="XFA14" s="333" t="s">
        <v>913</v>
      </c>
      <c r="XFB14" s="163">
        <v>0</v>
      </c>
    </row>
    <row r="15" spans="1:18 16380:16382" ht="30.75" customHeight="1">
      <c r="A15" s="346"/>
      <c r="B15" s="350"/>
      <c r="C15" s="161"/>
      <c r="D15" s="161">
        <f t="shared" si="2"/>
        <v>0</v>
      </c>
      <c r="E15" s="346"/>
      <c r="F15" s="346"/>
      <c r="G15" s="346"/>
      <c r="H15" s="346"/>
      <c r="I15" s="346"/>
      <c r="J15" s="346"/>
      <c r="K15" s="346"/>
      <c r="L15" s="346"/>
      <c r="M15" s="346"/>
      <c r="N15" s="346"/>
      <c r="O15" s="346"/>
      <c r="P15" s="348"/>
      <c r="Q15" s="346"/>
      <c r="R15" s="348"/>
      <c r="XEZ15" s="333" t="s">
        <v>875</v>
      </c>
      <c r="XFA15" s="333" t="s">
        <v>887</v>
      </c>
      <c r="XFB15" s="163">
        <v>15</v>
      </c>
    </row>
    <row r="16" spans="1:18 16380:16382" ht="30.75" customHeight="1">
      <c r="A16" s="346"/>
      <c r="B16" s="350"/>
      <c r="C16" s="161"/>
      <c r="D16" s="161">
        <f t="shared" si="2"/>
        <v>0</v>
      </c>
      <c r="E16" s="346"/>
      <c r="F16" s="346"/>
      <c r="G16" s="346"/>
      <c r="H16" s="346"/>
      <c r="I16" s="346"/>
      <c r="J16" s="346"/>
      <c r="K16" s="346"/>
      <c r="L16" s="346"/>
      <c r="M16" s="346"/>
      <c r="N16" s="346"/>
      <c r="O16" s="346"/>
      <c r="P16" s="348"/>
      <c r="Q16" s="346"/>
      <c r="R16" s="348"/>
      <c r="XEZ16" s="333"/>
      <c r="XFA16" s="333" t="s">
        <v>914</v>
      </c>
      <c r="XFB16" s="163">
        <v>0</v>
      </c>
    </row>
    <row r="17" spans="1:18 16380:16382" ht="30.75" customHeight="1">
      <c r="A17" s="346"/>
      <c r="B17" s="347"/>
      <c r="C17" s="161"/>
      <c r="D17" s="161">
        <f t="shared" si="2"/>
        <v>0</v>
      </c>
      <c r="E17" s="346"/>
      <c r="F17" s="346"/>
      <c r="G17" s="346"/>
      <c r="H17" s="346"/>
      <c r="I17" s="346"/>
      <c r="J17" s="346"/>
      <c r="K17" s="346"/>
      <c r="L17" s="346"/>
      <c r="M17" s="346"/>
      <c r="N17" s="346"/>
      <c r="O17" s="346"/>
      <c r="P17" s="348"/>
      <c r="Q17" s="346"/>
      <c r="R17" s="348"/>
      <c r="XEZ17" s="333" t="s">
        <v>915</v>
      </c>
      <c r="XFA17" s="333" t="s">
        <v>888</v>
      </c>
      <c r="XFB17" s="163">
        <v>10</v>
      </c>
    </row>
    <row r="18" spans="1:18 16380:16382" ht="30.75" customHeight="1">
      <c r="A18" s="346"/>
      <c r="B18" s="347"/>
      <c r="C18" s="161"/>
      <c r="D18" s="161">
        <f t="shared" si="2"/>
        <v>0</v>
      </c>
      <c r="E18" s="346"/>
      <c r="F18" s="346"/>
      <c r="G18" s="346"/>
      <c r="H18" s="346"/>
      <c r="I18" s="346"/>
      <c r="J18" s="346"/>
      <c r="K18" s="346"/>
      <c r="L18" s="346"/>
      <c r="M18" s="346"/>
      <c r="N18" s="346"/>
      <c r="O18" s="346"/>
      <c r="P18" s="348"/>
      <c r="Q18" s="346"/>
      <c r="R18" s="348"/>
      <c r="XEZ18" s="333"/>
      <c r="XFA18" s="333" t="s">
        <v>916</v>
      </c>
      <c r="XFB18" s="163">
        <v>5</v>
      </c>
    </row>
    <row r="19" spans="1:18 16380:16382" ht="30.75" customHeight="1">
      <c r="A19" s="346"/>
      <c r="B19" s="336"/>
      <c r="C19" s="161"/>
      <c r="D19" s="161">
        <f t="shared" si="2"/>
        <v>0</v>
      </c>
      <c r="E19" s="346"/>
      <c r="F19" s="346"/>
      <c r="G19" s="346"/>
      <c r="H19" s="346"/>
      <c r="I19" s="346"/>
      <c r="J19" s="346"/>
      <c r="K19" s="346"/>
      <c r="L19" s="346"/>
      <c r="M19" s="346"/>
      <c r="N19" s="346"/>
      <c r="O19" s="346"/>
      <c r="P19" s="348"/>
      <c r="Q19" s="346"/>
      <c r="R19" s="348"/>
      <c r="XEZ19" s="333"/>
      <c r="XFA19" s="333" t="s">
        <v>917</v>
      </c>
      <c r="XFB19" s="163">
        <v>0</v>
      </c>
    </row>
    <row r="20" spans="1:18 16380:16382" ht="30.75" customHeight="1">
      <c r="A20" s="346"/>
      <c r="B20" s="347"/>
      <c r="C20" s="161"/>
      <c r="D20" s="161">
        <f t="shared" si="2"/>
        <v>0</v>
      </c>
      <c r="E20" s="346"/>
      <c r="F20" s="346"/>
      <c r="G20" s="346"/>
      <c r="H20" s="346"/>
      <c r="I20" s="346"/>
      <c r="J20" s="346"/>
      <c r="K20" s="346"/>
      <c r="L20" s="346"/>
      <c r="M20" s="346"/>
      <c r="N20" s="346"/>
      <c r="O20" s="346"/>
      <c r="P20" s="348"/>
      <c r="Q20" s="346"/>
      <c r="R20" s="348"/>
    </row>
    <row r="21" spans="1:18 16380:16382" ht="30.75" customHeight="1">
      <c r="A21" s="346"/>
      <c r="B21" s="336"/>
      <c r="C21" s="161"/>
      <c r="D21" s="161">
        <f t="shared" si="2"/>
        <v>0</v>
      </c>
      <c r="E21" s="346"/>
      <c r="F21" s="346"/>
      <c r="G21" s="346"/>
      <c r="H21" s="346"/>
      <c r="I21" s="346"/>
      <c r="J21" s="346"/>
      <c r="K21" s="346"/>
      <c r="L21" s="346"/>
      <c r="M21" s="346"/>
      <c r="N21" s="346"/>
      <c r="O21" s="346"/>
      <c r="P21" s="348"/>
      <c r="Q21" s="346"/>
      <c r="R21" s="348"/>
    </row>
    <row r="22" spans="1:18 16380:16382" ht="30.75" customHeight="1">
      <c r="A22" s="346"/>
      <c r="B22" s="336"/>
      <c r="C22" s="161"/>
      <c r="D22" s="161">
        <f t="shared" si="2"/>
        <v>0</v>
      </c>
      <c r="E22" s="346"/>
      <c r="F22" s="346"/>
      <c r="G22" s="346"/>
      <c r="H22" s="346"/>
      <c r="I22" s="346"/>
      <c r="J22" s="346"/>
      <c r="K22" s="346"/>
      <c r="L22" s="346"/>
      <c r="M22" s="346"/>
      <c r="N22" s="346"/>
      <c r="O22" s="346"/>
      <c r="P22" s="348"/>
      <c r="Q22" s="346"/>
      <c r="R22" s="348"/>
    </row>
    <row r="23" spans="1:18 16380:16382" ht="30.75" customHeight="1">
      <c r="A23" s="346"/>
      <c r="B23" s="347"/>
      <c r="C23" s="161"/>
      <c r="D23" s="161">
        <f t="shared" si="2"/>
        <v>0</v>
      </c>
      <c r="E23" s="346"/>
      <c r="F23" s="346"/>
      <c r="G23" s="346"/>
      <c r="H23" s="346"/>
      <c r="I23" s="346"/>
      <c r="J23" s="346"/>
      <c r="K23" s="346"/>
      <c r="L23" s="346"/>
      <c r="M23" s="346"/>
      <c r="N23" s="346"/>
      <c r="O23" s="346"/>
      <c r="P23" s="348"/>
      <c r="Q23" s="346"/>
      <c r="R23" s="348"/>
    </row>
    <row r="24" spans="1:18 16380:16382" ht="30.75" customHeight="1">
      <c r="A24" s="346"/>
      <c r="B24" s="336"/>
      <c r="C24" s="161"/>
      <c r="D24" s="161">
        <f t="shared" si="2"/>
        <v>0</v>
      </c>
      <c r="E24" s="346"/>
      <c r="F24" s="346"/>
      <c r="G24" s="346"/>
      <c r="H24" s="346"/>
      <c r="I24" s="346"/>
      <c r="J24" s="346"/>
      <c r="K24" s="346"/>
      <c r="L24" s="346"/>
      <c r="M24" s="346"/>
      <c r="N24" s="346"/>
      <c r="O24" s="346"/>
      <c r="P24" s="348"/>
      <c r="Q24" s="346"/>
      <c r="R24" s="348"/>
    </row>
    <row r="25" spans="1:18 16380:16382" ht="30.75" customHeight="1">
      <c r="A25" s="346"/>
      <c r="B25" s="347"/>
      <c r="C25" s="161"/>
      <c r="D25" s="161">
        <f t="shared" si="2"/>
        <v>0</v>
      </c>
      <c r="E25" s="346"/>
      <c r="F25" s="346"/>
      <c r="G25" s="346"/>
      <c r="H25" s="346"/>
      <c r="I25" s="346"/>
      <c r="J25" s="346"/>
      <c r="K25" s="346"/>
      <c r="L25" s="346"/>
      <c r="M25" s="346"/>
      <c r="N25" s="346"/>
      <c r="O25" s="346"/>
      <c r="P25" s="348"/>
      <c r="Q25" s="346"/>
      <c r="R25" s="348"/>
    </row>
    <row r="26" spans="1:18 16380:16382" ht="30.75" customHeight="1">
      <c r="A26" s="346"/>
      <c r="B26" s="336"/>
      <c r="C26" s="161"/>
      <c r="D26" s="161">
        <f t="shared" si="2"/>
        <v>0</v>
      </c>
      <c r="E26" s="346"/>
      <c r="F26" s="346"/>
      <c r="G26" s="346"/>
      <c r="H26" s="346"/>
      <c r="I26" s="346"/>
      <c r="J26" s="346"/>
      <c r="K26" s="346"/>
      <c r="L26" s="346"/>
      <c r="M26" s="346"/>
      <c r="N26" s="346"/>
      <c r="O26" s="346"/>
      <c r="P26" s="348"/>
      <c r="Q26" s="346"/>
      <c r="R26" s="348"/>
    </row>
    <row r="27" spans="1:18 16380:16382" ht="30.75" customHeight="1">
      <c r="A27" s="346"/>
      <c r="B27" s="336"/>
      <c r="C27" s="161"/>
      <c r="D27" s="161">
        <f t="shared" si="2"/>
        <v>0</v>
      </c>
      <c r="E27" s="346"/>
      <c r="F27" s="346"/>
      <c r="G27" s="346"/>
      <c r="H27" s="346"/>
      <c r="I27" s="346"/>
      <c r="J27" s="346"/>
      <c r="K27" s="346"/>
      <c r="L27" s="346"/>
      <c r="M27" s="346"/>
      <c r="N27" s="346"/>
      <c r="O27" s="346"/>
      <c r="P27" s="348"/>
      <c r="Q27" s="346"/>
      <c r="R27" s="348"/>
    </row>
    <row r="28" spans="1:18 16380:16382" ht="30.75" customHeight="1">
      <c r="A28" s="346"/>
      <c r="B28" s="336"/>
      <c r="C28" s="161"/>
      <c r="D28" s="161">
        <f t="shared" si="2"/>
        <v>0</v>
      </c>
      <c r="E28" s="346"/>
      <c r="F28" s="346"/>
      <c r="G28" s="346"/>
      <c r="H28" s="346"/>
      <c r="I28" s="346"/>
      <c r="J28" s="346"/>
      <c r="K28" s="346"/>
      <c r="L28" s="346"/>
      <c r="M28" s="346"/>
      <c r="N28" s="346"/>
      <c r="O28" s="346"/>
      <c r="P28" s="348"/>
      <c r="Q28" s="346"/>
      <c r="R28" s="348"/>
    </row>
    <row r="29" spans="1:18 16380:16382" ht="30.75" customHeight="1">
      <c r="A29" s="346"/>
      <c r="B29" s="336"/>
      <c r="C29" s="161"/>
      <c r="D29" s="161">
        <f t="shared" si="2"/>
        <v>0</v>
      </c>
      <c r="E29" s="346"/>
      <c r="F29" s="346"/>
      <c r="G29" s="346"/>
      <c r="H29" s="346"/>
      <c r="I29" s="346"/>
      <c r="J29" s="346"/>
      <c r="K29" s="346"/>
      <c r="L29" s="346"/>
      <c r="M29" s="346"/>
      <c r="N29" s="346"/>
      <c r="O29" s="346"/>
      <c r="P29" s="348"/>
      <c r="Q29" s="346"/>
      <c r="R29" s="348"/>
    </row>
    <row r="30" spans="1:18 16380:16382" ht="30.75" customHeight="1">
      <c r="A30" s="346"/>
      <c r="B30" s="336"/>
      <c r="C30" s="161"/>
      <c r="D30" s="161">
        <f t="shared" si="2"/>
        <v>0</v>
      </c>
      <c r="E30" s="346"/>
      <c r="F30" s="346"/>
      <c r="G30" s="346"/>
      <c r="H30" s="346"/>
      <c r="I30" s="346"/>
      <c r="J30" s="346"/>
      <c r="K30" s="346"/>
      <c r="L30" s="346"/>
      <c r="M30" s="346"/>
      <c r="N30" s="346"/>
      <c r="O30" s="346"/>
      <c r="P30" s="348"/>
      <c r="Q30" s="346"/>
      <c r="R30" s="348"/>
    </row>
    <row r="31" spans="1:18 16380:16382" ht="30.75" customHeight="1">
      <c r="A31" s="346"/>
      <c r="B31" s="336"/>
      <c r="C31" s="161"/>
      <c r="D31" s="161">
        <f t="shared" si="2"/>
        <v>0</v>
      </c>
      <c r="E31" s="346"/>
      <c r="F31" s="346"/>
      <c r="G31" s="346"/>
      <c r="H31" s="346"/>
      <c r="I31" s="346"/>
      <c r="J31" s="346"/>
      <c r="K31" s="346"/>
      <c r="L31" s="346"/>
      <c r="M31" s="346"/>
      <c r="N31" s="346"/>
      <c r="O31" s="346"/>
      <c r="P31" s="348"/>
      <c r="Q31" s="346"/>
      <c r="R31" s="348"/>
    </row>
    <row r="32" spans="1:18 16380:16382" ht="30.75" customHeight="1">
      <c r="A32" s="346"/>
      <c r="B32" s="347"/>
      <c r="C32" s="161"/>
      <c r="D32" s="161">
        <f t="shared" si="2"/>
        <v>0</v>
      </c>
      <c r="E32" s="346"/>
      <c r="F32" s="346"/>
      <c r="G32" s="346"/>
      <c r="H32" s="346"/>
      <c r="I32" s="346"/>
      <c r="J32" s="346"/>
      <c r="K32" s="346"/>
      <c r="L32" s="346"/>
      <c r="M32" s="346"/>
      <c r="N32" s="346"/>
      <c r="O32" s="346"/>
      <c r="P32" s="348"/>
      <c r="Q32" s="346"/>
      <c r="R32" s="348"/>
    </row>
    <row r="33" spans="1:18" ht="30.75" customHeight="1">
      <c r="A33" s="346"/>
      <c r="B33" s="347"/>
      <c r="C33" s="161"/>
      <c r="D33" s="161">
        <f t="shared" si="2"/>
        <v>0</v>
      </c>
      <c r="E33" s="346"/>
      <c r="F33" s="346"/>
      <c r="G33" s="346"/>
      <c r="H33" s="346"/>
      <c r="I33" s="346"/>
      <c r="J33" s="346"/>
      <c r="K33" s="346"/>
      <c r="L33" s="346"/>
      <c r="M33" s="346"/>
      <c r="N33" s="346"/>
      <c r="O33" s="346"/>
      <c r="P33" s="348"/>
      <c r="Q33" s="346"/>
      <c r="R33" s="348"/>
    </row>
    <row r="34" spans="1:18" ht="30.75" customHeight="1">
      <c r="A34" s="346"/>
      <c r="B34" s="347"/>
      <c r="C34" s="161"/>
      <c r="D34" s="161">
        <f t="shared" si="2"/>
        <v>0</v>
      </c>
      <c r="E34" s="346"/>
      <c r="F34" s="346"/>
      <c r="G34" s="346"/>
      <c r="H34" s="346"/>
      <c r="I34" s="346"/>
      <c r="J34" s="346"/>
      <c r="K34" s="346"/>
      <c r="L34" s="346"/>
      <c r="M34" s="346"/>
      <c r="N34" s="346"/>
      <c r="O34" s="346"/>
      <c r="P34" s="348"/>
      <c r="Q34" s="346"/>
      <c r="R34" s="348"/>
    </row>
    <row r="35" spans="1:18" ht="30.75" customHeight="1">
      <c r="A35" s="346"/>
      <c r="B35" s="336"/>
      <c r="C35" s="161"/>
      <c r="D35" s="161">
        <f t="shared" si="2"/>
        <v>0</v>
      </c>
      <c r="E35" s="346"/>
      <c r="F35" s="346"/>
      <c r="G35" s="346"/>
      <c r="H35" s="346"/>
      <c r="I35" s="346"/>
      <c r="J35" s="346"/>
      <c r="K35" s="346"/>
      <c r="L35" s="346"/>
      <c r="M35" s="346"/>
      <c r="N35" s="346"/>
      <c r="O35" s="346"/>
      <c r="P35" s="348"/>
      <c r="Q35" s="346"/>
      <c r="R35" s="348"/>
    </row>
    <row r="36" spans="1:18" ht="30.75" customHeight="1">
      <c r="A36" s="346"/>
      <c r="B36" s="347"/>
      <c r="C36" s="161"/>
      <c r="D36" s="161">
        <f t="shared" si="2"/>
        <v>0</v>
      </c>
      <c r="E36" s="346"/>
      <c r="F36" s="346"/>
      <c r="G36" s="346"/>
      <c r="H36" s="346"/>
      <c r="I36" s="346"/>
      <c r="J36" s="346"/>
      <c r="K36" s="346"/>
      <c r="L36" s="346"/>
      <c r="M36" s="346"/>
      <c r="N36" s="346"/>
      <c r="O36" s="346"/>
      <c r="P36" s="348"/>
      <c r="Q36" s="346"/>
      <c r="R36" s="348"/>
    </row>
    <row r="37" spans="1:18" ht="30.75" customHeight="1">
      <c r="A37" s="346"/>
      <c r="B37" s="347"/>
      <c r="C37" s="161"/>
      <c r="D37" s="161">
        <f t="shared" si="2"/>
        <v>0</v>
      </c>
      <c r="E37" s="346"/>
      <c r="F37" s="346"/>
      <c r="G37" s="346"/>
      <c r="H37" s="346"/>
      <c r="I37" s="346"/>
      <c r="J37" s="346"/>
      <c r="K37" s="346"/>
      <c r="L37" s="346"/>
      <c r="M37" s="346"/>
      <c r="N37" s="346"/>
      <c r="O37" s="346"/>
      <c r="P37" s="348"/>
      <c r="Q37" s="346"/>
      <c r="R37" s="348"/>
    </row>
    <row r="38" spans="1:18" ht="30.75" customHeight="1">
      <c r="A38" s="346"/>
      <c r="B38" s="336"/>
      <c r="C38" s="161"/>
      <c r="D38" s="161">
        <f t="shared" si="2"/>
        <v>0</v>
      </c>
      <c r="E38" s="346"/>
      <c r="F38" s="346"/>
      <c r="G38" s="346"/>
      <c r="H38" s="346"/>
      <c r="I38" s="346"/>
      <c r="J38" s="346"/>
      <c r="K38" s="346"/>
      <c r="L38" s="346"/>
      <c r="M38" s="346"/>
      <c r="N38" s="346"/>
      <c r="O38" s="346"/>
      <c r="P38" s="348"/>
      <c r="Q38" s="346"/>
      <c r="R38" s="348"/>
    </row>
    <row r="39" spans="1:18" ht="30.75" customHeight="1">
      <c r="A39" s="346"/>
      <c r="B39" s="336"/>
      <c r="C39" s="161"/>
      <c r="D39" s="161">
        <f t="shared" si="2"/>
        <v>0</v>
      </c>
      <c r="E39" s="346"/>
      <c r="F39" s="346"/>
      <c r="G39" s="346"/>
      <c r="H39" s="346"/>
      <c r="I39" s="346"/>
      <c r="J39" s="346"/>
      <c r="K39" s="346"/>
      <c r="L39" s="346"/>
      <c r="M39" s="346"/>
      <c r="N39" s="346"/>
      <c r="O39" s="346"/>
      <c r="P39" s="348"/>
      <c r="Q39" s="346"/>
      <c r="R39" s="348"/>
    </row>
    <row r="40" spans="1:18" ht="30.75" customHeight="1">
      <c r="A40" s="346"/>
      <c r="B40" s="336"/>
      <c r="C40" s="161"/>
      <c r="D40" s="161">
        <f t="shared" si="2"/>
        <v>0</v>
      </c>
      <c r="E40" s="346"/>
      <c r="F40" s="346"/>
      <c r="G40" s="346"/>
      <c r="H40" s="346"/>
      <c r="I40" s="346"/>
      <c r="J40" s="346"/>
      <c r="K40" s="346"/>
      <c r="L40" s="346"/>
      <c r="M40" s="346"/>
      <c r="N40" s="346"/>
      <c r="O40" s="346"/>
      <c r="P40" s="348"/>
      <c r="Q40" s="346"/>
      <c r="R40" s="348"/>
    </row>
    <row r="41" spans="1:18" ht="30.75" customHeight="1">
      <c r="A41" s="346"/>
      <c r="B41" s="336"/>
      <c r="C41" s="161"/>
      <c r="D41" s="161">
        <f t="shared" si="2"/>
        <v>0</v>
      </c>
      <c r="E41" s="346"/>
      <c r="F41" s="346"/>
      <c r="G41" s="346"/>
      <c r="H41" s="346"/>
      <c r="I41" s="346"/>
      <c r="J41" s="346"/>
      <c r="K41" s="346"/>
      <c r="L41" s="346"/>
      <c r="M41" s="346"/>
      <c r="N41" s="346"/>
      <c r="O41" s="346"/>
      <c r="P41" s="348"/>
      <c r="Q41" s="346"/>
      <c r="R41" s="348"/>
    </row>
    <row r="42" spans="1:18" ht="30.75" customHeight="1">
      <c r="A42" s="346"/>
      <c r="B42" s="336"/>
      <c r="C42" s="161"/>
      <c r="D42" s="161">
        <f t="shared" si="2"/>
        <v>0</v>
      </c>
      <c r="E42" s="346"/>
      <c r="F42" s="346"/>
      <c r="G42" s="346"/>
      <c r="H42" s="346"/>
      <c r="I42" s="346"/>
      <c r="J42" s="346"/>
      <c r="K42" s="346"/>
      <c r="L42" s="346"/>
      <c r="M42" s="346"/>
      <c r="N42" s="346"/>
      <c r="O42" s="346"/>
      <c r="P42" s="348"/>
      <c r="Q42" s="346"/>
      <c r="R42" s="348"/>
    </row>
    <row r="43" spans="1:18" ht="30.75" customHeight="1">
      <c r="A43" s="346"/>
      <c r="B43" s="336"/>
      <c r="C43" s="161"/>
      <c r="D43" s="161">
        <f t="shared" si="2"/>
        <v>0</v>
      </c>
      <c r="E43" s="346"/>
      <c r="F43" s="346"/>
      <c r="G43" s="346"/>
      <c r="H43" s="346"/>
      <c r="I43" s="346"/>
      <c r="J43" s="346"/>
      <c r="K43" s="346"/>
      <c r="L43" s="346"/>
      <c r="M43" s="346"/>
      <c r="N43" s="346"/>
      <c r="O43" s="346"/>
      <c r="P43" s="348"/>
      <c r="Q43" s="346"/>
      <c r="R43" s="348"/>
    </row>
    <row r="44" spans="1:18" ht="30.75" customHeight="1">
      <c r="A44" s="346"/>
      <c r="B44" s="347"/>
      <c r="C44" s="161"/>
      <c r="D44" s="161">
        <f t="shared" si="2"/>
        <v>0</v>
      </c>
      <c r="E44" s="346"/>
      <c r="F44" s="346"/>
      <c r="G44" s="346"/>
      <c r="H44" s="346"/>
      <c r="I44" s="346"/>
      <c r="J44" s="346"/>
      <c r="K44" s="346"/>
      <c r="L44" s="346"/>
      <c r="M44" s="346"/>
      <c r="N44" s="346"/>
      <c r="O44" s="346"/>
      <c r="P44" s="348"/>
      <c r="Q44" s="346"/>
      <c r="R44" s="348"/>
    </row>
    <row r="45" spans="1:18" ht="30.75" customHeight="1">
      <c r="A45" s="346"/>
      <c r="B45" s="336"/>
      <c r="C45" s="161"/>
      <c r="D45" s="161">
        <f t="shared" si="2"/>
        <v>0</v>
      </c>
      <c r="E45" s="346"/>
      <c r="F45" s="346"/>
      <c r="G45" s="346"/>
      <c r="H45" s="346"/>
      <c r="I45" s="346"/>
      <c r="J45" s="346"/>
      <c r="K45" s="346"/>
      <c r="L45" s="346"/>
      <c r="M45" s="346"/>
      <c r="N45" s="346"/>
      <c r="O45" s="346"/>
      <c r="P45" s="348"/>
      <c r="Q45" s="346"/>
      <c r="R45" s="348"/>
    </row>
    <row r="46" spans="1:18" ht="30.75" customHeight="1">
      <c r="A46" s="346"/>
      <c r="B46" s="336"/>
      <c r="C46" s="161"/>
      <c r="D46" s="161">
        <f t="shared" si="2"/>
        <v>0</v>
      </c>
      <c r="E46" s="346"/>
      <c r="F46" s="346"/>
      <c r="G46" s="346"/>
      <c r="H46" s="346"/>
      <c r="I46" s="346"/>
      <c r="J46" s="346"/>
      <c r="K46" s="346"/>
      <c r="L46" s="346"/>
      <c r="M46" s="346"/>
      <c r="N46" s="346"/>
      <c r="O46" s="346"/>
      <c r="P46" s="348"/>
      <c r="Q46" s="346"/>
      <c r="R46" s="348"/>
    </row>
    <row r="47" spans="1:18" ht="30.75" customHeight="1">
      <c r="A47" s="346"/>
      <c r="B47" s="347"/>
      <c r="C47" s="161"/>
      <c r="D47" s="161">
        <f t="shared" si="2"/>
        <v>0</v>
      </c>
      <c r="E47" s="346"/>
      <c r="F47" s="346"/>
      <c r="G47" s="346"/>
      <c r="H47" s="346"/>
      <c r="I47" s="346"/>
      <c r="J47" s="346"/>
      <c r="K47" s="346"/>
      <c r="L47" s="346"/>
      <c r="M47" s="346"/>
      <c r="N47" s="346"/>
      <c r="O47" s="346"/>
      <c r="P47" s="348"/>
      <c r="Q47" s="346"/>
      <c r="R47" s="348"/>
    </row>
    <row r="48" spans="1:18" ht="30.75" customHeight="1">
      <c r="A48" s="346"/>
      <c r="B48" s="347"/>
      <c r="C48" s="161"/>
      <c r="D48" s="161">
        <f t="shared" si="2"/>
        <v>0</v>
      </c>
      <c r="E48" s="346"/>
      <c r="F48" s="346"/>
      <c r="G48" s="346"/>
      <c r="H48" s="346"/>
      <c r="I48" s="346"/>
      <c r="J48" s="346"/>
      <c r="K48" s="346"/>
      <c r="L48" s="346"/>
      <c r="M48" s="346"/>
      <c r="N48" s="346"/>
      <c r="O48" s="346"/>
      <c r="P48" s="348"/>
      <c r="Q48" s="346"/>
      <c r="R48" s="348"/>
    </row>
    <row r="49" spans="1:18" ht="30.75" customHeight="1">
      <c r="A49" s="346"/>
      <c r="B49" s="347"/>
      <c r="C49" s="161"/>
      <c r="D49" s="161">
        <f t="shared" si="2"/>
        <v>0</v>
      </c>
      <c r="E49" s="346"/>
      <c r="F49" s="346"/>
      <c r="G49" s="346"/>
      <c r="H49" s="346"/>
      <c r="I49" s="346"/>
      <c r="J49" s="346"/>
      <c r="K49" s="346"/>
      <c r="L49" s="346"/>
      <c r="M49" s="346"/>
      <c r="N49" s="346"/>
      <c r="O49" s="346"/>
      <c r="P49" s="348"/>
      <c r="Q49" s="346"/>
      <c r="R49" s="348"/>
    </row>
    <row r="50" spans="1:18" ht="30.75" customHeight="1">
      <c r="A50" s="346"/>
      <c r="B50" s="336"/>
      <c r="C50" s="161"/>
      <c r="D50" s="161">
        <f t="shared" si="2"/>
        <v>0</v>
      </c>
      <c r="E50" s="346"/>
      <c r="F50" s="346"/>
      <c r="G50" s="346"/>
      <c r="H50" s="346"/>
      <c r="I50" s="346"/>
      <c r="J50" s="346"/>
      <c r="K50" s="346"/>
      <c r="L50" s="346"/>
      <c r="M50" s="346"/>
      <c r="N50" s="346"/>
      <c r="O50" s="346"/>
      <c r="P50" s="348"/>
      <c r="Q50" s="346"/>
      <c r="R50" s="348"/>
    </row>
    <row r="51" spans="1:18" ht="30.75" customHeight="1">
      <c r="A51" s="346"/>
      <c r="B51" s="347"/>
      <c r="C51" s="161"/>
      <c r="D51" s="161">
        <f t="shared" si="2"/>
        <v>0</v>
      </c>
      <c r="E51" s="346"/>
      <c r="F51" s="346"/>
      <c r="G51" s="346"/>
      <c r="H51" s="346"/>
      <c r="I51" s="346"/>
      <c r="J51" s="346"/>
      <c r="K51" s="346"/>
      <c r="L51" s="346"/>
      <c r="M51" s="346"/>
      <c r="N51" s="346"/>
      <c r="O51" s="346"/>
      <c r="P51" s="348"/>
      <c r="Q51" s="346"/>
      <c r="R51" s="348"/>
    </row>
    <row r="52" spans="1:18" ht="30.75" customHeight="1">
      <c r="A52" s="346"/>
      <c r="B52" s="336"/>
      <c r="C52" s="161"/>
      <c r="D52" s="161">
        <f t="shared" si="2"/>
        <v>0</v>
      </c>
      <c r="E52" s="346"/>
      <c r="F52" s="346"/>
      <c r="G52" s="346"/>
      <c r="H52" s="346"/>
      <c r="I52" s="346"/>
      <c r="J52" s="346"/>
      <c r="K52" s="346"/>
      <c r="L52" s="346"/>
      <c r="M52" s="346"/>
      <c r="N52" s="346"/>
      <c r="O52" s="346"/>
      <c r="P52" s="348"/>
      <c r="Q52" s="346"/>
      <c r="R52" s="348"/>
    </row>
    <row r="53" spans="1:18" ht="30.75" customHeight="1">
      <c r="A53" s="346"/>
      <c r="B53" s="347"/>
      <c r="C53" s="161"/>
      <c r="D53" s="161">
        <f t="shared" si="2"/>
        <v>0</v>
      </c>
      <c r="E53" s="346"/>
      <c r="F53" s="346"/>
      <c r="G53" s="346"/>
      <c r="H53" s="346"/>
      <c r="I53" s="346"/>
      <c r="J53" s="346"/>
      <c r="K53" s="346"/>
      <c r="L53" s="346"/>
      <c r="M53" s="346"/>
      <c r="N53" s="346"/>
      <c r="O53" s="346"/>
      <c r="P53" s="348"/>
      <c r="Q53" s="346"/>
      <c r="R53" s="348"/>
    </row>
    <row r="54" spans="1:18" ht="30.75" customHeight="1">
      <c r="A54" s="346"/>
      <c r="B54" s="347"/>
      <c r="C54" s="161"/>
      <c r="D54" s="161">
        <f t="shared" si="2"/>
        <v>0</v>
      </c>
      <c r="E54" s="346"/>
      <c r="F54" s="346"/>
      <c r="G54" s="346"/>
      <c r="H54" s="346"/>
      <c r="I54" s="346"/>
      <c r="J54" s="346"/>
      <c r="K54" s="346"/>
      <c r="L54" s="346"/>
      <c r="M54" s="346"/>
      <c r="N54" s="346"/>
      <c r="O54" s="346"/>
      <c r="P54" s="348"/>
      <c r="Q54" s="346"/>
      <c r="R54" s="348"/>
    </row>
    <row r="55" spans="1:18" ht="30.75" customHeight="1">
      <c r="A55" s="346"/>
      <c r="B55" s="347"/>
      <c r="C55" s="161"/>
      <c r="D55" s="161">
        <f t="shared" si="2"/>
        <v>0</v>
      </c>
      <c r="E55" s="346"/>
      <c r="F55" s="346"/>
      <c r="G55" s="346"/>
      <c r="H55" s="346"/>
      <c r="I55" s="346"/>
      <c r="J55" s="346"/>
      <c r="K55" s="346"/>
      <c r="L55" s="346"/>
      <c r="M55" s="346"/>
      <c r="N55" s="346"/>
      <c r="O55" s="346"/>
      <c r="P55" s="348"/>
      <c r="Q55" s="346"/>
      <c r="R55" s="348"/>
    </row>
    <row r="56" spans="1:18" ht="30.75" customHeight="1">
      <c r="A56" s="346"/>
      <c r="B56" s="336"/>
      <c r="C56" s="161"/>
      <c r="D56" s="161">
        <f t="shared" si="2"/>
        <v>0</v>
      </c>
      <c r="E56" s="346"/>
      <c r="F56" s="346"/>
      <c r="G56" s="346"/>
      <c r="H56" s="346"/>
      <c r="I56" s="346"/>
      <c r="J56" s="346"/>
      <c r="K56" s="346"/>
      <c r="L56" s="346"/>
      <c r="M56" s="346"/>
      <c r="N56" s="346"/>
      <c r="O56" s="346"/>
      <c r="P56" s="348"/>
      <c r="Q56" s="346"/>
      <c r="R56" s="348"/>
    </row>
    <row r="57" spans="1:18" ht="30.75" customHeight="1">
      <c r="A57" s="346"/>
      <c r="B57" s="347"/>
      <c r="C57" s="161"/>
      <c r="D57" s="161">
        <f t="shared" si="2"/>
        <v>0</v>
      </c>
      <c r="E57" s="346"/>
      <c r="F57" s="346"/>
      <c r="G57" s="346"/>
      <c r="H57" s="346"/>
      <c r="I57" s="346"/>
      <c r="J57" s="346"/>
      <c r="K57" s="346"/>
      <c r="L57" s="346"/>
      <c r="M57" s="346"/>
      <c r="N57" s="346"/>
      <c r="O57" s="346"/>
      <c r="P57" s="348"/>
      <c r="Q57" s="346"/>
      <c r="R57" s="348"/>
    </row>
    <row r="58" spans="1:18" ht="30.75" customHeight="1">
      <c r="A58" s="346"/>
      <c r="B58" s="347"/>
      <c r="C58" s="161"/>
      <c r="D58" s="161">
        <f t="shared" si="2"/>
        <v>0</v>
      </c>
      <c r="E58" s="346"/>
      <c r="F58" s="346"/>
      <c r="G58" s="346"/>
      <c r="H58" s="346"/>
      <c r="I58" s="346"/>
      <c r="J58" s="346"/>
      <c r="K58" s="346"/>
      <c r="L58" s="346"/>
      <c r="M58" s="346"/>
      <c r="N58" s="346"/>
      <c r="O58" s="346"/>
      <c r="P58" s="348"/>
      <c r="Q58" s="346"/>
      <c r="R58" s="348"/>
    </row>
    <row r="59" spans="1:18" ht="30.75" customHeight="1">
      <c r="A59" s="346"/>
      <c r="B59" s="336"/>
      <c r="C59" s="161"/>
      <c r="D59" s="161">
        <f t="shared" si="2"/>
        <v>0</v>
      </c>
      <c r="E59" s="346"/>
      <c r="F59" s="346"/>
      <c r="G59" s="346"/>
      <c r="H59" s="346"/>
      <c r="I59" s="346"/>
      <c r="J59" s="346"/>
      <c r="K59" s="346"/>
      <c r="L59" s="346"/>
      <c r="M59" s="346"/>
      <c r="N59" s="346"/>
      <c r="O59" s="346"/>
      <c r="P59" s="348"/>
      <c r="Q59" s="346"/>
      <c r="R59" s="348"/>
    </row>
    <row r="60" spans="1:18" ht="30.75" customHeight="1">
      <c r="A60" s="346"/>
      <c r="B60" s="336"/>
      <c r="C60" s="161"/>
      <c r="D60" s="161">
        <f t="shared" si="2"/>
        <v>0</v>
      </c>
      <c r="E60" s="346"/>
      <c r="F60" s="346"/>
      <c r="G60" s="346"/>
      <c r="H60" s="346"/>
      <c r="I60" s="346"/>
      <c r="J60" s="346"/>
      <c r="K60" s="346"/>
      <c r="L60" s="346"/>
      <c r="M60" s="346"/>
      <c r="N60" s="346"/>
      <c r="O60" s="346"/>
      <c r="P60" s="348"/>
      <c r="Q60" s="346"/>
      <c r="R60" s="348"/>
    </row>
    <row r="61" spans="1:18" ht="30.75" customHeight="1">
      <c r="A61" s="346"/>
      <c r="B61" s="336"/>
      <c r="C61" s="161"/>
      <c r="D61" s="161">
        <f t="shared" si="2"/>
        <v>0</v>
      </c>
      <c r="E61" s="346"/>
      <c r="F61" s="346"/>
      <c r="G61" s="346"/>
      <c r="H61" s="346"/>
      <c r="I61" s="346"/>
      <c r="J61" s="346"/>
      <c r="K61" s="346"/>
      <c r="L61" s="346"/>
      <c r="M61" s="346"/>
      <c r="N61" s="346"/>
      <c r="O61" s="346"/>
      <c r="P61" s="348"/>
      <c r="Q61" s="346"/>
      <c r="R61" s="348"/>
    </row>
    <row r="62" spans="1:18" ht="30.75" customHeight="1">
      <c r="A62" s="346"/>
      <c r="B62" s="336"/>
      <c r="C62" s="161"/>
      <c r="D62" s="161">
        <f t="shared" si="2"/>
        <v>0</v>
      </c>
      <c r="E62" s="346"/>
      <c r="F62" s="346"/>
      <c r="G62" s="346"/>
      <c r="H62" s="346"/>
      <c r="I62" s="346"/>
      <c r="J62" s="346"/>
      <c r="K62" s="346"/>
      <c r="L62" s="346"/>
      <c r="M62" s="346"/>
      <c r="N62" s="346"/>
      <c r="O62" s="346"/>
      <c r="P62" s="348"/>
      <c r="Q62" s="346"/>
      <c r="R62" s="348"/>
    </row>
    <row r="63" spans="1:18" ht="30.75" customHeight="1">
      <c r="A63" s="346"/>
      <c r="B63" s="347"/>
      <c r="C63" s="161"/>
      <c r="D63" s="161">
        <f t="shared" si="2"/>
        <v>0</v>
      </c>
      <c r="E63" s="346"/>
      <c r="F63" s="346"/>
      <c r="G63" s="346"/>
      <c r="H63" s="346"/>
      <c r="I63" s="346"/>
      <c r="J63" s="346"/>
      <c r="K63" s="346"/>
      <c r="L63" s="346"/>
      <c r="M63" s="346"/>
      <c r="N63" s="346"/>
      <c r="O63" s="346"/>
      <c r="P63" s="348"/>
      <c r="Q63" s="346"/>
      <c r="R63" s="348"/>
    </row>
    <row r="64" spans="1:18" ht="30.75" customHeight="1">
      <c r="A64" s="346"/>
      <c r="B64" s="336"/>
      <c r="C64" s="161"/>
      <c r="D64" s="161">
        <f t="shared" si="2"/>
        <v>0</v>
      </c>
      <c r="E64" s="346"/>
      <c r="F64" s="346"/>
      <c r="G64" s="346"/>
      <c r="H64" s="346"/>
      <c r="I64" s="346"/>
      <c r="J64" s="346"/>
      <c r="K64" s="346"/>
      <c r="L64" s="346"/>
      <c r="M64" s="346"/>
      <c r="N64" s="346"/>
      <c r="O64" s="346"/>
      <c r="P64" s="348"/>
      <c r="Q64" s="346"/>
      <c r="R64" s="348"/>
    </row>
    <row r="65" spans="1:18" ht="30.75" customHeight="1">
      <c r="A65" s="346"/>
      <c r="B65" s="336"/>
      <c r="C65" s="161"/>
      <c r="D65" s="161">
        <f t="shared" si="2"/>
        <v>0</v>
      </c>
      <c r="E65" s="346"/>
      <c r="F65" s="346"/>
      <c r="G65" s="346"/>
      <c r="H65" s="346"/>
      <c r="I65" s="346"/>
      <c r="J65" s="346"/>
      <c r="K65" s="346"/>
      <c r="L65" s="346"/>
      <c r="M65" s="346"/>
      <c r="N65" s="346"/>
      <c r="O65" s="346"/>
      <c r="P65" s="348"/>
      <c r="Q65" s="346"/>
      <c r="R65" s="348"/>
    </row>
    <row r="66" spans="1:18" ht="30.75" customHeight="1">
      <c r="A66" s="346"/>
      <c r="B66" s="336"/>
      <c r="C66" s="161"/>
      <c r="D66" s="161">
        <f t="shared" si="2"/>
        <v>0</v>
      </c>
      <c r="E66" s="346"/>
      <c r="F66" s="346"/>
      <c r="G66" s="346"/>
      <c r="H66" s="346"/>
      <c r="I66" s="346"/>
      <c r="J66" s="346"/>
      <c r="K66" s="346"/>
      <c r="L66" s="346"/>
      <c r="M66" s="346"/>
      <c r="N66" s="346"/>
      <c r="O66" s="346"/>
      <c r="P66" s="348"/>
      <c r="Q66" s="346"/>
      <c r="R66" s="348"/>
    </row>
    <row r="67" spans="1:18" ht="30.75" customHeight="1">
      <c r="A67" s="346"/>
      <c r="B67" s="347"/>
      <c r="C67" s="161"/>
      <c r="D67" s="161">
        <f t="shared" si="2"/>
        <v>0</v>
      </c>
      <c r="E67" s="346"/>
      <c r="F67" s="346"/>
      <c r="G67" s="346"/>
      <c r="H67" s="346"/>
      <c r="I67" s="346"/>
      <c r="J67" s="346"/>
      <c r="K67" s="346"/>
      <c r="L67" s="346"/>
      <c r="M67" s="346"/>
      <c r="N67" s="346"/>
      <c r="O67" s="346"/>
      <c r="P67" s="348"/>
      <c r="Q67" s="346"/>
      <c r="R67" s="348"/>
    </row>
  </sheetData>
  <autoFilter ref="A1:XFB67" xr:uid="{00000000-0009-0000-0000-000005000000}"/>
  <dataValidations count="7">
    <dataValidation type="list" allowBlank="1" showInputMessage="1" showErrorMessage="1" sqref="R13:R67 R2:R5 R7:R11" xr:uid="{00000000-0002-0000-0500-000000000000}">
      <formula1>$XFA$17:$XFA$19</formula1>
    </dataValidation>
    <dataValidation type="list" allowBlank="1" showInputMessage="1" showErrorMessage="1" sqref="P13:P67 P2:P5 P7:P11" xr:uid="{00000000-0002-0000-0500-000001000000}">
      <formula1>$XFA$15:$XFA$16</formula1>
    </dataValidation>
    <dataValidation type="list" allowBlank="1" showInputMessage="1" showErrorMessage="1" sqref="N13:N67 N2:N11" xr:uid="{00000000-0002-0000-0500-000002000000}">
      <formula1>$XFA$13:$XFA$14</formula1>
    </dataValidation>
    <dataValidation type="list" allowBlank="1" showInputMessage="1" showErrorMessage="1" sqref="L13:L67 L2:L5 L7:L11" xr:uid="{00000000-0002-0000-0500-000003000000}">
      <formula1>$XFA$9:$XFA$12</formula1>
    </dataValidation>
    <dataValidation type="list" allowBlank="1" showInputMessage="1" showErrorMessage="1" sqref="J13:J67 J2:J5 J7:J11" xr:uid="{00000000-0002-0000-0500-000004000000}">
      <formula1>$XFA$6:$XFA$7</formula1>
    </dataValidation>
    <dataValidation type="list" allowBlank="1" showInputMessage="1" showErrorMessage="1" sqref="H13:H67 H2:H5 H7:H11" xr:uid="{00000000-0002-0000-0500-000005000000}">
      <formula1>$XFA$4:$XFA$5</formula1>
    </dataValidation>
    <dataValidation type="list" allowBlank="1" showInputMessage="1" showErrorMessage="1" sqref="F13:F67 F2:F11" xr:uid="{00000000-0002-0000-0500-000006000000}">
      <formula1>$XFA$2:$XFA$3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C89"/>
  <sheetViews>
    <sheetView workbookViewId="0"/>
  </sheetViews>
  <sheetFormatPr baseColWidth="10" defaultColWidth="11.42578125" defaultRowHeight="12.75"/>
  <cols>
    <col min="1" max="3" width="11.42578125" style="345"/>
    <col min="4" max="4" width="11.42578125" style="354"/>
    <col min="5" max="5" width="46.140625" style="349" customWidth="1"/>
    <col min="6" max="6" width="10.7109375" style="349" customWidth="1"/>
    <col min="7" max="7" width="3.5703125" style="345" customWidth="1"/>
    <col min="8" max="8" width="11.42578125" style="345"/>
    <col min="9" max="9" width="3.5703125" style="345" customWidth="1"/>
    <col min="10" max="10" width="11.42578125" style="345"/>
    <col min="11" max="11" width="3.85546875" style="345" customWidth="1"/>
    <col min="12" max="12" width="11.42578125" style="345"/>
    <col min="13" max="13" width="3.85546875" style="345" customWidth="1"/>
    <col min="14" max="14" width="3.7109375" style="345" customWidth="1"/>
    <col min="15" max="15" width="11.42578125" style="345"/>
    <col min="16" max="16" width="3.42578125" style="349" customWidth="1"/>
    <col min="17" max="17" width="11.42578125" style="349"/>
    <col min="18" max="18" width="3.85546875" style="349" customWidth="1"/>
    <col min="19" max="21" width="11.42578125" style="349"/>
    <col min="22" max="22" width="15.28515625" style="349" customWidth="1"/>
    <col min="23" max="16384" width="11.42578125" style="349"/>
  </cols>
  <sheetData>
    <row r="1" spans="1:19 16381:16383" s="345" customFormat="1" ht="117.75" customHeight="1">
      <c r="A1" s="340" t="s">
        <v>866</v>
      </c>
      <c r="B1" s="341" t="s">
        <v>868</v>
      </c>
      <c r="C1" s="341" t="s">
        <v>869</v>
      </c>
      <c r="D1" s="342" t="s">
        <v>873</v>
      </c>
      <c r="E1" s="254" t="s">
        <v>867</v>
      </c>
      <c r="F1" s="137" t="s">
        <v>320</v>
      </c>
      <c r="G1" s="342"/>
      <c r="H1" s="342" t="s">
        <v>870</v>
      </c>
      <c r="I1" s="342"/>
      <c r="J1" s="342" t="s">
        <v>871</v>
      </c>
      <c r="K1" s="342"/>
      <c r="L1" s="342" t="s">
        <v>872</v>
      </c>
      <c r="M1" s="342"/>
      <c r="N1" s="342"/>
      <c r="O1" s="342" t="s">
        <v>874</v>
      </c>
      <c r="P1" s="342"/>
      <c r="Q1" s="342" t="s">
        <v>875</v>
      </c>
      <c r="R1" s="342"/>
      <c r="S1" s="342" t="s">
        <v>876</v>
      </c>
      <c r="XFA1" s="343" t="s">
        <v>877</v>
      </c>
      <c r="XFB1" s="343" t="s">
        <v>878</v>
      </c>
      <c r="XFC1" s="344" t="s">
        <v>879</v>
      </c>
    </row>
    <row r="2" spans="1:19 16381:16383" ht="75">
      <c r="A2" s="346" t="s">
        <v>880</v>
      </c>
      <c r="B2" s="161" t="str">
        <f t="shared" ref="B2:B33" si="0">IF(AND(C2&gt;=0,C2&lt;86),"Debil",IF(AND(C2&gt;=86,C2&lt;96),"Moderado","Fuerte"))</f>
        <v>Fuerte</v>
      </c>
      <c r="C2" s="346">
        <f t="shared" ref="C2:C33" si="1">SUM(G2,I2,K2,M2,N2,P2,R2)</f>
        <v>100</v>
      </c>
      <c r="D2" s="346" t="s">
        <v>885</v>
      </c>
      <c r="E2" s="347" t="s">
        <v>881</v>
      </c>
      <c r="F2" s="348"/>
      <c r="G2" s="346">
        <f>IF(H2="Asignado",15,0)</f>
        <v>15</v>
      </c>
      <c r="H2" s="346" t="s">
        <v>882</v>
      </c>
      <c r="I2" s="346">
        <f>IF(J2="Adecuado",15,0)</f>
        <v>15</v>
      </c>
      <c r="J2" s="346" t="s">
        <v>883</v>
      </c>
      <c r="K2" s="346">
        <f>IF(L2="Oportuna",15,0)</f>
        <v>15</v>
      </c>
      <c r="L2" s="346" t="s">
        <v>884</v>
      </c>
      <c r="M2" s="346">
        <f t="shared" ref="M2:M33" si="2">IF(D2="Preventivo",15,IF(OR(D2="Detectivo",D2="Correctivo"),10,0))</f>
        <v>15</v>
      </c>
      <c r="N2" s="346">
        <f>IF(O2="Confiable",15,0)</f>
        <v>15</v>
      </c>
      <c r="O2" s="346" t="s">
        <v>886</v>
      </c>
      <c r="P2" s="346">
        <f>IF(Q2="Se investigan y resuelven oportunamente",15,0)</f>
        <v>15</v>
      </c>
      <c r="Q2" s="348" t="s">
        <v>887</v>
      </c>
      <c r="R2" s="346">
        <f>IF(S2="Completa",10,IF(S2="Incompleta",5,0))</f>
        <v>10</v>
      </c>
      <c r="S2" s="348" t="s">
        <v>888</v>
      </c>
      <c r="XFA2" s="333" t="s">
        <v>889</v>
      </c>
      <c r="XFB2" s="333" t="s">
        <v>882</v>
      </c>
      <c r="XFC2" s="163">
        <v>15</v>
      </c>
    </row>
    <row r="3" spans="1:19 16381:16383" ht="60">
      <c r="A3" s="346" t="s">
        <v>890</v>
      </c>
      <c r="B3" s="161" t="str">
        <f t="shared" si="0"/>
        <v>Fuerte</v>
      </c>
      <c r="C3" s="346">
        <f t="shared" si="1"/>
        <v>100</v>
      </c>
      <c r="D3" s="346" t="s">
        <v>885</v>
      </c>
      <c r="E3" s="350" t="s">
        <v>918</v>
      </c>
      <c r="F3" s="348"/>
      <c r="G3" s="346">
        <f t="shared" ref="G3:G67" si="3">IF(H3="Asignado",15,0)</f>
        <v>15</v>
      </c>
      <c r="H3" s="346" t="s">
        <v>882</v>
      </c>
      <c r="I3" s="346">
        <f>IF(J3="Adecuado",15,0)</f>
        <v>15</v>
      </c>
      <c r="J3" s="346" t="s">
        <v>883</v>
      </c>
      <c r="K3" s="346">
        <f>IF(L3="Oportuna",15,0)</f>
        <v>15</v>
      </c>
      <c r="L3" s="346" t="s">
        <v>884</v>
      </c>
      <c r="M3" s="346">
        <f t="shared" si="2"/>
        <v>15</v>
      </c>
      <c r="N3" s="346">
        <f>IF(O3="Confiable",15,0)</f>
        <v>15</v>
      </c>
      <c r="O3" s="346" t="s">
        <v>886</v>
      </c>
      <c r="P3" s="346">
        <f>IF(Q3="Se investigan y resuelven oportunamente",15,0)</f>
        <v>15</v>
      </c>
      <c r="Q3" s="348" t="s">
        <v>887</v>
      </c>
      <c r="R3" s="346">
        <f>IF(S3="Completa",10,IF(S3="Incompleta",5,0))</f>
        <v>10</v>
      </c>
      <c r="S3" s="348" t="s">
        <v>888</v>
      </c>
      <c r="XFA3" s="333"/>
      <c r="XFB3" s="333" t="s">
        <v>892</v>
      </c>
      <c r="XFC3" s="163">
        <v>0</v>
      </c>
    </row>
    <row r="4" spans="1:19 16381:16383" ht="105">
      <c r="A4" s="346" t="s">
        <v>893</v>
      </c>
      <c r="B4" s="161" t="str">
        <f t="shared" si="0"/>
        <v>Debil</v>
      </c>
      <c r="C4" s="346">
        <f t="shared" si="1"/>
        <v>85</v>
      </c>
      <c r="D4" s="346" t="s">
        <v>885</v>
      </c>
      <c r="E4" s="347" t="s">
        <v>919</v>
      </c>
      <c r="F4" s="348"/>
      <c r="G4" s="346">
        <f t="shared" si="3"/>
        <v>15</v>
      </c>
      <c r="H4" s="346" t="s">
        <v>882</v>
      </c>
      <c r="I4" s="346">
        <f t="shared" ref="I4:I67" si="4">IF(J4="Adecuado",15,0)</f>
        <v>15</v>
      </c>
      <c r="J4" s="346" t="s">
        <v>883</v>
      </c>
      <c r="K4" s="346">
        <f t="shared" ref="K4:K67" si="5">IF(L4="Oportuna",15,0)</f>
        <v>0</v>
      </c>
      <c r="L4" s="346" t="s">
        <v>901</v>
      </c>
      <c r="M4" s="346">
        <f t="shared" si="2"/>
        <v>15</v>
      </c>
      <c r="N4" s="346">
        <f t="shared" ref="N4:N67" si="6">IF(O4="Confiable",15,0)</f>
        <v>15</v>
      </c>
      <c r="O4" s="346" t="s">
        <v>886</v>
      </c>
      <c r="P4" s="346">
        <f t="shared" ref="P4:P67" si="7">IF(Q4="Se investigan y resuelven oportunamente",15,0)</f>
        <v>15</v>
      </c>
      <c r="Q4" s="348" t="s">
        <v>887</v>
      </c>
      <c r="R4" s="346">
        <f t="shared" ref="R4:R67" si="8">IF(S4="Completa",10,IF(S4="Incompleta",5,0))</f>
        <v>10</v>
      </c>
      <c r="S4" s="348" t="s">
        <v>888</v>
      </c>
      <c r="XFA4" s="333" t="s">
        <v>895</v>
      </c>
      <c r="XFB4" s="333" t="s">
        <v>883</v>
      </c>
      <c r="XFC4" s="163">
        <v>15</v>
      </c>
    </row>
    <row r="5" spans="1:19 16381:16383" ht="51">
      <c r="A5" s="346" t="s">
        <v>896</v>
      </c>
      <c r="B5" s="161" t="str">
        <f t="shared" si="0"/>
        <v>Fuerte</v>
      </c>
      <c r="C5" s="346">
        <f t="shared" si="1"/>
        <v>100</v>
      </c>
      <c r="D5" s="346" t="s">
        <v>885</v>
      </c>
      <c r="E5" s="350" t="s">
        <v>920</v>
      </c>
      <c r="F5" s="348"/>
      <c r="G5" s="346">
        <f t="shared" si="3"/>
        <v>15</v>
      </c>
      <c r="H5" s="346" t="s">
        <v>882</v>
      </c>
      <c r="I5" s="346">
        <f t="shared" si="4"/>
        <v>15</v>
      </c>
      <c r="J5" s="346" t="s">
        <v>883</v>
      </c>
      <c r="K5" s="346">
        <f t="shared" si="5"/>
        <v>15</v>
      </c>
      <c r="L5" s="346" t="s">
        <v>884</v>
      </c>
      <c r="M5" s="346">
        <f t="shared" si="2"/>
        <v>15</v>
      </c>
      <c r="N5" s="346">
        <f t="shared" si="6"/>
        <v>15</v>
      </c>
      <c r="O5" s="346" t="s">
        <v>886</v>
      </c>
      <c r="P5" s="346">
        <f t="shared" si="7"/>
        <v>15</v>
      </c>
      <c r="Q5" s="348" t="s">
        <v>887</v>
      </c>
      <c r="R5" s="346">
        <f t="shared" si="8"/>
        <v>10</v>
      </c>
      <c r="S5" s="348" t="s">
        <v>888</v>
      </c>
      <c r="XFA5" s="333"/>
      <c r="XFB5" s="333" t="s">
        <v>897</v>
      </c>
      <c r="XFC5" s="163">
        <v>0</v>
      </c>
    </row>
    <row r="6" spans="1:19 16381:16383" ht="75">
      <c r="A6" s="346" t="s">
        <v>898</v>
      </c>
      <c r="B6" s="161" t="str">
        <f t="shared" si="0"/>
        <v>Fuerte</v>
      </c>
      <c r="C6" s="346">
        <f t="shared" si="1"/>
        <v>100</v>
      </c>
      <c r="D6" s="346" t="s">
        <v>885</v>
      </c>
      <c r="E6" s="350" t="s">
        <v>921</v>
      </c>
      <c r="F6" s="348"/>
      <c r="G6" s="346">
        <f t="shared" si="3"/>
        <v>15</v>
      </c>
      <c r="H6" s="346" t="s">
        <v>882</v>
      </c>
      <c r="I6" s="346">
        <f t="shared" si="4"/>
        <v>15</v>
      </c>
      <c r="J6" s="346" t="s">
        <v>883</v>
      </c>
      <c r="K6" s="346">
        <f t="shared" si="5"/>
        <v>15</v>
      </c>
      <c r="L6" s="346" t="s">
        <v>884</v>
      </c>
      <c r="M6" s="346">
        <f t="shared" si="2"/>
        <v>15</v>
      </c>
      <c r="N6" s="346">
        <f t="shared" si="6"/>
        <v>15</v>
      </c>
      <c r="O6" s="346" t="s">
        <v>886</v>
      </c>
      <c r="P6" s="346">
        <f t="shared" si="7"/>
        <v>15</v>
      </c>
      <c r="Q6" s="348" t="s">
        <v>887</v>
      </c>
      <c r="R6" s="346">
        <f t="shared" si="8"/>
        <v>10</v>
      </c>
      <c r="S6" s="348" t="s">
        <v>888</v>
      </c>
      <c r="XFA6" s="333" t="s">
        <v>872</v>
      </c>
      <c r="XFB6" s="333" t="s">
        <v>884</v>
      </c>
      <c r="XFC6" s="163">
        <v>15</v>
      </c>
    </row>
    <row r="7" spans="1:19 16381:16383" ht="51">
      <c r="A7" s="346" t="s">
        <v>900</v>
      </c>
      <c r="B7" s="161" t="str">
        <f t="shared" si="0"/>
        <v>Fuerte</v>
      </c>
      <c r="C7" s="346">
        <f t="shared" si="1"/>
        <v>100</v>
      </c>
      <c r="D7" s="346" t="s">
        <v>885</v>
      </c>
      <c r="E7" s="350" t="s">
        <v>922</v>
      </c>
      <c r="F7" s="348"/>
      <c r="G7" s="346">
        <f t="shared" si="3"/>
        <v>15</v>
      </c>
      <c r="H7" s="346" t="s">
        <v>882</v>
      </c>
      <c r="I7" s="346">
        <f t="shared" si="4"/>
        <v>15</v>
      </c>
      <c r="J7" s="346" t="s">
        <v>883</v>
      </c>
      <c r="K7" s="346">
        <f t="shared" si="5"/>
        <v>15</v>
      </c>
      <c r="L7" s="346" t="s">
        <v>884</v>
      </c>
      <c r="M7" s="346">
        <f t="shared" si="2"/>
        <v>15</v>
      </c>
      <c r="N7" s="346">
        <f t="shared" si="6"/>
        <v>15</v>
      </c>
      <c r="O7" s="346" t="s">
        <v>886</v>
      </c>
      <c r="P7" s="346">
        <f t="shared" si="7"/>
        <v>15</v>
      </c>
      <c r="Q7" s="348" t="s">
        <v>887</v>
      </c>
      <c r="R7" s="346">
        <f t="shared" si="8"/>
        <v>10</v>
      </c>
      <c r="S7" s="348" t="s">
        <v>888</v>
      </c>
      <c r="XFA7" s="333"/>
      <c r="XFB7" s="333" t="s">
        <v>901</v>
      </c>
      <c r="XFC7" s="163">
        <v>0</v>
      </c>
    </row>
    <row r="8" spans="1:19 16381:16383" ht="51">
      <c r="A8" s="346" t="s">
        <v>902</v>
      </c>
      <c r="B8" s="161" t="str">
        <f t="shared" si="0"/>
        <v>Moderado</v>
      </c>
      <c r="C8" s="346">
        <f t="shared" si="1"/>
        <v>95</v>
      </c>
      <c r="D8" s="346" t="s">
        <v>908</v>
      </c>
      <c r="E8" s="350" t="s">
        <v>923</v>
      </c>
      <c r="F8" s="348"/>
      <c r="G8" s="346">
        <f t="shared" si="3"/>
        <v>15</v>
      </c>
      <c r="H8" s="346" t="s">
        <v>882</v>
      </c>
      <c r="I8" s="346">
        <f t="shared" si="4"/>
        <v>15</v>
      </c>
      <c r="J8" s="346" t="s">
        <v>883</v>
      </c>
      <c r="K8" s="346">
        <f t="shared" si="5"/>
        <v>15</v>
      </c>
      <c r="L8" s="346" t="s">
        <v>884</v>
      </c>
      <c r="M8" s="346">
        <f t="shared" si="2"/>
        <v>10</v>
      </c>
      <c r="N8" s="346">
        <f t="shared" si="6"/>
        <v>15</v>
      </c>
      <c r="O8" s="346" t="s">
        <v>886</v>
      </c>
      <c r="P8" s="346">
        <f t="shared" si="7"/>
        <v>15</v>
      </c>
      <c r="Q8" s="348" t="s">
        <v>887</v>
      </c>
      <c r="R8" s="346">
        <f t="shared" si="8"/>
        <v>10</v>
      </c>
      <c r="S8" s="348" t="s">
        <v>888</v>
      </c>
      <c r="XFA8" s="333"/>
      <c r="XFB8" s="333"/>
      <c r="XFC8" s="163"/>
    </row>
    <row r="9" spans="1:19 16381:16383" ht="51">
      <c r="A9" s="346" t="s">
        <v>903</v>
      </c>
      <c r="B9" s="161" t="str">
        <f t="shared" si="0"/>
        <v>Fuerte</v>
      </c>
      <c r="C9" s="346">
        <f t="shared" si="1"/>
        <v>100</v>
      </c>
      <c r="D9" s="346" t="s">
        <v>885</v>
      </c>
      <c r="E9" s="350" t="s">
        <v>924</v>
      </c>
      <c r="F9" s="348"/>
      <c r="G9" s="346">
        <f t="shared" si="3"/>
        <v>15</v>
      </c>
      <c r="H9" s="346" t="s">
        <v>882</v>
      </c>
      <c r="I9" s="346">
        <f t="shared" si="4"/>
        <v>15</v>
      </c>
      <c r="J9" s="346" t="s">
        <v>883</v>
      </c>
      <c r="K9" s="346">
        <f t="shared" si="5"/>
        <v>15</v>
      </c>
      <c r="L9" s="346" t="s">
        <v>884</v>
      </c>
      <c r="M9" s="346">
        <f t="shared" si="2"/>
        <v>15</v>
      </c>
      <c r="N9" s="346">
        <f t="shared" si="6"/>
        <v>15</v>
      </c>
      <c r="O9" s="346" t="s">
        <v>886</v>
      </c>
      <c r="P9" s="346">
        <f t="shared" si="7"/>
        <v>15</v>
      </c>
      <c r="Q9" s="348" t="s">
        <v>887</v>
      </c>
      <c r="R9" s="346">
        <f t="shared" si="8"/>
        <v>10</v>
      </c>
      <c r="S9" s="348" t="s">
        <v>888</v>
      </c>
      <c r="XFA9" s="333" t="s">
        <v>904</v>
      </c>
      <c r="XFB9" s="333" t="s">
        <v>885</v>
      </c>
      <c r="XFC9" s="163">
        <v>15</v>
      </c>
    </row>
    <row r="10" spans="1:19 16381:16383" ht="60">
      <c r="A10" s="346" t="s">
        <v>905</v>
      </c>
      <c r="B10" s="161" t="str">
        <f t="shared" si="0"/>
        <v>Fuerte</v>
      </c>
      <c r="C10" s="346">
        <f t="shared" si="1"/>
        <v>100</v>
      </c>
      <c r="D10" s="346" t="s">
        <v>885</v>
      </c>
      <c r="E10" s="350" t="s">
        <v>925</v>
      </c>
      <c r="F10" s="348"/>
      <c r="G10" s="346">
        <f t="shared" si="3"/>
        <v>15</v>
      </c>
      <c r="H10" s="346" t="s">
        <v>882</v>
      </c>
      <c r="I10" s="346">
        <f t="shared" si="4"/>
        <v>15</v>
      </c>
      <c r="J10" s="346" t="s">
        <v>883</v>
      </c>
      <c r="K10" s="346">
        <f t="shared" si="5"/>
        <v>15</v>
      </c>
      <c r="L10" s="346" t="s">
        <v>884</v>
      </c>
      <c r="M10" s="346">
        <f t="shared" si="2"/>
        <v>15</v>
      </c>
      <c r="N10" s="346">
        <f t="shared" si="6"/>
        <v>15</v>
      </c>
      <c r="O10" s="346" t="s">
        <v>886</v>
      </c>
      <c r="P10" s="346">
        <f t="shared" si="7"/>
        <v>15</v>
      </c>
      <c r="Q10" s="348" t="s">
        <v>887</v>
      </c>
      <c r="R10" s="346">
        <f t="shared" si="8"/>
        <v>10</v>
      </c>
      <c r="S10" s="348" t="s">
        <v>888</v>
      </c>
      <c r="XFA10" s="333"/>
      <c r="XFB10" s="333" t="s">
        <v>906</v>
      </c>
      <c r="XFC10" s="163">
        <v>10</v>
      </c>
    </row>
    <row r="11" spans="1:19 16381:16383" ht="60">
      <c r="A11" s="346" t="s">
        <v>907</v>
      </c>
      <c r="B11" s="161" t="str">
        <f t="shared" si="0"/>
        <v>Fuerte</v>
      </c>
      <c r="C11" s="346">
        <f t="shared" si="1"/>
        <v>100</v>
      </c>
      <c r="D11" s="346" t="s">
        <v>885</v>
      </c>
      <c r="E11" s="350" t="s">
        <v>926</v>
      </c>
      <c r="F11" s="348"/>
      <c r="G11" s="346">
        <f t="shared" si="3"/>
        <v>15</v>
      </c>
      <c r="H11" s="346" t="s">
        <v>882</v>
      </c>
      <c r="I11" s="346">
        <f t="shared" si="4"/>
        <v>15</v>
      </c>
      <c r="J11" s="346" t="s">
        <v>883</v>
      </c>
      <c r="K11" s="346">
        <f t="shared" si="5"/>
        <v>15</v>
      </c>
      <c r="L11" s="346" t="s">
        <v>884</v>
      </c>
      <c r="M11" s="346">
        <f t="shared" si="2"/>
        <v>15</v>
      </c>
      <c r="N11" s="346">
        <f t="shared" si="6"/>
        <v>15</v>
      </c>
      <c r="O11" s="346" t="s">
        <v>886</v>
      </c>
      <c r="P11" s="346">
        <f t="shared" si="7"/>
        <v>15</v>
      </c>
      <c r="Q11" s="348" t="s">
        <v>887</v>
      </c>
      <c r="R11" s="346">
        <f t="shared" si="8"/>
        <v>10</v>
      </c>
      <c r="S11" s="348" t="s">
        <v>888</v>
      </c>
      <c r="XFA11" s="333"/>
      <c r="XFB11" s="333" t="s">
        <v>908</v>
      </c>
      <c r="XFC11" s="163">
        <v>10</v>
      </c>
    </row>
    <row r="12" spans="1:19 16381:16383" ht="51">
      <c r="A12" s="346" t="s">
        <v>909</v>
      </c>
      <c r="B12" s="161" t="str">
        <f t="shared" si="0"/>
        <v>Fuerte</v>
      </c>
      <c r="C12" s="346">
        <f t="shared" si="1"/>
        <v>100</v>
      </c>
      <c r="D12" s="346" t="s">
        <v>885</v>
      </c>
      <c r="E12" s="347" t="s">
        <v>927</v>
      </c>
      <c r="F12" s="348"/>
      <c r="G12" s="346">
        <f t="shared" si="3"/>
        <v>15</v>
      </c>
      <c r="H12" s="346" t="s">
        <v>882</v>
      </c>
      <c r="I12" s="346">
        <f t="shared" si="4"/>
        <v>15</v>
      </c>
      <c r="J12" s="346" t="s">
        <v>883</v>
      </c>
      <c r="K12" s="346">
        <f t="shared" si="5"/>
        <v>15</v>
      </c>
      <c r="L12" s="346" t="s">
        <v>884</v>
      </c>
      <c r="M12" s="346">
        <f t="shared" si="2"/>
        <v>15</v>
      </c>
      <c r="N12" s="346">
        <f t="shared" si="6"/>
        <v>15</v>
      </c>
      <c r="O12" s="346" t="s">
        <v>886</v>
      </c>
      <c r="P12" s="346">
        <f t="shared" si="7"/>
        <v>15</v>
      </c>
      <c r="Q12" s="348" t="s">
        <v>887</v>
      </c>
      <c r="R12" s="346">
        <f t="shared" si="8"/>
        <v>10</v>
      </c>
      <c r="S12" s="348" t="s">
        <v>888</v>
      </c>
      <c r="XFA12" s="333"/>
      <c r="XFB12" s="333" t="s">
        <v>912</v>
      </c>
      <c r="XFC12" s="163">
        <v>0</v>
      </c>
    </row>
    <row r="13" spans="1:19 16381:16383" ht="60">
      <c r="A13" s="346" t="s">
        <v>928</v>
      </c>
      <c r="B13" s="161" t="str">
        <f t="shared" si="0"/>
        <v>Fuerte</v>
      </c>
      <c r="C13" s="346">
        <f t="shared" si="1"/>
        <v>100</v>
      </c>
      <c r="D13" s="346" t="s">
        <v>885</v>
      </c>
      <c r="E13" s="347" t="s">
        <v>929</v>
      </c>
      <c r="F13" s="348"/>
      <c r="G13" s="346">
        <f t="shared" si="3"/>
        <v>15</v>
      </c>
      <c r="H13" s="346" t="s">
        <v>882</v>
      </c>
      <c r="I13" s="346">
        <f t="shared" si="4"/>
        <v>15</v>
      </c>
      <c r="J13" s="346" t="s">
        <v>883</v>
      </c>
      <c r="K13" s="346">
        <f t="shared" si="5"/>
        <v>15</v>
      </c>
      <c r="L13" s="346" t="s">
        <v>884</v>
      </c>
      <c r="M13" s="346">
        <f t="shared" si="2"/>
        <v>15</v>
      </c>
      <c r="N13" s="346">
        <f t="shared" si="6"/>
        <v>15</v>
      </c>
      <c r="O13" s="346" t="s">
        <v>886</v>
      </c>
      <c r="P13" s="346">
        <f t="shared" si="7"/>
        <v>15</v>
      </c>
      <c r="Q13" s="348" t="s">
        <v>887</v>
      </c>
      <c r="R13" s="346">
        <f t="shared" si="8"/>
        <v>10</v>
      </c>
      <c r="S13" s="348" t="s">
        <v>888</v>
      </c>
      <c r="XFA13" s="333" t="s">
        <v>874</v>
      </c>
      <c r="XFB13" s="333" t="s">
        <v>886</v>
      </c>
      <c r="XFC13" s="163">
        <v>15</v>
      </c>
    </row>
    <row r="14" spans="1:19 16381:16383" ht="60">
      <c r="A14" s="346" t="s">
        <v>930</v>
      </c>
      <c r="B14" s="161" t="str">
        <f t="shared" si="0"/>
        <v>Fuerte</v>
      </c>
      <c r="C14" s="346">
        <f t="shared" si="1"/>
        <v>100</v>
      </c>
      <c r="D14" s="346" t="s">
        <v>885</v>
      </c>
      <c r="E14" s="350" t="s">
        <v>931</v>
      </c>
      <c r="F14" s="348"/>
      <c r="G14" s="346">
        <f t="shared" si="3"/>
        <v>15</v>
      </c>
      <c r="H14" s="346" t="s">
        <v>882</v>
      </c>
      <c r="I14" s="346">
        <f t="shared" si="4"/>
        <v>15</v>
      </c>
      <c r="J14" s="346" t="s">
        <v>883</v>
      </c>
      <c r="K14" s="346">
        <f t="shared" si="5"/>
        <v>15</v>
      </c>
      <c r="L14" s="346" t="s">
        <v>884</v>
      </c>
      <c r="M14" s="346">
        <f t="shared" si="2"/>
        <v>15</v>
      </c>
      <c r="N14" s="346">
        <f t="shared" si="6"/>
        <v>15</v>
      </c>
      <c r="O14" s="346" t="s">
        <v>886</v>
      </c>
      <c r="P14" s="346">
        <f t="shared" si="7"/>
        <v>15</v>
      </c>
      <c r="Q14" s="348" t="s">
        <v>887</v>
      </c>
      <c r="R14" s="346">
        <f t="shared" si="8"/>
        <v>10</v>
      </c>
      <c r="S14" s="348" t="s">
        <v>888</v>
      </c>
      <c r="XFA14" s="333"/>
      <c r="XFB14" s="333" t="s">
        <v>913</v>
      </c>
      <c r="XFC14" s="163">
        <v>0</v>
      </c>
    </row>
    <row r="15" spans="1:19 16381:16383" ht="90">
      <c r="A15" s="346" t="s">
        <v>932</v>
      </c>
      <c r="B15" s="161" t="str">
        <f t="shared" si="0"/>
        <v>Fuerte</v>
      </c>
      <c r="C15" s="346">
        <f t="shared" si="1"/>
        <v>100</v>
      </c>
      <c r="D15" s="346" t="s">
        <v>885</v>
      </c>
      <c r="E15" s="350" t="s">
        <v>933</v>
      </c>
      <c r="F15" s="348"/>
      <c r="G15" s="346">
        <f t="shared" si="3"/>
        <v>15</v>
      </c>
      <c r="H15" s="346" t="s">
        <v>882</v>
      </c>
      <c r="I15" s="346">
        <f t="shared" si="4"/>
        <v>15</v>
      </c>
      <c r="J15" s="346" t="s">
        <v>883</v>
      </c>
      <c r="K15" s="346">
        <f t="shared" si="5"/>
        <v>15</v>
      </c>
      <c r="L15" s="346" t="s">
        <v>884</v>
      </c>
      <c r="M15" s="346">
        <f t="shared" si="2"/>
        <v>15</v>
      </c>
      <c r="N15" s="346">
        <f t="shared" si="6"/>
        <v>15</v>
      </c>
      <c r="O15" s="346" t="s">
        <v>886</v>
      </c>
      <c r="P15" s="346">
        <f t="shared" si="7"/>
        <v>15</v>
      </c>
      <c r="Q15" s="348" t="s">
        <v>887</v>
      </c>
      <c r="R15" s="346">
        <f t="shared" si="8"/>
        <v>10</v>
      </c>
      <c r="S15" s="348" t="s">
        <v>888</v>
      </c>
      <c r="XFA15" s="333" t="s">
        <v>875</v>
      </c>
      <c r="XFB15" s="333" t="s">
        <v>887</v>
      </c>
      <c r="XFC15" s="163">
        <v>15</v>
      </c>
    </row>
    <row r="16" spans="1:19 16381:16383" ht="90">
      <c r="A16" s="346" t="s">
        <v>934</v>
      </c>
      <c r="B16" s="161" t="str">
        <f t="shared" si="0"/>
        <v>Fuerte</v>
      </c>
      <c r="C16" s="346">
        <f t="shared" si="1"/>
        <v>100</v>
      </c>
      <c r="D16" s="346" t="s">
        <v>885</v>
      </c>
      <c r="E16" s="350" t="s">
        <v>935</v>
      </c>
      <c r="F16" s="348"/>
      <c r="G16" s="346">
        <f t="shared" si="3"/>
        <v>15</v>
      </c>
      <c r="H16" s="346" t="s">
        <v>882</v>
      </c>
      <c r="I16" s="346">
        <f t="shared" si="4"/>
        <v>15</v>
      </c>
      <c r="J16" s="346" t="s">
        <v>883</v>
      </c>
      <c r="K16" s="346">
        <f t="shared" si="5"/>
        <v>15</v>
      </c>
      <c r="L16" s="346" t="s">
        <v>884</v>
      </c>
      <c r="M16" s="346">
        <f t="shared" si="2"/>
        <v>15</v>
      </c>
      <c r="N16" s="346">
        <f t="shared" si="6"/>
        <v>15</v>
      </c>
      <c r="O16" s="346" t="s">
        <v>886</v>
      </c>
      <c r="P16" s="346">
        <f t="shared" si="7"/>
        <v>15</v>
      </c>
      <c r="Q16" s="348" t="s">
        <v>887</v>
      </c>
      <c r="R16" s="346">
        <f t="shared" si="8"/>
        <v>10</v>
      </c>
      <c r="S16" s="348" t="s">
        <v>888</v>
      </c>
      <c r="XFA16" s="333"/>
      <c r="XFB16" s="333" t="s">
        <v>914</v>
      </c>
      <c r="XFC16" s="163">
        <v>0</v>
      </c>
    </row>
    <row r="17" spans="1:19 16381:16383" ht="60">
      <c r="A17" s="346" t="s">
        <v>936</v>
      </c>
      <c r="B17" s="161" t="str">
        <f t="shared" si="0"/>
        <v>Debil</v>
      </c>
      <c r="C17" s="346">
        <f t="shared" si="1"/>
        <v>85</v>
      </c>
      <c r="D17" s="346" t="s">
        <v>885</v>
      </c>
      <c r="E17" s="347" t="s">
        <v>937</v>
      </c>
      <c r="F17" s="348"/>
      <c r="G17" s="346">
        <f t="shared" si="3"/>
        <v>15</v>
      </c>
      <c r="H17" s="346" t="s">
        <v>882</v>
      </c>
      <c r="I17" s="346">
        <f t="shared" si="4"/>
        <v>15</v>
      </c>
      <c r="J17" s="346" t="s">
        <v>883</v>
      </c>
      <c r="K17" s="346">
        <f t="shared" si="5"/>
        <v>15</v>
      </c>
      <c r="L17" s="346" t="s">
        <v>884</v>
      </c>
      <c r="M17" s="346">
        <f t="shared" si="2"/>
        <v>15</v>
      </c>
      <c r="N17" s="346">
        <f t="shared" si="6"/>
        <v>0</v>
      </c>
      <c r="O17" s="346" t="s">
        <v>913</v>
      </c>
      <c r="P17" s="346">
        <f t="shared" si="7"/>
        <v>15</v>
      </c>
      <c r="Q17" s="348" t="s">
        <v>887</v>
      </c>
      <c r="R17" s="346">
        <f t="shared" si="8"/>
        <v>10</v>
      </c>
      <c r="S17" s="348" t="s">
        <v>888</v>
      </c>
      <c r="XFA17" s="333" t="s">
        <v>915</v>
      </c>
      <c r="XFB17" s="333" t="s">
        <v>888</v>
      </c>
      <c r="XFC17" s="163">
        <v>10</v>
      </c>
    </row>
    <row r="18" spans="1:19 16381:16383" ht="51">
      <c r="A18" s="346" t="s">
        <v>938</v>
      </c>
      <c r="B18" s="161" t="str">
        <f t="shared" si="0"/>
        <v>Debil</v>
      </c>
      <c r="C18" s="346">
        <f t="shared" si="1"/>
        <v>70</v>
      </c>
      <c r="D18" s="346" t="s">
        <v>885</v>
      </c>
      <c r="E18" s="347" t="s">
        <v>939</v>
      </c>
      <c r="F18" s="348"/>
      <c r="G18" s="346">
        <f t="shared" si="3"/>
        <v>15</v>
      </c>
      <c r="H18" s="346" t="s">
        <v>882</v>
      </c>
      <c r="I18" s="346">
        <f t="shared" si="4"/>
        <v>15</v>
      </c>
      <c r="J18" s="346" t="s">
        <v>883</v>
      </c>
      <c r="K18" s="346">
        <f t="shared" si="5"/>
        <v>0</v>
      </c>
      <c r="L18" s="346" t="s">
        <v>901</v>
      </c>
      <c r="M18" s="346">
        <f t="shared" si="2"/>
        <v>15</v>
      </c>
      <c r="N18" s="346">
        <f t="shared" si="6"/>
        <v>0</v>
      </c>
      <c r="O18" s="346" t="s">
        <v>913</v>
      </c>
      <c r="P18" s="346">
        <f t="shared" si="7"/>
        <v>15</v>
      </c>
      <c r="Q18" s="348" t="s">
        <v>887</v>
      </c>
      <c r="R18" s="346">
        <f t="shared" si="8"/>
        <v>10</v>
      </c>
      <c r="S18" s="348" t="s">
        <v>888</v>
      </c>
      <c r="XFA18" s="333"/>
      <c r="XFB18" s="333" t="s">
        <v>916</v>
      </c>
      <c r="XFC18" s="163">
        <v>5</v>
      </c>
    </row>
    <row r="19" spans="1:19 16381:16383" ht="75">
      <c r="A19" s="346" t="s">
        <v>940</v>
      </c>
      <c r="B19" s="161" t="str">
        <f t="shared" si="0"/>
        <v>Fuerte</v>
      </c>
      <c r="C19" s="346">
        <f t="shared" si="1"/>
        <v>100</v>
      </c>
      <c r="D19" s="346" t="s">
        <v>885</v>
      </c>
      <c r="E19" s="336" t="s">
        <v>941</v>
      </c>
      <c r="F19" s="348"/>
      <c r="G19" s="346">
        <f t="shared" si="3"/>
        <v>15</v>
      </c>
      <c r="H19" s="346" t="s">
        <v>882</v>
      </c>
      <c r="I19" s="346">
        <f t="shared" si="4"/>
        <v>15</v>
      </c>
      <c r="J19" s="346" t="s">
        <v>883</v>
      </c>
      <c r="K19" s="346">
        <f t="shared" si="5"/>
        <v>15</v>
      </c>
      <c r="L19" s="346" t="s">
        <v>884</v>
      </c>
      <c r="M19" s="346">
        <f t="shared" si="2"/>
        <v>15</v>
      </c>
      <c r="N19" s="346">
        <f t="shared" si="6"/>
        <v>15</v>
      </c>
      <c r="O19" s="346" t="s">
        <v>886</v>
      </c>
      <c r="P19" s="346">
        <f t="shared" si="7"/>
        <v>15</v>
      </c>
      <c r="Q19" s="348" t="s">
        <v>887</v>
      </c>
      <c r="R19" s="346">
        <f t="shared" si="8"/>
        <v>10</v>
      </c>
      <c r="S19" s="348" t="s">
        <v>888</v>
      </c>
      <c r="XFA19" s="333"/>
      <c r="XFB19" s="333" t="s">
        <v>917</v>
      </c>
      <c r="XFC19" s="163">
        <v>0</v>
      </c>
    </row>
    <row r="20" spans="1:19 16381:16383" ht="60">
      <c r="A20" s="346" t="s">
        <v>942</v>
      </c>
      <c r="B20" s="161" t="str">
        <f t="shared" si="0"/>
        <v>Fuerte</v>
      </c>
      <c r="C20" s="346">
        <f t="shared" si="1"/>
        <v>100</v>
      </c>
      <c r="D20" s="346" t="s">
        <v>885</v>
      </c>
      <c r="E20" s="347" t="s">
        <v>943</v>
      </c>
      <c r="F20" s="348"/>
      <c r="G20" s="346">
        <f t="shared" si="3"/>
        <v>15</v>
      </c>
      <c r="H20" s="346" t="s">
        <v>882</v>
      </c>
      <c r="I20" s="346">
        <f t="shared" si="4"/>
        <v>15</v>
      </c>
      <c r="J20" s="346" t="s">
        <v>883</v>
      </c>
      <c r="K20" s="346">
        <f t="shared" si="5"/>
        <v>15</v>
      </c>
      <c r="L20" s="346" t="s">
        <v>884</v>
      </c>
      <c r="M20" s="346">
        <f t="shared" si="2"/>
        <v>15</v>
      </c>
      <c r="N20" s="346">
        <f t="shared" si="6"/>
        <v>15</v>
      </c>
      <c r="O20" s="346" t="s">
        <v>886</v>
      </c>
      <c r="P20" s="346">
        <f t="shared" si="7"/>
        <v>15</v>
      </c>
      <c r="Q20" s="348" t="s">
        <v>887</v>
      </c>
      <c r="R20" s="346">
        <f t="shared" si="8"/>
        <v>10</v>
      </c>
      <c r="S20" s="348" t="s">
        <v>888</v>
      </c>
    </row>
    <row r="21" spans="1:19 16381:16383" ht="39" customHeight="1">
      <c r="A21" s="346" t="s">
        <v>944</v>
      </c>
      <c r="B21" s="161" t="str">
        <f t="shared" si="0"/>
        <v>Fuerte</v>
      </c>
      <c r="C21" s="346">
        <f t="shared" si="1"/>
        <v>100</v>
      </c>
      <c r="D21" s="346" t="s">
        <v>885</v>
      </c>
      <c r="E21" s="336" t="s">
        <v>945</v>
      </c>
      <c r="F21" s="348"/>
      <c r="G21" s="346">
        <f t="shared" si="3"/>
        <v>15</v>
      </c>
      <c r="H21" s="346" t="s">
        <v>882</v>
      </c>
      <c r="I21" s="346">
        <f t="shared" si="4"/>
        <v>15</v>
      </c>
      <c r="J21" s="346" t="s">
        <v>883</v>
      </c>
      <c r="K21" s="346">
        <f t="shared" si="5"/>
        <v>15</v>
      </c>
      <c r="L21" s="346" t="s">
        <v>884</v>
      </c>
      <c r="M21" s="346">
        <f t="shared" si="2"/>
        <v>15</v>
      </c>
      <c r="N21" s="346">
        <f t="shared" si="6"/>
        <v>15</v>
      </c>
      <c r="O21" s="346" t="s">
        <v>886</v>
      </c>
      <c r="P21" s="346">
        <f t="shared" si="7"/>
        <v>15</v>
      </c>
      <c r="Q21" s="348" t="s">
        <v>887</v>
      </c>
      <c r="R21" s="346">
        <f t="shared" si="8"/>
        <v>10</v>
      </c>
      <c r="S21" s="348" t="s">
        <v>888</v>
      </c>
    </row>
    <row r="22" spans="1:19 16381:16383" ht="63.75">
      <c r="A22" s="346" t="s">
        <v>946</v>
      </c>
      <c r="B22" s="161" t="str">
        <f t="shared" si="0"/>
        <v>Debil</v>
      </c>
      <c r="C22" s="346">
        <f t="shared" si="1"/>
        <v>80</v>
      </c>
      <c r="D22" s="346" t="s">
        <v>885</v>
      </c>
      <c r="E22" s="336" t="s">
        <v>947</v>
      </c>
      <c r="F22" s="348"/>
      <c r="G22" s="346">
        <f t="shared" si="3"/>
        <v>15</v>
      </c>
      <c r="H22" s="346" t="s">
        <v>882</v>
      </c>
      <c r="I22" s="346">
        <f t="shared" si="4"/>
        <v>15</v>
      </c>
      <c r="J22" s="346" t="s">
        <v>883</v>
      </c>
      <c r="K22" s="346">
        <f t="shared" si="5"/>
        <v>15</v>
      </c>
      <c r="L22" s="346" t="s">
        <v>884</v>
      </c>
      <c r="M22" s="346">
        <f t="shared" si="2"/>
        <v>15</v>
      </c>
      <c r="N22" s="346">
        <f t="shared" si="6"/>
        <v>15</v>
      </c>
      <c r="O22" s="346" t="s">
        <v>886</v>
      </c>
      <c r="P22" s="346">
        <f t="shared" si="7"/>
        <v>0</v>
      </c>
      <c r="Q22" s="348" t="s">
        <v>914</v>
      </c>
      <c r="R22" s="346">
        <f t="shared" si="8"/>
        <v>5</v>
      </c>
      <c r="S22" s="348" t="s">
        <v>916</v>
      </c>
    </row>
    <row r="23" spans="1:19 16381:16383" ht="51">
      <c r="A23" s="346" t="s">
        <v>948</v>
      </c>
      <c r="B23" s="161" t="str">
        <f t="shared" si="0"/>
        <v>Moderado</v>
      </c>
      <c r="C23" s="346">
        <f t="shared" si="1"/>
        <v>95</v>
      </c>
      <c r="D23" s="346" t="s">
        <v>885</v>
      </c>
      <c r="E23" s="347" t="s">
        <v>949</v>
      </c>
      <c r="F23" s="348"/>
      <c r="G23" s="346">
        <f t="shared" si="3"/>
        <v>15</v>
      </c>
      <c r="H23" s="346" t="s">
        <v>882</v>
      </c>
      <c r="I23" s="346">
        <f t="shared" si="4"/>
        <v>15</v>
      </c>
      <c r="J23" s="346" t="s">
        <v>883</v>
      </c>
      <c r="K23" s="346">
        <f t="shared" si="5"/>
        <v>15</v>
      </c>
      <c r="L23" s="346" t="s">
        <v>884</v>
      </c>
      <c r="M23" s="346">
        <f t="shared" si="2"/>
        <v>15</v>
      </c>
      <c r="N23" s="346">
        <f t="shared" si="6"/>
        <v>15</v>
      </c>
      <c r="O23" s="346" t="s">
        <v>886</v>
      </c>
      <c r="P23" s="346">
        <f t="shared" si="7"/>
        <v>15</v>
      </c>
      <c r="Q23" s="348" t="s">
        <v>887</v>
      </c>
      <c r="R23" s="346">
        <f t="shared" si="8"/>
        <v>5</v>
      </c>
      <c r="S23" s="348" t="s">
        <v>916</v>
      </c>
    </row>
    <row r="24" spans="1:19 16381:16383" ht="51">
      <c r="A24" s="346" t="s">
        <v>950</v>
      </c>
      <c r="B24" s="161" t="str">
        <f t="shared" si="0"/>
        <v>Fuerte</v>
      </c>
      <c r="C24" s="346">
        <f t="shared" si="1"/>
        <v>100</v>
      </c>
      <c r="D24" s="346" t="s">
        <v>885</v>
      </c>
      <c r="E24" s="336" t="s">
        <v>951</v>
      </c>
      <c r="F24" s="348"/>
      <c r="G24" s="346">
        <f t="shared" si="3"/>
        <v>15</v>
      </c>
      <c r="H24" s="346" t="s">
        <v>882</v>
      </c>
      <c r="I24" s="346">
        <f t="shared" si="4"/>
        <v>15</v>
      </c>
      <c r="J24" s="346" t="s">
        <v>883</v>
      </c>
      <c r="K24" s="346">
        <f t="shared" si="5"/>
        <v>15</v>
      </c>
      <c r="L24" s="346" t="s">
        <v>884</v>
      </c>
      <c r="M24" s="346">
        <f t="shared" si="2"/>
        <v>15</v>
      </c>
      <c r="N24" s="346">
        <f t="shared" si="6"/>
        <v>15</v>
      </c>
      <c r="O24" s="346" t="s">
        <v>886</v>
      </c>
      <c r="P24" s="346">
        <f t="shared" si="7"/>
        <v>15</v>
      </c>
      <c r="Q24" s="348" t="s">
        <v>887</v>
      </c>
      <c r="R24" s="346">
        <f t="shared" si="8"/>
        <v>10</v>
      </c>
      <c r="S24" s="348" t="s">
        <v>888</v>
      </c>
    </row>
    <row r="25" spans="1:19 16381:16383" ht="51">
      <c r="A25" s="346" t="s">
        <v>952</v>
      </c>
      <c r="B25" s="161" t="str">
        <f t="shared" si="0"/>
        <v>Moderado</v>
      </c>
      <c r="C25" s="346">
        <f t="shared" si="1"/>
        <v>95</v>
      </c>
      <c r="D25" s="346" t="s">
        <v>885</v>
      </c>
      <c r="E25" s="347" t="s">
        <v>953</v>
      </c>
      <c r="F25" s="348"/>
      <c r="G25" s="346">
        <f t="shared" si="3"/>
        <v>15</v>
      </c>
      <c r="H25" s="346" t="s">
        <v>882</v>
      </c>
      <c r="I25" s="346">
        <f t="shared" si="4"/>
        <v>15</v>
      </c>
      <c r="J25" s="346" t="s">
        <v>883</v>
      </c>
      <c r="K25" s="346">
        <f t="shared" si="5"/>
        <v>15</v>
      </c>
      <c r="L25" s="346" t="s">
        <v>884</v>
      </c>
      <c r="M25" s="346">
        <f t="shared" si="2"/>
        <v>15</v>
      </c>
      <c r="N25" s="346">
        <f t="shared" si="6"/>
        <v>15</v>
      </c>
      <c r="O25" s="346" t="s">
        <v>886</v>
      </c>
      <c r="P25" s="346">
        <f t="shared" si="7"/>
        <v>15</v>
      </c>
      <c r="Q25" s="348" t="s">
        <v>887</v>
      </c>
      <c r="R25" s="346">
        <f t="shared" si="8"/>
        <v>5</v>
      </c>
      <c r="S25" s="348" t="s">
        <v>916</v>
      </c>
    </row>
    <row r="26" spans="1:19 16381:16383" ht="105">
      <c r="A26" s="346" t="s">
        <v>954</v>
      </c>
      <c r="B26" s="161" t="str">
        <f t="shared" si="0"/>
        <v>Fuerte</v>
      </c>
      <c r="C26" s="346">
        <f t="shared" si="1"/>
        <v>100</v>
      </c>
      <c r="D26" s="346" t="s">
        <v>885</v>
      </c>
      <c r="E26" s="336" t="s">
        <v>955</v>
      </c>
      <c r="F26" s="348"/>
      <c r="G26" s="346">
        <f t="shared" si="3"/>
        <v>15</v>
      </c>
      <c r="H26" s="346" t="s">
        <v>882</v>
      </c>
      <c r="I26" s="346">
        <f t="shared" si="4"/>
        <v>15</v>
      </c>
      <c r="J26" s="346" t="s">
        <v>883</v>
      </c>
      <c r="K26" s="346">
        <f t="shared" si="5"/>
        <v>15</v>
      </c>
      <c r="L26" s="346" t="s">
        <v>884</v>
      </c>
      <c r="M26" s="346">
        <f t="shared" si="2"/>
        <v>15</v>
      </c>
      <c r="N26" s="346">
        <f t="shared" si="6"/>
        <v>15</v>
      </c>
      <c r="O26" s="346" t="s">
        <v>886</v>
      </c>
      <c r="P26" s="346">
        <f t="shared" si="7"/>
        <v>15</v>
      </c>
      <c r="Q26" s="348" t="s">
        <v>887</v>
      </c>
      <c r="R26" s="346">
        <f t="shared" si="8"/>
        <v>10</v>
      </c>
      <c r="S26" s="348" t="s">
        <v>888</v>
      </c>
    </row>
    <row r="27" spans="1:19 16381:16383" ht="51">
      <c r="A27" s="346" t="s">
        <v>956</v>
      </c>
      <c r="B27" s="161" t="str">
        <f t="shared" si="0"/>
        <v>Debil</v>
      </c>
      <c r="C27" s="346">
        <f t="shared" si="1"/>
        <v>85</v>
      </c>
      <c r="D27" s="346" t="s">
        <v>885</v>
      </c>
      <c r="E27" s="336" t="s">
        <v>957</v>
      </c>
      <c r="F27" s="348"/>
      <c r="G27" s="346">
        <f t="shared" si="3"/>
        <v>15</v>
      </c>
      <c r="H27" s="346" t="s">
        <v>882</v>
      </c>
      <c r="I27" s="346">
        <f t="shared" si="4"/>
        <v>15</v>
      </c>
      <c r="J27" s="346" t="s">
        <v>883</v>
      </c>
      <c r="K27" s="346">
        <f t="shared" si="5"/>
        <v>15</v>
      </c>
      <c r="L27" s="346" t="s">
        <v>884</v>
      </c>
      <c r="M27" s="346">
        <f t="shared" si="2"/>
        <v>15</v>
      </c>
      <c r="N27" s="346">
        <f t="shared" si="6"/>
        <v>0</v>
      </c>
      <c r="O27" s="346" t="s">
        <v>913</v>
      </c>
      <c r="P27" s="346">
        <f t="shared" si="7"/>
        <v>15</v>
      </c>
      <c r="Q27" s="348" t="s">
        <v>887</v>
      </c>
      <c r="R27" s="346">
        <f t="shared" si="8"/>
        <v>10</v>
      </c>
      <c r="S27" s="348" t="s">
        <v>888</v>
      </c>
    </row>
    <row r="28" spans="1:19 16381:16383" ht="60">
      <c r="A28" s="346" t="s">
        <v>958</v>
      </c>
      <c r="B28" s="161" t="str">
        <f t="shared" si="0"/>
        <v>Debil</v>
      </c>
      <c r="C28" s="346">
        <f t="shared" si="1"/>
        <v>85</v>
      </c>
      <c r="D28" s="346" t="s">
        <v>885</v>
      </c>
      <c r="E28" s="336" t="s">
        <v>959</v>
      </c>
      <c r="F28" s="348"/>
      <c r="G28" s="346">
        <f t="shared" si="3"/>
        <v>15</v>
      </c>
      <c r="H28" s="346" t="s">
        <v>882</v>
      </c>
      <c r="I28" s="346">
        <f t="shared" si="4"/>
        <v>15</v>
      </c>
      <c r="J28" s="346" t="s">
        <v>883</v>
      </c>
      <c r="K28" s="346">
        <f t="shared" si="5"/>
        <v>15</v>
      </c>
      <c r="L28" s="346" t="s">
        <v>884</v>
      </c>
      <c r="M28" s="346">
        <f t="shared" si="2"/>
        <v>15</v>
      </c>
      <c r="N28" s="346">
        <f t="shared" si="6"/>
        <v>0</v>
      </c>
      <c r="O28" s="346" t="s">
        <v>913</v>
      </c>
      <c r="P28" s="346">
        <f t="shared" si="7"/>
        <v>15</v>
      </c>
      <c r="Q28" s="348" t="s">
        <v>887</v>
      </c>
      <c r="R28" s="346">
        <f t="shared" si="8"/>
        <v>10</v>
      </c>
      <c r="S28" s="348" t="s">
        <v>888</v>
      </c>
    </row>
    <row r="29" spans="1:19 16381:16383" ht="63.75">
      <c r="A29" s="346" t="s">
        <v>960</v>
      </c>
      <c r="B29" s="161" t="str">
        <f t="shared" si="0"/>
        <v>Debil</v>
      </c>
      <c r="C29" s="346">
        <f t="shared" si="1"/>
        <v>50</v>
      </c>
      <c r="D29" s="346" t="s">
        <v>885</v>
      </c>
      <c r="E29" s="336" t="s">
        <v>961</v>
      </c>
      <c r="F29" s="348"/>
      <c r="G29" s="346">
        <f t="shared" si="3"/>
        <v>15</v>
      </c>
      <c r="H29" s="346" t="s">
        <v>882</v>
      </c>
      <c r="I29" s="346">
        <f t="shared" si="4"/>
        <v>15</v>
      </c>
      <c r="J29" s="346" t="s">
        <v>883</v>
      </c>
      <c r="K29" s="346">
        <f t="shared" si="5"/>
        <v>0</v>
      </c>
      <c r="L29" s="346" t="s">
        <v>901</v>
      </c>
      <c r="M29" s="346">
        <f t="shared" si="2"/>
        <v>15</v>
      </c>
      <c r="N29" s="346">
        <f t="shared" si="6"/>
        <v>0</v>
      </c>
      <c r="O29" s="346" t="s">
        <v>913</v>
      </c>
      <c r="P29" s="346">
        <f t="shared" si="7"/>
        <v>0</v>
      </c>
      <c r="Q29" s="348" t="s">
        <v>914</v>
      </c>
      <c r="R29" s="346">
        <f t="shared" si="8"/>
        <v>5</v>
      </c>
      <c r="S29" s="348" t="s">
        <v>916</v>
      </c>
    </row>
    <row r="30" spans="1:19 16381:16383" ht="63.75">
      <c r="A30" s="346" t="s">
        <v>962</v>
      </c>
      <c r="B30" s="161" t="str">
        <f t="shared" si="0"/>
        <v>Debil</v>
      </c>
      <c r="C30" s="346">
        <f t="shared" si="1"/>
        <v>65</v>
      </c>
      <c r="D30" s="346" t="s">
        <v>908</v>
      </c>
      <c r="E30" s="336" t="s">
        <v>963</v>
      </c>
      <c r="F30" s="348"/>
      <c r="G30" s="346">
        <f t="shared" si="3"/>
        <v>15</v>
      </c>
      <c r="H30" s="346" t="s">
        <v>882</v>
      </c>
      <c r="I30" s="346">
        <f t="shared" si="4"/>
        <v>15</v>
      </c>
      <c r="J30" s="346" t="s">
        <v>883</v>
      </c>
      <c r="K30" s="346">
        <f t="shared" si="5"/>
        <v>15</v>
      </c>
      <c r="L30" s="346" t="s">
        <v>884</v>
      </c>
      <c r="M30" s="346">
        <f t="shared" si="2"/>
        <v>10</v>
      </c>
      <c r="N30" s="346">
        <f t="shared" si="6"/>
        <v>0</v>
      </c>
      <c r="O30" s="346" t="s">
        <v>913</v>
      </c>
      <c r="P30" s="346">
        <f t="shared" si="7"/>
        <v>0</v>
      </c>
      <c r="Q30" s="348" t="s">
        <v>914</v>
      </c>
      <c r="R30" s="346">
        <f t="shared" si="8"/>
        <v>10</v>
      </c>
      <c r="S30" s="348" t="s">
        <v>888</v>
      </c>
    </row>
    <row r="31" spans="1:19 16381:16383" ht="75">
      <c r="A31" s="346" t="s">
        <v>964</v>
      </c>
      <c r="B31" s="161" t="str">
        <f t="shared" si="0"/>
        <v>Fuerte</v>
      </c>
      <c r="C31" s="346">
        <f t="shared" si="1"/>
        <v>100</v>
      </c>
      <c r="D31" s="346" t="s">
        <v>885</v>
      </c>
      <c r="E31" s="336" t="s">
        <v>965</v>
      </c>
      <c r="F31" s="348"/>
      <c r="G31" s="346">
        <f t="shared" si="3"/>
        <v>15</v>
      </c>
      <c r="H31" s="346" t="s">
        <v>882</v>
      </c>
      <c r="I31" s="346">
        <f t="shared" si="4"/>
        <v>15</v>
      </c>
      <c r="J31" s="346" t="s">
        <v>883</v>
      </c>
      <c r="K31" s="346">
        <f t="shared" si="5"/>
        <v>15</v>
      </c>
      <c r="L31" s="346" t="s">
        <v>884</v>
      </c>
      <c r="M31" s="346">
        <f t="shared" si="2"/>
        <v>15</v>
      </c>
      <c r="N31" s="346">
        <f t="shared" si="6"/>
        <v>15</v>
      </c>
      <c r="O31" s="346" t="s">
        <v>886</v>
      </c>
      <c r="P31" s="346">
        <f t="shared" si="7"/>
        <v>15</v>
      </c>
      <c r="Q31" s="348" t="s">
        <v>887</v>
      </c>
      <c r="R31" s="346">
        <f t="shared" si="8"/>
        <v>10</v>
      </c>
      <c r="S31" s="348" t="s">
        <v>888</v>
      </c>
    </row>
    <row r="32" spans="1:19 16381:16383" ht="63.75">
      <c r="A32" s="346" t="s">
        <v>966</v>
      </c>
      <c r="B32" s="161" t="str">
        <f t="shared" si="0"/>
        <v>Debil</v>
      </c>
      <c r="C32" s="346">
        <f t="shared" si="1"/>
        <v>70</v>
      </c>
      <c r="D32" s="346" t="s">
        <v>885</v>
      </c>
      <c r="E32" s="347" t="s">
        <v>967</v>
      </c>
      <c r="F32" s="348"/>
      <c r="G32" s="346">
        <f t="shared" si="3"/>
        <v>15</v>
      </c>
      <c r="H32" s="346" t="s">
        <v>882</v>
      </c>
      <c r="I32" s="346">
        <f t="shared" si="4"/>
        <v>15</v>
      </c>
      <c r="J32" s="346" t="s">
        <v>883</v>
      </c>
      <c r="K32" s="346">
        <f t="shared" si="5"/>
        <v>15</v>
      </c>
      <c r="L32" s="346" t="s">
        <v>884</v>
      </c>
      <c r="M32" s="346">
        <f t="shared" si="2"/>
        <v>15</v>
      </c>
      <c r="N32" s="346">
        <f t="shared" si="6"/>
        <v>0</v>
      </c>
      <c r="O32" s="346" t="s">
        <v>913</v>
      </c>
      <c r="P32" s="346">
        <f t="shared" si="7"/>
        <v>0</v>
      </c>
      <c r="Q32" s="348" t="s">
        <v>914</v>
      </c>
      <c r="R32" s="346">
        <f t="shared" si="8"/>
        <v>10</v>
      </c>
      <c r="S32" s="348" t="s">
        <v>888</v>
      </c>
    </row>
    <row r="33" spans="1:19" ht="51">
      <c r="A33" s="346" t="s">
        <v>968</v>
      </c>
      <c r="B33" s="161" t="str">
        <f t="shared" si="0"/>
        <v>Debil</v>
      </c>
      <c r="C33" s="346">
        <f t="shared" si="1"/>
        <v>85</v>
      </c>
      <c r="D33" s="346" t="s">
        <v>885</v>
      </c>
      <c r="E33" s="347" t="s">
        <v>969</v>
      </c>
      <c r="F33" s="348"/>
      <c r="G33" s="346">
        <f t="shared" si="3"/>
        <v>15</v>
      </c>
      <c r="H33" s="346" t="s">
        <v>882</v>
      </c>
      <c r="I33" s="346">
        <f t="shared" si="4"/>
        <v>15</v>
      </c>
      <c r="J33" s="346" t="s">
        <v>883</v>
      </c>
      <c r="K33" s="346">
        <f t="shared" si="5"/>
        <v>0</v>
      </c>
      <c r="L33" s="346" t="s">
        <v>901</v>
      </c>
      <c r="M33" s="346">
        <f t="shared" si="2"/>
        <v>15</v>
      </c>
      <c r="N33" s="346">
        <f t="shared" si="6"/>
        <v>15</v>
      </c>
      <c r="O33" s="346" t="s">
        <v>886</v>
      </c>
      <c r="P33" s="346">
        <f t="shared" si="7"/>
        <v>15</v>
      </c>
      <c r="Q33" s="348" t="s">
        <v>887</v>
      </c>
      <c r="R33" s="346">
        <f t="shared" si="8"/>
        <v>10</v>
      </c>
      <c r="S33" s="348" t="s">
        <v>888</v>
      </c>
    </row>
    <row r="34" spans="1:19" ht="51">
      <c r="A34" s="346" t="s">
        <v>970</v>
      </c>
      <c r="B34" s="161" t="str">
        <f t="shared" ref="B34:B65" si="9">IF(AND(C34&gt;=0,C34&lt;86),"Debil",IF(AND(C34&gt;=86,C34&lt;96),"Moderado","Fuerte"))</f>
        <v>Debil</v>
      </c>
      <c r="C34" s="346">
        <f t="shared" ref="C34:C67" si="10">SUM(G34,I34,K34,M34,N34,P34,R34)</f>
        <v>80</v>
      </c>
      <c r="D34" s="346" t="s">
        <v>908</v>
      </c>
      <c r="E34" s="347" t="s">
        <v>971</v>
      </c>
      <c r="F34" s="348"/>
      <c r="G34" s="346">
        <f t="shared" si="3"/>
        <v>15</v>
      </c>
      <c r="H34" s="346" t="s">
        <v>882</v>
      </c>
      <c r="I34" s="346">
        <f t="shared" si="4"/>
        <v>15</v>
      </c>
      <c r="J34" s="346" t="s">
        <v>883</v>
      </c>
      <c r="K34" s="346">
        <f t="shared" si="5"/>
        <v>0</v>
      </c>
      <c r="L34" s="346" t="s">
        <v>901</v>
      </c>
      <c r="M34" s="346">
        <f t="shared" ref="M34:M67" si="11">IF(D34="Preventivo",15,IF(OR(D34="Detectivo",D34="Correctivo"),10,0))</f>
        <v>10</v>
      </c>
      <c r="N34" s="346">
        <f t="shared" si="6"/>
        <v>15</v>
      </c>
      <c r="O34" s="346" t="s">
        <v>886</v>
      </c>
      <c r="P34" s="346">
        <f t="shared" si="7"/>
        <v>15</v>
      </c>
      <c r="Q34" s="348" t="s">
        <v>887</v>
      </c>
      <c r="R34" s="346">
        <f t="shared" si="8"/>
        <v>10</v>
      </c>
      <c r="S34" s="348" t="s">
        <v>888</v>
      </c>
    </row>
    <row r="35" spans="1:19" ht="63.75">
      <c r="A35" s="346" t="s">
        <v>972</v>
      </c>
      <c r="B35" s="161" t="str">
        <f t="shared" si="9"/>
        <v>Debil</v>
      </c>
      <c r="C35" s="346">
        <f t="shared" si="10"/>
        <v>70</v>
      </c>
      <c r="D35" s="346" t="s">
        <v>885</v>
      </c>
      <c r="E35" s="336" t="s">
        <v>973</v>
      </c>
      <c r="F35" s="348"/>
      <c r="G35" s="346">
        <f t="shared" si="3"/>
        <v>15</v>
      </c>
      <c r="H35" s="346" t="s">
        <v>882</v>
      </c>
      <c r="I35" s="346">
        <f t="shared" si="4"/>
        <v>15</v>
      </c>
      <c r="J35" s="346" t="s">
        <v>883</v>
      </c>
      <c r="K35" s="346">
        <f t="shared" si="5"/>
        <v>15</v>
      </c>
      <c r="L35" s="346" t="s">
        <v>884</v>
      </c>
      <c r="M35" s="346">
        <f t="shared" si="11"/>
        <v>15</v>
      </c>
      <c r="N35" s="346">
        <f t="shared" si="6"/>
        <v>0</v>
      </c>
      <c r="O35" s="346" t="s">
        <v>913</v>
      </c>
      <c r="P35" s="346">
        <f t="shared" si="7"/>
        <v>0</v>
      </c>
      <c r="Q35" s="348" t="s">
        <v>914</v>
      </c>
      <c r="R35" s="346">
        <f t="shared" si="8"/>
        <v>10</v>
      </c>
      <c r="S35" s="348" t="s">
        <v>888</v>
      </c>
    </row>
    <row r="36" spans="1:19" ht="51">
      <c r="A36" s="346" t="s">
        <v>974</v>
      </c>
      <c r="B36" s="161" t="str">
        <f t="shared" si="9"/>
        <v>Debil</v>
      </c>
      <c r="C36" s="346">
        <f t="shared" si="10"/>
        <v>85</v>
      </c>
      <c r="D36" s="346" t="s">
        <v>885</v>
      </c>
      <c r="E36" s="347" t="s">
        <v>975</v>
      </c>
      <c r="F36" s="348"/>
      <c r="G36" s="346">
        <f t="shared" si="3"/>
        <v>15</v>
      </c>
      <c r="H36" s="346" t="s">
        <v>882</v>
      </c>
      <c r="I36" s="346">
        <f t="shared" si="4"/>
        <v>15</v>
      </c>
      <c r="J36" s="346" t="s">
        <v>883</v>
      </c>
      <c r="K36" s="346">
        <f t="shared" si="5"/>
        <v>0</v>
      </c>
      <c r="L36" s="346" t="s">
        <v>901</v>
      </c>
      <c r="M36" s="346">
        <f t="shared" si="11"/>
        <v>15</v>
      </c>
      <c r="N36" s="346">
        <f t="shared" si="6"/>
        <v>15</v>
      </c>
      <c r="O36" s="346" t="s">
        <v>886</v>
      </c>
      <c r="P36" s="346">
        <f t="shared" si="7"/>
        <v>15</v>
      </c>
      <c r="Q36" s="348" t="s">
        <v>887</v>
      </c>
      <c r="R36" s="346">
        <f t="shared" si="8"/>
        <v>10</v>
      </c>
      <c r="S36" s="348" t="s">
        <v>888</v>
      </c>
    </row>
    <row r="37" spans="1:19" ht="51">
      <c r="A37" s="346" t="s">
        <v>976</v>
      </c>
      <c r="B37" s="161" t="str">
        <f t="shared" si="9"/>
        <v>Fuerte</v>
      </c>
      <c r="C37" s="346">
        <f t="shared" si="10"/>
        <v>100</v>
      </c>
      <c r="D37" s="346" t="s">
        <v>885</v>
      </c>
      <c r="E37" s="347" t="s">
        <v>977</v>
      </c>
      <c r="F37" s="348"/>
      <c r="G37" s="346">
        <f t="shared" si="3"/>
        <v>15</v>
      </c>
      <c r="H37" s="346" t="s">
        <v>882</v>
      </c>
      <c r="I37" s="346">
        <f t="shared" si="4"/>
        <v>15</v>
      </c>
      <c r="J37" s="346" t="s">
        <v>883</v>
      </c>
      <c r="K37" s="346">
        <f t="shared" si="5"/>
        <v>15</v>
      </c>
      <c r="L37" s="346" t="s">
        <v>884</v>
      </c>
      <c r="M37" s="346">
        <f t="shared" si="11"/>
        <v>15</v>
      </c>
      <c r="N37" s="346">
        <f t="shared" si="6"/>
        <v>15</v>
      </c>
      <c r="O37" s="346" t="s">
        <v>886</v>
      </c>
      <c r="P37" s="346">
        <f t="shared" si="7"/>
        <v>15</v>
      </c>
      <c r="Q37" s="348" t="s">
        <v>887</v>
      </c>
      <c r="R37" s="346">
        <f t="shared" si="8"/>
        <v>10</v>
      </c>
      <c r="S37" s="348" t="s">
        <v>888</v>
      </c>
    </row>
    <row r="38" spans="1:19" ht="51">
      <c r="A38" s="346" t="s">
        <v>978</v>
      </c>
      <c r="B38" s="161" t="str">
        <f t="shared" si="9"/>
        <v>Fuerte</v>
      </c>
      <c r="C38" s="346">
        <f t="shared" si="10"/>
        <v>100</v>
      </c>
      <c r="D38" s="346" t="s">
        <v>885</v>
      </c>
      <c r="E38" s="336" t="s">
        <v>979</v>
      </c>
      <c r="F38" s="348"/>
      <c r="G38" s="346">
        <f t="shared" si="3"/>
        <v>15</v>
      </c>
      <c r="H38" s="346" t="s">
        <v>882</v>
      </c>
      <c r="I38" s="346">
        <f t="shared" si="4"/>
        <v>15</v>
      </c>
      <c r="J38" s="346" t="s">
        <v>883</v>
      </c>
      <c r="K38" s="346">
        <f t="shared" si="5"/>
        <v>15</v>
      </c>
      <c r="L38" s="346" t="s">
        <v>884</v>
      </c>
      <c r="M38" s="346">
        <f t="shared" si="11"/>
        <v>15</v>
      </c>
      <c r="N38" s="346">
        <f t="shared" si="6"/>
        <v>15</v>
      </c>
      <c r="O38" s="346" t="s">
        <v>886</v>
      </c>
      <c r="P38" s="346">
        <f t="shared" si="7"/>
        <v>15</v>
      </c>
      <c r="Q38" s="348" t="s">
        <v>887</v>
      </c>
      <c r="R38" s="346">
        <f t="shared" si="8"/>
        <v>10</v>
      </c>
      <c r="S38" s="348" t="s">
        <v>888</v>
      </c>
    </row>
    <row r="39" spans="1:19" ht="51">
      <c r="A39" s="346" t="s">
        <v>980</v>
      </c>
      <c r="B39" s="161" t="str">
        <f t="shared" si="9"/>
        <v>Moderado</v>
      </c>
      <c r="C39" s="346">
        <f t="shared" si="10"/>
        <v>95</v>
      </c>
      <c r="D39" s="346" t="s">
        <v>906</v>
      </c>
      <c r="E39" s="336" t="s">
        <v>981</v>
      </c>
      <c r="F39" s="348"/>
      <c r="G39" s="346">
        <f t="shared" si="3"/>
        <v>15</v>
      </c>
      <c r="H39" s="346" t="s">
        <v>882</v>
      </c>
      <c r="I39" s="346">
        <f t="shared" si="4"/>
        <v>15</v>
      </c>
      <c r="J39" s="346" t="s">
        <v>883</v>
      </c>
      <c r="K39" s="346">
        <f t="shared" si="5"/>
        <v>15</v>
      </c>
      <c r="L39" s="346" t="s">
        <v>884</v>
      </c>
      <c r="M39" s="346">
        <f t="shared" si="11"/>
        <v>10</v>
      </c>
      <c r="N39" s="346">
        <f t="shared" si="6"/>
        <v>15</v>
      </c>
      <c r="O39" s="346" t="s">
        <v>886</v>
      </c>
      <c r="P39" s="346">
        <f t="shared" si="7"/>
        <v>15</v>
      </c>
      <c r="Q39" s="348" t="s">
        <v>887</v>
      </c>
      <c r="R39" s="346">
        <f t="shared" si="8"/>
        <v>10</v>
      </c>
      <c r="S39" s="348" t="s">
        <v>888</v>
      </c>
    </row>
    <row r="40" spans="1:19" ht="51">
      <c r="A40" s="346" t="s">
        <v>982</v>
      </c>
      <c r="B40" s="161" t="str">
        <f t="shared" si="9"/>
        <v>Moderado</v>
      </c>
      <c r="C40" s="346">
        <f t="shared" si="10"/>
        <v>95</v>
      </c>
      <c r="D40" s="346" t="s">
        <v>906</v>
      </c>
      <c r="E40" s="336" t="s">
        <v>983</v>
      </c>
      <c r="F40" s="348"/>
      <c r="G40" s="346">
        <f t="shared" si="3"/>
        <v>15</v>
      </c>
      <c r="H40" s="346" t="s">
        <v>882</v>
      </c>
      <c r="I40" s="346">
        <f t="shared" si="4"/>
        <v>15</v>
      </c>
      <c r="J40" s="346" t="s">
        <v>883</v>
      </c>
      <c r="K40" s="346">
        <f t="shared" si="5"/>
        <v>15</v>
      </c>
      <c r="L40" s="346" t="s">
        <v>884</v>
      </c>
      <c r="M40" s="346">
        <f t="shared" si="11"/>
        <v>10</v>
      </c>
      <c r="N40" s="346">
        <f t="shared" si="6"/>
        <v>15</v>
      </c>
      <c r="O40" s="346" t="s">
        <v>886</v>
      </c>
      <c r="P40" s="346">
        <f t="shared" si="7"/>
        <v>15</v>
      </c>
      <c r="Q40" s="348" t="s">
        <v>887</v>
      </c>
      <c r="R40" s="346">
        <f t="shared" si="8"/>
        <v>10</v>
      </c>
      <c r="S40" s="348" t="s">
        <v>888</v>
      </c>
    </row>
    <row r="41" spans="1:19" ht="51">
      <c r="A41" s="346" t="s">
        <v>984</v>
      </c>
      <c r="B41" s="161" t="str">
        <f t="shared" si="9"/>
        <v>Fuerte</v>
      </c>
      <c r="C41" s="346">
        <f t="shared" si="10"/>
        <v>100</v>
      </c>
      <c r="D41" s="346" t="s">
        <v>885</v>
      </c>
      <c r="E41" s="336" t="s">
        <v>985</v>
      </c>
      <c r="F41" s="348"/>
      <c r="G41" s="346">
        <f t="shared" si="3"/>
        <v>15</v>
      </c>
      <c r="H41" s="346" t="s">
        <v>882</v>
      </c>
      <c r="I41" s="346">
        <f t="shared" si="4"/>
        <v>15</v>
      </c>
      <c r="J41" s="346" t="s">
        <v>883</v>
      </c>
      <c r="K41" s="346">
        <f t="shared" si="5"/>
        <v>15</v>
      </c>
      <c r="L41" s="346" t="s">
        <v>884</v>
      </c>
      <c r="M41" s="346">
        <f t="shared" si="11"/>
        <v>15</v>
      </c>
      <c r="N41" s="346">
        <f t="shared" si="6"/>
        <v>15</v>
      </c>
      <c r="O41" s="346" t="s">
        <v>886</v>
      </c>
      <c r="P41" s="346">
        <f t="shared" si="7"/>
        <v>15</v>
      </c>
      <c r="Q41" s="348" t="s">
        <v>887</v>
      </c>
      <c r="R41" s="346">
        <f t="shared" si="8"/>
        <v>10</v>
      </c>
      <c r="S41" s="348" t="s">
        <v>888</v>
      </c>
    </row>
    <row r="42" spans="1:19" ht="51">
      <c r="A42" s="346" t="s">
        <v>986</v>
      </c>
      <c r="B42" s="161" t="str">
        <f t="shared" si="9"/>
        <v>Fuerte</v>
      </c>
      <c r="C42" s="346">
        <f t="shared" si="10"/>
        <v>100</v>
      </c>
      <c r="D42" s="346" t="s">
        <v>885</v>
      </c>
      <c r="E42" s="336" t="s">
        <v>987</v>
      </c>
      <c r="F42" s="348"/>
      <c r="G42" s="346">
        <f t="shared" si="3"/>
        <v>15</v>
      </c>
      <c r="H42" s="346" t="s">
        <v>882</v>
      </c>
      <c r="I42" s="346">
        <f t="shared" si="4"/>
        <v>15</v>
      </c>
      <c r="J42" s="346" t="s">
        <v>883</v>
      </c>
      <c r="K42" s="346">
        <f t="shared" si="5"/>
        <v>15</v>
      </c>
      <c r="L42" s="346" t="s">
        <v>884</v>
      </c>
      <c r="M42" s="346">
        <f t="shared" si="11"/>
        <v>15</v>
      </c>
      <c r="N42" s="346">
        <f t="shared" si="6"/>
        <v>15</v>
      </c>
      <c r="O42" s="346" t="s">
        <v>886</v>
      </c>
      <c r="P42" s="346">
        <f t="shared" si="7"/>
        <v>15</v>
      </c>
      <c r="Q42" s="348" t="s">
        <v>887</v>
      </c>
      <c r="R42" s="346">
        <f t="shared" si="8"/>
        <v>10</v>
      </c>
      <c r="S42" s="348" t="s">
        <v>888</v>
      </c>
    </row>
    <row r="43" spans="1:19" ht="51">
      <c r="A43" s="346" t="s">
        <v>988</v>
      </c>
      <c r="B43" s="161" t="str">
        <f t="shared" si="9"/>
        <v>Fuerte</v>
      </c>
      <c r="C43" s="346">
        <f t="shared" si="10"/>
        <v>100</v>
      </c>
      <c r="D43" s="346" t="s">
        <v>885</v>
      </c>
      <c r="E43" s="336" t="s">
        <v>989</v>
      </c>
      <c r="F43" s="348"/>
      <c r="G43" s="346">
        <f t="shared" si="3"/>
        <v>15</v>
      </c>
      <c r="H43" s="346" t="s">
        <v>882</v>
      </c>
      <c r="I43" s="346">
        <f t="shared" si="4"/>
        <v>15</v>
      </c>
      <c r="J43" s="346" t="s">
        <v>883</v>
      </c>
      <c r="K43" s="346">
        <f t="shared" si="5"/>
        <v>15</v>
      </c>
      <c r="L43" s="346" t="s">
        <v>884</v>
      </c>
      <c r="M43" s="346">
        <f t="shared" si="11"/>
        <v>15</v>
      </c>
      <c r="N43" s="346">
        <f t="shared" si="6"/>
        <v>15</v>
      </c>
      <c r="O43" s="346" t="s">
        <v>886</v>
      </c>
      <c r="P43" s="346">
        <f t="shared" si="7"/>
        <v>15</v>
      </c>
      <c r="Q43" s="348" t="s">
        <v>887</v>
      </c>
      <c r="R43" s="346">
        <f t="shared" si="8"/>
        <v>10</v>
      </c>
      <c r="S43" s="348" t="s">
        <v>888</v>
      </c>
    </row>
    <row r="44" spans="1:19" ht="51">
      <c r="A44" s="346" t="s">
        <v>990</v>
      </c>
      <c r="B44" s="161" t="str">
        <f t="shared" si="9"/>
        <v>Moderado</v>
      </c>
      <c r="C44" s="346">
        <f t="shared" si="10"/>
        <v>95</v>
      </c>
      <c r="D44" s="346" t="s">
        <v>906</v>
      </c>
      <c r="E44" s="347" t="s">
        <v>991</v>
      </c>
      <c r="F44" s="348"/>
      <c r="G44" s="346">
        <f t="shared" si="3"/>
        <v>15</v>
      </c>
      <c r="H44" s="346" t="s">
        <v>882</v>
      </c>
      <c r="I44" s="346">
        <f t="shared" si="4"/>
        <v>15</v>
      </c>
      <c r="J44" s="346" t="s">
        <v>883</v>
      </c>
      <c r="K44" s="346">
        <f t="shared" si="5"/>
        <v>15</v>
      </c>
      <c r="L44" s="346" t="s">
        <v>884</v>
      </c>
      <c r="M44" s="346">
        <f t="shared" si="11"/>
        <v>10</v>
      </c>
      <c r="N44" s="346">
        <f t="shared" si="6"/>
        <v>15</v>
      </c>
      <c r="O44" s="346" t="s">
        <v>886</v>
      </c>
      <c r="P44" s="346">
        <f t="shared" si="7"/>
        <v>15</v>
      </c>
      <c r="Q44" s="348" t="s">
        <v>887</v>
      </c>
      <c r="R44" s="346">
        <f t="shared" si="8"/>
        <v>10</v>
      </c>
      <c r="S44" s="348" t="s">
        <v>888</v>
      </c>
    </row>
    <row r="45" spans="1:19" ht="51">
      <c r="A45" s="346" t="s">
        <v>992</v>
      </c>
      <c r="B45" s="161" t="str">
        <f t="shared" si="9"/>
        <v>Moderado</v>
      </c>
      <c r="C45" s="346">
        <f t="shared" si="10"/>
        <v>95</v>
      </c>
      <c r="D45" s="346" t="s">
        <v>908</v>
      </c>
      <c r="E45" s="336" t="s">
        <v>993</v>
      </c>
      <c r="F45" s="348"/>
      <c r="G45" s="346">
        <f t="shared" si="3"/>
        <v>15</v>
      </c>
      <c r="H45" s="346" t="s">
        <v>882</v>
      </c>
      <c r="I45" s="346">
        <f t="shared" si="4"/>
        <v>15</v>
      </c>
      <c r="J45" s="346" t="s">
        <v>883</v>
      </c>
      <c r="K45" s="346">
        <f t="shared" si="5"/>
        <v>15</v>
      </c>
      <c r="L45" s="346" t="s">
        <v>884</v>
      </c>
      <c r="M45" s="346">
        <f t="shared" si="11"/>
        <v>10</v>
      </c>
      <c r="N45" s="346">
        <f t="shared" si="6"/>
        <v>15</v>
      </c>
      <c r="O45" s="346" t="s">
        <v>886</v>
      </c>
      <c r="P45" s="346">
        <f t="shared" si="7"/>
        <v>15</v>
      </c>
      <c r="Q45" s="348" t="s">
        <v>887</v>
      </c>
      <c r="R45" s="346">
        <f t="shared" si="8"/>
        <v>10</v>
      </c>
      <c r="S45" s="348" t="s">
        <v>888</v>
      </c>
    </row>
    <row r="46" spans="1:19" ht="60">
      <c r="A46" s="346" t="s">
        <v>994</v>
      </c>
      <c r="B46" s="161" t="str">
        <f t="shared" si="9"/>
        <v>Fuerte</v>
      </c>
      <c r="C46" s="346">
        <f t="shared" si="10"/>
        <v>100</v>
      </c>
      <c r="D46" s="346" t="s">
        <v>885</v>
      </c>
      <c r="E46" s="336" t="s">
        <v>995</v>
      </c>
      <c r="F46" s="348"/>
      <c r="G46" s="346">
        <f t="shared" si="3"/>
        <v>15</v>
      </c>
      <c r="H46" s="346" t="s">
        <v>882</v>
      </c>
      <c r="I46" s="346">
        <f t="shared" si="4"/>
        <v>15</v>
      </c>
      <c r="J46" s="346" t="s">
        <v>883</v>
      </c>
      <c r="K46" s="346">
        <f t="shared" si="5"/>
        <v>15</v>
      </c>
      <c r="L46" s="346" t="s">
        <v>884</v>
      </c>
      <c r="M46" s="346">
        <f t="shared" si="11"/>
        <v>15</v>
      </c>
      <c r="N46" s="346">
        <f t="shared" si="6"/>
        <v>15</v>
      </c>
      <c r="O46" s="346" t="s">
        <v>886</v>
      </c>
      <c r="P46" s="346">
        <f t="shared" si="7"/>
        <v>15</v>
      </c>
      <c r="Q46" s="348" t="s">
        <v>887</v>
      </c>
      <c r="R46" s="346">
        <f t="shared" si="8"/>
        <v>10</v>
      </c>
      <c r="S46" s="348" t="s">
        <v>888</v>
      </c>
    </row>
    <row r="47" spans="1:19" ht="51">
      <c r="A47" s="346" t="s">
        <v>996</v>
      </c>
      <c r="B47" s="161" t="str">
        <f t="shared" si="9"/>
        <v>Moderado</v>
      </c>
      <c r="C47" s="346">
        <f t="shared" si="10"/>
        <v>95</v>
      </c>
      <c r="D47" s="346" t="s">
        <v>906</v>
      </c>
      <c r="E47" s="347" t="s">
        <v>997</v>
      </c>
      <c r="F47" s="348"/>
      <c r="G47" s="346">
        <f t="shared" si="3"/>
        <v>15</v>
      </c>
      <c r="H47" s="346" t="s">
        <v>882</v>
      </c>
      <c r="I47" s="346">
        <f t="shared" si="4"/>
        <v>15</v>
      </c>
      <c r="J47" s="346" t="s">
        <v>883</v>
      </c>
      <c r="K47" s="346">
        <f t="shared" si="5"/>
        <v>15</v>
      </c>
      <c r="L47" s="346" t="s">
        <v>884</v>
      </c>
      <c r="M47" s="346">
        <f t="shared" si="11"/>
        <v>10</v>
      </c>
      <c r="N47" s="346">
        <f t="shared" si="6"/>
        <v>15</v>
      </c>
      <c r="O47" s="346" t="s">
        <v>886</v>
      </c>
      <c r="P47" s="346">
        <f t="shared" si="7"/>
        <v>15</v>
      </c>
      <c r="Q47" s="348" t="s">
        <v>887</v>
      </c>
      <c r="R47" s="346">
        <f t="shared" si="8"/>
        <v>10</v>
      </c>
      <c r="S47" s="348" t="s">
        <v>888</v>
      </c>
    </row>
    <row r="48" spans="1:19" ht="51">
      <c r="A48" s="346" t="s">
        <v>998</v>
      </c>
      <c r="B48" s="161" t="str">
        <f t="shared" si="9"/>
        <v>Fuerte</v>
      </c>
      <c r="C48" s="346">
        <f t="shared" si="10"/>
        <v>100</v>
      </c>
      <c r="D48" s="346" t="s">
        <v>885</v>
      </c>
      <c r="E48" s="347" t="s">
        <v>999</v>
      </c>
      <c r="F48" s="348"/>
      <c r="G48" s="346">
        <f t="shared" si="3"/>
        <v>15</v>
      </c>
      <c r="H48" s="346" t="s">
        <v>882</v>
      </c>
      <c r="I48" s="346">
        <f t="shared" si="4"/>
        <v>15</v>
      </c>
      <c r="J48" s="346" t="s">
        <v>883</v>
      </c>
      <c r="K48" s="346">
        <f t="shared" si="5"/>
        <v>15</v>
      </c>
      <c r="L48" s="346" t="s">
        <v>884</v>
      </c>
      <c r="M48" s="346">
        <f t="shared" si="11"/>
        <v>15</v>
      </c>
      <c r="N48" s="346">
        <f t="shared" si="6"/>
        <v>15</v>
      </c>
      <c r="O48" s="346" t="s">
        <v>886</v>
      </c>
      <c r="P48" s="346">
        <f t="shared" si="7"/>
        <v>15</v>
      </c>
      <c r="Q48" s="348" t="s">
        <v>887</v>
      </c>
      <c r="R48" s="346">
        <f t="shared" si="8"/>
        <v>10</v>
      </c>
      <c r="S48" s="348" t="s">
        <v>888</v>
      </c>
    </row>
    <row r="49" spans="1:19" ht="51">
      <c r="A49" s="346" t="s">
        <v>1000</v>
      </c>
      <c r="B49" s="161" t="str">
        <f t="shared" si="9"/>
        <v>Fuerte</v>
      </c>
      <c r="C49" s="346">
        <f t="shared" si="10"/>
        <v>100</v>
      </c>
      <c r="D49" s="346" t="s">
        <v>885</v>
      </c>
      <c r="E49" s="347" t="s">
        <v>1001</v>
      </c>
      <c r="F49" s="348"/>
      <c r="G49" s="346">
        <f t="shared" si="3"/>
        <v>15</v>
      </c>
      <c r="H49" s="346" t="s">
        <v>882</v>
      </c>
      <c r="I49" s="346">
        <f t="shared" si="4"/>
        <v>15</v>
      </c>
      <c r="J49" s="346" t="s">
        <v>883</v>
      </c>
      <c r="K49" s="346">
        <f t="shared" si="5"/>
        <v>15</v>
      </c>
      <c r="L49" s="346" t="s">
        <v>884</v>
      </c>
      <c r="M49" s="346">
        <f t="shared" si="11"/>
        <v>15</v>
      </c>
      <c r="N49" s="346">
        <f t="shared" si="6"/>
        <v>15</v>
      </c>
      <c r="O49" s="346" t="s">
        <v>886</v>
      </c>
      <c r="P49" s="346">
        <f t="shared" si="7"/>
        <v>15</v>
      </c>
      <c r="Q49" s="348" t="s">
        <v>887</v>
      </c>
      <c r="R49" s="346">
        <f t="shared" si="8"/>
        <v>10</v>
      </c>
      <c r="S49" s="348" t="s">
        <v>888</v>
      </c>
    </row>
    <row r="50" spans="1:19" ht="51">
      <c r="A50" s="346" t="s">
        <v>1002</v>
      </c>
      <c r="B50" s="161" t="str">
        <f t="shared" si="9"/>
        <v>Fuerte</v>
      </c>
      <c r="C50" s="346">
        <f t="shared" si="10"/>
        <v>100</v>
      </c>
      <c r="D50" s="346" t="s">
        <v>885</v>
      </c>
      <c r="E50" s="336" t="s">
        <v>1003</v>
      </c>
      <c r="F50" s="348"/>
      <c r="G50" s="346">
        <f t="shared" si="3"/>
        <v>15</v>
      </c>
      <c r="H50" s="346" t="s">
        <v>882</v>
      </c>
      <c r="I50" s="346">
        <f t="shared" si="4"/>
        <v>15</v>
      </c>
      <c r="J50" s="346" t="s">
        <v>883</v>
      </c>
      <c r="K50" s="346">
        <f t="shared" si="5"/>
        <v>15</v>
      </c>
      <c r="L50" s="346" t="s">
        <v>884</v>
      </c>
      <c r="M50" s="346">
        <f t="shared" si="11"/>
        <v>15</v>
      </c>
      <c r="N50" s="346">
        <f t="shared" si="6"/>
        <v>15</v>
      </c>
      <c r="O50" s="346" t="s">
        <v>886</v>
      </c>
      <c r="P50" s="346">
        <f t="shared" si="7"/>
        <v>15</v>
      </c>
      <c r="Q50" s="348" t="s">
        <v>887</v>
      </c>
      <c r="R50" s="346">
        <f t="shared" si="8"/>
        <v>10</v>
      </c>
      <c r="S50" s="348" t="s">
        <v>888</v>
      </c>
    </row>
    <row r="51" spans="1:19" ht="51">
      <c r="A51" s="346" t="s">
        <v>1004</v>
      </c>
      <c r="B51" s="161" t="str">
        <f t="shared" si="9"/>
        <v>Fuerte</v>
      </c>
      <c r="C51" s="346">
        <f t="shared" si="10"/>
        <v>100</v>
      </c>
      <c r="D51" s="346" t="s">
        <v>885</v>
      </c>
      <c r="E51" s="347" t="s">
        <v>1005</v>
      </c>
      <c r="F51" s="348"/>
      <c r="G51" s="346">
        <f t="shared" si="3"/>
        <v>15</v>
      </c>
      <c r="H51" s="346" t="s">
        <v>882</v>
      </c>
      <c r="I51" s="346">
        <f t="shared" si="4"/>
        <v>15</v>
      </c>
      <c r="J51" s="346" t="s">
        <v>883</v>
      </c>
      <c r="K51" s="346">
        <f t="shared" si="5"/>
        <v>15</v>
      </c>
      <c r="L51" s="346" t="s">
        <v>884</v>
      </c>
      <c r="M51" s="346">
        <f t="shared" si="11"/>
        <v>15</v>
      </c>
      <c r="N51" s="346">
        <f t="shared" si="6"/>
        <v>15</v>
      </c>
      <c r="O51" s="346" t="s">
        <v>886</v>
      </c>
      <c r="P51" s="346">
        <f t="shared" si="7"/>
        <v>15</v>
      </c>
      <c r="Q51" s="348" t="s">
        <v>887</v>
      </c>
      <c r="R51" s="346">
        <f t="shared" si="8"/>
        <v>10</v>
      </c>
      <c r="S51" s="348" t="s">
        <v>888</v>
      </c>
    </row>
    <row r="52" spans="1:19" ht="63.75">
      <c r="A52" s="346" t="s">
        <v>1006</v>
      </c>
      <c r="B52" s="161" t="str">
        <f t="shared" si="9"/>
        <v>Debil</v>
      </c>
      <c r="C52" s="346">
        <f t="shared" si="10"/>
        <v>65</v>
      </c>
      <c r="D52" s="346" t="s">
        <v>906</v>
      </c>
      <c r="E52" s="336" t="s">
        <v>1007</v>
      </c>
      <c r="F52" s="348"/>
      <c r="G52" s="346">
        <f t="shared" si="3"/>
        <v>15</v>
      </c>
      <c r="H52" s="346" t="s">
        <v>882</v>
      </c>
      <c r="I52" s="346">
        <f t="shared" si="4"/>
        <v>15</v>
      </c>
      <c r="J52" s="346" t="s">
        <v>883</v>
      </c>
      <c r="K52" s="346">
        <f t="shared" si="5"/>
        <v>15</v>
      </c>
      <c r="L52" s="346" t="s">
        <v>884</v>
      </c>
      <c r="M52" s="346">
        <f t="shared" si="11"/>
        <v>10</v>
      </c>
      <c r="N52" s="346">
        <f t="shared" si="6"/>
        <v>0</v>
      </c>
      <c r="O52" s="346" t="s">
        <v>913</v>
      </c>
      <c r="P52" s="346">
        <f t="shared" si="7"/>
        <v>0</v>
      </c>
      <c r="Q52" s="348" t="s">
        <v>914</v>
      </c>
      <c r="R52" s="346">
        <f t="shared" si="8"/>
        <v>10</v>
      </c>
      <c r="S52" s="348" t="s">
        <v>888</v>
      </c>
    </row>
    <row r="53" spans="1:19" ht="75">
      <c r="A53" s="346" t="s">
        <v>1008</v>
      </c>
      <c r="B53" s="161" t="str">
        <f t="shared" si="9"/>
        <v>Fuerte</v>
      </c>
      <c r="C53" s="346">
        <f t="shared" si="10"/>
        <v>100</v>
      </c>
      <c r="D53" s="346" t="s">
        <v>885</v>
      </c>
      <c r="E53" s="347" t="s">
        <v>1009</v>
      </c>
      <c r="F53" s="348"/>
      <c r="G53" s="346">
        <f t="shared" si="3"/>
        <v>15</v>
      </c>
      <c r="H53" s="346" t="s">
        <v>882</v>
      </c>
      <c r="I53" s="346">
        <f t="shared" si="4"/>
        <v>15</v>
      </c>
      <c r="J53" s="346" t="s">
        <v>883</v>
      </c>
      <c r="K53" s="346">
        <f t="shared" si="5"/>
        <v>15</v>
      </c>
      <c r="L53" s="346" t="s">
        <v>884</v>
      </c>
      <c r="M53" s="346">
        <f t="shared" si="11"/>
        <v>15</v>
      </c>
      <c r="N53" s="346">
        <f t="shared" si="6"/>
        <v>15</v>
      </c>
      <c r="O53" s="346" t="s">
        <v>886</v>
      </c>
      <c r="P53" s="346">
        <f t="shared" si="7"/>
        <v>15</v>
      </c>
      <c r="Q53" s="348" t="s">
        <v>887</v>
      </c>
      <c r="R53" s="346">
        <f t="shared" si="8"/>
        <v>10</v>
      </c>
      <c r="S53" s="348" t="s">
        <v>888</v>
      </c>
    </row>
    <row r="54" spans="1:19" ht="60">
      <c r="A54" s="346" t="s">
        <v>1010</v>
      </c>
      <c r="B54" s="161" t="str">
        <f t="shared" si="9"/>
        <v>Fuerte</v>
      </c>
      <c r="C54" s="346">
        <f t="shared" si="10"/>
        <v>100</v>
      </c>
      <c r="D54" s="346" t="s">
        <v>885</v>
      </c>
      <c r="E54" s="347" t="s">
        <v>1011</v>
      </c>
      <c r="F54" s="348"/>
      <c r="G54" s="346">
        <f t="shared" si="3"/>
        <v>15</v>
      </c>
      <c r="H54" s="346" t="s">
        <v>882</v>
      </c>
      <c r="I54" s="346">
        <f t="shared" si="4"/>
        <v>15</v>
      </c>
      <c r="J54" s="346" t="s">
        <v>883</v>
      </c>
      <c r="K54" s="346">
        <f t="shared" si="5"/>
        <v>15</v>
      </c>
      <c r="L54" s="346" t="s">
        <v>884</v>
      </c>
      <c r="M54" s="346">
        <f t="shared" si="11"/>
        <v>15</v>
      </c>
      <c r="N54" s="346">
        <f t="shared" si="6"/>
        <v>15</v>
      </c>
      <c r="O54" s="346" t="s">
        <v>886</v>
      </c>
      <c r="P54" s="346">
        <f t="shared" si="7"/>
        <v>15</v>
      </c>
      <c r="Q54" s="348" t="s">
        <v>887</v>
      </c>
      <c r="R54" s="346">
        <f t="shared" si="8"/>
        <v>10</v>
      </c>
      <c r="S54" s="348" t="s">
        <v>888</v>
      </c>
    </row>
    <row r="55" spans="1:19" ht="51">
      <c r="A55" s="346" t="s">
        <v>1012</v>
      </c>
      <c r="B55" s="161" t="str">
        <f t="shared" si="9"/>
        <v>Fuerte</v>
      </c>
      <c r="C55" s="346">
        <f t="shared" si="10"/>
        <v>100</v>
      </c>
      <c r="D55" s="346" t="s">
        <v>885</v>
      </c>
      <c r="E55" s="347" t="s">
        <v>1013</v>
      </c>
      <c r="F55" s="348"/>
      <c r="G55" s="346">
        <f t="shared" si="3"/>
        <v>15</v>
      </c>
      <c r="H55" s="346" t="s">
        <v>882</v>
      </c>
      <c r="I55" s="346">
        <f t="shared" si="4"/>
        <v>15</v>
      </c>
      <c r="J55" s="346" t="s">
        <v>883</v>
      </c>
      <c r="K55" s="346">
        <f t="shared" si="5"/>
        <v>15</v>
      </c>
      <c r="L55" s="346" t="s">
        <v>884</v>
      </c>
      <c r="M55" s="346">
        <f t="shared" si="11"/>
        <v>15</v>
      </c>
      <c r="N55" s="346">
        <f t="shared" si="6"/>
        <v>15</v>
      </c>
      <c r="O55" s="346" t="s">
        <v>886</v>
      </c>
      <c r="P55" s="346">
        <f t="shared" si="7"/>
        <v>15</v>
      </c>
      <c r="Q55" s="348" t="s">
        <v>887</v>
      </c>
      <c r="R55" s="346">
        <f t="shared" si="8"/>
        <v>10</v>
      </c>
      <c r="S55" s="348" t="s">
        <v>888</v>
      </c>
    </row>
    <row r="56" spans="1:19" ht="63.75">
      <c r="A56" s="346" t="s">
        <v>1014</v>
      </c>
      <c r="B56" s="161" t="str">
        <f t="shared" si="9"/>
        <v>Debil</v>
      </c>
      <c r="C56" s="346">
        <f t="shared" si="10"/>
        <v>55</v>
      </c>
      <c r="D56" s="346" t="s">
        <v>885</v>
      </c>
      <c r="E56" s="336" t="s">
        <v>1015</v>
      </c>
      <c r="F56" s="348"/>
      <c r="G56" s="346">
        <f t="shared" si="3"/>
        <v>15</v>
      </c>
      <c r="H56" s="346" t="s">
        <v>882</v>
      </c>
      <c r="I56" s="346">
        <f t="shared" si="4"/>
        <v>15</v>
      </c>
      <c r="J56" s="346" t="s">
        <v>883</v>
      </c>
      <c r="K56" s="346">
        <f t="shared" si="5"/>
        <v>0</v>
      </c>
      <c r="L56" s="346" t="s">
        <v>901</v>
      </c>
      <c r="M56" s="346">
        <f t="shared" si="11"/>
        <v>15</v>
      </c>
      <c r="N56" s="346">
        <f t="shared" si="6"/>
        <v>0</v>
      </c>
      <c r="O56" s="346" t="s">
        <v>913</v>
      </c>
      <c r="P56" s="346">
        <f t="shared" si="7"/>
        <v>0</v>
      </c>
      <c r="Q56" s="348" t="s">
        <v>914</v>
      </c>
      <c r="R56" s="346">
        <f t="shared" si="8"/>
        <v>10</v>
      </c>
      <c r="S56" s="348" t="s">
        <v>888</v>
      </c>
    </row>
    <row r="57" spans="1:19" ht="75">
      <c r="A57" s="346" t="s">
        <v>1016</v>
      </c>
      <c r="B57" s="161" t="str">
        <f t="shared" si="9"/>
        <v>Fuerte</v>
      </c>
      <c r="C57" s="346">
        <f t="shared" si="10"/>
        <v>100</v>
      </c>
      <c r="D57" s="346" t="s">
        <v>885</v>
      </c>
      <c r="E57" s="347" t="s">
        <v>1017</v>
      </c>
      <c r="F57" s="348"/>
      <c r="G57" s="346">
        <f t="shared" si="3"/>
        <v>15</v>
      </c>
      <c r="H57" s="346" t="s">
        <v>882</v>
      </c>
      <c r="I57" s="346">
        <f t="shared" si="4"/>
        <v>15</v>
      </c>
      <c r="J57" s="346" t="s">
        <v>883</v>
      </c>
      <c r="K57" s="346">
        <f t="shared" si="5"/>
        <v>15</v>
      </c>
      <c r="L57" s="346" t="s">
        <v>884</v>
      </c>
      <c r="M57" s="346">
        <f t="shared" si="11"/>
        <v>15</v>
      </c>
      <c r="N57" s="346">
        <f t="shared" si="6"/>
        <v>15</v>
      </c>
      <c r="O57" s="346" t="s">
        <v>886</v>
      </c>
      <c r="P57" s="346">
        <f t="shared" si="7"/>
        <v>15</v>
      </c>
      <c r="Q57" s="348" t="s">
        <v>887</v>
      </c>
      <c r="R57" s="346">
        <f t="shared" si="8"/>
        <v>10</v>
      </c>
      <c r="S57" s="348" t="s">
        <v>888</v>
      </c>
    </row>
    <row r="58" spans="1:19" ht="63.75">
      <c r="A58" s="346" t="s">
        <v>1018</v>
      </c>
      <c r="B58" s="161" t="str">
        <f t="shared" si="9"/>
        <v>Debil</v>
      </c>
      <c r="C58" s="346">
        <f t="shared" si="10"/>
        <v>85</v>
      </c>
      <c r="D58" s="346" t="s">
        <v>885</v>
      </c>
      <c r="E58" s="347" t="s">
        <v>1019</v>
      </c>
      <c r="F58" s="348"/>
      <c r="G58" s="346">
        <f t="shared" si="3"/>
        <v>15</v>
      </c>
      <c r="H58" s="346" t="s">
        <v>882</v>
      </c>
      <c r="I58" s="346">
        <f t="shared" si="4"/>
        <v>15</v>
      </c>
      <c r="J58" s="346" t="s">
        <v>883</v>
      </c>
      <c r="K58" s="346">
        <f t="shared" si="5"/>
        <v>15</v>
      </c>
      <c r="L58" s="346" t="s">
        <v>884</v>
      </c>
      <c r="M58" s="346">
        <f t="shared" si="11"/>
        <v>15</v>
      </c>
      <c r="N58" s="346">
        <f t="shared" si="6"/>
        <v>15</v>
      </c>
      <c r="O58" s="346" t="s">
        <v>886</v>
      </c>
      <c r="P58" s="346">
        <f t="shared" si="7"/>
        <v>0</v>
      </c>
      <c r="Q58" s="348" t="s">
        <v>914</v>
      </c>
      <c r="R58" s="346">
        <f t="shared" si="8"/>
        <v>10</v>
      </c>
      <c r="S58" s="348" t="s">
        <v>888</v>
      </c>
    </row>
    <row r="59" spans="1:19" ht="60">
      <c r="A59" s="346" t="s">
        <v>1020</v>
      </c>
      <c r="B59" s="161" t="str">
        <f t="shared" si="9"/>
        <v>Fuerte</v>
      </c>
      <c r="C59" s="346">
        <f t="shared" si="10"/>
        <v>100</v>
      </c>
      <c r="D59" s="346" t="s">
        <v>885</v>
      </c>
      <c r="E59" s="336" t="s">
        <v>1021</v>
      </c>
      <c r="F59" s="348"/>
      <c r="G59" s="346">
        <f t="shared" si="3"/>
        <v>15</v>
      </c>
      <c r="H59" s="346" t="s">
        <v>882</v>
      </c>
      <c r="I59" s="346">
        <f t="shared" si="4"/>
        <v>15</v>
      </c>
      <c r="J59" s="346" t="s">
        <v>883</v>
      </c>
      <c r="K59" s="346">
        <f t="shared" si="5"/>
        <v>15</v>
      </c>
      <c r="L59" s="346" t="s">
        <v>884</v>
      </c>
      <c r="M59" s="346">
        <f t="shared" si="11"/>
        <v>15</v>
      </c>
      <c r="N59" s="346">
        <f t="shared" si="6"/>
        <v>15</v>
      </c>
      <c r="O59" s="346" t="s">
        <v>886</v>
      </c>
      <c r="P59" s="346">
        <f t="shared" si="7"/>
        <v>15</v>
      </c>
      <c r="Q59" s="348" t="s">
        <v>887</v>
      </c>
      <c r="R59" s="346">
        <f t="shared" si="8"/>
        <v>10</v>
      </c>
      <c r="S59" s="348" t="s">
        <v>888</v>
      </c>
    </row>
    <row r="60" spans="1:19" ht="51">
      <c r="A60" s="346" t="s">
        <v>1022</v>
      </c>
      <c r="B60" s="161" t="str">
        <f t="shared" si="9"/>
        <v>Moderado</v>
      </c>
      <c r="C60" s="346">
        <f t="shared" si="10"/>
        <v>90</v>
      </c>
      <c r="D60" s="346" t="s">
        <v>906</v>
      </c>
      <c r="E60" s="336" t="s">
        <v>1023</v>
      </c>
      <c r="F60" s="348"/>
      <c r="G60" s="346">
        <f t="shared" si="3"/>
        <v>15</v>
      </c>
      <c r="H60" s="346" t="s">
        <v>882</v>
      </c>
      <c r="I60" s="346">
        <f t="shared" si="4"/>
        <v>15</v>
      </c>
      <c r="J60" s="346" t="s">
        <v>883</v>
      </c>
      <c r="K60" s="346">
        <f t="shared" si="5"/>
        <v>15</v>
      </c>
      <c r="L60" s="346" t="s">
        <v>884</v>
      </c>
      <c r="M60" s="346">
        <f t="shared" si="11"/>
        <v>10</v>
      </c>
      <c r="N60" s="346">
        <f t="shared" si="6"/>
        <v>15</v>
      </c>
      <c r="O60" s="346" t="s">
        <v>886</v>
      </c>
      <c r="P60" s="346">
        <f t="shared" si="7"/>
        <v>15</v>
      </c>
      <c r="Q60" s="348" t="s">
        <v>887</v>
      </c>
      <c r="R60" s="346">
        <f t="shared" si="8"/>
        <v>5</v>
      </c>
      <c r="S60" s="348" t="s">
        <v>916</v>
      </c>
    </row>
    <row r="61" spans="1:19" ht="51">
      <c r="A61" s="346" t="s">
        <v>1024</v>
      </c>
      <c r="B61" s="161" t="str">
        <f t="shared" si="9"/>
        <v>Fuerte</v>
      </c>
      <c r="C61" s="346">
        <f t="shared" si="10"/>
        <v>100</v>
      </c>
      <c r="D61" s="346" t="s">
        <v>885</v>
      </c>
      <c r="E61" s="336" t="s">
        <v>1025</v>
      </c>
      <c r="F61" s="348"/>
      <c r="G61" s="346">
        <f t="shared" si="3"/>
        <v>15</v>
      </c>
      <c r="H61" s="346" t="s">
        <v>882</v>
      </c>
      <c r="I61" s="346">
        <f t="shared" si="4"/>
        <v>15</v>
      </c>
      <c r="J61" s="346" t="s">
        <v>883</v>
      </c>
      <c r="K61" s="346">
        <f t="shared" si="5"/>
        <v>15</v>
      </c>
      <c r="L61" s="346" t="s">
        <v>884</v>
      </c>
      <c r="M61" s="346">
        <f t="shared" si="11"/>
        <v>15</v>
      </c>
      <c r="N61" s="346">
        <f t="shared" si="6"/>
        <v>15</v>
      </c>
      <c r="O61" s="346" t="s">
        <v>886</v>
      </c>
      <c r="P61" s="346">
        <f t="shared" si="7"/>
        <v>15</v>
      </c>
      <c r="Q61" s="348" t="s">
        <v>887</v>
      </c>
      <c r="R61" s="346">
        <f t="shared" si="8"/>
        <v>10</v>
      </c>
      <c r="S61" s="348" t="s">
        <v>888</v>
      </c>
    </row>
    <row r="62" spans="1:19" ht="51">
      <c r="A62" s="346" t="s">
        <v>1026</v>
      </c>
      <c r="B62" s="161" t="str">
        <f t="shared" si="9"/>
        <v>Fuerte</v>
      </c>
      <c r="C62" s="346">
        <f t="shared" si="10"/>
        <v>100</v>
      </c>
      <c r="D62" s="346" t="s">
        <v>885</v>
      </c>
      <c r="E62" s="336" t="s">
        <v>1027</v>
      </c>
      <c r="F62" s="348"/>
      <c r="G62" s="346">
        <f t="shared" si="3"/>
        <v>15</v>
      </c>
      <c r="H62" s="346" t="s">
        <v>882</v>
      </c>
      <c r="I62" s="346">
        <f t="shared" si="4"/>
        <v>15</v>
      </c>
      <c r="J62" s="346" t="s">
        <v>883</v>
      </c>
      <c r="K62" s="346">
        <f t="shared" si="5"/>
        <v>15</v>
      </c>
      <c r="L62" s="346" t="s">
        <v>884</v>
      </c>
      <c r="M62" s="346">
        <f t="shared" si="11"/>
        <v>15</v>
      </c>
      <c r="N62" s="346">
        <f t="shared" si="6"/>
        <v>15</v>
      </c>
      <c r="O62" s="346" t="s">
        <v>886</v>
      </c>
      <c r="P62" s="346">
        <f t="shared" si="7"/>
        <v>15</v>
      </c>
      <c r="Q62" s="348" t="s">
        <v>887</v>
      </c>
      <c r="R62" s="346">
        <f t="shared" si="8"/>
        <v>10</v>
      </c>
      <c r="S62" s="348" t="s">
        <v>888</v>
      </c>
    </row>
    <row r="63" spans="1:19" ht="51">
      <c r="A63" s="346" t="s">
        <v>1028</v>
      </c>
      <c r="B63" s="161" t="str">
        <f t="shared" si="9"/>
        <v>Moderado</v>
      </c>
      <c r="C63" s="346">
        <f t="shared" si="10"/>
        <v>95</v>
      </c>
      <c r="D63" s="346" t="s">
        <v>908</v>
      </c>
      <c r="E63" s="347" t="s">
        <v>1029</v>
      </c>
      <c r="F63" s="348"/>
      <c r="G63" s="346">
        <f t="shared" si="3"/>
        <v>15</v>
      </c>
      <c r="H63" s="346" t="s">
        <v>882</v>
      </c>
      <c r="I63" s="346">
        <f t="shared" si="4"/>
        <v>15</v>
      </c>
      <c r="J63" s="346" t="s">
        <v>883</v>
      </c>
      <c r="K63" s="346">
        <f t="shared" si="5"/>
        <v>15</v>
      </c>
      <c r="L63" s="346" t="s">
        <v>884</v>
      </c>
      <c r="M63" s="346">
        <f t="shared" si="11"/>
        <v>10</v>
      </c>
      <c r="N63" s="346">
        <f t="shared" si="6"/>
        <v>15</v>
      </c>
      <c r="O63" s="346" t="s">
        <v>886</v>
      </c>
      <c r="P63" s="346">
        <f t="shared" si="7"/>
        <v>15</v>
      </c>
      <c r="Q63" s="348" t="s">
        <v>887</v>
      </c>
      <c r="R63" s="346">
        <f t="shared" si="8"/>
        <v>10</v>
      </c>
      <c r="S63" s="348" t="s">
        <v>888</v>
      </c>
    </row>
    <row r="64" spans="1:19" ht="150">
      <c r="A64" s="346" t="s">
        <v>1030</v>
      </c>
      <c r="B64" s="161" t="str">
        <f t="shared" si="9"/>
        <v>Fuerte</v>
      </c>
      <c r="C64" s="346">
        <f t="shared" si="10"/>
        <v>100</v>
      </c>
      <c r="D64" s="346" t="s">
        <v>885</v>
      </c>
      <c r="E64" s="336" t="s">
        <v>1031</v>
      </c>
      <c r="F64" s="348"/>
      <c r="G64" s="346">
        <f t="shared" si="3"/>
        <v>15</v>
      </c>
      <c r="H64" s="346" t="s">
        <v>882</v>
      </c>
      <c r="I64" s="346">
        <f t="shared" si="4"/>
        <v>15</v>
      </c>
      <c r="J64" s="346" t="s">
        <v>883</v>
      </c>
      <c r="K64" s="346">
        <f t="shared" si="5"/>
        <v>15</v>
      </c>
      <c r="L64" s="346" t="s">
        <v>884</v>
      </c>
      <c r="M64" s="346">
        <f t="shared" si="11"/>
        <v>15</v>
      </c>
      <c r="N64" s="346">
        <f t="shared" si="6"/>
        <v>15</v>
      </c>
      <c r="O64" s="346" t="s">
        <v>886</v>
      </c>
      <c r="P64" s="346">
        <f t="shared" si="7"/>
        <v>15</v>
      </c>
      <c r="Q64" s="348" t="s">
        <v>887</v>
      </c>
      <c r="R64" s="346">
        <f t="shared" si="8"/>
        <v>10</v>
      </c>
      <c r="S64" s="348" t="s">
        <v>888</v>
      </c>
    </row>
    <row r="65" spans="1:19" ht="51">
      <c r="A65" s="346" t="s">
        <v>1032</v>
      </c>
      <c r="B65" s="161" t="str">
        <f t="shared" si="9"/>
        <v>Fuerte</v>
      </c>
      <c r="C65" s="346">
        <f t="shared" si="10"/>
        <v>100</v>
      </c>
      <c r="D65" s="346" t="s">
        <v>885</v>
      </c>
      <c r="E65" s="336" t="s">
        <v>1033</v>
      </c>
      <c r="F65" s="348"/>
      <c r="G65" s="346">
        <f t="shared" si="3"/>
        <v>15</v>
      </c>
      <c r="H65" s="346" t="s">
        <v>882</v>
      </c>
      <c r="I65" s="346">
        <f t="shared" si="4"/>
        <v>15</v>
      </c>
      <c r="J65" s="346" t="s">
        <v>883</v>
      </c>
      <c r="K65" s="346">
        <f t="shared" si="5"/>
        <v>15</v>
      </c>
      <c r="L65" s="346" t="s">
        <v>884</v>
      </c>
      <c r="M65" s="346">
        <f t="shared" si="11"/>
        <v>15</v>
      </c>
      <c r="N65" s="346">
        <f t="shared" si="6"/>
        <v>15</v>
      </c>
      <c r="O65" s="346" t="s">
        <v>886</v>
      </c>
      <c r="P65" s="346">
        <f t="shared" si="7"/>
        <v>15</v>
      </c>
      <c r="Q65" s="348" t="s">
        <v>887</v>
      </c>
      <c r="R65" s="346">
        <f t="shared" si="8"/>
        <v>10</v>
      </c>
      <c r="S65" s="348" t="s">
        <v>888</v>
      </c>
    </row>
    <row r="66" spans="1:19" ht="51">
      <c r="A66" s="346" t="s">
        <v>1034</v>
      </c>
      <c r="B66" s="161" t="str">
        <f>IF(AND(C66&gt;=0,C66&lt;86),"Debil",IF(AND(C66&gt;=86,C66&lt;96),"Moderado","Fuerte"))</f>
        <v>Fuerte</v>
      </c>
      <c r="C66" s="346">
        <f t="shared" si="10"/>
        <v>100</v>
      </c>
      <c r="D66" s="346" t="s">
        <v>885</v>
      </c>
      <c r="E66" s="336" t="s">
        <v>1035</v>
      </c>
      <c r="F66" s="348"/>
      <c r="G66" s="346">
        <f t="shared" si="3"/>
        <v>15</v>
      </c>
      <c r="H66" s="346" t="s">
        <v>882</v>
      </c>
      <c r="I66" s="346">
        <f t="shared" si="4"/>
        <v>15</v>
      </c>
      <c r="J66" s="346" t="s">
        <v>883</v>
      </c>
      <c r="K66" s="346">
        <f t="shared" si="5"/>
        <v>15</v>
      </c>
      <c r="L66" s="346" t="s">
        <v>884</v>
      </c>
      <c r="M66" s="346">
        <f t="shared" si="11"/>
        <v>15</v>
      </c>
      <c r="N66" s="346">
        <f t="shared" si="6"/>
        <v>15</v>
      </c>
      <c r="O66" s="346" t="s">
        <v>886</v>
      </c>
      <c r="P66" s="346">
        <f t="shared" si="7"/>
        <v>15</v>
      </c>
      <c r="Q66" s="348" t="s">
        <v>887</v>
      </c>
      <c r="R66" s="346">
        <f t="shared" si="8"/>
        <v>10</v>
      </c>
      <c r="S66" s="348" t="s">
        <v>888</v>
      </c>
    </row>
    <row r="67" spans="1:19" ht="51">
      <c r="A67" s="346" t="s">
        <v>1036</v>
      </c>
      <c r="B67" s="161" t="str">
        <f>IF(AND(C67&gt;=0,C67&lt;86),"Debil",IF(AND(C67&gt;=86,C67&lt;96),"Moderado","Fuerte"))</f>
        <v>Fuerte</v>
      </c>
      <c r="C67" s="346">
        <f t="shared" si="10"/>
        <v>100</v>
      </c>
      <c r="D67" s="346" t="s">
        <v>885</v>
      </c>
      <c r="E67" s="347" t="s">
        <v>1037</v>
      </c>
      <c r="F67" s="348"/>
      <c r="G67" s="346">
        <f t="shared" si="3"/>
        <v>15</v>
      </c>
      <c r="H67" s="346" t="s">
        <v>882</v>
      </c>
      <c r="I67" s="346">
        <f t="shared" si="4"/>
        <v>15</v>
      </c>
      <c r="J67" s="346" t="s">
        <v>883</v>
      </c>
      <c r="K67" s="346">
        <f t="shared" si="5"/>
        <v>15</v>
      </c>
      <c r="L67" s="346" t="s">
        <v>884</v>
      </c>
      <c r="M67" s="346">
        <f t="shared" si="11"/>
        <v>15</v>
      </c>
      <c r="N67" s="346">
        <f t="shared" si="6"/>
        <v>15</v>
      </c>
      <c r="O67" s="346" t="s">
        <v>886</v>
      </c>
      <c r="P67" s="346">
        <f t="shared" si="7"/>
        <v>15</v>
      </c>
      <c r="Q67" s="348" t="s">
        <v>887</v>
      </c>
      <c r="R67" s="346">
        <f t="shared" si="8"/>
        <v>10</v>
      </c>
      <c r="S67" s="348" t="s">
        <v>888</v>
      </c>
    </row>
    <row r="68" spans="1:19">
      <c r="A68" s="346"/>
      <c r="B68" s="161"/>
      <c r="C68" s="346"/>
      <c r="D68" s="351"/>
      <c r="E68" s="348"/>
      <c r="F68" s="348"/>
      <c r="G68" s="346"/>
      <c r="H68" s="346"/>
      <c r="I68" s="346"/>
      <c r="J68" s="346"/>
      <c r="K68" s="346"/>
      <c r="L68" s="346"/>
      <c r="M68" s="346"/>
      <c r="N68" s="346"/>
      <c r="O68" s="346"/>
      <c r="P68" s="346"/>
      <c r="Q68" s="348"/>
      <c r="R68" s="346"/>
      <c r="S68" s="348"/>
    </row>
    <row r="69" spans="1:19">
      <c r="A69" s="346"/>
      <c r="B69" s="161"/>
      <c r="C69" s="346"/>
      <c r="D69" s="351"/>
      <c r="E69" s="348"/>
      <c r="F69" s="348"/>
      <c r="G69" s="346"/>
      <c r="H69" s="346"/>
      <c r="I69" s="346"/>
      <c r="J69" s="346"/>
      <c r="K69" s="346"/>
      <c r="L69" s="346"/>
      <c r="M69" s="346"/>
      <c r="N69" s="346"/>
      <c r="O69" s="346"/>
      <c r="P69" s="346"/>
      <c r="Q69" s="348"/>
      <c r="R69" s="346"/>
      <c r="S69" s="348"/>
    </row>
    <row r="70" spans="1:19">
      <c r="A70" s="346"/>
      <c r="B70" s="161"/>
      <c r="C70" s="346"/>
      <c r="D70" s="351"/>
      <c r="E70" s="348"/>
      <c r="F70" s="348"/>
      <c r="G70" s="346"/>
      <c r="H70" s="346"/>
      <c r="I70" s="346"/>
      <c r="J70" s="346"/>
      <c r="K70" s="346"/>
      <c r="L70" s="346"/>
      <c r="M70" s="346"/>
      <c r="N70" s="346"/>
      <c r="O70" s="346"/>
      <c r="P70" s="346"/>
      <c r="Q70" s="348"/>
      <c r="R70" s="346"/>
      <c r="S70" s="348"/>
    </row>
    <row r="71" spans="1:19">
      <c r="A71" s="346"/>
      <c r="B71" s="161"/>
      <c r="C71" s="346"/>
      <c r="D71" s="351"/>
      <c r="E71" s="348"/>
      <c r="F71" s="348"/>
      <c r="G71" s="346"/>
      <c r="H71" s="346"/>
      <c r="I71" s="346"/>
      <c r="J71" s="346"/>
      <c r="K71" s="346"/>
      <c r="L71" s="346"/>
      <c r="M71" s="346"/>
      <c r="N71" s="346"/>
      <c r="O71" s="346"/>
      <c r="P71" s="346"/>
      <c r="Q71" s="348"/>
      <c r="R71" s="346"/>
      <c r="S71" s="348"/>
    </row>
    <row r="72" spans="1:19">
      <c r="A72" s="346"/>
      <c r="B72" s="161"/>
      <c r="C72" s="346"/>
      <c r="D72" s="351"/>
      <c r="E72" s="348"/>
      <c r="F72" s="348"/>
      <c r="G72" s="346"/>
      <c r="H72" s="346"/>
      <c r="I72" s="346"/>
      <c r="J72" s="346"/>
      <c r="K72" s="346"/>
      <c r="L72" s="346"/>
      <c r="M72" s="346"/>
      <c r="N72" s="346"/>
      <c r="O72" s="346"/>
      <c r="P72" s="346"/>
      <c r="Q72" s="348"/>
      <c r="R72" s="346"/>
      <c r="S72" s="348"/>
    </row>
    <row r="73" spans="1:19">
      <c r="A73" s="346"/>
      <c r="B73" s="161"/>
      <c r="C73" s="346"/>
      <c r="D73" s="351"/>
      <c r="E73" s="348"/>
      <c r="F73" s="348"/>
      <c r="G73" s="346"/>
      <c r="H73" s="346"/>
      <c r="I73" s="346"/>
      <c r="J73" s="346"/>
      <c r="K73" s="346"/>
      <c r="L73" s="346"/>
      <c r="M73" s="346"/>
      <c r="N73" s="346"/>
      <c r="O73" s="346"/>
      <c r="P73" s="346"/>
      <c r="Q73" s="348"/>
      <c r="R73" s="346"/>
      <c r="S73" s="348"/>
    </row>
    <row r="74" spans="1:19">
      <c r="A74" s="346"/>
      <c r="B74" s="161"/>
      <c r="C74" s="346"/>
      <c r="D74" s="351"/>
      <c r="E74" s="348"/>
      <c r="F74" s="348"/>
      <c r="G74" s="346"/>
      <c r="H74" s="346"/>
      <c r="I74" s="346"/>
      <c r="J74" s="346"/>
      <c r="K74" s="346"/>
      <c r="L74" s="346"/>
      <c r="M74" s="346"/>
      <c r="N74" s="346"/>
      <c r="O74" s="346"/>
      <c r="P74" s="346"/>
      <c r="Q74" s="348"/>
      <c r="R74" s="346"/>
      <c r="S74" s="348"/>
    </row>
    <row r="75" spans="1:19">
      <c r="A75" s="346"/>
      <c r="B75" s="161"/>
      <c r="C75" s="346"/>
      <c r="D75" s="351"/>
      <c r="E75" s="348"/>
      <c r="F75" s="348"/>
      <c r="G75" s="346"/>
      <c r="H75" s="346"/>
      <c r="I75" s="346"/>
      <c r="J75" s="346"/>
      <c r="K75" s="346"/>
      <c r="L75" s="346"/>
      <c r="M75" s="346"/>
      <c r="N75" s="346"/>
      <c r="O75" s="346"/>
      <c r="P75" s="346"/>
      <c r="Q75" s="348"/>
      <c r="R75" s="346"/>
      <c r="S75" s="348"/>
    </row>
    <row r="76" spans="1:19">
      <c r="A76" s="346"/>
      <c r="B76" s="161"/>
      <c r="C76" s="346"/>
      <c r="D76" s="351"/>
      <c r="E76" s="348"/>
      <c r="F76" s="348"/>
      <c r="G76" s="346"/>
      <c r="H76" s="346"/>
      <c r="I76" s="346"/>
      <c r="J76" s="346"/>
      <c r="K76" s="346"/>
      <c r="L76" s="346"/>
      <c r="M76" s="346"/>
      <c r="N76" s="346"/>
      <c r="O76" s="346"/>
      <c r="P76" s="346"/>
      <c r="Q76" s="348"/>
      <c r="R76" s="346"/>
      <c r="S76" s="348"/>
    </row>
    <row r="77" spans="1:19">
      <c r="A77" s="346"/>
      <c r="B77" s="161"/>
      <c r="C77" s="346"/>
      <c r="D77" s="351"/>
      <c r="E77" s="348"/>
      <c r="F77" s="348"/>
      <c r="G77" s="346"/>
      <c r="H77" s="346"/>
      <c r="I77" s="346"/>
      <c r="J77" s="346"/>
      <c r="K77" s="346"/>
      <c r="L77" s="346"/>
      <c r="M77" s="346"/>
      <c r="N77" s="346"/>
      <c r="O77" s="346"/>
      <c r="P77" s="346"/>
      <c r="Q77" s="348"/>
      <c r="R77" s="346"/>
      <c r="S77" s="348"/>
    </row>
    <row r="78" spans="1:19">
      <c r="A78" s="346"/>
      <c r="B78" s="161"/>
      <c r="C78" s="346"/>
      <c r="D78" s="351"/>
      <c r="E78" s="348"/>
      <c r="F78" s="348"/>
      <c r="G78" s="346"/>
      <c r="H78" s="346"/>
      <c r="I78" s="346"/>
      <c r="J78" s="346"/>
      <c r="K78" s="346"/>
      <c r="L78" s="346"/>
      <c r="M78" s="346"/>
      <c r="N78" s="346"/>
      <c r="O78" s="346"/>
      <c r="P78" s="346"/>
      <c r="Q78" s="348"/>
      <c r="R78" s="346"/>
      <c r="S78" s="348"/>
    </row>
    <row r="79" spans="1:19">
      <c r="A79" s="346"/>
      <c r="B79" s="161"/>
      <c r="C79" s="346"/>
      <c r="D79" s="351"/>
      <c r="E79" s="348"/>
      <c r="F79" s="348"/>
      <c r="G79" s="346"/>
      <c r="H79" s="346"/>
      <c r="I79" s="346"/>
      <c r="J79" s="346"/>
      <c r="K79" s="346"/>
      <c r="L79" s="346"/>
      <c r="M79" s="346"/>
      <c r="N79" s="346"/>
      <c r="O79" s="346"/>
      <c r="P79" s="346"/>
      <c r="Q79" s="348"/>
      <c r="R79" s="346"/>
      <c r="S79" s="348"/>
    </row>
    <row r="80" spans="1:19">
      <c r="A80" s="346"/>
      <c r="B80" s="161"/>
      <c r="C80" s="346"/>
      <c r="D80" s="351"/>
      <c r="E80" s="352"/>
      <c r="F80" s="348"/>
      <c r="G80" s="346"/>
      <c r="H80" s="346"/>
      <c r="I80" s="346"/>
      <c r="J80" s="346"/>
      <c r="K80" s="346"/>
      <c r="L80" s="346"/>
      <c r="M80" s="346"/>
      <c r="N80" s="346"/>
      <c r="O80" s="346"/>
      <c r="P80" s="346"/>
      <c r="Q80" s="348"/>
      <c r="R80" s="346"/>
      <c r="S80" s="348"/>
    </row>
    <row r="81" spans="1:19">
      <c r="A81" s="346"/>
      <c r="B81" s="161"/>
      <c r="C81" s="346"/>
      <c r="D81" s="351"/>
      <c r="E81" s="348"/>
      <c r="F81" s="348"/>
      <c r="G81" s="346"/>
      <c r="H81" s="346"/>
      <c r="I81" s="346"/>
      <c r="J81" s="346"/>
      <c r="K81" s="346"/>
      <c r="L81" s="346"/>
      <c r="M81" s="346"/>
      <c r="N81" s="346"/>
      <c r="O81" s="346"/>
      <c r="P81" s="346"/>
      <c r="Q81" s="348"/>
      <c r="R81" s="346"/>
      <c r="S81" s="348"/>
    </row>
    <row r="82" spans="1:19">
      <c r="A82" s="346"/>
      <c r="B82" s="161"/>
      <c r="C82" s="346"/>
      <c r="D82" s="351"/>
      <c r="E82" s="353"/>
      <c r="F82" s="348"/>
      <c r="G82" s="346"/>
      <c r="H82" s="346"/>
      <c r="I82" s="346"/>
      <c r="J82" s="346"/>
      <c r="K82" s="346"/>
      <c r="L82" s="346"/>
      <c r="M82" s="346"/>
      <c r="N82" s="346"/>
      <c r="O82" s="346"/>
      <c r="P82" s="346"/>
      <c r="Q82" s="348"/>
      <c r="R82" s="346"/>
      <c r="S82" s="348"/>
    </row>
    <row r="83" spans="1:19">
      <c r="A83" s="346"/>
      <c r="B83" s="161"/>
      <c r="C83" s="346"/>
      <c r="D83" s="351"/>
      <c r="E83" s="353"/>
      <c r="F83" s="348"/>
      <c r="G83" s="346"/>
      <c r="H83" s="346"/>
      <c r="I83" s="346"/>
      <c r="J83" s="346"/>
      <c r="K83" s="346"/>
      <c r="L83" s="346"/>
      <c r="M83" s="346"/>
      <c r="N83" s="346"/>
      <c r="O83" s="346"/>
      <c r="P83" s="346"/>
      <c r="Q83" s="348"/>
      <c r="R83" s="346"/>
      <c r="S83" s="348"/>
    </row>
    <row r="84" spans="1:19">
      <c r="A84" s="346"/>
      <c r="B84" s="161"/>
      <c r="C84" s="346"/>
      <c r="D84" s="351"/>
      <c r="E84" s="352"/>
      <c r="F84" s="348"/>
      <c r="G84" s="346"/>
      <c r="H84" s="346"/>
      <c r="I84" s="346"/>
      <c r="J84" s="346"/>
      <c r="K84" s="346"/>
      <c r="L84" s="346"/>
      <c r="M84" s="346"/>
      <c r="N84" s="346"/>
      <c r="O84" s="346"/>
      <c r="P84" s="346"/>
      <c r="Q84" s="348"/>
      <c r="R84" s="346"/>
      <c r="S84" s="348"/>
    </row>
    <row r="85" spans="1:19">
      <c r="A85" s="346"/>
      <c r="B85" s="161"/>
      <c r="C85" s="346"/>
      <c r="D85" s="351"/>
      <c r="E85" s="352"/>
      <c r="F85" s="348"/>
      <c r="G85" s="346"/>
      <c r="H85" s="346"/>
      <c r="I85" s="346"/>
      <c r="J85" s="346"/>
      <c r="K85" s="346"/>
      <c r="L85" s="346"/>
      <c r="M85" s="346"/>
      <c r="N85" s="346"/>
      <c r="O85" s="346"/>
      <c r="P85" s="346"/>
      <c r="Q85" s="348"/>
      <c r="R85" s="346"/>
      <c r="S85" s="348"/>
    </row>
    <row r="86" spans="1:19">
      <c r="A86" s="346"/>
      <c r="B86" s="161"/>
      <c r="C86" s="346"/>
      <c r="D86" s="351"/>
      <c r="E86" s="352"/>
      <c r="F86" s="348"/>
      <c r="G86" s="346"/>
      <c r="H86" s="346"/>
      <c r="I86" s="346"/>
      <c r="J86" s="346"/>
      <c r="K86" s="346"/>
      <c r="L86" s="346"/>
      <c r="M86" s="346"/>
      <c r="N86" s="346"/>
      <c r="O86" s="346"/>
      <c r="P86" s="346"/>
      <c r="Q86" s="348"/>
      <c r="R86" s="346"/>
      <c r="S86" s="348"/>
    </row>
    <row r="87" spans="1:19">
      <c r="A87" s="346"/>
      <c r="B87" s="161"/>
      <c r="C87" s="346"/>
      <c r="D87" s="351"/>
      <c r="E87" s="352"/>
      <c r="F87" s="348"/>
      <c r="G87" s="346"/>
      <c r="H87" s="346"/>
      <c r="I87" s="346"/>
      <c r="J87" s="346"/>
      <c r="K87" s="346"/>
      <c r="L87" s="346"/>
      <c r="M87" s="346"/>
      <c r="N87" s="346"/>
      <c r="O87" s="346"/>
      <c r="P87" s="346"/>
      <c r="Q87" s="348"/>
      <c r="R87" s="346"/>
      <c r="S87" s="348"/>
    </row>
    <row r="88" spans="1:19">
      <c r="A88" s="346"/>
      <c r="B88" s="161"/>
      <c r="C88" s="346"/>
      <c r="D88" s="351"/>
      <c r="E88" s="352"/>
      <c r="F88" s="348"/>
      <c r="G88" s="346"/>
      <c r="H88" s="346"/>
      <c r="I88" s="346"/>
      <c r="J88" s="346"/>
      <c r="K88" s="346"/>
      <c r="L88" s="346"/>
      <c r="M88" s="346"/>
      <c r="N88" s="346"/>
      <c r="O88" s="346"/>
      <c r="P88" s="346"/>
      <c r="Q88" s="348"/>
      <c r="R88" s="346"/>
      <c r="S88" s="348"/>
    </row>
    <row r="89" spans="1:19">
      <c r="A89" s="346"/>
      <c r="B89" s="161"/>
      <c r="C89" s="346"/>
      <c r="D89" s="351"/>
      <c r="E89" s="352"/>
      <c r="F89" s="348"/>
      <c r="G89" s="346"/>
      <c r="H89" s="346"/>
      <c r="I89" s="346"/>
      <c r="J89" s="346"/>
      <c r="K89" s="346"/>
      <c r="L89" s="346"/>
      <c r="M89" s="346"/>
      <c r="N89" s="346"/>
      <c r="O89" s="346"/>
      <c r="P89" s="346"/>
      <c r="Q89" s="348"/>
      <c r="R89" s="346"/>
      <c r="S89" s="348"/>
    </row>
  </sheetData>
  <autoFilter ref="A1:XFC89" xr:uid="{00000000-0009-0000-0000-000006000000}"/>
  <dataValidations count="7">
    <dataValidation type="list" allowBlank="1" showInputMessage="1" showErrorMessage="1" sqref="H2:H89" xr:uid="{00000000-0002-0000-0600-000000000000}">
      <formula1>$XFB$2:$XFB$3</formula1>
    </dataValidation>
    <dataValidation type="list" allowBlank="1" showInputMessage="1" showErrorMessage="1" sqref="J2:J89" xr:uid="{00000000-0002-0000-0600-000001000000}">
      <formula1>$XFB$4:$XFB$5</formula1>
    </dataValidation>
    <dataValidation type="list" allowBlank="1" showInputMessage="1" showErrorMessage="1" sqref="L2:L89" xr:uid="{00000000-0002-0000-0600-000002000000}">
      <formula1>$XFB$6:$XFB$7</formula1>
    </dataValidation>
    <dataValidation type="list" allowBlank="1" showInputMessage="1" showErrorMessage="1" sqref="D2:D89" xr:uid="{00000000-0002-0000-0600-000003000000}">
      <formula1>$XFB$9:$XFB$12</formula1>
    </dataValidation>
    <dataValidation type="list" allowBlank="1" showInputMessage="1" showErrorMessage="1" sqref="O2:O89" xr:uid="{00000000-0002-0000-0600-000004000000}">
      <formula1>$XFB$13:$XFB$14</formula1>
    </dataValidation>
    <dataValidation type="list" allowBlank="1" showInputMessage="1" showErrorMessage="1" sqref="Q2:Q89" xr:uid="{00000000-0002-0000-0600-000005000000}">
      <formula1>$XFB$15:$XFB$16</formula1>
    </dataValidation>
    <dataValidation type="list" allowBlank="1" showInputMessage="1" showErrorMessage="1" sqref="S2:S89" xr:uid="{00000000-0002-0000-0600-000006000000}">
      <formula1>$XFB$17:$XFB$19</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807"/>
  <sheetViews>
    <sheetView workbookViewId="0">
      <selection activeCell="M171" sqref="M171"/>
    </sheetView>
  </sheetViews>
  <sheetFormatPr baseColWidth="10" defaultColWidth="11.42578125" defaultRowHeight="12.75"/>
  <cols>
    <col min="1" max="1" width="4.42578125" customWidth="1"/>
    <col min="2" max="2" width="16.28515625" style="89" customWidth="1"/>
    <col min="3" max="3" width="16" style="89" customWidth="1"/>
    <col min="4" max="4" width="35.140625" style="183" customWidth="1"/>
    <col min="5" max="5" width="16.42578125" style="265" customWidth="1"/>
    <col min="6" max="6" width="26.7109375" style="89" customWidth="1"/>
    <col min="7" max="7" width="18.7109375" style="89" customWidth="1"/>
    <col min="8" max="8" width="19.140625" style="89" bestFit="1" customWidth="1"/>
    <col min="9" max="9" width="39.140625" style="89" customWidth="1"/>
    <col min="10" max="10" width="19.140625" customWidth="1"/>
    <col min="11" max="15" width="11.42578125" customWidth="1"/>
  </cols>
  <sheetData>
    <row r="1" spans="1:51" s="250" customFormat="1" ht="15.75" thickBot="1">
      <c r="B1" s="258"/>
      <c r="C1" s="258"/>
      <c r="D1" s="320"/>
      <c r="E1" s="258"/>
      <c r="F1" s="258"/>
      <c r="G1" s="258"/>
      <c r="H1" s="258"/>
      <c r="I1" s="258"/>
      <c r="J1"/>
      <c r="K1"/>
      <c r="L1"/>
      <c r="M1"/>
      <c r="N1"/>
      <c r="O1"/>
      <c r="P1"/>
      <c r="Q1"/>
      <c r="R1"/>
      <c r="S1"/>
      <c r="T1"/>
      <c r="U1"/>
      <c r="V1"/>
      <c r="W1"/>
      <c r="X1"/>
      <c r="Y1"/>
      <c r="Z1"/>
      <c r="AA1"/>
      <c r="AB1"/>
      <c r="AC1"/>
      <c r="AD1"/>
      <c r="AE1"/>
      <c r="AF1"/>
      <c r="AG1"/>
      <c r="AH1"/>
      <c r="AI1"/>
      <c r="AJ1"/>
      <c r="AK1"/>
      <c r="AL1"/>
      <c r="AM1"/>
      <c r="AN1"/>
      <c r="AO1"/>
      <c r="AP1"/>
      <c r="AQ1"/>
      <c r="AR1"/>
      <c r="AS1"/>
      <c r="AT1"/>
      <c r="AU1"/>
      <c r="AV1"/>
      <c r="AW1"/>
      <c r="AX1"/>
      <c r="AY1"/>
    </row>
    <row r="2" spans="1:51" s="250" customFormat="1" ht="15">
      <c r="B2" s="437" t="s">
        <v>1038</v>
      </c>
      <c r="C2" s="438"/>
      <c r="D2" s="438"/>
      <c r="E2" s="438"/>
      <c r="F2" s="438"/>
      <c r="G2" s="438"/>
      <c r="H2" s="438"/>
      <c r="I2" s="439"/>
      <c r="N2"/>
      <c r="O2"/>
      <c r="P2"/>
      <c r="Q2"/>
      <c r="R2"/>
      <c r="S2"/>
      <c r="T2"/>
      <c r="U2"/>
      <c r="V2"/>
      <c r="W2"/>
      <c r="X2"/>
      <c r="Y2"/>
      <c r="Z2"/>
      <c r="AA2"/>
      <c r="AB2"/>
      <c r="AC2"/>
      <c r="AD2"/>
      <c r="AE2"/>
      <c r="AF2"/>
      <c r="AG2"/>
      <c r="AH2"/>
      <c r="AI2"/>
      <c r="AJ2"/>
      <c r="AK2"/>
      <c r="AL2"/>
      <c r="AM2"/>
      <c r="AN2"/>
      <c r="AO2"/>
      <c r="AP2"/>
      <c r="AQ2"/>
      <c r="AR2"/>
      <c r="AS2"/>
      <c r="AT2"/>
      <c r="AU2"/>
      <c r="AV2"/>
      <c r="AW2"/>
      <c r="AX2"/>
      <c r="AY2"/>
    </row>
    <row r="3" spans="1:51" s="250" customFormat="1" ht="15.75" thickBot="1">
      <c r="B3" s="440"/>
      <c r="C3" s="441"/>
      <c r="D3" s="441"/>
      <c r="E3" s="441"/>
      <c r="F3" s="441"/>
      <c r="G3" s="441"/>
      <c r="H3" s="441"/>
      <c r="I3" s="442"/>
      <c r="N3"/>
      <c r="O3"/>
      <c r="P3"/>
      <c r="Q3"/>
      <c r="R3"/>
      <c r="S3"/>
      <c r="T3"/>
      <c r="U3"/>
      <c r="V3"/>
      <c r="W3"/>
      <c r="X3"/>
      <c r="Y3"/>
      <c r="Z3"/>
      <c r="AA3"/>
      <c r="AB3"/>
      <c r="AC3"/>
      <c r="AD3"/>
      <c r="AE3"/>
      <c r="AF3"/>
      <c r="AG3"/>
      <c r="AH3"/>
      <c r="AI3"/>
      <c r="AJ3"/>
      <c r="AK3"/>
      <c r="AL3"/>
      <c r="AM3"/>
      <c r="AN3"/>
      <c r="AO3"/>
      <c r="AP3"/>
      <c r="AQ3"/>
      <c r="AR3"/>
      <c r="AS3"/>
      <c r="AT3"/>
      <c r="AU3"/>
      <c r="AV3"/>
      <c r="AW3"/>
      <c r="AX3"/>
      <c r="AY3"/>
    </row>
    <row r="4" spans="1:51" s="250" customFormat="1" ht="25.5">
      <c r="B4" s="286" t="s">
        <v>1039</v>
      </c>
      <c r="C4" s="285" t="s">
        <v>1040</v>
      </c>
      <c r="D4" s="285" t="s">
        <v>1041</v>
      </c>
      <c r="E4" s="285" t="s">
        <v>1042</v>
      </c>
      <c r="F4" s="285" t="s">
        <v>868</v>
      </c>
      <c r="G4" s="285" t="s">
        <v>869</v>
      </c>
      <c r="H4" s="287" t="s">
        <v>1043</v>
      </c>
      <c r="I4" s="288" t="s">
        <v>867</v>
      </c>
      <c r="N4"/>
      <c r="O4"/>
      <c r="P4"/>
      <c r="Q4"/>
      <c r="R4"/>
      <c r="S4"/>
      <c r="T4"/>
      <c r="U4"/>
      <c r="V4"/>
      <c r="W4"/>
      <c r="X4"/>
      <c r="Y4"/>
      <c r="Z4"/>
      <c r="AA4"/>
      <c r="AB4"/>
      <c r="AC4"/>
      <c r="AD4"/>
      <c r="AE4"/>
      <c r="AF4"/>
      <c r="AG4"/>
      <c r="AH4"/>
      <c r="AI4"/>
      <c r="AJ4"/>
      <c r="AK4"/>
      <c r="AL4"/>
      <c r="AM4"/>
      <c r="AN4"/>
      <c r="AO4"/>
      <c r="AP4"/>
      <c r="AQ4"/>
      <c r="AR4"/>
      <c r="AS4"/>
      <c r="AT4"/>
      <c r="AU4"/>
      <c r="AV4"/>
      <c r="AW4"/>
      <c r="AX4"/>
      <c r="AY4"/>
    </row>
    <row r="5" spans="1:51" s="250" customFormat="1" ht="63.75">
      <c r="B5" s="276" t="s">
        <v>1044</v>
      </c>
      <c r="C5" s="205" t="s">
        <v>1045</v>
      </c>
      <c r="D5" s="181" t="s">
        <v>1046</v>
      </c>
      <c r="E5" s="260" t="s">
        <v>936</v>
      </c>
      <c r="F5" s="261" t="s">
        <v>911</v>
      </c>
      <c r="G5" s="260">
        <v>85</v>
      </c>
      <c r="H5" s="260" t="s">
        <v>885</v>
      </c>
      <c r="I5" s="277" t="s">
        <v>937</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row>
    <row r="6" spans="1:51" s="250" customFormat="1" ht="77.25" thickBot="1">
      <c r="B6" s="276" t="s">
        <v>1047</v>
      </c>
      <c r="C6" s="205" t="s">
        <v>1045</v>
      </c>
      <c r="D6" s="181" t="s">
        <v>1046</v>
      </c>
      <c r="E6" s="260" t="s">
        <v>940</v>
      </c>
      <c r="F6" s="261" t="s">
        <v>899</v>
      </c>
      <c r="G6" s="260">
        <v>100</v>
      </c>
      <c r="H6" s="260" t="s">
        <v>885</v>
      </c>
      <c r="I6" s="278" t="s">
        <v>941</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row>
    <row r="7" spans="1:51" s="250" customFormat="1" ht="64.5" thickBot="1">
      <c r="B7" s="276" t="s">
        <v>1048</v>
      </c>
      <c r="C7" s="205" t="s">
        <v>1045</v>
      </c>
      <c r="D7" s="181" t="s">
        <v>1046</v>
      </c>
      <c r="E7" s="260" t="s">
        <v>950</v>
      </c>
      <c r="F7" s="261" t="s">
        <v>899</v>
      </c>
      <c r="G7" s="260">
        <v>100</v>
      </c>
      <c r="H7" s="260" t="s">
        <v>885</v>
      </c>
      <c r="I7" s="278" t="s">
        <v>951</v>
      </c>
      <c r="J7" s="266" t="s">
        <v>1040</v>
      </c>
      <c r="K7" s="252">
        <f>AVERAGE(G5:G7)</f>
        <v>95</v>
      </c>
      <c r="L7" s="253" t="s">
        <v>885</v>
      </c>
      <c r="M7" s="252">
        <f>IF(AND(K7&gt;0,K7&lt;100),1,IF(K7=100,2,IF(#REF!=0,0,"NA")))</f>
        <v>1</v>
      </c>
      <c r="N7"/>
      <c r="O7"/>
      <c r="P7"/>
      <c r="Q7"/>
      <c r="R7"/>
      <c r="S7"/>
      <c r="T7"/>
      <c r="U7"/>
      <c r="V7"/>
      <c r="W7"/>
      <c r="X7"/>
      <c r="Y7"/>
      <c r="Z7"/>
      <c r="AA7"/>
      <c r="AB7"/>
      <c r="AC7"/>
      <c r="AD7"/>
      <c r="AE7"/>
      <c r="AF7"/>
      <c r="AG7"/>
      <c r="AH7"/>
      <c r="AI7"/>
      <c r="AJ7"/>
      <c r="AK7"/>
      <c r="AL7"/>
      <c r="AM7"/>
      <c r="AN7"/>
      <c r="AO7"/>
      <c r="AP7"/>
      <c r="AQ7"/>
      <c r="AR7"/>
      <c r="AS7"/>
      <c r="AT7"/>
      <c r="AU7"/>
      <c r="AV7"/>
      <c r="AW7"/>
      <c r="AX7"/>
      <c r="AY7"/>
    </row>
    <row r="8" spans="1:51" s="250" customFormat="1" ht="64.5" thickBot="1">
      <c r="B8" s="276" t="s">
        <v>1049</v>
      </c>
      <c r="C8" s="299" t="s">
        <v>1045</v>
      </c>
      <c r="D8" s="300" t="s">
        <v>1046</v>
      </c>
      <c r="E8" s="301" t="s">
        <v>990</v>
      </c>
      <c r="F8" s="302" t="s">
        <v>232</v>
      </c>
      <c r="G8" s="301">
        <v>95</v>
      </c>
      <c r="H8" s="301" t="s">
        <v>906</v>
      </c>
      <c r="I8" s="303" t="s">
        <v>991</v>
      </c>
      <c r="J8" s="268">
        <v>1</v>
      </c>
      <c r="K8" s="267">
        <f>AVERAGE(G8)</f>
        <v>95</v>
      </c>
      <c r="L8" s="252" t="s">
        <v>906</v>
      </c>
      <c r="M8" s="252">
        <f>IF(AND(K8&gt;0,K8&lt;100),1,IF(K8=100,2,IF(#REF!=0,0,"NA")))</f>
        <v>1</v>
      </c>
      <c r="N8"/>
      <c r="O8"/>
      <c r="P8"/>
      <c r="Q8"/>
      <c r="R8"/>
      <c r="S8"/>
      <c r="T8"/>
      <c r="U8"/>
      <c r="V8"/>
      <c r="W8"/>
      <c r="X8"/>
      <c r="Y8"/>
      <c r="Z8"/>
      <c r="AA8"/>
      <c r="AB8"/>
      <c r="AC8"/>
      <c r="AD8"/>
      <c r="AE8"/>
      <c r="AF8"/>
      <c r="AG8"/>
      <c r="AH8"/>
      <c r="AI8"/>
      <c r="AJ8"/>
      <c r="AK8"/>
      <c r="AL8"/>
      <c r="AM8"/>
      <c r="AN8"/>
      <c r="AO8"/>
      <c r="AP8"/>
      <c r="AQ8"/>
      <c r="AR8"/>
      <c r="AS8"/>
      <c r="AT8"/>
      <c r="AU8"/>
      <c r="AV8"/>
      <c r="AW8"/>
      <c r="AX8"/>
      <c r="AY8"/>
    </row>
    <row r="9" spans="1:51" s="250" customFormat="1" ht="63.75">
      <c r="B9" s="276" t="s">
        <v>1050</v>
      </c>
      <c r="C9" s="272" t="s">
        <v>1051</v>
      </c>
      <c r="D9" s="283" t="s">
        <v>1052</v>
      </c>
      <c r="E9" s="290" t="s">
        <v>936</v>
      </c>
      <c r="F9" s="291" t="s">
        <v>911</v>
      </c>
      <c r="G9" s="291">
        <v>85</v>
      </c>
      <c r="H9" s="291" t="s">
        <v>885</v>
      </c>
      <c r="I9" s="292" t="s">
        <v>937</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row>
    <row r="10" spans="1:51" s="250" customFormat="1" ht="63.75">
      <c r="B10" s="276" t="s">
        <v>1053</v>
      </c>
      <c r="C10" s="205" t="s">
        <v>1051</v>
      </c>
      <c r="D10" s="206" t="s">
        <v>1052</v>
      </c>
      <c r="E10" s="262" t="s">
        <v>950</v>
      </c>
      <c r="F10" s="263" t="s">
        <v>899</v>
      </c>
      <c r="G10" s="263">
        <v>100</v>
      </c>
      <c r="H10" s="263" t="s">
        <v>885</v>
      </c>
      <c r="I10" s="293" t="s">
        <v>951</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row>
    <row r="11" spans="1:51" s="250" customFormat="1" ht="63.75">
      <c r="B11" s="276" t="s">
        <v>1054</v>
      </c>
      <c r="C11" s="205" t="s">
        <v>1051</v>
      </c>
      <c r="D11" s="206" t="s">
        <v>1052</v>
      </c>
      <c r="E11" s="262" t="s">
        <v>982</v>
      </c>
      <c r="F11" s="263" t="s">
        <v>232</v>
      </c>
      <c r="G11" s="263">
        <v>95</v>
      </c>
      <c r="H11" s="263" t="s">
        <v>906</v>
      </c>
      <c r="I11" s="293" t="s">
        <v>983</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row>
    <row r="12" spans="1:51" s="250" customFormat="1" ht="64.5" thickBot="1">
      <c r="B12" s="276" t="s">
        <v>1055</v>
      </c>
      <c r="C12" s="205" t="s">
        <v>1051</v>
      </c>
      <c r="D12" s="206" t="s">
        <v>1052</v>
      </c>
      <c r="E12" s="262" t="s">
        <v>984</v>
      </c>
      <c r="F12" s="263" t="s">
        <v>899</v>
      </c>
      <c r="G12" s="263">
        <v>100</v>
      </c>
      <c r="H12" s="263" t="s">
        <v>885</v>
      </c>
      <c r="I12" s="293" t="s">
        <v>985</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row>
    <row r="13" spans="1:51" s="250" customFormat="1" ht="64.5" thickBot="1">
      <c r="B13" s="276" t="s">
        <v>1056</v>
      </c>
      <c r="C13" s="205" t="s">
        <v>1051</v>
      </c>
      <c r="D13" s="206" t="s">
        <v>1052</v>
      </c>
      <c r="E13" s="262" t="s">
        <v>990</v>
      </c>
      <c r="F13" s="263" t="s">
        <v>232</v>
      </c>
      <c r="G13" s="263">
        <v>95</v>
      </c>
      <c r="H13" s="263" t="s">
        <v>906</v>
      </c>
      <c r="I13" s="293" t="s">
        <v>991</v>
      </c>
      <c r="J13" s="266" t="s">
        <v>1040</v>
      </c>
      <c r="K13" s="252">
        <f>AVERAGE(G9:G10,G12)</f>
        <v>95</v>
      </c>
      <c r="L13" s="253" t="s">
        <v>885</v>
      </c>
      <c r="M13" s="252">
        <f>IF(AND(K13&gt;0,K13&lt;100),1,IF(K13=100,2,IF(#REF!=0,0,"NA")))</f>
        <v>1</v>
      </c>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row>
    <row r="14" spans="1:51" s="250" customFormat="1" ht="64.5" thickBot="1">
      <c r="B14" s="276" t="s">
        <v>1057</v>
      </c>
      <c r="C14" s="299" t="s">
        <v>1051</v>
      </c>
      <c r="D14" s="306" t="s">
        <v>1052</v>
      </c>
      <c r="E14" s="307" t="s">
        <v>1022</v>
      </c>
      <c r="F14" s="308" t="s">
        <v>232</v>
      </c>
      <c r="G14" s="308">
        <v>90</v>
      </c>
      <c r="H14" s="308" t="s">
        <v>906</v>
      </c>
      <c r="I14" s="309" t="s">
        <v>1023</v>
      </c>
      <c r="J14" s="268">
        <v>2</v>
      </c>
      <c r="K14" s="267">
        <f>AVERAGE(G13:G14,G11)</f>
        <v>93.333333333333329</v>
      </c>
      <c r="L14" s="252" t="s">
        <v>906</v>
      </c>
      <c r="M14" s="252">
        <f>IF(AND(K14&gt;0,K14&lt;100),1,IF(K14=100,2,IF(#REF!=0,0,"NA")))</f>
        <v>1</v>
      </c>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row>
    <row r="15" spans="1:51" s="250" customFormat="1" ht="76.5">
      <c r="B15" s="276" t="s">
        <v>1058</v>
      </c>
      <c r="C15" s="272" t="s">
        <v>1059</v>
      </c>
      <c r="D15" s="283" t="s">
        <v>1060</v>
      </c>
      <c r="E15" s="290" t="s">
        <v>936</v>
      </c>
      <c r="F15" s="291" t="s">
        <v>911</v>
      </c>
      <c r="G15" s="291">
        <v>85</v>
      </c>
      <c r="H15" s="291" t="s">
        <v>885</v>
      </c>
      <c r="I15" s="292" t="s">
        <v>937</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row>
    <row r="16" spans="1:51" s="251" customFormat="1" ht="76.5">
      <c r="A16" s="250"/>
      <c r="B16" s="276" t="s">
        <v>1061</v>
      </c>
      <c r="C16" s="205" t="s">
        <v>1059</v>
      </c>
      <c r="D16" s="206" t="s">
        <v>1060</v>
      </c>
      <c r="E16" s="262" t="s">
        <v>950</v>
      </c>
      <c r="F16" s="263" t="s">
        <v>899</v>
      </c>
      <c r="G16" s="263">
        <v>100</v>
      </c>
      <c r="H16" s="263" t="s">
        <v>885</v>
      </c>
      <c r="I16" s="293" t="s">
        <v>951</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row>
    <row r="17" spans="1:51" s="251" customFormat="1" ht="76.5">
      <c r="A17" s="250"/>
      <c r="B17" s="276" t="s">
        <v>1062</v>
      </c>
      <c r="C17" s="205" t="s">
        <v>1059</v>
      </c>
      <c r="D17" s="206" t="s">
        <v>1060</v>
      </c>
      <c r="E17" s="262" t="s">
        <v>984</v>
      </c>
      <c r="F17" s="263" t="s">
        <v>899</v>
      </c>
      <c r="G17" s="263">
        <v>100</v>
      </c>
      <c r="H17" s="263" t="s">
        <v>885</v>
      </c>
      <c r="I17" s="293" t="s">
        <v>985</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row>
    <row r="18" spans="1:51" s="251" customFormat="1" ht="77.25" thickBot="1">
      <c r="A18" s="250"/>
      <c r="B18" s="276" t="s">
        <v>1063</v>
      </c>
      <c r="C18" s="205" t="s">
        <v>1059</v>
      </c>
      <c r="D18" s="206" t="s">
        <v>1060</v>
      </c>
      <c r="E18" s="262" t="s">
        <v>990</v>
      </c>
      <c r="F18" s="263" t="s">
        <v>232</v>
      </c>
      <c r="G18" s="263">
        <v>95</v>
      </c>
      <c r="H18" s="263" t="s">
        <v>906</v>
      </c>
      <c r="I18" s="293" t="s">
        <v>991</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row>
    <row r="19" spans="1:51" s="251" customFormat="1" ht="77.25" thickBot="1">
      <c r="A19" s="250"/>
      <c r="B19" s="276" t="s">
        <v>1064</v>
      </c>
      <c r="C19" s="205" t="s">
        <v>1059</v>
      </c>
      <c r="D19" s="206" t="s">
        <v>1060</v>
      </c>
      <c r="E19" s="262" t="s">
        <v>1022</v>
      </c>
      <c r="F19" s="263" t="s">
        <v>232</v>
      </c>
      <c r="G19" s="263">
        <v>90</v>
      </c>
      <c r="H19" s="263" t="s">
        <v>906</v>
      </c>
      <c r="I19" s="293" t="s">
        <v>1023</v>
      </c>
      <c r="J19" s="266" t="s">
        <v>1040</v>
      </c>
      <c r="K19" s="252">
        <f>AVERAGE(G15:G17)</f>
        <v>95</v>
      </c>
      <c r="L19" s="253" t="s">
        <v>885</v>
      </c>
      <c r="M19" s="252">
        <f>IF(AND(K19&gt;0,K19&lt;100),1,IF(K19=100,2,IF(#REF!=0,0,"NA")))</f>
        <v>1</v>
      </c>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row>
    <row r="20" spans="1:51" s="251" customFormat="1" ht="77.25" thickBot="1">
      <c r="A20" s="250"/>
      <c r="B20" s="276" t="s">
        <v>1065</v>
      </c>
      <c r="C20" s="279" t="s">
        <v>1059</v>
      </c>
      <c r="D20" s="284" t="s">
        <v>1060</v>
      </c>
      <c r="E20" s="311" t="s">
        <v>1028</v>
      </c>
      <c r="F20" s="312" t="s">
        <v>232</v>
      </c>
      <c r="G20" s="311">
        <v>95</v>
      </c>
      <c r="H20" s="295" t="s">
        <v>908</v>
      </c>
      <c r="I20" s="313" t="s">
        <v>1029</v>
      </c>
      <c r="J20" s="268">
        <v>3</v>
      </c>
      <c r="K20" s="267">
        <f>AVERAGE(G18:G20)</f>
        <v>93.333333333333329</v>
      </c>
      <c r="L20" s="252" t="s">
        <v>906</v>
      </c>
      <c r="M20" s="252">
        <f>IF(AND(K20&gt;0,K20&lt;100),1,IF(K20=100,2,IF(#REF!=0,0,"NA")))</f>
        <v>1</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row>
    <row r="21" spans="1:51" s="251" customFormat="1" ht="63.75">
      <c r="A21" s="250"/>
      <c r="B21" s="276" t="s">
        <v>1066</v>
      </c>
      <c r="C21" s="272" t="s">
        <v>1067</v>
      </c>
      <c r="D21" s="283" t="s">
        <v>1068</v>
      </c>
      <c r="E21" s="273" t="s">
        <v>936</v>
      </c>
      <c r="F21" s="274" t="s">
        <v>911</v>
      </c>
      <c r="G21" s="273">
        <v>85</v>
      </c>
      <c r="H21" s="273" t="s">
        <v>885</v>
      </c>
      <c r="I21" s="275" t="s">
        <v>937</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row>
    <row r="22" spans="1:51" s="251" customFormat="1" ht="76.5">
      <c r="A22" s="250"/>
      <c r="B22" s="276" t="s">
        <v>1069</v>
      </c>
      <c r="C22" s="205" t="s">
        <v>1067</v>
      </c>
      <c r="D22" s="206" t="s">
        <v>1068</v>
      </c>
      <c r="E22" s="260" t="s">
        <v>940</v>
      </c>
      <c r="F22" s="261" t="s">
        <v>899</v>
      </c>
      <c r="G22" s="260">
        <v>100</v>
      </c>
      <c r="H22" s="260" t="s">
        <v>885</v>
      </c>
      <c r="I22" s="278" t="s">
        <v>941</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row>
    <row r="23" spans="1:51" s="251" customFormat="1" ht="64.5" thickBot="1">
      <c r="A23" s="250"/>
      <c r="B23" s="276" t="s">
        <v>1070</v>
      </c>
      <c r="C23" s="205" t="s">
        <v>1067</v>
      </c>
      <c r="D23" s="206" t="s">
        <v>1068</v>
      </c>
      <c r="E23" s="260" t="s">
        <v>950</v>
      </c>
      <c r="F23" s="261" t="s">
        <v>899</v>
      </c>
      <c r="G23" s="260">
        <v>100</v>
      </c>
      <c r="H23" s="260" t="s">
        <v>885</v>
      </c>
      <c r="I23" s="278" t="s">
        <v>951</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row>
    <row r="24" spans="1:51" s="251" customFormat="1" ht="64.5" thickBot="1">
      <c r="A24" s="250"/>
      <c r="B24" s="276" t="s">
        <v>1071</v>
      </c>
      <c r="C24" s="205" t="s">
        <v>1067</v>
      </c>
      <c r="D24" s="206" t="s">
        <v>1068</v>
      </c>
      <c r="E24" s="262" t="s">
        <v>984</v>
      </c>
      <c r="F24" s="263" t="s">
        <v>899</v>
      </c>
      <c r="G24" s="263">
        <v>100</v>
      </c>
      <c r="H24" s="263" t="s">
        <v>885</v>
      </c>
      <c r="I24" s="293" t="s">
        <v>985</v>
      </c>
      <c r="J24" s="266" t="s">
        <v>1040</v>
      </c>
      <c r="K24" s="252">
        <f>AVERAGE(G21:G24)</f>
        <v>96.25</v>
      </c>
      <c r="L24" s="253" t="s">
        <v>885</v>
      </c>
      <c r="M24" s="252">
        <f>IF(AND(K24&gt;0,K24&lt;100),1,IF(K24=100,2,IF(#REF!=0,0,"NA")))</f>
        <v>1</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row>
    <row r="25" spans="1:51" s="251" customFormat="1" ht="64.5" thickBot="1">
      <c r="A25" s="250"/>
      <c r="B25" s="276" t="s">
        <v>1072</v>
      </c>
      <c r="C25" s="279" t="s">
        <v>1067</v>
      </c>
      <c r="D25" s="284" t="s">
        <v>1068</v>
      </c>
      <c r="E25" s="280" t="s">
        <v>990</v>
      </c>
      <c r="F25" s="281" t="s">
        <v>232</v>
      </c>
      <c r="G25" s="280">
        <v>95</v>
      </c>
      <c r="H25" s="280" t="s">
        <v>906</v>
      </c>
      <c r="I25" s="282" t="s">
        <v>991</v>
      </c>
      <c r="J25" s="268">
        <v>4</v>
      </c>
      <c r="K25" s="267">
        <f>AVERAGE(G25)</f>
        <v>95</v>
      </c>
      <c r="L25" s="252" t="s">
        <v>906</v>
      </c>
      <c r="M25" s="252">
        <f>IF(AND(K25&gt;0,K25&lt;100),1,IF(K25=100,2,IF(#REF!=0,0,"NA")))</f>
        <v>1</v>
      </c>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row>
    <row r="26" spans="1:51" s="251" customFormat="1" ht="76.5">
      <c r="A26" s="250"/>
      <c r="B26" s="276" t="s">
        <v>1073</v>
      </c>
      <c r="C26" s="315" t="s">
        <v>1074</v>
      </c>
      <c r="D26" s="316" t="s">
        <v>1075</v>
      </c>
      <c r="E26" s="273" t="s">
        <v>936</v>
      </c>
      <c r="F26" s="274" t="s">
        <v>911</v>
      </c>
      <c r="G26" s="273">
        <v>85</v>
      </c>
      <c r="H26" s="273" t="s">
        <v>885</v>
      </c>
      <c r="I26" s="275" t="s">
        <v>937</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row>
    <row r="27" spans="1:51" s="251" customFormat="1" ht="76.5">
      <c r="A27" s="250"/>
      <c r="B27" s="276" t="s">
        <v>1076</v>
      </c>
      <c r="C27" s="310" t="s">
        <v>1074</v>
      </c>
      <c r="D27" s="314" t="s">
        <v>1075</v>
      </c>
      <c r="E27" s="260" t="s">
        <v>940</v>
      </c>
      <c r="F27" s="261" t="s">
        <v>899</v>
      </c>
      <c r="G27" s="260">
        <v>100</v>
      </c>
      <c r="H27" s="260" t="s">
        <v>885</v>
      </c>
      <c r="I27" s="278" t="s">
        <v>941</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row>
    <row r="28" spans="1:51" s="251" customFormat="1" ht="77.25" thickBot="1">
      <c r="A28" s="250"/>
      <c r="B28" s="276" t="s">
        <v>1077</v>
      </c>
      <c r="C28" s="310" t="s">
        <v>1074</v>
      </c>
      <c r="D28" s="314" t="s">
        <v>1075</v>
      </c>
      <c r="E28" s="260" t="s">
        <v>950</v>
      </c>
      <c r="F28" s="261" t="s">
        <v>899</v>
      </c>
      <c r="G28" s="260">
        <v>100</v>
      </c>
      <c r="H28" s="260" t="s">
        <v>885</v>
      </c>
      <c r="I28" s="278" t="s">
        <v>951</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row>
    <row r="29" spans="1:51" s="251" customFormat="1" ht="77.25" thickBot="1">
      <c r="A29" s="250"/>
      <c r="B29" s="276" t="s">
        <v>1078</v>
      </c>
      <c r="C29" s="310" t="s">
        <v>1074</v>
      </c>
      <c r="D29" s="314" t="s">
        <v>1075</v>
      </c>
      <c r="E29" s="262" t="s">
        <v>984</v>
      </c>
      <c r="F29" s="263" t="s">
        <v>899</v>
      </c>
      <c r="G29" s="263">
        <v>100</v>
      </c>
      <c r="H29" s="263" t="s">
        <v>885</v>
      </c>
      <c r="I29" s="293" t="s">
        <v>985</v>
      </c>
      <c r="J29" s="266" t="s">
        <v>1040</v>
      </c>
      <c r="K29" s="252">
        <f>AVERAGE(G26:G29)</f>
        <v>96.25</v>
      </c>
      <c r="L29" s="253" t="s">
        <v>885</v>
      </c>
      <c r="M29" s="252">
        <f>IF(AND(K29&gt;0,K29&lt;100),1,IF(K29=100,2,IF(#REF!=0,0,"NA")))</f>
        <v>1</v>
      </c>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row>
    <row r="30" spans="1:51" s="251" customFormat="1" ht="77.25" thickBot="1">
      <c r="A30" s="250"/>
      <c r="B30" s="276" t="s">
        <v>1079</v>
      </c>
      <c r="C30" s="317" t="s">
        <v>1074</v>
      </c>
      <c r="D30" s="318" t="s">
        <v>1075</v>
      </c>
      <c r="E30" s="280" t="s">
        <v>990</v>
      </c>
      <c r="F30" s="281" t="s">
        <v>232</v>
      </c>
      <c r="G30" s="280">
        <v>95</v>
      </c>
      <c r="H30" s="280" t="s">
        <v>906</v>
      </c>
      <c r="I30" s="282" t="s">
        <v>991</v>
      </c>
      <c r="J30" s="268">
        <v>5</v>
      </c>
      <c r="K30" s="267">
        <f>AVERAGE(G30)</f>
        <v>95</v>
      </c>
      <c r="L30" s="252" t="s">
        <v>906</v>
      </c>
      <c r="M30" s="252">
        <f>IF(AND(K30&gt;0,K30&lt;100),1,IF(K30=100,2,IF(#REF!=0,0,"NA")))</f>
        <v>1</v>
      </c>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row>
    <row r="31" spans="1:51" s="251" customFormat="1" ht="72" customHeight="1">
      <c r="A31" s="250"/>
      <c r="B31" s="276" t="s">
        <v>1080</v>
      </c>
      <c r="C31" s="272" t="s">
        <v>1081</v>
      </c>
      <c r="D31" s="283" t="s">
        <v>1082</v>
      </c>
      <c r="E31" s="290" t="s">
        <v>936</v>
      </c>
      <c r="F31" s="291" t="s">
        <v>911</v>
      </c>
      <c r="G31" s="291">
        <v>85</v>
      </c>
      <c r="H31" s="291" t="s">
        <v>885</v>
      </c>
      <c r="I31" s="292" t="s">
        <v>937</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row>
    <row r="32" spans="1:51" s="250" customFormat="1" ht="63.75">
      <c r="B32" s="276" t="s">
        <v>1083</v>
      </c>
      <c r="C32" s="205" t="s">
        <v>1081</v>
      </c>
      <c r="D32" s="206" t="s">
        <v>1082</v>
      </c>
      <c r="E32" s="262" t="s">
        <v>950</v>
      </c>
      <c r="F32" s="263" t="s">
        <v>899</v>
      </c>
      <c r="G32" s="263">
        <v>100</v>
      </c>
      <c r="H32" s="263" t="s">
        <v>885</v>
      </c>
      <c r="I32" s="293" t="s">
        <v>951</v>
      </c>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row>
    <row r="33" spans="1:51" s="250" customFormat="1" ht="63.75">
      <c r="B33" s="276" t="s">
        <v>1084</v>
      </c>
      <c r="C33" s="205" t="s">
        <v>1081</v>
      </c>
      <c r="D33" s="206" t="s">
        <v>1082</v>
      </c>
      <c r="E33" s="262" t="s">
        <v>984</v>
      </c>
      <c r="F33" s="263" t="s">
        <v>899</v>
      </c>
      <c r="G33" s="263">
        <v>100</v>
      </c>
      <c r="H33" s="263" t="s">
        <v>885</v>
      </c>
      <c r="I33" s="293" t="s">
        <v>985</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row>
    <row r="34" spans="1:51" s="250" customFormat="1" ht="64.5" thickBot="1">
      <c r="B34" s="276" t="s">
        <v>1085</v>
      </c>
      <c r="C34" s="205" t="s">
        <v>1081</v>
      </c>
      <c r="D34" s="206" t="s">
        <v>1082</v>
      </c>
      <c r="E34" s="262" t="s">
        <v>990</v>
      </c>
      <c r="F34" s="263" t="s">
        <v>232</v>
      </c>
      <c r="G34" s="263">
        <v>95</v>
      </c>
      <c r="H34" s="263" t="s">
        <v>906</v>
      </c>
      <c r="I34" s="293" t="s">
        <v>991</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row>
    <row r="35" spans="1:51" s="250" customFormat="1" ht="64.5" thickBot="1">
      <c r="B35" s="276" t="s">
        <v>1086</v>
      </c>
      <c r="C35" s="205" t="s">
        <v>1081</v>
      </c>
      <c r="D35" s="206" t="s">
        <v>1082</v>
      </c>
      <c r="E35" s="262" t="s">
        <v>1022</v>
      </c>
      <c r="F35" s="263" t="s">
        <v>232</v>
      </c>
      <c r="G35" s="263">
        <v>90</v>
      </c>
      <c r="H35" s="263" t="s">
        <v>906</v>
      </c>
      <c r="I35" s="293" t="s">
        <v>1023</v>
      </c>
      <c r="J35" s="266" t="s">
        <v>1040</v>
      </c>
      <c r="K35" s="252">
        <f>AVERAGE(G31:G33)</f>
        <v>95</v>
      </c>
      <c r="L35" s="253" t="s">
        <v>885</v>
      </c>
      <c r="M35" s="252">
        <f>IF(AND(K35&gt;0,K35&lt;100),1,IF(K35=100,2,IF(#REF!=0,0,"NA")))</f>
        <v>1</v>
      </c>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row>
    <row r="36" spans="1:51" s="250" customFormat="1" ht="64.5" thickBot="1">
      <c r="B36" s="276" t="s">
        <v>1087</v>
      </c>
      <c r="C36" s="279" t="s">
        <v>1081</v>
      </c>
      <c r="D36" s="284" t="s">
        <v>1082</v>
      </c>
      <c r="E36" s="311" t="s">
        <v>1028</v>
      </c>
      <c r="F36" s="312" t="s">
        <v>232</v>
      </c>
      <c r="G36" s="311">
        <v>95</v>
      </c>
      <c r="H36" s="295" t="s">
        <v>908</v>
      </c>
      <c r="I36" s="313" t="s">
        <v>1029</v>
      </c>
      <c r="J36" s="268">
        <v>6</v>
      </c>
      <c r="K36" s="267">
        <f>AVERAGE(G34:G36)</f>
        <v>93.333333333333329</v>
      </c>
      <c r="L36" s="252" t="s">
        <v>906</v>
      </c>
      <c r="M36" s="252">
        <f>IF(AND(K36&gt;0,K36&lt;100),1,IF(K36=100,2,IF(#REF!=0,0,"NA")))</f>
        <v>1</v>
      </c>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row>
    <row r="37" spans="1:51" s="250" customFormat="1" ht="76.5">
      <c r="B37" s="276" t="s">
        <v>1088</v>
      </c>
      <c r="C37" s="291" t="s">
        <v>1089</v>
      </c>
      <c r="D37" s="316" t="s">
        <v>1090</v>
      </c>
      <c r="E37" s="290" t="s">
        <v>936</v>
      </c>
      <c r="F37" s="291" t="s">
        <v>911</v>
      </c>
      <c r="G37" s="291">
        <v>85</v>
      </c>
      <c r="H37" s="291" t="s">
        <v>885</v>
      </c>
      <c r="I37" s="292" t="s">
        <v>937</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row>
    <row r="38" spans="1:51" s="250" customFormat="1" ht="76.5">
      <c r="B38" s="276" t="s">
        <v>1091</v>
      </c>
      <c r="C38" s="270" t="s">
        <v>1089</v>
      </c>
      <c r="D38" s="314" t="s">
        <v>1090</v>
      </c>
      <c r="E38" s="262" t="s">
        <v>950</v>
      </c>
      <c r="F38" s="263" t="s">
        <v>899</v>
      </c>
      <c r="G38" s="263">
        <v>100</v>
      </c>
      <c r="H38" s="263" t="s">
        <v>885</v>
      </c>
      <c r="I38" s="293" t="s">
        <v>951</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row>
    <row r="39" spans="1:51" s="250" customFormat="1" ht="76.5">
      <c r="B39" s="276" t="s">
        <v>1092</v>
      </c>
      <c r="C39" s="270" t="s">
        <v>1089</v>
      </c>
      <c r="D39" s="314" t="s">
        <v>1090</v>
      </c>
      <c r="E39" s="262" t="s">
        <v>984</v>
      </c>
      <c r="F39" s="263" t="s">
        <v>899</v>
      </c>
      <c r="G39" s="263">
        <v>100</v>
      </c>
      <c r="H39" s="263" t="s">
        <v>885</v>
      </c>
      <c r="I39" s="293" t="s">
        <v>985</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row>
    <row r="40" spans="1:51" s="250" customFormat="1" ht="77.25" thickBot="1">
      <c r="B40" s="276" t="s">
        <v>1093</v>
      </c>
      <c r="C40" s="270" t="s">
        <v>1089</v>
      </c>
      <c r="D40" s="314" t="s">
        <v>1090</v>
      </c>
      <c r="E40" s="262" t="s">
        <v>990</v>
      </c>
      <c r="F40" s="263" t="s">
        <v>232</v>
      </c>
      <c r="G40" s="263">
        <v>95</v>
      </c>
      <c r="H40" s="263" t="s">
        <v>906</v>
      </c>
      <c r="I40" s="293" t="s">
        <v>991</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row>
    <row r="41" spans="1:51" s="250" customFormat="1" ht="77.25" thickBot="1">
      <c r="B41" s="276" t="s">
        <v>1094</v>
      </c>
      <c r="C41" s="270" t="s">
        <v>1089</v>
      </c>
      <c r="D41" s="314" t="s">
        <v>1090</v>
      </c>
      <c r="E41" s="262" t="s">
        <v>1022</v>
      </c>
      <c r="F41" s="263" t="s">
        <v>232</v>
      </c>
      <c r="G41" s="263">
        <v>90</v>
      </c>
      <c r="H41" s="263" t="s">
        <v>906</v>
      </c>
      <c r="I41" s="293" t="s">
        <v>1023</v>
      </c>
      <c r="J41" s="266" t="s">
        <v>1040</v>
      </c>
      <c r="K41" s="252">
        <f>AVERAGE(G37:G39)</f>
        <v>95</v>
      </c>
      <c r="L41" s="253" t="s">
        <v>885</v>
      </c>
      <c r="M41" s="252">
        <f>IF(AND(K41&gt;0,K41&lt;100),1,IF(K41=100,2,IF(#REF!=0,0,"NA")))</f>
        <v>1</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row>
    <row r="42" spans="1:51" s="250" customFormat="1" ht="77.25" thickBot="1">
      <c r="B42" s="276" t="s">
        <v>1095</v>
      </c>
      <c r="C42" s="319" t="s">
        <v>1089</v>
      </c>
      <c r="D42" s="318" t="s">
        <v>1090</v>
      </c>
      <c r="E42" s="311" t="s">
        <v>1028</v>
      </c>
      <c r="F42" s="312" t="s">
        <v>232</v>
      </c>
      <c r="G42" s="311">
        <v>95</v>
      </c>
      <c r="H42" s="295" t="s">
        <v>908</v>
      </c>
      <c r="I42" s="313" t="s">
        <v>1029</v>
      </c>
      <c r="J42" s="268">
        <v>7</v>
      </c>
      <c r="K42" s="267">
        <f>AVERAGE(G40:G42)</f>
        <v>93.333333333333329</v>
      </c>
      <c r="L42" s="252" t="s">
        <v>906</v>
      </c>
      <c r="M42" s="252">
        <f>IF(AND(K42&gt;0,K42&lt;100),1,IF(K42=100,2,IF(#REF!=0,0,"NA")))</f>
        <v>1</v>
      </c>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row>
    <row r="43" spans="1:51" s="250" customFormat="1" ht="63.75">
      <c r="B43" s="276" t="s">
        <v>1096</v>
      </c>
      <c r="C43" s="291" t="s">
        <v>1097</v>
      </c>
      <c r="D43" s="316" t="s">
        <v>1098</v>
      </c>
      <c r="E43" s="273" t="s">
        <v>936</v>
      </c>
      <c r="F43" s="274" t="s">
        <v>911</v>
      </c>
      <c r="G43" s="273">
        <v>85</v>
      </c>
      <c r="H43" s="273" t="s">
        <v>885</v>
      </c>
      <c r="I43" s="275" t="s">
        <v>937</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row>
    <row r="44" spans="1:51" s="250" customFormat="1" ht="76.5">
      <c r="B44" s="276" t="s">
        <v>1099</v>
      </c>
      <c r="C44" s="270" t="s">
        <v>1097</v>
      </c>
      <c r="D44" s="314" t="s">
        <v>1098</v>
      </c>
      <c r="E44" s="260" t="s">
        <v>940</v>
      </c>
      <c r="F44" s="261" t="s">
        <v>899</v>
      </c>
      <c r="G44" s="260">
        <v>100</v>
      </c>
      <c r="H44" s="260" t="s">
        <v>885</v>
      </c>
      <c r="I44" s="278" t="s">
        <v>941</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row>
    <row r="45" spans="1:51" s="250" customFormat="1" ht="64.5" thickBot="1">
      <c r="B45" s="276" t="s">
        <v>1100</v>
      </c>
      <c r="C45" s="270" t="s">
        <v>1097</v>
      </c>
      <c r="D45" s="314" t="s">
        <v>1098</v>
      </c>
      <c r="E45" s="260" t="s">
        <v>950</v>
      </c>
      <c r="F45" s="261" t="s">
        <v>899</v>
      </c>
      <c r="G45" s="260">
        <v>100</v>
      </c>
      <c r="H45" s="260" t="s">
        <v>885</v>
      </c>
      <c r="I45" s="278" t="s">
        <v>951</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row>
    <row r="46" spans="1:51" s="250" customFormat="1" ht="64.5" thickBot="1">
      <c r="B46" s="276" t="s">
        <v>1101</v>
      </c>
      <c r="C46" s="270" t="s">
        <v>1097</v>
      </c>
      <c r="D46" s="314" t="s">
        <v>1098</v>
      </c>
      <c r="E46" s="262" t="s">
        <v>984</v>
      </c>
      <c r="F46" s="263" t="s">
        <v>899</v>
      </c>
      <c r="G46" s="263">
        <v>100</v>
      </c>
      <c r="H46" s="263" t="s">
        <v>885</v>
      </c>
      <c r="I46" s="293" t="s">
        <v>985</v>
      </c>
      <c r="J46" s="266" t="s">
        <v>1040</v>
      </c>
      <c r="K46" s="252">
        <f>AVERAGE(G43:G46)</f>
        <v>96.25</v>
      </c>
      <c r="L46" s="253" t="s">
        <v>885</v>
      </c>
      <c r="M46" s="252">
        <f>IF(AND(K46&gt;0,K46&lt;100),1,IF(K46=100,2,IF(#REF!=0,0,"NA")))</f>
        <v>1</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row>
    <row r="47" spans="1:51" s="250" customFormat="1" ht="64.5" thickBot="1">
      <c r="B47" s="276" t="s">
        <v>1102</v>
      </c>
      <c r="C47" s="319" t="s">
        <v>1097</v>
      </c>
      <c r="D47" s="318" t="s">
        <v>1098</v>
      </c>
      <c r="E47" s="280" t="s">
        <v>990</v>
      </c>
      <c r="F47" s="281" t="s">
        <v>232</v>
      </c>
      <c r="G47" s="280">
        <v>95</v>
      </c>
      <c r="H47" s="280" t="s">
        <v>906</v>
      </c>
      <c r="I47" s="282" t="s">
        <v>991</v>
      </c>
      <c r="J47" s="268">
        <v>8</v>
      </c>
      <c r="K47" s="267">
        <f>AVERAGE(G47)</f>
        <v>95</v>
      </c>
      <c r="L47" s="252" t="s">
        <v>906</v>
      </c>
      <c r="M47" s="252">
        <f>IF(AND(K47&gt;0,K47&lt;100),1,IF(K47=100,2,IF(#REF!=0,0,"NA")))</f>
        <v>1</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row>
    <row r="48" spans="1:51" s="251" customFormat="1" ht="63.75">
      <c r="A48" s="250"/>
      <c r="B48" s="276" t="s">
        <v>1103</v>
      </c>
      <c r="C48" s="272" t="s">
        <v>1104</v>
      </c>
      <c r="D48" s="283" t="s">
        <v>1105</v>
      </c>
      <c r="E48" s="273" t="s">
        <v>936</v>
      </c>
      <c r="F48" s="274" t="s">
        <v>911</v>
      </c>
      <c r="G48" s="273">
        <v>85</v>
      </c>
      <c r="H48" s="273" t="s">
        <v>885</v>
      </c>
      <c r="I48" s="275" t="s">
        <v>937</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row>
    <row r="49" spans="1:51" s="251" customFormat="1" ht="76.5">
      <c r="A49" s="250"/>
      <c r="B49" s="276" t="s">
        <v>1106</v>
      </c>
      <c r="C49" s="205" t="s">
        <v>1104</v>
      </c>
      <c r="D49" s="206" t="s">
        <v>1105</v>
      </c>
      <c r="E49" s="260" t="s">
        <v>940</v>
      </c>
      <c r="F49" s="261" t="s">
        <v>899</v>
      </c>
      <c r="G49" s="260">
        <v>100</v>
      </c>
      <c r="H49" s="260" t="s">
        <v>885</v>
      </c>
      <c r="I49" s="278" t="s">
        <v>941</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row>
    <row r="50" spans="1:51" s="251" customFormat="1" ht="64.5" thickBot="1">
      <c r="A50" s="250"/>
      <c r="B50" s="276" t="s">
        <v>1107</v>
      </c>
      <c r="C50" s="205" t="s">
        <v>1104</v>
      </c>
      <c r="D50" s="206" t="s">
        <v>1105</v>
      </c>
      <c r="E50" s="260" t="s">
        <v>950</v>
      </c>
      <c r="F50" s="261" t="s">
        <v>899</v>
      </c>
      <c r="G50" s="260">
        <v>100</v>
      </c>
      <c r="H50" s="260" t="s">
        <v>885</v>
      </c>
      <c r="I50" s="278" t="s">
        <v>951</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row>
    <row r="51" spans="1:51" s="251" customFormat="1" ht="64.5" thickBot="1">
      <c r="A51" s="250"/>
      <c r="B51" s="276" t="s">
        <v>1108</v>
      </c>
      <c r="C51" s="205" t="s">
        <v>1104</v>
      </c>
      <c r="D51" s="206" t="s">
        <v>1105</v>
      </c>
      <c r="E51" s="262" t="s">
        <v>984</v>
      </c>
      <c r="F51" s="263" t="s">
        <v>899</v>
      </c>
      <c r="G51" s="263">
        <v>100</v>
      </c>
      <c r="H51" s="263" t="s">
        <v>885</v>
      </c>
      <c r="I51" s="293" t="s">
        <v>985</v>
      </c>
      <c r="J51" s="266" t="s">
        <v>1040</v>
      </c>
      <c r="K51" s="252">
        <f>AVERAGE(G48:G51)</f>
        <v>96.25</v>
      </c>
      <c r="L51" s="253" t="s">
        <v>885</v>
      </c>
      <c r="M51" s="252">
        <f>IF(AND(K51&gt;0,K51&lt;100),1,IF(K51=100,2,IF(#REF!=0,0,"NA")))</f>
        <v>1</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row>
    <row r="52" spans="1:51" s="251" customFormat="1" ht="64.5" thickBot="1">
      <c r="A52" s="250"/>
      <c r="B52" s="276" t="s">
        <v>1109</v>
      </c>
      <c r="C52" s="279" t="s">
        <v>1104</v>
      </c>
      <c r="D52" s="284" t="s">
        <v>1105</v>
      </c>
      <c r="E52" s="280" t="s">
        <v>990</v>
      </c>
      <c r="F52" s="281" t="s">
        <v>232</v>
      </c>
      <c r="G52" s="280">
        <v>95</v>
      </c>
      <c r="H52" s="280" t="s">
        <v>906</v>
      </c>
      <c r="I52" s="282" t="s">
        <v>991</v>
      </c>
      <c r="J52" s="268">
        <v>9</v>
      </c>
      <c r="K52" s="267">
        <f>AVERAGE(G52)</f>
        <v>95</v>
      </c>
      <c r="L52" s="252" t="s">
        <v>906</v>
      </c>
      <c r="M52" s="252">
        <f>IF(AND(K52&gt;0,K52&lt;100),1,IF(K52=100,2,IF(#REF!=0,0,"NA")))</f>
        <v>1</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row>
    <row r="53" spans="1:51" s="251" customFormat="1" ht="76.5">
      <c r="A53" s="250"/>
      <c r="B53" s="276" t="s">
        <v>1110</v>
      </c>
      <c r="C53" s="315" t="s">
        <v>1111</v>
      </c>
      <c r="D53" s="316" t="s">
        <v>1112</v>
      </c>
      <c r="E53" s="290" t="s">
        <v>936</v>
      </c>
      <c r="F53" s="291" t="s">
        <v>911</v>
      </c>
      <c r="G53" s="291">
        <v>85</v>
      </c>
      <c r="H53" s="291" t="s">
        <v>885</v>
      </c>
      <c r="I53" s="292" t="s">
        <v>937</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row>
    <row r="54" spans="1:51" s="251" customFormat="1" ht="76.5">
      <c r="A54" s="250"/>
      <c r="B54" s="276" t="s">
        <v>1113</v>
      </c>
      <c r="C54" s="310" t="s">
        <v>1111</v>
      </c>
      <c r="D54" s="314" t="s">
        <v>1112</v>
      </c>
      <c r="E54" s="262" t="s">
        <v>950</v>
      </c>
      <c r="F54" s="263" t="s">
        <v>899</v>
      </c>
      <c r="G54" s="263">
        <v>100</v>
      </c>
      <c r="H54" s="263" t="s">
        <v>885</v>
      </c>
      <c r="I54" s="293" t="s">
        <v>951</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row>
    <row r="55" spans="1:51" s="251" customFormat="1" ht="76.5">
      <c r="A55" s="250"/>
      <c r="B55" s="276" t="s">
        <v>1114</v>
      </c>
      <c r="C55" s="310" t="s">
        <v>1111</v>
      </c>
      <c r="D55" s="314" t="s">
        <v>1112</v>
      </c>
      <c r="E55" s="262" t="s">
        <v>978</v>
      </c>
      <c r="F55" s="263" t="s">
        <v>899</v>
      </c>
      <c r="G55" s="263">
        <v>100</v>
      </c>
      <c r="H55" s="263" t="s">
        <v>885</v>
      </c>
      <c r="I55" s="293" t="s">
        <v>979</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row>
    <row r="56" spans="1:51" s="251" customFormat="1" ht="76.5">
      <c r="A56" s="250"/>
      <c r="B56" s="276" t="s">
        <v>1115</v>
      </c>
      <c r="C56" s="310" t="s">
        <v>1111</v>
      </c>
      <c r="D56" s="314" t="s">
        <v>1112</v>
      </c>
      <c r="E56" s="262" t="s">
        <v>984</v>
      </c>
      <c r="F56" s="263" t="s">
        <v>899</v>
      </c>
      <c r="G56" s="263">
        <v>100</v>
      </c>
      <c r="H56" s="263" t="s">
        <v>885</v>
      </c>
      <c r="I56" s="293" t="s">
        <v>985</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row>
    <row r="57" spans="1:51" s="251" customFormat="1" ht="77.25" thickBot="1">
      <c r="A57" s="250"/>
      <c r="B57" s="276" t="s">
        <v>1116</v>
      </c>
      <c r="C57" s="310" t="s">
        <v>1111</v>
      </c>
      <c r="D57" s="314" t="s">
        <v>1112</v>
      </c>
      <c r="E57" s="262" t="s">
        <v>990</v>
      </c>
      <c r="F57" s="263" t="s">
        <v>232</v>
      </c>
      <c r="G57" s="263">
        <v>95</v>
      </c>
      <c r="H57" s="263" t="s">
        <v>906</v>
      </c>
      <c r="I57" s="293" t="s">
        <v>991</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row>
    <row r="58" spans="1:51" s="251" customFormat="1" ht="77.25" thickBot="1">
      <c r="A58" s="250"/>
      <c r="B58" s="276" t="s">
        <v>1117</v>
      </c>
      <c r="C58" s="310" t="s">
        <v>1111</v>
      </c>
      <c r="D58" s="314" t="s">
        <v>1112</v>
      </c>
      <c r="E58" s="262" t="s">
        <v>1022</v>
      </c>
      <c r="F58" s="263" t="s">
        <v>232</v>
      </c>
      <c r="G58" s="263">
        <v>90</v>
      </c>
      <c r="H58" s="263" t="s">
        <v>906</v>
      </c>
      <c r="I58" s="293" t="s">
        <v>1023</v>
      </c>
      <c r="J58" s="266" t="s">
        <v>1040</v>
      </c>
      <c r="K58" s="252">
        <f>AVERAGE(G53:G56)</f>
        <v>96.25</v>
      </c>
      <c r="L58" s="253" t="s">
        <v>885</v>
      </c>
      <c r="M58" s="252">
        <f>IF(AND(K58&gt;0,K58&lt;100),1,IF(K58=100,2,IF(#REF!=0,0,"NA")))</f>
        <v>1</v>
      </c>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row>
    <row r="59" spans="1:51" s="251" customFormat="1" ht="77.25" thickBot="1">
      <c r="A59" s="250"/>
      <c r="B59" s="276" t="s">
        <v>1118</v>
      </c>
      <c r="C59" s="317" t="s">
        <v>1111</v>
      </c>
      <c r="D59" s="318" t="s">
        <v>1112</v>
      </c>
      <c r="E59" s="311" t="s">
        <v>1028</v>
      </c>
      <c r="F59" s="312" t="s">
        <v>232</v>
      </c>
      <c r="G59" s="311">
        <v>95</v>
      </c>
      <c r="H59" s="295" t="s">
        <v>908</v>
      </c>
      <c r="I59" s="313" t="s">
        <v>1029</v>
      </c>
      <c r="J59" s="268">
        <v>10</v>
      </c>
      <c r="K59" s="267">
        <f>AVERAGE(G57:G59)</f>
        <v>93.333333333333329</v>
      </c>
      <c r="L59" s="252" t="s">
        <v>906</v>
      </c>
      <c r="M59" s="252">
        <f>IF(AND(K59&gt;0,K59&lt;100),1,IF(K59=100,2,IF(#REF!=0,0,"NA")))</f>
        <v>1</v>
      </c>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row>
    <row r="60" spans="1:51" s="251" customFormat="1" ht="76.5">
      <c r="A60" s="250"/>
      <c r="B60" s="276" t="s">
        <v>1119</v>
      </c>
      <c r="C60" s="315" t="s">
        <v>1120</v>
      </c>
      <c r="D60" s="316" t="s">
        <v>1121</v>
      </c>
      <c r="E60" s="290" t="s">
        <v>936</v>
      </c>
      <c r="F60" s="291" t="s">
        <v>911</v>
      </c>
      <c r="G60" s="291">
        <v>85</v>
      </c>
      <c r="H60" s="291" t="s">
        <v>885</v>
      </c>
      <c r="I60" s="292" t="s">
        <v>937</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row>
    <row r="61" spans="1:51" s="251" customFormat="1" ht="76.5">
      <c r="A61" s="250"/>
      <c r="B61" s="276" t="s">
        <v>1122</v>
      </c>
      <c r="C61" s="310" t="s">
        <v>1120</v>
      </c>
      <c r="D61" s="314" t="s">
        <v>1121</v>
      </c>
      <c r="E61" s="262" t="s">
        <v>950</v>
      </c>
      <c r="F61" s="263" t="s">
        <v>899</v>
      </c>
      <c r="G61" s="263">
        <v>100</v>
      </c>
      <c r="H61" s="263" t="s">
        <v>885</v>
      </c>
      <c r="I61" s="293" t="s">
        <v>951</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row>
    <row r="62" spans="1:51" s="251" customFormat="1" ht="76.5">
      <c r="A62" s="250"/>
      <c r="B62" s="276" t="s">
        <v>1123</v>
      </c>
      <c r="C62" s="310" t="s">
        <v>1120</v>
      </c>
      <c r="D62" s="314" t="s">
        <v>1121</v>
      </c>
      <c r="E62" s="262" t="s">
        <v>978</v>
      </c>
      <c r="F62" s="263" t="s">
        <v>899</v>
      </c>
      <c r="G62" s="263">
        <v>100</v>
      </c>
      <c r="H62" s="263" t="s">
        <v>885</v>
      </c>
      <c r="I62" s="293" t="s">
        <v>979</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row>
    <row r="63" spans="1:51" s="251" customFormat="1" ht="76.5">
      <c r="A63" s="250"/>
      <c r="B63" s="276" t="s">
        <v>1124</v>
      </c>
      <c r="C63" s="310" t="s">
        <v>1120</v>
      </c>
      <c r="D63" s="314" t="s">
        <v>1121</v>
      </c>
      <c r="E63" s="262" t="s">
        <v>984</v>
      </c>
      <c r="F63" s="263" t="s">
        <v>899</v>
      </c>
      <c r="G63" s="263">
        <v>100</v>
      </c>
      <c r="H63" s="263" t="s">
        <v>885</v>
      </c>
      <c r="I63" s="293" t="s">
        <v>985</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row>
    <row r="64" spans="1:51" s="251" customFormat="1" ht="77.25" thickBot="1">
      <c r="A64" s="250"/>
      <c r="B64" s="276" t="s">
        <v>1125</v>
      </c>
      <c r="C64" s="310" t="s">
        <v>1120</v>
      </c>
      <c r="D64" s="314" t="s">
        <v>1121</v>
      </c>
      <c r="E64" s="262" t="s">
        <v>990</v>
      </c>
      <c r="F64" s="263" t="s">
        <v>232</v>
      </c>
      <c r="G64" s="263">
        <v>95</v>
      </c>
      <c r="H64" s="263" t="s">
        <v>906</v>
      </c>
      <c r="I64" s="293" t="s">
        <v>991</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row>
    <row r="65" spans="1:51" s="251" customFormat="1" ht="77.25" thickBot="1">
      <c r="A65" s="250"/>
      <c r="B65" s="276" t="s">
        <v>1126</v>
      </c>
      <c r="C65" s="310" t="s">
        <v>1120</v>
      </c>
      <c r="D65" s="314" t="s">
        <v>1121</v>
      </c>
      <c r="E65" s="262" t="s">
        <v>1022</v>
      </c>
      <c r="F65" s="263" t="s">
        <v>232</v>
      </c>
      <c r="G65" s="263">
        <v>90</v>
      </c>
      <c r="H65" s="263" t="s">
        <v>906</v>
      </c>
      <c r="I65" s="293" t="s">
        <v>1023</v>
      </c>
      <c r="J65" s="266" t="s">
        <v>1040</v>
      </c>
      <c r="K65" s="252">
        <f>AVERAGE(G60:G63)</f>
        <v>96.25</v>
      </c>
      <c r="L65" s="253" t="s">
        <v>885</v>
      </c>
      <c r="M65" s="252">
        <f>IF(AND(K65&gt;0,K65&lt;100),1,IF(K65=100,2,IF(#REF!=0,0,"NA")))</f>
        <v>1</v>
      </c>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row>
    <row r="66" spans="1:51" s="251" customFormat="1" ht="77.25" thickBot="1">
      <c r="A66" s="250"/>
      <c r="B66" s="276" t="s">
        <v>1127</v>
      </c>
      <c r="C66" s="317" t="s">
        <v>1120</v>
      </c>
      <c r="D66" s="318" t="s">
        <v>1121</v>
      </c>
      <c r="E66" s="311" t="s">
        <v>1028</v>
      </c>
      <c r="F66" s="312" t="s">
        <v>232</v>
      </c>
      <c r="G66" s="311">
        <v>95</v>
      </c>
      <c r="H66" s="295" t="s">
        <v>908</v>
      </c>
      <c r="I66" s="313" t="s">
        <v>1029</v>
      </c>
      <c r="J66" s="268">
        <v>11</v>
      </c>
      <c r="K66" s="267">
        <f>AVERAGE(G64:G66)</f>
        <v>93.333333333333329</v>
      </c>
      <c r="L66" s="252" t="s">
        <v>906</v>
      </c>
      <c r="M66" s="252">
        <f>IF(AND(K66&gt;0,K66&lt;100),1,IF(K66=100,2,IF(#REF!=0,0,"NA")))</f>
        <v>1</v>
      </c>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row>
    <row r="67" spans="1:51" s="251" customFormat="1" ht="76.5">
      <c r="A67" s="250"/>
      <c r="B67" s="276" t="s">
        <v>1128</v>
      </c>
      <c r="C67" s="315" t="s">
        <v>1129</v>
      </c>
      <c r="D67" s="316" t="s">
        <v>1130</v>
      </c>
      <c r="E67" s="290" t="s">
        <v>936</v>
      </c>
      <c r="F67" s="291" t="s">
        <v>911</v>
      </c>
      <c r="G67" s="291">
        <v>85</v>
      </c>
      <c r="H67" s="291" t="s">
        <v>885</v>
      </c>
      <c r="I67" s="292" t="s">
        <v>937</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row>
    <row r="68" spans="1:51" s="251" customFormat="1" ht="76.5">
      <c r="A68" s="250"/>
      <c r="B68" s="276" t="s">
        <v>1131</v>
      </c>
      <c r="C68" s="310" t="s">
        <v>1129</v>
      </c>
      <c r="D68" s="314" t="s">
        <v>1130</v>
      </c>
      <c r="E68" s="262" t="s">
        <v>950</v>
      </c>
      <c r="F68" s="263" t="s">
        <v>899</v>
      </c>
      <c r="G68" s="263">
        <v>100</v>
      </c>
      <c r="H68" s="263" t="s">
        <v>885</v>
      </c>
      <c r="I68" s="293" t="s">
        <v>951</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row>
    <row r="69" spans="1:51" s="251" customFormat="1" ht="76.5">
      <c r="A69" s="250"/>
      <c r="B69" s="276" t="s">
        <v>1132</v>
      </c>
      <c r="C69" s="310" t="s">
        <v>1129</v>
      </c>
      <c r="D69" s="314" t="s">
        <v>1130</v>
      </c>
      <c r="E69" s="262" t="s">
        <v>978</v>
      </c>
      <c r="F69" s="263" t="s">
        <v>899</v>
      </c>
      <c r="G69" s="263">
        <v>100</v>
      </c>
      <c r="H69" s="263" t="s">
        <v>885</v>
      </c>
      <c r="I69" s="293" t="s">
        <v>979</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row>
    <row r="70" spans="1:51" s="251" customFormat="1" ht="76.5">
      <c r="A70" s="250"/>
      <c r="B70" s="276" t="s">
        <v>1133</v>
      </c>
      <c r="C70" s="310" t="s">
        <v>1129</v>
      </c>
      <c r="D70" s="314" t="s">
        <v>1130</v>
      </c>
      <c r="E70" s="262" t="s">
        <v>984</v>
      </c>
      <c r="F70" s="263" t="s">
        <v>899</v>
      </c>
      <c r="G70" s="263">
        <v>100</v>
      </c>
      <c r="H70" s="263" t="s">
        <v>885</v>
      </c>
      <c r="I70" s="293" t="s">
        <v>985</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row>
    <row r="71" spans="1:51" s="251" customFormat="1" ht="77.25" thickBot="1">
      <c r="A71" s="250"/>
      <c r="B71" s="276" t="s">
        <v>1134</v>
      </c>
      <c r="C71" s="310" t="s">
        <v>1129</v>
      </c>
      <c r="D71" s="314" t="s">
        <v>1130</v>
      </c>
      <c r="E71" s="262" t="s">
        <v>990</v>
      </c>
      <c r="F71" s="263" t="s">
        <v>232</v>
      </c>
      <c r="G71" s="263">
        <v>95</v>
      </c>
      <c r="H71" s="263" t="s">
        <v>906</v>
      </c>
      <c r="I71" s="293" t="s">
        <v>991</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row>
    <row r="72" spans="1:51" s="251" customFormat="1" ht="77.25" thickBot="1">
      <c r="A72" s="250"/>
      <c r="B72" s="276" t="s">
        <v>1135</v>
      </c>
      <c r="C72" s="310" t="s">
        <v>1129</v>
      </c>
      <c r="D72" s="314" t="s">
        <v>1130</v>
      </c>
      <c r="E72" s="262" t="s">
        <v>1022</v>
      </c>
      <c r="F72" s="263" t="s">
        <v>232</v>
      </c>
      <c r="G72" s="263">
        <v>90</v>
      </c>
      <c r="H72" s="263" t="s">
        <v>906</v>
      </c>
      <c r="I72" s="293" t="s">
        <v>1023</v>
      </c>
      <c r="J72" s="266" t="s">
        <v>1040</v>
      </c>
      <c r="K72" s="252">
        <f>AVERAGE(G67:G70)</f>
        <v>96.25</v>
      </c>
      <c r="L72" s="253" t="s">
        <v>885</v>
      </c>
      <c r="M72" s="252">
        <f>IF(AND(K72&gt;0,K72&lt;100),1,IF(K72=100,2,IF(#REF!=0,0,"NA")))</f>
        <v>1</v>
      </c>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row>
    <row r="73" spans="1:51" s="251" customFormat="1" ht="77.25" thickBot="1">
      <c r="A73" s="250"/>
      <c r="B73" s="276" t="s">
        <v>1136</v>
      </c>
      <c r="C73" s="317" t="s">
        <v>1129</v>
      </c>
      <c r="D73" s="318" t="s">
        <v>1130</v>
      </c>
      <c r="E73" s="311" t="s">
        <v>1028</v>
      </c>
      <c r="F73" s="312" t="s">
        <v>232</v>
      </c>
      <c r="G73" s="311">
        <v>95</v>
      </c>
      <c r="H73" s="295" t="s">
        <v>908</v>
      </c>
      <c r="I73" s="313" t="s">
        <v>1029</v>
      </c>
      <c r="J73" s="268">
        <v>12</v>
      </c>
      <c r="K73" s="267">
        <f>AVERAGE(G71:G73)</f>
        <v>93.333333333333329</v>
      </c>
      <c r="L73" s="252" t="s">
        <v>906</v>
      </c>
      <c r="M73" s="252">
        <f>IF(AND(K73&gt;0,K73&lt;100),1,IF(K73=100,2,IF(#REF!=0,0,"NA")))</f>
        <v>1</v>
      </c>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row>
    <row r="74" spans="1:51" s="251" customFormat="1" ht="63.75">
      <c r="A74" s="250"/>
      <c r="B74" s="276" t="s">
        <v>1137</v>
      </c>
      <c r="C74" s="270" t="s">
        <v>1138</v>
      </c>
      <c r="D74" s="270" t="s">
        <v>1046</v>
      </c>
      <c r="E74" s="260" t="s">
        <v>936</v>
      </c>
      <c r="F74" s="261" t="s">
        <v>911</v>
      </c>
      <c r="G74" s="260">
        <v>85</v>
      </c>
      <c r="H74" s="260" t="s">
        <v>885</v>
      </c>
      <c r="I74" s="277" t="s">
        <v>937</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row>
    <row r="75" spans="1:51" s="251" customFormat="1" ht="77.25" thickBot="1">
      <c r="A75" s="250"/>
      <c r="B75" s="276" t="s">
        <v>1139</v>
      </c>
      <c r="C75" s="263" t="s">
        <v>1138</v>
      </c>
      <c r="D75" s="263" t="s">
        <v>1046</v>
      </c>
      <c r="E75" s="260" t="s">
        <v>940</v>
      </c>
      <c r="F75" s="261" t="s">
        <v>899</v>
      </c>
      <c r="G75" s="260">
        <v>100</v>
      </c>
      <c r="H75" s="260" t="s">
        <v>885</v>
      </c>
      <c r="I75" s="278" t="s">
        <v>941</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row>
    <row r="76" spans="1:51" s="251" customFormat="1" ht="64.5" thickBot="1">
      <c r="A76" s="250"/>
      <c r="B76" s="276" t="s">
        <v>1140</v>
      </c>
      <c r="C76" s="263" t="s">
        <v>1138</v>
      </c>
      <c r="D76" s="263" t="s">
        <v>1046</v>
      </c>
      <c r="E76" s="260" t="s">
        <v>950</v>
      </c>
      <c r="F76" s="261" t="s">
        <v>899</v>
      </c>
      <c r="G76" s="260">
        <v>100</v>
      </c>
      <c r="H76" s="260" t="s">
        <v>885</v>
      </c>
      <c r="I76" s="278" t="s">
        <v>951</v>
      </c>
      <c r="J76" s="266" t="s">
        <v>1040</v>
      </c>
      <c r="K76" s="252">
        <f>AVERAGE(G74:G76)</f>
        <v>95</v>
      </c>
      <c r="L76" s="253" t="s">
        <v>885</v>
      </c>
      <c r="M76" s="252">
        <f>IF(AND(K76&gt;0,K76&lt;100),1,IF(K76=100,2,IF(#REF!=0,0,"NA")))</f>
        <v>1</v>
      </c>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row>
    <row r="77" spans="1:51" s="251" customFormat="1" ht="64.5" thickBot="1">
      <c r="A77" s="250"/>
      <c r="B77" s="276" t="s">
        <v>1141</v>
      </c>
      <c r="C77" s="263" t="s">
        <v>1138</v>
      </c>
      <c r="D77" s="263" t="s">
        <v>1046</v>
      </c>
      <c r="E77" s="301" t="s">
        <v>990</v>
      </c>
      <c r="F77" s="302" t="s">
        <v>232</v>
      </c>
      <c r="G77" s="301">
        <v>95</v>
      </c>
      <c r="H77" s="301" t="s">
        <v>906</v>
      </c>
      <c r="I77" s="303" t="s">
        <v>991</v>
      </c>
      <c r="J77" s="268">
        <v>1</v>
      </c>
      <c r="K77" s="267">
        <f>AVERAGE(G77)</f>
        <v>95</v>
      </c>
      <c r="L77" s="252" t="s">
        <v>906</v>
      </c>
      <c r="M77" s="252">
        <f>IF(AND(K77&gt;0,K77&lt;100),1,IF(K77=100,2,IF(#REF!=0,0,"NA")))</f>
        <v>1</v>
      </c>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row>
    <row r="78" spans="1:51" s="251" customFormat="1" ht="63.75">
      <c r="A78" s="250"/>
      <c r="B78" s="276" t="s">
        <v>1142</v>
      </c>
      <c r="C78" s="263" t="s">
        <v>1143</v>
      </c>
      <c r="D78" s="263" t="s">
        <v>1052</v>
      </c>
      <c r="E78" s="290" t="s">
        <v>936</v>
      </c>
      <c r="F78" s="291" t="s">
        <v>911</v>
      </c>
      <c r="G78" s="291">
        <v>85</v>
      </c>
      <c r="H78" s="291" t="s">
        <v>885</v>
      </c>
      <c r="I78" s="292" t="s">
        <v>937</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row>
    <row r="79" spans="1:51" s="251" customFormat="1" ht="63.75">
      <c r="A79" s="250"/>
      <c r="B79" s="276" t="s">
        <v>1144</v>
      </c>
      <c r="C79" s="263" t="s">
        <v>1143</v>
      </c>
      <c r="D79" s="263" t="s">
        <v>1052</v>
      </c>
      <c r="E79" s="262" t="s">
        <v>950</v>
      </c>
      <c r="F79" s="263" t="s">
        <v>899</v>
      </c>
      <c r="G79" s="263">
        <v>100</v>
      </c>
      <c r="H79" s="263" t="s">
        <v>885</v>
      </c>
      <c r="I79" s="293" t="s">
        <v>951</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row>
    <row r="80" spans="1:51" s="251" customFormat="1" ht="63.75">
      <c r="A80" s="250"/>
      <c r="B80" s="276" t="s">
        <v>1145</v>
      </c>
      <c r="C80" s="263" t="s">
        <v>1143</v>
      </c>
      <c r="D80" s="263" t="s">
        <v>1052</v>
      </c>
      <c r="E80" s="262" t="s">
        <v>982</v>
      </c>
      <c r="F80" s="263" t="s">
        <v>232</v>
      </c>
      <c r="G80" s="263">
        <v>95</v>
      </c>
      <c r="H80" s="263" t="s">
        <v>906</v>
      </c>
      <c r="I80" s="293" t="s">
        <v>983</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row>
    <row r="81" spans="1:51" s="251" customFormat="1" ht="64.5" thickBot="1">
      <c r="A81" s="250"/>
      <c r="B81" s="276" t="s">
        <v>1146</v>
      </c>
      <c r="C81" s="263" t="s">
        <v>1143</v>
      </c>
      <c r="D81" s="263" t="s">
        <v>1052</v>
      </c>
      <c r="E81" s="262" t="s">
        <v>984</v>
      </c>
      <c r="F81" s="263" t="s">
        <v>899</v>
      </c>
      <c r="G81" s="263">
        <v>100</v>
      </c>
      <c r="H81" s="263" t="s">
        <v>885</v>
      </c>
      <c r="I81" s="293" t="s">
        <v>985</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row>
    <row r="82" spans="1:51" s="251" customFormat="1" ht="64.5" thickBot="1">
      <c r="A82" s="250"/>
      <c r="B82" s="276" t="s">
        <v>1147</v>
      </c>
      <c r="C82" s="263" t="s">
        <v>1143</v>
      </c>
      <c r="D82" s="263" t="s">
        <v>1052</v>
      </c>
      <c r="E82" s="262" t="s">
        <v>990</v>
      </c>
      <c r="F82" s="263" t="s">
        <v>232</v>
      </c>
      <c r="G82" s="263">
        <v>95</v>
      </c>
      <c r="H82" s="263" t="s">
        <v>906</v>
      </c>
      <c r="I82" s="293" t="s">
        <v>991</v>
      </c>
      <c r="J82" s="266" t="s">
        <v>1040</v>
      </c>
      <c r="K82" s="252">
        <f>AVERAGE(G78:G79,G81)</f>
        <v>95</v>
      </c>
      <c r="L82" s="253" t="s">
        <v>885</v>
      </c>
      <c r="M82" s="252">
        <f>IF(AND(K82&gt;0,K82&lt;100),1,IF(K82=100,2,IF(#REF!=0,0,"NA")))</f>
        <v>1</v>
      </c>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row>
    <row r="83" spans="1:51" s="251" customFormat="1" ht="64.5" thickBot="1">
      <c r="A83" s="250"/>
      <c r="B83" s="276" t="s">
        <v>1148</v>
      </c>
      <c r="C83" s="263" t="s">
        <v>1143</v>
      </c>
      <c r="D83" s="263" t="s">
        <v>1052</v>
      </c>
      <c r="E83" s="307" t="s">
        <v>1022</v>
      </c>
      <c r="F83" s="308" t="s">
        <v>232</v>
      </c>
      <c r="G83" s="308">
        <v>90</v>
      </c>
      <c r="H83" s="308" t="s">
        <v>906</v>
      </c>
      <c r="I83" s="309" t="s">
        <v>1023</v>
      </c>
      <c r="J83" s="268">
        <v>2</v>
      </c>
      <c r="K83" s="267">
        <f>AVERAGE(G82:G83,G80)</f>
        <v>93.333333333333329</v>
      </c>
      <c r="L83" s="252" t="s">
        <v>906</v>
      </c>
      <c r="M83" s="252">
        <f>IF(AND(K83&gt;0,K83&lt;100),1,IF(K83=100,2,IF(#REF!=0,0,"NA")))</f>
        <v>1</v>
      </c>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row>
    <row r="84" spans="1:51" s="251" customFormat="1" ht="76.5">
      <c r="A84" s="250"/>
      <c r="B84" s="276" t="s">
        <v>1149</v>
      </c>
      <c r="C84" s="264" t="s">
        <v>1150</v>
      </c>
      <c r="D84" s="263" t="s">
        <v>1060</v>
      </c>
      <c r="E84" s="290" t="s">
        <v>936</v>
      </c>
      <c r="F84" s="291" t="s">
        <v>911</v>
      </c>
      <c r="G84" s="291">
        <v>85</v>
      </c>
      <c r="H84" s="291" t="s">
        <v>885</v>
      </c>
      <c r="I84" s="292" t="s">
        <v>937</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row>
    <row r="85" spans="1:51" s="251" customFormat="1" ht="76.5">
      <c r="A85" s="250"/>
      <c r="B85" s="276" t="s">
        <v>1151</v>
      </c>
      <c r="C85" s="264" t="s">
        <v>1150</v>
      </c>
      <c r="D85" s="263" t="s">
        <v>1060</v>
      </c>
      <c r="E85" s="262" t="s">
        <v>950</v>
      </c>
      <c r="F85" s="263" t="s">
        <v>899</v>
      </c>
      <c r="G85" s="263">
        <v>100</v>
      </c>
      <c r="H85" s="263" t="s">
        <v>885</v>
      </c>
      <c r="I85" s="293" t="s">
        <v>951</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row>
    <row r="86" spans="1:51" s="251" customFormat="1" ht="76.5">
      <c r="A86" s="250"/>
      <c r="B86" s="276" t="s">
        <v>1152</v>
      </c>
      <c r="C86" s="264" t="s">
        <v>1150</v>
      </c>
      <c r="D86" s="263" t="s">
        <v>1060</v>
      </c>
      <c r="E86" s="262" t="s">
        <v>984</v>
      </c>
      <c r="F86" s="263" t="s">
        <v>899</v>
      </c>
      <c r="G86" s="263">
        <v>100</v>
      </c>
      <c r="H86" s="263" t="s">
        <v>885</v>
      </c>
      <c r="I86" s="293" t="s">
        <v>985</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row>
    <row r="87" spans="1:51" s="251" customFormat="1" ht="77.25" thickBot="1">
      <c r="A87" s="250"/>
      <c r="B87" s="276" t="s">
        <v>1153</v>
      </c>
      <c r="C87" s="264" t="s">
        <v>1150</v>
      </c>
      <c r="D87" s="263" t="s">
        <v>1060</v>
      </c>
      <c r="E87" s="262" t="s">
        <v>990</v>
      </c>
      <c r="F87" s="263" t="s">
        <v>232</v>
      </c>
      <c r="G87" s="263">
        <v>95</v>
      </c>
      <c r="H87" s="263" t="s">
        <v>906</v>
      </c>
      <c r="I87" s="293" t="s">
        <v>991</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row>
    <row r="88" spans="1:51" s="251" customFormat="1" ht="77.25" thickBot="1">
      <c r="A88" s="250"/>
      <c r="B88" s="276" t="s">
        <v>1154</v>
      </c>
      <c r="C88" s="264" t="s">
        <v>1150</v>
      </c>
      <c r="D88" s="263" t="s">
        <v>1060</v>
      </c>
      <c r="E88" s="262" t="s">
        <v>1022</v>
      </c>
      <c r="F88" s="263" t="s">
        <v>232</v>
      </c>
      <c r="G88" s="263">
        <v>90</v>
      </c>
      <c r="H88" s="263" t="s">
        <v>906</v>
      </c>
      <c r="I88" s="293" t="s">
        <v>1023</v>
      </c>
      <c r="J88" s="266" t="s">
        <v>1040</v>
      </c>
      <c r="K88" s="252">
        <f>AVERAGE(G84:G86)</f>
        <v>95</v>
      </c>
      <c r="L88" s="253" t="s">
        <v>885</v>
      </c>
      <c r="M88" s="252">
        <f>IF(AND(K88&gt;0,K88&lt;100),1,IF(K88=100,2,IF(#REF!=0,0,"NA")))</f>
        <v>1</v>
      </c>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row>
    <row r="89" spans="1:51" s="251" customFormat="1" ht="77.25" thickBot="1">
      <c r="A89" s="250"/>
      <c r="B89" s="276" t="s">
        <v>1155</v>
      </c>
      <c r="C89" s="264" t="s">
        <v>1150</v>
      </c>
      <c r="D89" s="263" t="s">
        <v>1060</v>
      </c>
      <c r="E89" s="311" t="s">
        <v>1028</v>
      </c>
      <c r="F89" s="312" t="s">
        <v>232</v>
      </c>
      <c r="G89" s="311">
        <v>95</v>
      </c>
      <c r="H89" s="295" t="s">
        <v>908</v>
      </c>
      <c r="I89" s="313" t="s">
        <v>1029</v>
      </c>
      <c r="J89" s="268">
        <v>3</v>
      </c>
      <c r="K89" s="267">
        <f>AVERAGE(G87:G89)</f>
        <v>93.333333333333329</v>
      </c>
      <c r="L89" s="252" t="s">
        <v>906</v>
      </c>
      <c r="M89" s="252">
        <f>IF(AND(K89&gt;0,K89&lt;100),1,IF(K89=100,2,IF(#REF!=0,0,"NA")))</f>
        <v>1</v>
      </c>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row>
    <row r="90" spans="1:51" s="251" customFormat="1" ht="63.75">
      <c r="A90" s="250"/>
      <c r="B90" s="276" t="s">
        <v>1156</v>
      </c>
      <c r="C90" s="264" t="s">
        <v>1157</v>
      </c>
      <c r="D90" s="263" t="s">
        <v>1068</v>
      </c>
      <c r="E90" s="273" t="s">
        <v>936</v>
      </c>
      <c r="F90" s="274" t="s">
        <v>911</v>
      </c>
      <c r="G90" s="273">
        <v>85</v>
      </c>
      <c r="H90" s="273" t="s">
        <v>885</v>
      </c>
      <c r="I90" s="275" t="s">
        <v>937</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row>
    <row r="91" spans="1:51" s="251" customFormat="1" ht="76.5">
      <c r="A91" s="250"/>
      <c r="B91" s="276" t="s">
        <v>1158</v>
      </c>
      <c r="C91" s="264" t="s">
        <v>1157</v>
      </c>
      <c r="D91" s="263" t="s">
        <v>1068</v>
      </c>
      <c r="E91" s="260" t="s">
        <v>940</v>
      </c>
      <c r="F91" s="261" t="s">
        <v>899</v>
      </c>
      <c r="G91" s="260">
        <v>100</v>
      </c>
      <c r="H91" s="260" t="s">
        <v>885</v>
      </c>
      <c r="I91" s="278" t="s">
        <v>941</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row>
    <row r="92" spans="1:51" s="251" customFormat="1" ht="64.5" thickBot="1">
      <c r="A92" s="250"/>
      <c r="B92" s="276" t="s">
        <v>1159</v>
      </c>
      <c r="C92" s="264" t="s">
        <v>1157</v>
      </c>
      <c r="D92" s="263" t="s">
        <v>1068</v>
      </c>
      <c r="E92" s="260" t="s">
        <v>950</v>
      </c>
      <c r="F92" s="261" t="s">
        <v>899</v>
      </c>
      <c r="G92" s="260">
        <v>100</v>
      </c>
      <c r="H92" s="260" t="s">
        <v>885</v>
      </c>
      <c r="I92" s="278" t="s">
        <v>951</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row>
    <row r="93" spans="1:51" s="251" customFormat="1" ht="64.5" thickBot="1">
      <c r="A93" s="250"/>
      <c r="B93" s="276" t="s">
        <v>1160</v>
      </c>
      <c r="C93" s="264" t="s">
        <v>1157</v>
      </c>
      <c r="D93" s="263" t="s">
        <v>1068</v>
      </c>
      <c r="E93" s="262" t="s">
        <v>984</v>
      </c>
      <c r="F93" s="263" t="s">
        <v>899</v>
      </c>
      <c r="G93" s="263">
        <v>100</v>
      </c>
      <c r="H93" s="263" t="s">
        <v>885</v>
      </c>
      <c r="I93" s="293" t="s">
        <v>985</v>
      </c>
      <c r="J93" s="266" t="s">
        <v>1040</v>
      </c>
      <c r="K93" s="252">
        <f>AVERAGE(G90:G93)</f>
        <v>96.25</v>
      </c>
      <c r="L93" s="253" t="s">
        <v>885</v>
      </c>
      <c r="M93" s="252">
        <f>IF(AND(K93&gt;0,K93&lt;100),1,IF(K93=100,2,IF(#REF!=0,0,"NA")))</f>
        <v>1</v>
      </c>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row>
    <row r="94" spans="1:51" s="251" customFormat="1" ht="64.5" thickBot="1">
      <c r="A94" s="250"/>
      <c r="B94" s="276" t="s">
        <v>1161</v>
      </c>
      <c r="C94" s="264" t="s">
        <v>1157</v>
      </c>
      <c r="D94" s="263" t="s">
        <v>1068</v>
      </c>
      <c r="E94" s="280" t="s">
        <v>990</v>
      </c>
      <c r="F94" s="281" t="s">
        <v>232</v>
      </c>
      <c r="G94" s="280">
        <v>95</v>
      </c>
      <c r="H94" s="280" t="s">
        <v>906</v>
      </c>
      <c r="I94" s="282" t="s">
        <v>991</v>
      </c>
      <c r="J94" s="268">
        <v>4</v>
      </c>
      <c r="K94" s="267">
        <f>AVERAGE(G94)</f>
        <v>95</v>
      </c>
      <c r="L94" s="252" t="s">
        <v>906</v>
      </c>
      <c r="M94" s="252">
        <f>IF(AND(K94&gt;0,K94&lt;100),1,IF(K94=100,2,IF(#REF!=0,0,"NA")))</f>
        <v>1</v>
      </c>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row>
    <row r="95" spans="1:51" s="251" customFormat="1" ht="76.5">
      <c r="A95" s="250"/>
      <c r="B95" s="276" t="s">
        <v>1162</v>
      </c>
      <c r="C95" s="264" t="s">
        <v>1163</v>
      </c>
      <c r="D95" s="263" t="s">
        <v>1075</v>
      </c>
      <c r="E95" s="273" t="s">
        <v>936</v>
      </c>
      <c r="F95" s="274" t="s">
        <v>911</v>
      </c>
      <c r="G95" s="273">
        <v>85</v>
      </c>
      <c r="H95" s="273" t="s">
        <v>885</v>
      </c>
      <c r="I95" s="275" t="s">
        <v>937</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row>
    <row r="96" spans="1:51" s="251" customFormat="1" ht="76.5">
      <c r="A96" s="250"/>
      <c r="B96" s="276" t="s">
        <v>1164</v>
      </c>
      <c r="C96" s="264" t="s">
        <v>1163</v>
      </c>
      <c r="D96" s="263" t="s">
        <v>1075</v>
      </c>
      <c r="E96" s="260" t="s">
        <v>940</v>
      </c>
      <c r="F96" s="261" t="s">
        <v>899</v>
      </c>
      <c r="G96" s="260">
        <v>100</v>
      </c>
      <c r="H96" s="260" t="s">
        <v>885</v>
      </c>
      <c r="I96" s="278" t="s">
        <v>941</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row>
    <row r="97" spans="1:51" s="251" customFormat="1" ht="77.25" thickBot="1">
      <c r="A97" s="250"/>
      <c r="B97" s="276" t="s">
        <v>1165</v>
      </c>
      <c r="C97" s="264" t="s">
        <v>1163</v>
      </c>
      <c r="D97" s="263" t="s">
        <v>1075</v>
      </c>
      <c r="E97" s="260" t="s">
        <v>950</v>
      </c>
      <c r="F97" s="261" t="s">
        <v>899</v>
      </c>
      <c r="G97" s="260">
        <v>100</v>
      </c>
      <c r="H97" s="260" t="s">
        <v>885</v>
      </c>
      <c r="I97" s="278" t="s">
        <v>951</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row>
    <row r="98" spans="1:51" s="251" customFormat="1" ht="77.25" thickBot="1">
      <c r="A98" s="250"/>
      <c r="B98" s="276" t="s">
        <v>1166</v>
      </c>
      <c r="C98" s="264" t="s">
        <v>1163</v>
      </c>
      <c r="D98" s="263" t="s">
        <v>1075</v>
      </c>
      <c r="E98" s="262" t="s">
        <v>984</v>
      </c>
      <c r="F98" s="263" t="s">
        <v>899</v>
      </c>
      <c r="G98" s="263">
        <v>100</v>
      </c>
      <c r="H98" s="263" t="s">
        <v>885</v>
      </c>
      <c r="I98" s="293" t="s">
        <v>985</v>
      </c>
      <c r="J98" s="266" t="s">
        <v>1040</v>
      </c>
      <c r="K98" s="252">
        <f>AVERAGE(G95:G98)</f>
        <v>96.25</v>
      </c>
      <c r="L98" s="253" t="s">
        <v>885</v>
      </c>
      <c r="M98" s="252">
        <f>IF(AND(K98&gt;0,K98&lt;100),1,IF(K98=100,2,IF(#REF!=0,0,"NA")))</f>
        <v>1</v>
      </c>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row>
    <row r="99" spans="1:51" s="251" customFormat="1" ht="77.25" thickBot="1">
      <c r="A99" s="250"/>
      <c r="B99" s="276" t="s">
        <v>1167</v>
      </c>
      <c r="C99" s="264" t="s">
        <v>1163</v>
      </c>
      <c r="D99" s="263" t="s">
        <v>1075</v>
      </c>
      <c r="E99" s="280" t="s">
        <v>990</v>
      </c>
      <c r="F99" s="281" t="s">
        <v>232</v>
      </c>
      <c r="G99" s="280">
        <v>95</v>
      </c>
      <c r="H99" s="280" t="s">
        <v>906</v>
      </c>
      <c r="I99" s="282" t="s">
        <v>991</v>
      </c>
      <c r="J99" s="268">
        <v>5</v>
      </c>
      <c r="K99" s="267">
        <f>AVERAGE(G99)</f>
        <v>95</v>
      </c>
      <c r="L99" s="252" t="s">
        <v>906</v>
      </c>
      <c r="M99" s="252">
        <f>IF(AND(K99&gt;0,K99&lt;100),1,IF(K99=100,2,IF(#REF!=0,0,"NA")))</f>
        <v>1</v>
      </c>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row>
    <row r="100" spans="1:51" s="251" customFormat="1" ht="63.75">
      <c r="A100" s="250"/>
      <c r="B100" s="276" t="s">
        <v>1168</v>
      </c>
      <c r="C100" s="264" t="s">
        <v>1169</v>
      </c>
      <c r="D100" s="263" t="s">
        <v>1082</v>
      </c>
      <c r="E100" s="290" t="s">
        <v>936</v>
      </c>
      <c r="F100" s="291" t="s">
        <v>911</v>
      </c>
      <c r="G100" s="291">
        <v>85</v>
      </c>
      <c r="H100" s="291" t="s">
        <v>885</v>
      </c>
      <c r="I100" s="292" t="s">
        <v>937</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row>
    <row r="101" spans="1:51" s="251" customFormat="1" ht="63.75">
      <c r="A101" s="250"/>
      <c r="B101" s="276" t="s">
        <v>1170</v>
      </c>
      <c r="C101" s="264" t="s">
        <v>1169</v>
      </c>
      <c r="D101" s="263" t="s">
        <v>1082</v>
      </c>
      <c r="E101" s="262" t="s">
        <v>950</v>
      </c>
      <c r="F101" s="263" t="s">
        <v>899</v>
      </c>
      <c r="G101" s="263">
        <v>100</v>
      </c>
      <c r="H101" s="263" t="s">
        <v>885</v>
      </c>
      <c r="I101" s="293" t="s">
        <v>951</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row>
    <row r="102" spans="1:51" s="251" customFormat="1" ht="63.75">
      <c r="A102" s="250"/>
      <c r="B102" s="276" t="s">
        <v>1171</v>
      </c>
      <c r="C102" s="264" t="s">
        <v>1169</v>
      </c>
      <c r="D102" s="263" t="s">
        <v>1082</v>
      </c>
      <c r="E102" s="262" t="s">
        <v>984</v>
      </c>
      <c r="F102" s="263" t="s">
        <v>899</v>
      </c>
      <c r="G102" s="263">
        <v>100</v>
      </c>
      <c r="H102" s="263" t="s">
        <v>885</v>
      </c>
      <c r="I102" s="293" t="s">
        <v>985</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row>
    <row r="103" spans="1:51" s="251" customFormat="1" ht="64.5" thickBot="1">
      <c r="A103" s="250"/>
      <c r="B103" s="276" t="s">
        <v>1172</v>
      </c>
      <c r="C103" s="264" t="s">
        <v>1169</v>
      </c>
      <c r="D103" s="263" t="s">
        <v>1082</v>
      </c>
      <c r="E103" s="262" t="s">
        <v>990</v>
      </c>
      <c r="F103" s="263" t="s">
        <v>232</v>
      </c>
      <c r="G103" s="263">
        <v>95</v>
      </c>
      <c r="H103" s="263" t="s">
        <v>906</v>
      </c>
      <c r="I103" s="293" t="s">
        <v>991</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row>
    <row r="104" spans="1:51" s="251" customFormat="1" ht="64.5" thickBot="1">
      <c r="A104" s="250"/>
      <c r="B104" s="276" t="s">
        <v>1173</v>
      </c>
      <c r="C104" s="264" t="s">
        <v>1169</v>
      </c>
      <c r="D104" s="263" t="s">
        <v>1082</v>
      </c>
      <c r="E104" s="262" t="s">
        <v>1022</v>
      </c>
      <c r="F104" s="263" t="s">
        <v>232</v>
      </c>
      <c r="G104" s="263">
        <v>90</v>
      </c>
      <c r="H104" s="263" t="s">
        <v>906</v>
      </c>
      <c r="I104" s="293" t="s">
        <v>1023</v>
      </c>
      <c r="J104" s="266" t="s">
        <v>1040</v>
      </c>
      <c r="K104" s="252">
        <f>AVERAGE(G100:G102)</f>
        <v>95</v>
      </c>
      <c r="L104" s="253" t="s">
        <v>885</v>
      </c>
      <c r="M104" s="252">
        <f>IF(AND(K104&gt;0,K104&lt;100),1,IF(K104=100,2,IF(#REF!=0,0,"NA")))</f>
        <v>1</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row>
    <row r="105" spans="1:51" ht="64.5" thickBot="1">
      <c r="B105" s="276" t="s">
        <v>1174</v>
      </c>
      <c r="C105" s="264" t="s">
        <v>1169</v>
      </c>
      <c r="D105" s="263" t="s">
        <v>1082</v>
      </c>
      <c r="E105" s="311" t="s">
        <v>1028</v>
      </c>
      <c r="F105" s="312" t="s">
        <v>232</v>
      </c>
      <c r="G105" s="311">
        <v>95</v>
      </c>
      <c r="H105" s="295" t="s">
        <v>908</v>
      </c>
      <c r="I105" s="313" t="s">
        <v>1029</v>
      </c>
      <c r="J105" s="268">
        <v>6</v>
      </c>
      <c r="K105" s="267">
        <f>AVERAGE(G103:G105)</f>
        <v>93.333333333333329</v>
      </c>
      <c r="L105" s="252" t="s">
        <v>906</v>
      </c>
      <c r="M105" s="252">
        <f>IF(AND(K105&gt;0,K105&lt;100),1,IF(K105=100,2,IF(#REF!=0,0,"NA")))</f>
        <v>1</v>
      </c>
    </row>
    <row r="106" spans="1:51" ht="76.5">
      <c r="B106" s="276" t="s">
        <v>1175</v>
      </c>
      <c r="C106" s="264" t="s">
        <v>1176</v>
      </c>
      <c r="D106" s="263" t="s">
        <v>1090</v>
      </c>
      <c r="E106" s="290" t="s">
        <v>936</v>
      </c>
      <c r="F106" s="291" t="s">
        <v>911</v>
      </c>
      <c r="G106" s="291">
        <v>85</v>
      </c>
      <c r="H106" s="291" t="s">
        <v>885</v>
      </c>
      <c r="I106" s="292" t="s">
        <v>937</v>
      </c>
    </row>
    <row r="107" spans="1:51" ht="76.5">
      <c r="B107" s="276" t="s">
        <v>1177</v>
      </c>
      <c r="C107" s="264" t="s">
        <v>1176</v>
      </c>
      <c r="D107" s="263" t="s">
        <v>1090</v>
      </c>
      <c r="E107" s="262" t="s">
        <v>950</v>
      </c>
      <c r="F107" s="263" t="s">
        <v>899</v>
      </c>
      <c r="G107" s="263">
        <v>100</v>
      </c>
      <c r="H107" s="263" t="s">
        <v>885</v>
      </c>
      <c r="I107" s="293" t="s">
        <v>951</v>
      </c>
    </row>
    <row r="108" spans="1:51" ht="76.5">
      <c r="B108" s="276" t="s">
        <v>1178</v>
      </c>
      <c r="C108" s="264" t="s">
        <v>1176</v>
      </c>
      <c r="D108" s="263" t="s">
        <v>1090</v>
      </c>
      <c r="E108" s="262" t="s">
        <v>984</v>
      </c>
      <c r="F108" s="263" t="s">
        <v>899</v>
      </c>
      <c r="G108" s="263">
        <v>100</v>
      </c>
      <c r="H108" s="263" t="s">
        <v>885</v>
      </c>
      <c r="I108" s="293" t="s">
        <v>985</v>
      </c>
    </row>
    <row r="109" spans="1:51" ht="77.25" thickBot="1">
      <c r="B109" s="276" t="s">
        <v>1179</v>
      </c>
      <c r="C109" s="264" t="s">
        <v>1176</v>
      </c>
      <c r="D109" s="263" t="s">
        <v>1090</v>
      </c>
      <c r="E109" s="262" t="s">
        <v>990</v>
      </c>
      <c r="F109" s="263" t="s">
        <v>232</v>
      </c>
      <c r="G109" s="263">
        <v>95</v>
      </c>
      <c r="H109" s="263" t="s">
        <v>906</v>
      </c>
      <c r="I109" s="293" t="s">
        <v>991</v>
      </c>
    </row>
    <row r="110" spans="1:51" ht="77.25" thickBot="1">
      <c r="B110" s="276" t="s">
        <v>1180</v>
      </c>
      <c r="C110" s="264" t="s">
        <v>1176</v>
      </c>
      <c r="D110" s="263" t="s">
        <v>1090</v>
      </c>
      <c r="E110" s="262" t="s">
        <v>1022</v>
      </c>
      <c r="F110" s="263" t="s">
        <v>232</v>
      </c>
      <c r="G110" s="263">
        <v>90</v>
      </c>
      <c r="H110" s="263" t="s">
        <v>906</v>
      </c>
      <c r="I110" s="293" t="s">
        <v>1023</v>
      </c>
      <c r="J110" s="266" t="s">
        <v>1040</v>
      </c>
      <c r="K110" s="252">
        <f>AVERAGE(G106:G108)</f>
        <v>95</v>
      </c>
      <c r="L110" s="253" t="s">
        <v>885</v>
      </c>
      <c r="M110" s="252">
        <f>IF(AND(K110&gt;0,K110&lt;100),1,IF(K110=100,2,IF(#REF!=0,0,"NA")))</f>
        <v>1</v>
      </c>
    </row>
    <row r="111" spans="1:51" ht="77.25" thickBot="1">
      <c r="B111" s="276" t="s">
        <v>1181</v>
      </c>
      <c r="C111" s="264" t="s">
        <v>1176</v>
      </c>
      <c r="D111" s="263" t="s">
        <v>1090</v>
      </c>
      <c r="E111" s="311" t="s">
        <v>1028</v>
      </c>
      <c r="F111" s="312" t="s">
        <v>232</v>
      </c>
      <c r="G111" s="311">
        <v>95</v>
      </c>
      <c r="H111" s="295" t="s">
        <v>908</v>
      </c>
      <c r="I111" s="313" t="s">
        <v>1029</v>
      </c>
      <c r="J111" s="268">
        <v>7</v>
      </c>
      <c r="K111" s="267">
        <f>AVERAGE(G109:G111)</f>
        <v>93.333333333333329</v>
      </c>
      <c r="L111" s="252" t="s">
        <v>906</v>
      </c>
      <c r="M111" s="252">
        <f>IF(AND(K111&gt;0,K111&lt;100),1,IF(K111=100,2,IF(#REF!=0,0,"NA")))</f>
        <v>1</v>
      </c>
    </row>
    <row r="112" spans="1:51" ht="63.75">
      <c r="B112" s="276" t="s">
        <v>1182</v>
      </c>
      <c r="C112" s="264" t="s">
        <v>1183</v>
      </c>
      <c r="D112" s="263" t="s">
        <v>1098</v>
      </c>
      <c r="E112" s="273" t="s">
        <v>936</v>
      </c>
      <c r="F112" s="274" t="s">
        <v>911</v>
      </c>
      <c r="G112" s="273">
        <v>85</v>
      </c>
      <c r="H112" s="273" t="s">
        <v>885</v>
      </c>
      <c r="I112" s="275" t="s">
        <v>937</v>
      </c>
    </row>
    <row r="113" spans="2:13" ht="76.5">
      <c r="B113" s="276" t="s">
        <v>1184</v>
      </c>
      <c r="C113" s="264" t="s">
        <v>1183</v>
      </c>
      <c r="D113" s="263" t="s">
        <v>1098</v>
      </c>
      <c r="E113" s="260" t="s">
        <v>940</v>
      </c>
      <c r="F113" s="261" t="s">
        <v>899</v>
      </c>
      <c r="G113" s="260">
        <v>100</v>
      </c>
      <c r="H113" s="260" t="s">
        <v>885</v>
      </c>
      <c r="I113" s="278" t="s">
        <v>941</v>
      </c>
    </row>
    <row r="114" spans="2:13" ht="64.5" thickBot="1">
      <c r="B114" s="276" t="s">
        <v>1185</v>
      </c>
      <c r="C114" s="264" t="s">
        <v>1183</v>
      </c>
      <c r="D114" s="263" t="s">
        <v>1098</v>
      </c>
      <c r="E114" s="260" t="s">
        <v>950</v>
      </c>
      <c r="F114" s="261" t="s">
        <v>899</v>
      </c>
      <c r="G114" s="260">
        <v>100</v>
      </c>
      <c r="H114" s="260" t="s">
        <v>885</v>
      </c>
      <c r="I114" s="278" t="s">
        <v>951</v>
      </c>
    </row>
    <row r="115" spans="2:13" ht="64.5" thickBot="1">
      <c r="B115" s="276" t="s">
        <v>1186</v>
      </c>
      <c r="C115" s="264" t="s">
        <v>1183</v>
      </c>
      <c r="D115" s="263" t="s">
        <v>1098</v>
      </c>
      <c r="E115" s="262" t="s">
        <v>984</v>
      </c>
      <c r="F115" s="263" t="s">
        <v>899</v>
      </c>
      <c r="G115" s="263">
        <v>100</v>
      </c>
      <c r="H115" s="263" t="s">
        <v>885</v>
      </c>
      <c r="I115" s="293" t="s">
        <v>985</v>
      </c>
      <c r="J115" s="266" t="s">
        <v>1040</v>
      </c>
      <c r="K115" s="252">
        <f>AVERAGE(G112:G115)</f>
        <v>96.25</v>
      </c>
      <c r="L115" s="253" t="s">
        <v>885</v>
      </c>
      <c r="M115" s="252">
        <f>IF(AND(K115&gt;0,K115&lt;100),1,IF(K115=100,2,IF(#REF!=0,0,"NA")))</f>
        <v>1</v>
      </c>
    </row>
    <row r="116" spans="2:13" ht="64.5" thickBot="1">
      <c r="B116" s="276" t="s">
        <v>1187</v>
      </c>
      <c r="C116" s="264" t="s">
        <v>1183</v>
      </c>
      <c r="D116" s="263" t="s">
        <v>1098</v>
      </c>
      <c r="E116" s="280" t="s">
        <v>990</v>
      </c>
      <c r="F116" s="281" t="s">
        <v>232</v>
      </c>
      <c r="G116" s="280">
        <v>95</v>
      </c>
      <c r="H116" s="280" t="s">
        <v>906</v>
      </c>
      <c r="I116" s="282" t="s">
        <v>991</v>
      </c>
      <c r="J116" s="268">
        <v>8</v>
      </c>
      <c r="K116" s="267">
        <f>AVERAGE(G116)</f>
        <v>95</v>
      </c>
      <c r="L116" s="252" t="s">
        <v>906</v>
      </c>
      <c r="M116" s="252">
        <f>IF(AND(K116&gt;0,K116&lt;100),1,IF(K116=100,2,IF(#REF!=0,0,"NA")))</f>
        <v>1</v>
      </c>
    </row>
    <row r="117" spans="2:13" ht="63.75">
      <c r="B117" s="276" t="s">
        <v>1188</v>
      </c>
      <c r="C117" s="264" t="s">
        <v>1189</v>
      </c>
      <c r="D117" s="263" t="s">
        <v>1105</v>
      </c>
      <c r="E117" s="273" t="s">
        <v>936</v>
      </c>
      <c r="F117" s="274" t="s">
        <v>911</v>
      </c>
      <c r="G117" s="273">
        <v>85</v>
      </c>
      <c r="H117" s="273" t="s">
        <v>885</v>
      </c>
      <c r="I117" s="275" t="s">
        <v>937</v>
      </c>
    </row>
    <row r="118" spans="2:13" ht="76.5">
      <c r="B118" s="276" t="s">
        <v>1190</v>
      </c>
      <c r="C118" s="264" t="s">
        <v>1189</v>
      </c>
      <c r="D118" s="263" t="s">
        <v>1105</v>
      </c>
      <c r="E118" s="260" t="s">
        <v>940</v>
      </c>
      <c r="F118" s="261" t="s">
        <v>899</v>
      </c>
      <c r="G118" s="260">
        <v>100</v>
      </c>
      <c r="H118" s="260" t="s">
        <v>885</v>
      </c>
      <c r="I118" s="278" t="s">
        <v>941</v>
      </c>
    </row>
    <row r="119" spans="2:13" ht="64.5" thickBot="1">
      <c r="B119" s="276" t="s">
        <v>1191</v>
      </c>
      <c r="C119" s="264" t="s">
        <v>1189</v>
      </c>
      <c r="D119" s="263" t="s">
        <v>1105</v>
      </c>
      <c r="E119" s="260" t="s">
        <v>950</v>
      </c>
      <c r="F119" s="261" t="s">
        <v>899</v>
      </c>
      <c r="G119" s="260">
        <v>100</v>
      </c>
      <c r="H119" s="260" t="s">
        <v>885</v>
      </c>
      <c r="I119" s="278" t="s">
        <v>951</v>
      </c>
    </row>
    <row r="120" spans="2:13" ht="64.5" thickBot="1">
      <c r="B120" s="276" t="s">
        <v>1192</v>
      </c>
      <c r="C120" s="264" t="s">
        <v>1189</v>
      </c>
      <c r="D120" s="263" t="s">
        <v>1105</v>
      </c>
      <c r="E120" s="262" t="s">
        <v>984</v>
      </c>
      <c r="F120" s="263" t="s">
        <v>899</v>
      </c>
      <c r="G120" s="263">
        <v>100</v>
      </c>
      <c r="H120" s="263" t="s">
        <v>885</v>
      </c>
      <c r="I120" s="293" t="s">
        <v>985</v>
      </c>
      <c r="J120" s="266" t="s">
        <v>1040</v>
      </c>
      <c r="K120" s="252">
        <f>AVERAGE(G117:G120)</f>
        <v>96.25</v>
      </c>
      <c r="L120" s="253" t="s">
        <v>885</v>
      </c>
      <c r="M120" s="252">
        <f>IF(AND(K120&gt;0,K120&lt;100),1,IF(K120=100,2,IF(#REF!=0,0,"NA")))</f>
        <v>1</v>
      </c>
    </row>
    <row r="121" spans="2:13" ht="64.5" thickBot="1">
      <c r="B121" s="276" t="s">
        <v>1193</v>
      </c>
      <c r="C121" s="264" t="s">
        <v>1189</v>
      </c>
      <c r="D121" s="263" t="s">
        <v>1105</v>
      </c>
      <c r="E121" s="280" t="s">
        <v>990</v>
      </c>
      <c r="F121" s="281" t="s">
        <v>232</v>
      </c>
      <c r="G121" s="280">
        <v>95</v>
      </c>
      <c r="H121" s="280" t="s">
        <v>906</v>
      </c>
      <c r="I121" s="282" t="s">
        <v>991</v>
      </c>
      <c r="J121" s="268">
        <v>9</v>
      </c>
      <c r="K121" s="267">
        <f>AVERAGE(G121)</f>
        <v>95</v>
      </c>
      <c r="L121" s="252" t="s">
        <v>906</v>
      </c>
      <c r="M121" s="252">
        <f>IF(AND(K121&gt;0,K121&lt;100),1,IF(K121=100,2,IF(#REF!=0,0,"NA")))</f>
        <v>1</v>
      </c>
    </row>
    <row r="122" spans="2:13" ht="76.5">
      <c r="B122" s="276" t="s">
        <v>1194</v>
      </c>
      <c r="C122" s="264" t="s">
        <v>1195</v>
      </c>
      <c r="D122" s="263" t="s">
        <v>1112</v>
      </c>
      <c r="E122" s="290" t="s">
        <v>936</v>
      </c>
      <c r="F122" s="291" t="s">
        <v>911</v>
      </c>
      <c r="G122" s="291">
        <v>85</v>
      </c>
      <c r="H122" s="291" t="s">
        <v>885</v>
      </c>
      <c r="I122" s="292" t="s">
        <v>937</v>
      </c>
    </row>
    <row r="123" spans="2:13" ht="76.5">
      <c r="B123" s="276" t="s">
        <v>1196</v>
      </c>
      <c r="C123" s="264" t="s">
        <v>1195</v>
      </c>
      <c r="D123" s="263" t="s">
        <v>1112</v>
      </c>
      <c r="E123" s="262" t="s">
        <v>950</v>
      </c>
      <c r="F123" s="263" t="s">
        <v>899</v>
      </c>
      <c r="G123" s="263">
        <v>100</v>
      </c>
      <c r="H123" s="263" t="s">
        <v>885</v>
      </c>
      <c r="I123" s="293" t="s">
        <v>951</v>
      </c>
    </row>
    <row r="124" spans="2:13" ht="76.5">
      <c r="B124" s="276" t="s">
        <v>1197</v>
      </c>
      <c r="C124" s="264" t="s">
        <v>1195</v>
      </c>
      <c r="D124" s="263" t="s">
        <v>1112</v>
      </c>
      <c r="E124" s="262" t="s">
        <v>978</v>
      </c>
      <c r="F124" s="263" t="s">
        <v>899</v>
      </c>
      <c r="G124" s="263">
        <v>100</v>
      </c>
      <c r="H124" s="263" t="s">
        <v>885</v>
      </c>
      <c r="I124" s="293" t="s">
        <v>979</v>
      </c>
    </row>
    <row r="125" spans="2:13" ht="76.5">
      <c r="B125" s="276" t="s">
        <v>1198</v>
      </c>
      <c r="C125" s="264" t="s">
        <v>1195</v>
      </c>
      <c r="D125" s="263" t="s">
        <v>1112</v>
      </c>
      <c r="E125" s="262" t="s">
        <v>984</v>
      </c>
      <c r="F125" s="263" t="s">
        <v>899</v>
      </c>
      <c r="G125" s="263">
        <v>100</v>
      </c>
      <c r="H125" s="263" t="s">
        <v>885</v>
      </c>
      <c r="I125" s="293" t="s">
        <v>985</v>
      </c>
    </row>
    <row r="126" spans="2:13" ht="77.25" thickBot="1">
      <c r="B126" s="276" t="s">
        <v>1199</v>
      </c>
      <c r="C126" s="264" t="s">
        <v>1195</v>
      </c>
      <c r="D126" s="263" t="s">
        <v>1112</v>
      </c>
      <c r="E126" s="262" t="s">
        <v>990</v>
      </c>
      <c r="F126" s="263" t="s">
        <v>232</v>
      </c>
      <c r="G126" s="263">
        <v>95</v>
      </c>
      <c r="H126" s="263" t="s">
        <v>906</v>
      </c>
      <c r="I126" s="293" t="s">
        <v>991</v>
      </c>
    </row>
    <row r="127" spans="2:13" ht="77.25" thickBot="1">
      <c r="B127" s="276" t="s">
        <v>1200</v>
      </c>
      <c r="C127" s="264" t="s">
        <v>1195</v>
      </c>
      <c r="D127" s="263" t="s">
        <v>1112</v>
      </c>
      <c r="E127" s="262" t="s">
        <v>1022</v>
      </c>
      <c r="F127" s="263" t="s">
        <v>232</v>
      </c>
      <c r="G127" s="263">
        <v>90</v>
      </c>
      <c r="H127" s="263" t="s">
        <v>906</v>
      </c>
      <c r="I127" s="293" t="s">
        <v>1023</v>
      </c>
      <c r="J127" s="266" t="s">
        <v>1040</v>
      </c>
      <c r="K127" s="252">
        <f>AVERAGE(G122:G125)</f>
        <v>96.25</v>
      </c>
      <c r="L127" s="253" t="s">
        <v>885</v>
      </c>
      <c r="M127" s="252">
        <f>IF(AND(K127&gt;0,K127&lt;100),1,IF(K127=100,2,IF(#REF!=0,0,"NA")))</f>
        <v>1</v>
      </c>
    </row>
    <row r="128" spans="2:13" ht="77.25" thickBot="1">
      <c r="B128" s="276" t="s">
        <v>1201</v>
      </c>
      <c r="C128" s="264" t="s">
        <v>1195</v>
      </c>
      <c r="D128" s="263" t="s">
        <v>1112</v>
      </c>
      <c r="E128" s="311" t="s">
        <v>1028</v>
      </c>
      <c r="F128" s="312" t="s">
        <v>232</v>
      </c>
      <c r="G128" s="311">
        <v>95</v>
      </c>
      <c r="H128" s="295" t="s">
        <v>908</v>
      </c>
      <c r="I128" s="313" t="s">
        <v>1029</v>
      </c>
      <c r="J128" s="268">
        <v>10</v>
      </c>
      <c r="K128" s="267">
        <f>AVERAGE(G126:G128)</f>
        <v>93.333333333333329</v>
      </c>
      <c r="L128" s="252" t="s">
        <v>906</v>
      </c>
      <c r="M128" s="252">
        <f>IF(AND(K128&gt;0,K128&lt;100),1,IF(K128=100,2,IF(#REF!=0,0,"NA")))</f>
        <v>1</v>
      </c>
    </row>
    <row r="129" spans="2:13" ht="76.5">
      <c r="B129" s="276" t="s">
        <v>1202</v>
      </c>
      <c r="C129" s="264" t="s">
        <v>1203</v>
      </c>
      <c r="D129" s="263" t="s">
        <v>1121</v>
      </c>
      <c r="E129" s="290" t="s">
        <v>936</v>
      </c>
      <c r="F129" s="291" t="s">
        <v>911</v>
      </c>
      <c r="G129" s="291">
        <v>85</v>
      </c>
      <c r="H129" s="291" t="s">
        <v>885</v>
      </c>
      <c r="I129" s="292" t="s">
        <v>937</v>
      </c>
    </row>
    <row r="130" spans="2:13" ht="76.5">
      <c r="B130" s="276" t="s">
        <v>1204</v>
      </c>
      <c r="C130" s="264" t="s">
        <v>1203</v>
      </c>
      <c r="D130" s="263" t="s">
        <v>1121</v>
      </c>
      <c r="E130" s="262" t="s">
        <v>950</v>
      </c>
      <c r="F130" s="263" t="s">
        <v>899</v>
      </c>
      <c r="G130" s="263">
        <v>100</v>
      </c>
      <c r="H130" s="263" t="s">
        <v>885</v>
      </c>
      <c r="I130" s="293" t="s">
        <v>951</v>
      </c>
    </row>
    <row r="131" spans="2:13" ht="76.5">
      <c r="B131" s="276" t="s">
        <v>1205</v>
      </c>
      <c r="C131" s="264" t="s">
        <v>1203</v>
      </c>
      <c r="D131" s="263" t="s">
        <v>1121</v>
      </c>
      <c r="E131" s="262" t="s">
        <v>978</v>
      </c>
      <c r="F131" s="263" t="s">
        <v>899</v>
      </c>
      <c r="G131" s="263">
        <v>100</v>
      </c>
      <c r="H131" s="263" t="s">
        <v>885</v>
      </c>
      <c r="I131" s="293" t="s">
        <v>979</v>
      </c>
    </row>
    <row r="132" spans="2:13" ht="76.5">
      <c r="B132" s="276" t="s">
        <v>1206</v>
      </c>
      <c r="C132" s="264" t="s">
        <v>1203</v>
      </c>
      <c r="D132" s="263" t="s">
        <v>1121</v>
      </c>
      <c r="E132" s="262" t="s">
        <v>984</v>
      </c>
      <c r="F132" s="263" t="s">
        <v>899</v>
      </c>
      <c r="G132" s="263">
        <v>100</v>
      </c>
      <c r="H132" s="263" t="s">
        <v>885</v>
      </c>
      <c r="I132" s="293" t="s">
        <v>985</v>
      </c>
    </row>
    <row r="133" spans="2:13" ht="77.25" thickBot="1">
      <c r="B133" s="276" t="s">
        <v>1207</v>
      </c>
      <c r="C133" s="264" t="s">
        <v>1203</v>
      </c>
      <c r="D133" s="263" t="s">
        <v>1121</v>
      </c>
      <c r="E133" s="262" t="s">
        <v>990</v>
      </c>
      <c r="F133" s="263" t="s">
        <v>232</v>
      </c>
      <c r="G133" s="263">
        <v>95</v>
      </c>
      <c r="H133" s="263" t="s">
        <v>906</v>
      </c>
      <c r="I133" s="293" t="s">
        <v>991</v>
      </c>
    </row>
    <row r="134" spans="2:13" ht="77.25" thickBot="1">
      <c r="B134" s="276" t="s">
        <v>1208</v>
      </c>
      <c r="C134" s="264" t="s">
        <v>1203</v>
      </c>
      <c r="D134" s="263" t="s">
        <v>1121</v>
      </c>
      <c r="E134" s="262" t="s">
        <v>1022</v>
      </c>
      <c r="F134" s="263" t="s">
        <v>232</v>
      </c>
      <c r="G134" s="263">
        <v>90</v>
      </c>
      <c r="H134" s="263" t="s">
        <v>906</v>
      </c>
      <c r="I134" s="293" t="s">
        <v>1023</v>
      </c>
      <c r="J134" s="266" t="s">
        <v>1040</v>
      </c>
      <c r="K134" s="252">
        <f>AVERAGE(G129:G132)</f>
        <v>96.25</v>
      </c>
      <c r="L134" s="253" t="s">
        <v>885</v>
      </c>
      <c r="M134" s="252">
        <f>IF(AND(K134&gt;0,K134&lt;100),1,IF(K134=100,2,IF(#REF!=0,0,"NA")))</f>
        <v>1</v>
      </c>
    </row>
    <row r="135" spans="2:13" ht="77.25" thickBot="1">
      <c r="B135" s="297" t="s">
        <v>1209</v>
      </c>
      <c r="C135" s="321" t="s">
        <v>1203</v>
      </c>
      <c r="D135" s="308" t="s">
        <v>1121</v>
      </c>
      <c r="E135" s="322" t="s">
        <v>1028</v>
      </c>
      <c r="F135" s="323" t="s">
        <v>232</v>
      </c>
      <c r="G135" s="322">
        <v>95</v>
      </c>
      <c r="H135" s="308" t="s">
        <v>908</v>
      </c>
      <c r="I135" s="324" t="s">
        <v>1029</v>
      </c>
      <c r="J135" s="268">
        <v>11</v>
      </c>
      <c r="K135" s="267">
        <f>AVERAGE(G133:G135)</f>
        <v>93.333333333333329</v>
      </c>
      <c r="L135" s="252" t="s">
        <v>906</v>
      </c>
      <c r="M135" s="252">
        <f>IF(AND(K135&gt;0,K135&lt;100),1,IF(K135=100,2,IF(#REF!=0,0,"NA")))</f>
        <v>1</v>
      </c>
    </row>
    <row r="136" spans="2:13" ht="76.5">
      <c r="B136" s="271" t="s">
        <v>1210</v>
      </c>
      <c r="C136" s="315" t="s">
        <v>1211</v>
      </c>
      <c r="D136" s="291" t="s">
        <v>1130</v>
      </c>
      <c r="E136" s="290" t="s">
        <v>936</v>
      </c>
      <c r="F136" s="291" t="s">
        <v>911</v>
      </c>
      <c r="G136" s="291">
        <v>85</v>
      </c>
      <c r="H136" s="291" t="s">
        <v>885</v>
      </c>
      <c r="I136" s="292" t="s">
        <v>937</v>
      </c>
    </row>
    <row r="137" spans="2:13" ht="76.5">
      <c r="B137" s="276" t="s">
        <v>1212</v>
      </c>
      <c r="C137" s="264" t="s">
        <v>1211</v>
      </c>
      <c r="D137" s="263" t="s">
        <v>1130</v>
      </c>
      <c r="E137" s="262" t="s">
        <v>950</v>
      </c>
      <c r="F137" s="263" t="s">
        <v>899</v>
      </c>
      <c r="G137" s="263">
        <v>100</v>
      </c>
      <c r="H137" s="263" t="s">
        <v>885</v>
      </c>
      <c r="I137" s="293" t="s">
        <v>951</v>
      </c>
    </row>
    <row r="138" spans="2:13" ht="76.5">
      <c r="B138" s="276" t="s">
        <v>1213</v>
      </c>
      <c r="C138" s="264" t="s">
        <v>1211</v>
      </c>
      <c r="D138" s="263" t="s">
        <v>1130</v>
      </c>
      <c r="E138" s="262" t="s">
        <v>978</v>
      </c>
      <c r="F138" s="263" t="s">
        <v>899</v>
      </c>
      <c r="G138" s="263">
        <v>100</v>
      </c>
      <c r="H138" s="263" t="s">
        <v>885</v>
      </c>
      <c r="I138" s="293" t="s">
        <v>979</v>
      </c>
    </row>
    <row r="139" spans="2:13" ht="76.5">
      <c r="B139" s="276" t="s">
        <v>1214</v>
      </c>
      <c r="C139" s="264" t="s">
        <v>1211</v>
      </c>
      <c r="D139" s="263" t="s">
        <v>1130</v>
      </c>
      <c r="E139" s="262" t="s">
        <v>984</v>
      </c>
      <c r="F139" s="263" t="s">
        <v>899</v>
      </c>
      <c r="G139" s="263">
        <v>100</v>
      </c>
      <c r="H139" s="263" t="s">
        <v>885</v>
      </c>
      <c r="I139" s="293" t="s">
        <v>985</v>
      </c>
    </row>
    <row r="140" spans="2:13" ht="77.25" thickBot="1">
      <c r="B140" s="276" t="s">
        <v>1215</v>
      </c>
      <c r="C140" s="264" t="s">
        <v>1211</v>
      </c>
      <c r="D140" s="263" t="s">
        <v>1130</v>
      </c>
      <c r="E140" s="262" t="s">
        <v>990</v>
      </c>
      <c r="F140" s="263" t="s">
        <v>232</v>
      </c>
      <c r="G140" s="263">
        <v>95</v>
      </c>
      <c r="H140" s="263" t="s">
        <v>906</v>
      </c>
      <c r="I140" s="293" t="s">
        <v>991</v>
      </c>
    </row>
    <row r="141" spans="2:13" ht="77.25" thickBot="1">
      <c r="B141" s="276" t="s">
        <v>1216</v>
      </c>
      <c r="C141" s="264" t="s">
        <v>1211</v>
      </c>
      <c r="D141" s="263" t="s">
        <v>1130</v>
      </c>
      <c r="E141" s="262" t="s">
        <v>1022</v>
      </c>
      <c r="F141" s="263" t="s">
        <v>232</v>
      </c>
      <c r="G141" s="263">
        <v>90</v>
      </c>
      <c r="H141" s="263" t="s">
        <v>906</v>
      </c>
      <c r="I141" s="293" t="s">
        <v>1023</v>
      </c>
      <c r="J141" s="266" t="s">
        <v>1040</v>
      </c>
      <c r="K141" s="252">
        <f>AVERAGE(G136:G139)</f>
        <v>96.25</v>
      </c>
      <c r="L141" s="253" t="s">
        <v>885</v>
      </c>
      <c r="M141" s="252">
        <f>IF(AND(K141&gt;0,K141&lt;100),1,IF(K141=100,2,IF(#REF!=0,0,"NA")))</f>
        <v>1</v>
      </c>
    </row>
    <row r="142" spans="2:13" ht="77.25" thickBot="1">
      <c r="B142" s="297" t="s">
        <v>1217</v>
      </c>
      <c r="C142" s="321" t="s">
        <v>1211</v>
      </c>
      <c r="D142" s="308" t="s">
        <v>1130</v>
      </c>
      <c r="E142" s="322" t="s">
        <v>1028</v>
      </c>
      <c r="F142" s="323" t="s">
        <v>232</v>
      </c>
      <c r="G142" s="322">
        <v>95</v>
      </c>
      <c r="H142" s="308" t="s">
        <v>908</v>
      </c>
      <c r="I142" s="324" t="s">
        <v>1029</v>
      </c>
      <c r="J142" s="268">
        <v>12</v>
      </c>
      <c r="K142" s="267">
        <f>AVERAGE(G140:G142)</f>
        <v>93.333333333333329</v>
      </c>
      <c r="L142" s="252" t="s">
        <v>906</v>
      </c>
      <c r="M142" s="252">
        <f>IF(AND(K142&gt;0,K142&lt;100),1,IF(K142=100,2,IF(#REF!=0,0,"NA")))</f>
        <v>1</v>
      </c>
    </row>
    <row r="143" spans="2:13" ht="63.75">
      <c r="B143" s="271" t="s">
        <v>1218</v>
      </c>
      <c r="C143" s="315" t="s">
        <v>1219</v>
      </c>
      <c r="D143" s="291" t="s">
        <v>1046</v>
      </c>
      <c r="E143" s="273" t="s">
        <v>936</v>
      </c>
      <c r="F143" s="274" t="s">
        <v>911</v>
      </c>
      <c r="G143" s="273">
        <v>85</v>
      </c>
      <c r="H143" s="273" t="s">
        <v>885</v>
      </c>
      <c r="I143" s="275" t="s">
        <v>937</v>
      </c>
    </row>
    <row r="144" spans="2:13" ht="77.25" thickBot="1">
      <c r="B144" s="304" t="s">
        <v>1220</v>
      </c>
      <c r="C144" s="264" t="s">
        <v>1219</v>
      </c>
      <c r="D144" s="263" t="s">
        <v>1046</v>
      </c>
      <c r="E144" s="260" t="s">
        <v>940</v>
      </c>
      <c r="F144" s="261" t="s">
        <v>899</v>
      </c>
      <c r="G144" s="260">
        <v>100</v>
      </c>
      <c r="H144" s="260" t="s">
        <v>885</v>
      </c>
      <c r="I144" s="278" t="s">
        <v>941</v>
      </c>
    </row>
    <row r="145" spans="2:13" ht="64.5" thickBot="1">
      <c r="B145" s="304" t="s">
        <v>1221</v>
      </c>
      <c r="C145" s="264" t="s">
        <v>1219</v>
      </c>
      <c r="D145" s="263" t="s">
        <v>1046</v>
      </c>
      <c r="E145" s="260" t="s">
        <v>950</v>
      </c>
      <c r="F145" s="261" t="s">
        <v>899</v>
      </c>
      <c r="G145" s="260">
        <v>100</v>
      </c>
      <c r="H145" s="260" t="s">
        <v>885</v>
      </c>
      <c r="I145" s="278" t="s">
        <v>951</v>
      </c>
      <c r="J145" s="266" t="s">
        <v>1040</v>
      </c>
      <c r="K145" s="252">
        <f>AVERAGE(G143:G145)</f>
        <v>95</v>
      </c>
      <c r="L145" s="253" t="s">
        <v>885</v>
      </c>
      <c r="M145" s="252">
        <f>IF(AND(K145&gt;0,K145&lt;100),1,IF(K145=100,2,IF(#REF!=0,0,"NA")))</f>
        <v>1</v>
      </c>
    </row>
    <row r="146" spans="2:13" ht="64.5" thickBot="1">
      <c r="B146" s="305" t="s">
        <v>1222</v>
      </c>
      <c r="C146" s="325" t="s">
        <v>1219</v>
      </c>
      <c r="D146" s="295" t="s">
        <v>1046</v>
      </c>
      <c r="E146" s="280" t="s">
        <v>990</v>
      </c>
      <c r="F146" s="281" t="s">
        <v>232</v>
      </c>
      <c r="G146" s="280">
        <v>95</v>
      </c>
      <c r="H146" s="280" t="s">
        <v>906</v>
      </c>
      <c r="I146" s="282" t="s">
        <v>991</v>
      </c>
      <c r="J146" s="268">
        <v>1</v>
      </c>
      <c r="K146" s="267">
        <f>AVERAGE(G146)</f>
        <v>95</v>
      </c>
      <c r="L146" s="252" t="s">
        <v>906</v>
      </c>
      <c r="M146" s="252">
        <f>IF(AND(K146&gt;0,K146&lt;100),1,IF(K146=100,2,IF(#REF!=0,0,"NA")))</f>
        <v>1</v>
      </c>
    </row>
    <row r="147" spans="2:13" ht="63.75">
      <c r="B147" s="271" t="s">
        <v>1223</v>
      </c>
      <c r="C147" s="315" t="s">
        <v>1224</v>
      </c>
      <c r="D147" s="291" t="s">
        <v>1052</v>
      </c>
      <c r="E147" s="290" t="s">
        <v>936</v>
      </c>
      <c r="F147" s="291" t="s">
        <v>911</v>
      </c>
      <c r="G147" s="291">
        <v>85</v>
      </c>
      <c r="H147" s="291" t="s">
        <v>885</v>
      </c>
      <c r="I147" s="292" t="s">
        <v>937</v>
      </c>
    </row>
    <row r="148" spans="2:13" ht="63.75">
      <c r="B148" s="304" t="s">
        <v>1225</v>
      </c>
      <c r="C148" s="310" t="s">
        <v>1224</v>
      </c>
      <c r="D148" s="270" t="s">
        <v>1052</v>
      </c>
      <c r="E148" s="262" t="s">
        <v>950</v>
      </c>
      <c r="F148" s="263" t="s">
        <v>899</v>
      </c>
      <c r="G148" s="263">
        <v>100</v>
      </c>
      <c r="H148" s="263" t="s">
        <v>885</v>
      </c>
      <c r="I148" s="293" t="s">
        <v>951</v>
      </c>
    </row>
    <row r="149" spans="2:13" ht="63.75">
      <c r="B149" s="304" t="s">
        <v>1226</v>
      </c>
      <c r="C149" s="310" t="s">
        <v>1224</v>
      </c>
      <c r="D149" s="270" t="s">
        <v>1052</v>
      </c>
      <c r="E149" s="262" t="s">
        <v>982</v>
      </c>
      <c r="F149" s="263" t="s">
        <v>232</v>
      </c>
      <c r="G149" s="263">
        <v>95</v>
      </c>
      <c r="H149" s="263" t="s">
        <v>906</v>
      </c>
      <c r="I149" s="293" t="s">
        <v>983</v>
      </c>
    </row>
    <row r="150" spans="2:13" ht="64.5" thickBot="1">
      <c r="B150" s="304" t="s">
        <v>1227</v>
      </c>
      <c r="C150" s="310" t="s">
        <v>1224</v>
      </c>
      <c r="D150" s="270" t="s">
        <v>1052</v>
      </c>
      <c r="E150" s="262" t="s">
        <v>984</v>
      </c>
      <c r="F150" s="263" t="s">
        <v>899</v>
      </c>
      <c r="G150" s="263">
        <v>100</v>
      </c>
      <c r="H150" s="263" t="s">
        <v>885</v>
      </c>
      <c r="I150" s="293" t="s">
        <v>985</v>
      </c>
    </row>
    <row r="151" spans="2:13" ht="64.5" thickBot="1">
      <c r="B151" s="304" t="s">
        <v>1228</v>
      </c>
      <c r="C151" s="310" t="s">
        <v>1224</v>
      </c>
      <c r="D151" s="270" t="s">
        <v>1052</v>
      </c>
      <c r="E151" s="262" t="s">
        <v>990</v>
      </c>
      <c r="F151" s="263" t="s">
        <v>232</v>
      </c>
      <c r="G151" s="263">
        <v>95</v>
      </c>
      <c r="H151" s="263" t="s">
        <v>906</v>
      </c>
      <c r="I151" s="293" t="s">
        <v>991</v>
      </c>
      <c r="J151" s="266" t="s">
        <v>1040</v>
      </c>
      <c r="K151" s="252">
        <f>AVERAGE(G147:G148,G150)</f>
        <v>95</v>
      </c>
      <c r="L151" s="253" t="s">
        <v>885</v>
      </c>
      <c r="M151" s="252">
        <f>IF(AND(K151&gt;0,K151&lt;100),1,IF(K151=100,2,IF(#REF!=0,0,"NA")))</f>
        <v>1</v>
      </c>
    </row>
    <row r="152" spans="2:13" ht="64.5" thickBot="1">
      <c r="B152" s="327" t="s">
        <v>1229</v>
      </c>
      <c r="C152" s="328" t="s">
        <v>1224</v>
      </c>
      <c r="D152" s="329" t="s">
        <v>1052</v>
      </c>
      <c r="E152" s="307" t="s">
        <v>1022</v>
      </c>
      <c r="F152" s="308" t="s">
        <v>232</v>
      </c>
      <c r="G152" s="308">
        <v>90</v>
      </c>
      <c r="H152" s="308" t="s">
        <v>906</v>
      </c>
      <c r="I152" s="309" t="s">
        <v>1023</v>
      </c>
      <c r="J152" s="268">
        <v>2</v>
      </c>
      <c r="K152" s="267">
        <f>AVERAGE(G151:G152,G149)</f>
        <v>93.333333333333329</v>
      </c>
      <c r="L152" s="252" t="s">
        <v>906</v>
      </c>
      <c r="M152" s="252">
        <f>IF(AND(K152&gt;0,K152&lt;100),1,IF(K152=100,2,IF(#REF!=0,0,"NA")))</f>
        <v>1</v>
      </c>
    </row>
    <row r="153" spans="2:13" ht="76.5">
      <c r="B153" s="271" t="s">
        <v>1230</v>
      </c>
      <c r="C153" s="315" t="s">
        <v>1231</v>
      </c>
      <c r="D153" s="291" t="s">
        <v>1060</v>
      </c>
      <c r="E153" s="290" t="s">
        <v>936</v>
      </c>
      <c r="F153" s="291" t="s">
        <v>911</v>
      </c>
      <c r="G153" s="291">
        <v>85</v>
      </c>
      <c r="H153" s="291" t="s">
        <v>885</v>
      </c>
      <c r="I153" s="292" t="s">
        <v>937</v>
      </c>
    </row>
    <row r="154" spans="2:13" ht="76.5">
      <c r="B154" s="304" t="s">
        <v>1232</v>
      </c>
      <c r="C154" s="264" t="s">
        <v>1231</v>
      </c>
      <c r="D154" s="263" t="s">
        <v>1060</v>
      </c>
      <c r="E154" s="262" t="s">
        <v>950</v>
      </c>
      <c r="F154" s="263" t="s">
        <v>899</v>
      </c>
      <c r="G154" s="263">
        <v>100</v>
      </c>
      <c r="H154" s="263" t="s">
        <v>885</v>
      </c>
      <c r="I154" s="293" t="s">
        <v>951</v>
      </c>
    </row>
    <row r="155" spans="2:13" ht="77.25" thickBot="1">
      <c r="B155" s="304" t="s">
        <v>1233</v>
      </c>
      <c r="C155" s="264" t="s">
        <v>1231</v>
      </c>
      <c r="D155" s="263" t="s">
        <v>1060</v>
      </c>
      <c r="E155" s="262" t="s">
        <v>984</v>
      </c>
      <c r="F155" s="263" t="s">
        <v>899</v>
      </c>
      <c r="G155" s="263">
        <v>100</v>
      </c>
      <c r="H155" s="263" t="s">
        <v>885</v>
      </c>
      <c r="I155" s="293" t="s">
        <v>985</v>
      </c>
    </row>
    <row r="156" spans="2:13" ht="77.25" thickBot="1">
      <c r="B156" s="304" t="s">
        <v>1234</v>
      </c>
      <c r="C156" s="264" t="s">
        <v>1231</v>
      </c>
      <c r="D156" s="263" t="s">
        <v>1060</v>
      </c>
      <c r="E156" s="262" t="s">
        <v>990</v>
      </c>
      <c r="F156" s="263" t="s">
        <v>232</v>
      </c>
      <c r="G156" s="263">
        <v>95</v>
      </c>
      <c r="H156" s="263" t="s">
        <v>906</v>
      </c>
      <c r="I156" s="293" t="s">
        <v>991</v>
      </c>
      <c r="J156" s="266" t="s">
        <v>1040</v>
      </c>
      <c r="K156" s="252">
        <f>AVERAGE(G153:G155)</f>
        <v>95</v>
      </c>
      <c r="L156" s="253" t="s">
        <v>885</v>
      </c>
      <c r="M156" s="252">
        <f>IF(AND(K156&gt;0,K156&lt;100),1,IF(K156=100,2,IF(#REF!=0,0,"NA")))</f>
        <v>1</v>
      </c>
    </row>
    <row r="157" spans="2:13" ht="77.25" thickBot="1">
      <c r="B157" s="305" t="s">
        <v>1235</v>
      </c>
      <c r="C157" s="325" t="s">
        <v>1231</v>
      </c>
      <c r="D157" s="295" t="s">
        <v>1060</v>
      </c>
      <c r="E157" s="294" t="s">
        <v>1022</v>
      </c>
      <c r="F157" s="295" t="s">
        <v>232</v>
      </c>
      <c r="G157" s="295">
        <v>90</v>
      </c>
      <c r="H157" s="295" t="s">
        <v>906</v>
      </c>
      <c r="I157" s="296" t="s">
        <v>1023</v>
      </c>
      <c r="J157" s="268">
        <v>3</v>
      </c>
      <c r="K157" s="267">
        <f>AVERAGE(G156:G157)</f>
        <v>92.5</v>
      </c>
      <c r="L157" s="252" t="s">
        <v>906</v>
      </c>
      <c r="M157" s="252">
        <f>IF(AND(K157&gt;0,K157&lt;100),1,IF(K157=100,2,IF(#REF!=0,0,"NA")))</f>
        <v>1</v>
      </c>
    </row>
    <row r="158" spans="2:13" ht="63.75">
      <c r="B158" s="271" t="s">
        <v>1236</v>
      </c>
      <c r="C158" s="315" t="s">
        <v>1237</v>
      </c>
      <c r="D158" s="291" t="s">
        <v>1068</v>
      </c>
      <c r="E158" s="273" t="s">
        <v>936</v>
      </c>
      <c r="F158" s="274" t="s">
        <v>911</v>
      </c>
      <c r="G158" s="273">
        <v>85</v>
      </c>
      <c r="H158" s="273" t="s">
        <v>885</v>
      </c>
      <c r="I158" s="275" t="s">
        <v>937</v>
      </c>
    </row>
    <row r="159" spans="2:13" ht="76.5">
      <c r="B159" s="304" t="s">
        <v>1238</v>
      </c>
      <c r="C159" s="310" t="s">
        <v>1237</v>
      </c>
      <c r="D159" s="270" t="s">
        <v>1068</v>
      </c>
      <c r="E159" s="260" t="s">
        <v>940</v>
      </c>
      <c r="F159" s="261" t="s">
        <v>899</v>
      </c>
      <c r="G159" s="260">
        <v>100</v>
      </c>
      <c r="H159" s="260" t="s">
        <v>885</v>
      </c>
      <c r="I159" s="278" t="s">
        <v>941</v>
      </c>
    </row>
    <row r="160" spans="2:13" ht="64.5" thickBot="1">
      <c r="B160" s="304" t="s">
        <v>1239</v>
      </c>
      <c r="C160" s="310" t="s">
        <v>1237</v>
      </c>
      <c r="D160" s="270" t="s">
        <v>1068</v>
      </c>
      <c r="E160" s="260" t="s">
        <v>950</v>
      </c>
      <c r="F160" s="261" t="s">
        <v>899</v>
      </c>
      <c r="G160" s="260">
        <v>100</v>
      </c>
      <c r="H160" s="260" t="s">
        <v>885</v>
      </c>
      <c r="I160" s="278" t="s">
        <v>951</v>
      </c>
    </row>
    <row r="161" spans="2:13" ht="64.5" thickBot="1">
      <c r="B161" s="304" t="s">
        <v>1240</v>
      </c>
      <c r="C161" s="310" t="s">
        <v>1237</v>
      </c>
      <c r="D161" s="270" t="s">
        <v>1068</v>
      </c>
      <c r="E161" s="262" t="s">
        <v>984</v>
      </c>
      <c r="F161" s="263" t="s">
        <v>899</v>
      </c>
      <c r="G161" s="263">
        <v>100</v>
      </c>
      <c r="H161" s="263" t="s">
        <v>885</v>
      </c>
      <c r="I161" s="293" t="s">
        <v>985</v>
      </c>
      <c r="J161" s="266" t="s">
        <v>1040</v>
      </c>
      <c r="K161" s="252">
        <f>AVERAGE(G158:G161)</f>
        <v>96.25</v>
      </c>
      <c r="L161" s="253" t="s">
        <v>885</v>
      </c>
      <c r="M161" s="252">
        <f>IF(AND(K161&gt;0,K161&lt;100),1,IF(K161=100,2,IF(#REF!=0,0,"NA")))</f>
        <v>1</v>
      </c>
    </row>
    <row r="162" spans="2:13" ht="64.5" thickBot="1">
      <c r="B162" s="305" t="s">
        <v>1241</v>
      </c>
      <c r="C162" s="317" t="s">
        <v>1237</v>
      </c>
      <c r="D162" s="319" t="s">
        <v>1068</v>
      </c>
      <c r="E162" s="280" t="s">
        <v>990</v>
      </c>
      <c r="F162" s="281" t="s">
        <v>232</v>
      </c>
      <c r="G162" s="280">
        <v>95</v>
      </c>
      <c r="H162" s="280" t="s">
        <v>906</v>
      </c>
      <c r="I162" s="282" t="s">
        <v>991</v>
      </c>
      <c r="J162" s="268">
        <v>4</v>
      </c>
      <c r="K162" s="267">
        <f>AVERAGE(G162)</f>
        <v>95</v>
      </c>
      <c r="L162" s="252" t="s">
        <v>906</v>
      </c>
      <c r="M162" s="252">
        <f>IF(AND(K162&gt;0,K162&lt;100),1,IF(K162=100,2,IF(#REF!=0,0,"NA")))</f>
        <v>1</v>
      </c>
    </row>
    <row r="163" spans="2:13" ht="76.5">
      <c r="B163" s="271" t="s">
        <v>1242</v>
      </c>
      <c r="C163" s="315" t="s">
        <v>1243</v>
      </c>
      <c r="D163" s="291" t="s">
        <v>1075</v>
      </c>
      <c r="E163" s="273" t="s">
        <v>936</v>
      </c>
      <c r="F163" s="274" t="s">
        <v>911</v>
      </c>
      <c r="G163" s="273">
        <v>85</v>
      </c>
      <c r="H163" s="273" t="s">
        <v>885</v>
      </c>
      <c r="I163" s="275" t="s">
        <v>937</v>
      </c>
    </row>
    <row r="164" spans="2:13" ht="76.5">
      <c r="B164" s="304" t="s">
        <v>1244</v>
      </c>
      <c r="C164" s="310" t="s">
        <v>1243</v>
      </c>
      <c r="D164" s="270" t="s">
        <v>1075</v>
      </c>
      <c r="E164" s="260" t="s">
        <v>940</v>
      </c>
      <c r="F164" s="261" t="s">
        <v>899</v>
      </c>
      <c r="G164" s="260">
        <v>100</v>
      </c>
      <c r="H164" s="260" t="s">
        <v>885</v>
      </c>
      <c r="I164" s="278" t="s">
        <v>941</v>
      </c>
    </row>
    <row r="165" spans="2:13" ht="77.25" thickBot="1">
      <c r="B165" s="304" t="s">
        <v>1245</v>
      </c>
      <c r="C165" s="310" t="s">
        <v>1243</v>
      </c>
      <c r="D165" s="270" t="s">
        <v>1075</v>
      </c>
      <c r="E165" s="260" t="s">
        <v>950</v>
      </c>
      <c r="F165" s="261" t="s">
        <v>899</v>
      </c>
      <c r="G165" s="260">
        <v>100</v>
      </c>
      <c r="H165" s="260" t="s">
        <v>885</v>
      </c>
      <c r="I165" s="278" t="s">
        <v>951</v>
      </c>
    </row>
    <row r="166" spans="2:13" ht="77.25" thickBot="1">
      <c r="B166" s="304" t="s">
        <v>1246</v>
      </c>
      <c r="C166" s="310" t="s">
        <v>1243</v>
      </c>
      <c r="D166" s="270" t="s">
        <v>1075</v>
      </c>
      <c r="E166" s="262" t="s">
        <v>984</v>
      </c>
      <c r="F166" s="263" t="s">
        <v>899</v>
      </c>
      <c r="G166" s="263">
        <v>100</v>
      </c>
      <c r="H166" s="263" t="s">
        <v>885</v>
      </c>
      <c r="I166" s="293" t="s">
        <v>985</v>
      </c>
      <c r="J166" s="266" t="s">
        <v>1040</v>
      </c>
      <c r="K166" s="252">
        <f>AVERAGE(G163:G166)</f>
        <v>96.25</v>
      </c>
      <c r="L166" s="253" t="s">
        <v>885</v>
      </c>
      <c r="M166" s="252">
        <f>IF(AND(K166&gt;0,K166&lt;100),1,IF(K166=100,2,IF(#REF!=0,0,"NA")))</f>
        <v>1</v>
      </c>
    </row>
    <row r="167" spans="2:13" ht="77.25" thickBot="1">
      <c r="B167" s="305" t="s">
        <v>1247</v>
      </c>
      <c r="C167" s="317" t="s">
        <v>1243</v>
      </c>
      <c r="D167" s="319" t="s">
        <v>1075</v>
      </c>
      <c r="E167" s="280" t="s">
        <v>990</v>
      </c>
      <c r="F167" s="281" t="s">
        <v>232</v>
      </c>
      <c r="G167" s="280">
        <v>95</v>
      </c>
      <c r="H167" s="280" t="s">
        <v>906</v>
      </c>
      <c r="I167" s="282" t="s">
        <v>991</v>
      </c>
      <c r="J167" s="268">
        <v>5</v>
      </c>
      <c r="K167" s="267">
        <f>AVERAGE(G167)</f>
        <v>95</v>
      </c>
      <c r="L167" s="252" t="s">
        <v>906</v>
      </c>
      <c r="M167" s="252">
        <f>IF(AND(K167&gt;0,K167&lt;100),1,IF(K167=100,2,IF(#REF!=0,0,"NA")))</f>
        <v>1</v>
      </c>
    </row>
    <row r="168" spans="2:13" ht="63.75">
      <c r="B168" s="271" t="s">
        <v>1248</v>
      </c>
      <c r="C168" s="315" t="s">
        <v>1249</v>
      </c>
      <c r="D168" s="291" t="s">
        <v>1082</v>
      </c>
      <c r="E168" s="290" t="s">
        <v>936</v>
      </c>
      <c r="F168" s="291" t="s">
        <v>911</v>
      </c>
      <c r="G168" s="291">
        <v>85</v>
      </c>
      <c r="H168" s="291" t="s">
        <v>885</v>
      </c>
      <c r="I168" s="292" t="s">
        <v>937</v>
      </c>
    </row>
    <row r="169" spans="2:13" ht="63.75">
      <c r="B169" s="304" t="s">
        <v>1250</v>
      </c>
      <c r="C169" s="310" t="s">
        <v>1249</v>
      </c>
      <c r="D169" s="270" t="s">
        <v>1082</v>
      </c>
      <c r="E169" s="262" t="s">
        <v>950</v>
      </c>
      <c r="F169" s="263" t="s">
        <v>899</v>
      </c>
      <c r="G169" s="263">
        <v>100</v>
      </c>
      <c r="H169" s="263" t="s">
        <v>885</v>
      </c>
      <c r="I169" s="293" t="s">
        <v>951</v>
      </c>
    </row>
    <row r="170" spans="2:13" ht="64.5" thickBot="1">
      <c r="B170" s="304" t="s">
        <v>1251</v>
      </c>
      <c r="C170" s="310" t="s">
        <v>1249</v>
      </c>
      <c r="D170" s="270" t="s">
        <v>1082</v>
      </c>
      <c r="E170" s="262" t="s">
        <v>984</v>
      </c>
      <c r="F170" s="263" t="s">
        <v>899</v>
      </c>
      <c r="G170" s="263">
        <v>100</v>
      </c>
      <c r="H170" s="263" t="s">
        <v>885</v>
      </c>
      <c r="I170" s="293" t="s">
        <v>985</v>
      </c>
    </row>
    <row r="171" spans="2:13" ht="64.5" thickBot="1">
      <c r="B171" s="304" t="s">
        <v>1252</v>
      </c>
      <c r="C171" s="310" t="s">
        <v>1249</v>
      </c>
      <c r="D171" s="270" t="s">
        <v>1082</v>
      </c>
      <c r="E171" s="262" t="s">
        <v>990</v>
      </c>
      <c r="F171" s="263" t="s">
        <v>232</v>
      </c>
      <c r="G171" s="263">
        <v>95</v>
      </c>
      <c r="H171" s="263" t="s">
        <v>906</v>
      </c>
      <c r="I171" s="293" t="s">
        <v>991</v>
      </c>
      <c r="J171" s="266" t="s">
        <v>1040</v>
      </c>
      <c r="K171" s="252">
        <f>AVERAGE(G168:G170)</f>
        <v>95</v>
      </c>
      <c r="L171" s="253" t="s">
        <v>885</v>
      </c>
      <c r="M171" s="252">
        <f>IF(AND(K171&gt;0,K171&lt;100),1,IF(K171=100,2,IF(#REF!=0,0,"NA")))</f>
        <v>1</v>
      </c>
    </row>
    <row r="172" spans="2:13" ht="64.5" thickBot="1">
      <c r="B172" s="305" t="s">
        <v>1253</v>
      </c>
      <c r="C172" s="317" t="s">
        <v>1249</v>
      </c>
      <c r="D172" s="319" t="s">
        <v>1082</v>
      </c>
      <c r="E172" s="294" t="s">
        <v>1022</v>
      </c>
      <c r="F172" s="295" t="s">
        <v>232</v>
      </c>
      <c r="G172" s="295">
        <v>90</v>
      </c>
      <c r="H172" s="295" t="s">
        <v>906</v>
      </c>
      <c r="I172" s="296" t="s">
        <v>1023</v>
      </c>
      <c r="J172" s="268">
        <v>6</v>
      </c>
      <c r="K172" s="267">
        <f>AVERAGE(G171:G172)</f>
        <v>92.5</v>
      </c>
      <c r="L172" s="252" t="s">
        <v>906</v>
      </c>
      <c r="M172" s="252">
        <f>IF(AND(K172&gt;0,K172&lt;100),1,IF(K172=100,2,IF(#REF!=0,0,"NA")))</f>
        <v>1</v>
      </c>
    </row>
    <row r="173" spans="2:13" ht="76.5">
      <c r="B173" s="271" t="s">
        <v>1254</v>
      </c>
      <c r="C173" s="315" t="s">
        <v>1255</v>
      </c>
      <c r="D173" s="291" t="s">
        <v>1090</v>
      </c>
      <c r="E173" s="290" t="s">
        <v>936</v>
      </c>
      <c r="F173" s="291" t="s">
        <v>911</v>
      </c>
      <c r="G173" s="291">
        <v>85</v>
      </c>
      <c r="H173" s="291" t="s">
        <v>885</v>
      </c>
      <c r="I173" s="292" t="s">
        <v>937</v>
      </c>
    </row>
    <row r="174" spans="2:13" ht="76.5">
      <c r="B174" s="304" t="s">
        <v>1256</v>
      </c>
      <c r="C174" s="310" t="s">
        <v>1255</v>
      </c>
      <c r="D174" s="270" t="s">
        <v>1090</v>
      </c>
      <c r="E174" s="262" t="s">
        <v>950</v>
      </c>
      <c r="F174" s="263" t="s">
        <v>899</v>
      </c>
      <c r="G174" s="263">
        <v>100</v>
      </c>
      <c r="H174" s="263" t="s">
        <v>885</v>
      </c>
      <c r="I174" s="293" t="s">
        <v>951</v>
      </c>
    </row>
    <row r="175" spans="2:13" ht="77.25" thickBot="1">
      <c r="B175" s="304" t="s">
        <v>1257</v>
      </c>
      <c r="C175" s="310" t="s">
        <v>1255</v>
      </c>
      <c r="D175" s="270" t="s">
        <v>1090</v>
      </c>
      <c r="E175" s="262" t="s">
        <v>984</v>
      </c>
      <c r="F175" s="263" t="s">
        <v>899</v>
      </c>
      <c r="G175" s="263">
        <v>100</v>
      </c>
      <c r="H175" s="263" t="s">
        <v>885</v>
      </c>
      <c r="I175" s="293" t="s">
        <v>985</v>
      </c>
    </row>
    <row r="176" spans="2:13" ht="77.25" thickBot="1">
      <c r="B176" s="304" t="s">
        <v>1258</v>
      </c>
      <c r="C176" s="310" t="s">
        <v>1255</v>
      </c>
      <c r="D176" s="270" t="s">
        <v>1090</v>
      </c>
      <c r="E176" s="262" t="s">
        <v>990</v>
      </c>
      <c r="F176" s="263" t="s">
        <v>232</v>
      </c>
      <c r="G176" s="263">
        <v>95</v>
      </c>
      <c r="H176" s="263" t="s">
        <v>906</v>
      </c>
      <c r="I176" s="293" t="s">
        <v>991</v>
      </c>
      <c r="J176" s="266" t="s">
        <v>1040</v>
      </c>
      <c r="K176" s="252">
        <f>AVERAGE(G173:G175)</f>
        <v>95</v>
      </c>
      <c r="L176" s="253" t="s">
        <v>885</v>
      </c>
      <c r="M176" s="252">
        <f>IF(AND(K176&gt;0,K176&lt;100),1,IF(K176=100,2,IF(#REF!=0,0,"NA")))</f>
        <v>1</v>
      </c>
    </row>
    <row r="177" spans="2:13" ht="77.25" thickBot="1">
      <c r="B177" s="305" t="s">
        <v>1259</v>
      </c>
      <c r="C177" s="317" t="s">
        <v>1255</v>
      </c>
      <c r="D177" s="319" t="s">
        <v>1090</v>
      </c>
      <c r="E177" s="294" t="s">
        <v>1022</v>
      </c>
      <c r="F177" s="295" t="s">
        <v>232</v>
      </c>
      <c r="G177" s="295">
        <v>90</v>
      </c>
      <c r="H177" s="295" t="s">
        <v>906</v>
      </c>
      <c r="I177" s="296" t="s">
        <v>1023</v>
      </c>
      <c r="J177" s="268">
        <v>7</v>
      </c>
      <c r="K177" s="267">
        <f>AVERAGE(G176:G177)</f>
        <v>92.5</v>
      </c>
      <c r="L177" s="252" t="s">
        <v>906</v>
      </c>
      <c r="M177" s="252">
        <f>IF(AND(K177&gt;0,K177&lt;100),1,IF(K177=100,2,IF(#REF!=0,0,"NA")))</f>
        <v>1</v>
      </c>
    </row>
    <row r="178" spans="2:13" ht="63.75">
      <c r="B178" s="271" t="s">
        <v>1260</v>
      </c>
      <c r="C178" s="272" t="s">
        <v>1261</v>
      </c>
      <c r="D178" s="283" t="s">
        <v>1098</v>
      </c>
      <c r="E178" s="273" t="s">
        <v>936</v>
      </c>
      <c r="F178" s="274" t="s">
        <v>911</v>
      </c>
      <c r="G178" s="273">
        <v>85</v>
      </c>
      <c r="H178" s="273" t="s">
        <v>885</v>
      </c>
      <c r="I178" s="275" t="s">
        <v>937</v>
      </c>
    </row>
    <row r="179" spans="2:13" ht="76.5">
      <c r="B179" s="304" t="s">
        <v>1262</v>
      </c>
      <c r="C179" s="205" t="s">
        <v>1261</v>
      </c>
      <c r="D179" s="206" t="s">
        <v>1098</v>
      </c>
      <c r="E179" s="260" t="s">
        <v>940</v>
      </c>
      <c r="F179" s="261" t="s">
        <v>899</v>
      </c>
      <c r="G179" s="260">
        <v>100</v>
      </c>
      <c r="H179" s="260" t="s">
        <v>885</v>
      </c>
      <c r="I179" s="278" t="s">
        <v>941</v>
      </c>
    </row>
    <row r="180" spans="2:13" ht="64.5" thickBot="1">
      <c r="B180" s="304" t="s">
        <v>1263</v>
      </c>
      <c r="C180" s="205" t="s">
        <v>1261</v>
      </c>
      <c r="D180" s="206" t="s">
        <v>1098</v>
      </c>
      <c r="E180" s="260" t="s">
        <v>950</v>
      </c>
      <c r="F180" s="261" t="s">
        <v>899</v>
      </c>
      <c r="G180" s="260">
        <v>100</v>
      </c>
      <c r="H180" s="260" t="s">
        <v>885</v>
      </c>
      <c r="I180" s="278" t="s">
        <v>951</v>
      </c>
    </row>
    <row r="181" spans="2:13" ht="64.5" thickBot="1">
      <c r="B181" s="304" t="s">
        <v>1264</v>
      </c>
      <c r="C181" s="205" t="s">
        <v>1261</v>
      </c>
      <c r="D181" s="206" t="s">
        <v>1098</v>
      </c>
      <c r="E181" s="262" t="s">
        <v>984</v>
      </c>
      <c r="F181" s="263" t="s">
        <v>899</v>
      </c>
      <c r="G181" s="263">
        <v>100</v>
      </c>
      <c r="H181" s="263" t="s">
        <v>885</v>
      </c>
      <c r="I181" s="293" t="s">
        <v>985</v>
      </c>
      <c r="J181" s="266" t="s">
        <v>1040</v>
      </c>
      <c r="K181" s="252">
        <f>AVERAGE(G178:G181)</f>
        <v>96.25</v>
      </c>
      <c r="L181" s="253" t="s">
        <v>885</v>
      </c>
      <c r="M181" s="252">
        <f>IF(AND(K181&gt;0,K181&lt;100),1,IF(K181=100,2,IF(#REF!=0,0,"NA")))</f>
        <v>1</v>
      </c>
    </row>
    <row r="182" spans="2:13" ht="64.5" thickBot="1">
      <c r="B182" s="305" t="s">
        <v>1265</v>
      </c>
      <c r="C182" s="279" t="s">
        <v>1261</v>
      </c>
      <c r="D182" s="284" t="s">
        <v>1098</v>
      </c>
      <c r="E182" s="280" t="s">
        <v>990</v>
      </c>
      <c r="F182" s="281" t="s">
        <v>232</v>
      </c>
      <c r="G182" s="280">
        <v>95</v>
      </c>
      <c r="H182" s="280" t="s">
        <v>906</v>
      </c>
      <c r="I182" s="282" t="s">
        <v>991</v>
      </c>
      <c r="J182" s="268">
        <v>8</v>
      </c>
      <c r="K182" s="267">
        <f>AVERAGE(G182)</f>
        <v>95</v>
      </c>
      <c r="L182" s="252" t="s">
        <v>906</v>
      </c>
      <c r="M182" s="252">
        <f>IF(AND(K182&gt;0,K182&lt;100),1,IF(K182=100,2,IF(#REF!=0,0,"NA")))</f>
        <v>1</v>
      </c>
    </row>
    <row r="183" spans="2:13" ht="63.75">
      <c r="B183" s="271" t="s">
        <v>1266</v>
      </c>
      <c r="C183" s="315" t="s">
        <v>1267</v>
      </c>
      <c r="D183" s="291" t="s">
        <v>1268</v>
      </c>
      <c r="E183" s="273" t="s">
        <v>936</v>
      </c>
      <c r="F183" s="274" t="s">
        <v>911</v>
      </c>
      <c r="G183" s="273">
        <v>85</v>
      </c>
      <c r="H183" s="273" t="s">
        <v>885</v>
      </c>
      <c r="I183" s="275" t="s">
        <v>937</v>
      </c>
    </row>
    <row r="184" spans="2:13" ht="76.5">
      <c r="B184" s="304" t="s">
        <v>1269</v>
      </c>
      <c r="C184" s="310" t="s">
        <v>1267</v>
      </c>
      <c r="D184" s="270" t="s">
        <v>1268</v>
      </c>
      <c r="E184" s="260" t="s">
        <v>940</v>
      </c>
      <c r="F184" s="261" t="s">
        <v>899</v>
      </c>
      <c r="G184" s="260">
        <v>100</v>
      </c>
      <c r="H184" s="260" t="s">
        <v>885</v>
      </c>
      <c r="I184" s="278" t="s">
        <v>941</v>
      </c>
    </row>
    <row r="185" spans="2:13" ht="64.5" thickBot="1">
      <c r="B185" s="304" t="s">
        <v>1270</v>
      </c>
      <c r="C185" s="310" t="s">
        <v>1267</v>
      </c>
      <c r="D185" s="270" t="s">
        <v>1268</v>
      </c>
      <c r="E185" s="260" t="s">
        <v>950</v>
      </c>
      <c r="F185" s="261" t="s">
        <v>899</v>
      </c>
      <c r="G185" s="260">
        <v>100</v>
      </c>
      <c r="H185" s="260" t="s">
        <v>885</v>
      </c>
      <c r="I185" s="278" t="s">
        <v>951</v>
      </c>
    </row>
    <row r="186" spans="2:13" ht="64.5" thickBot="1">
      <c r="B186" s="304" t="s">
        <v>1271</v>
      </c>
      <c r="C186" s="310" t="s">
        <v>1267</v>
      </c>
      <c r="D186" s="270" t="s">
        <v>1268</v>
      </c>
      <c r="E186" s="262" t="s">
        <v>984</v>
      </c>
      <c r="F186" s="263" t="s">
        <v>899</v>
      </c>
      <c r="G186" s="263">
        <v>100</v>
      </c>
      <c r="H186" s="263" t="s">
        <v>885</v>
      </c>
      <c r="I186" s="293" t="s">
        <v>985</v>
      </c>
      <c r="J186" s="266" t="s">
        <v>1040</v>
      </c>
      <c r="K186" s="252">
        <f>AVERAGE(G183:G186)</f>
        <v>96.25</v>
      </c>
      <c r="L186" s="253" t="s">
        <v>885</v>
      </c>
      <c r="M186" s="252">
        <f>IF(AND(K186&gt;0,K186&lt;100),1,IF(K186=100,2,IF(#REF!=0,0,"NA")))</f>
        <v>1</v>
      </c>
    </row>
    <row r="187" spans="2:13" ht="64.5" thickBot="1">
      <c r="B187" s="305" t="s">
        <v>1272</v>
      </c>
      <c r="C187" s="317" t="s">
        <v>1267</v>
      </c>
      <c r="D187" s="319" t="s">
        <v>1268</v>
      </c>
      <c r="E187" s="280" t="s">
        <v>990</v>
      </c>
      <c r="F187" s="281" t="s">
        <v>232</v>
      </c>
      <c r="G187" s="280">
        <v>95</v>
      </c>
      <c r="H187" s="280" t="s">
        <v>906</v>
      </c>
      <c r="I187" s="282" t="s">
        <v>991</v>
      </c>
      <c r="J187" s="268">
        <v>9</v>
      </c>
      <c r="K187" s="267">
        <f>AVERAGE(G187)</f>
        <v>95</v>
      </c>
      <c r="L187" s="252" t="s">
        <v>906</v>
      </c>
      <c r="M187" s="252">
        <f>IF(AND(K187&gt;0,K187&lt;100),1,IF(K187=100,2,IF(#REF!=0,0,"NA")))</f>
        <v>1</v>
      </c>
    </row>
    <row r="188" spans="2:13" ht="63.75">
      <c r="B188" s="271" t="s">
        <v>1273</v>
      </c>
      <c r="C188" s="315" t="s">
        <v>1274</v>
      </c>
      <c r="D188" s="291" t="s">
        <v>1275</v>
      </c>
      <c r="E188" s="273" t="s">
        <v>936</v>
      </c>
      <c r="F188" s="274" t="s">
        <v>911</v>
      </c>
      <c r="G188" s="273">
        <v>85</v>
      </c>
      <c r="H188" s="273" t="s">
        <v>885</v>
      </c>
      <c r="I188" s="275" t="s">
        <v>937</v>
      </c>
    </row>
    <row r="189" spans="2:13" ht="76.5">
      <c r="B189" s="304" t="s">
        <v>1276</v>
      </c>
      <c r="C189" s="310" t="s">
        <v>1274</v>
      </c>
      <c r="D189" s="270" t="s">
        <v>1275</v>
      </c>
      <c r="E189" s="260" t="s">
        <v>940</v>
      </c>
      <c r="F189" s="261" t="s">
        <v>899</v>
      </c>
      <c r="G189" s="260">
        <v>100</v>
      </c>
      <c r="H189" s="260" t="s">
        <v>885</v>
      </c>
      <c r="I189" s="278" t="s">
        <v>941</v>
      </c>
    </row>
    <row r="190" spans="2:13" ht="64.5" thickBot="1">
      <c r="B190" s="304" t="s">
        <v>1277</v>
      </c>
      <c r="C190" s="310" t="s">
        <v>1274</v>
      </c>
      <c r="D190" s="270" t="s">
        <v>1275</v>
      </c>
      <c r="E190" s="260" t="s">
        <v>950</v>
      </c>
      <c r="F190" s="261" t="s">
        <v>899</v>
      </c>
      <c r="G190" s="260">
        <v>100</v>
      </c>
      <c r="H190" s="260" t="s">
        <v>885</v>
      </c>
      <c r="I190" s="278" t="s">
        <v>951</v>
      </c>
    </row>
    <row r="191" spans="2:13" ht="64.5" thickBot="1">
      <c r="B191" s="304" t="s">
        <v>1278</v>
      </c>
      <c r="C191" s="310" t="s">
        <v>1274</v>
      </c>
      <c r="D191" s="270" t="s">
        <v>1275</v>
      </c>
      <c r="E191" s="262" t="s">
        <v>984</v>
      </c>
      <c r="F191" s="263" t="s">
        <v>899</v>
      </c>
      <c r="G191" s="263">
        <v>100</v>
      </c>
      <c r="H191" s="263" t="s">
        <v>885</v>
      </c>
      <c r="I191" s="293" t="s">
        <v>985</v>
      </c>
      <c r="J191" s="266" t="s">
        <v>1040</v>
      </c>
      <c r="K191" s="252">
        <f>AVERAGE(G188:G191)</f>
        <v>96.25</v>
      </c>
      <c r="L191" s="253" t="s">
        <v>885</v>
      </c>
      <c r="M191" s="252">
        <f>IF(AND(K191&gt;0,K191&lt;100),1,IF(K191=100,2,IF(#REF!=0,0,"NA")))</f>
        <v>1</v>
      </c>
    </row>
    <row r="192" spans="2:13" ht="64.5" thickBot="1">
      <c r="B192" s="305" t="s">
        <v>1279</v>
      </c>
      <c r="C192" s="317" t="s">
        <v>1274</v>
      </c>
      <c r="D192" s="319" t="s">
        <v>1275</v>
      </c>
      <c r="E192" s="280" t="s">
        <v>990</v>
      </c>
      <c r="F192" s="281" t="s">
        <v>232</v>
      </c>
      <c r="G192" s="280">
        <v>95</v>
      </c>
      <c r="H192" s="280" t="s">
        <v>906</v>
      </c>
      <c r="I192" s="282" t="s">
        <v>991</v>
      </c>
      <c r="J192" s="268">
        <v>10</v>
      </c>
      <c r="K192" s="267">
        <f>AVERAGE(G192)</f>
        <v>95</v>
      </c>
      <c r="L192" s="252" t="s">
        <v>906</v>
      </c>
      <c r="M192" s="252">
        <f>IF(AND(K192&gt;0,K192&lt;100),1,IF(K192=100,2,IF(#REF!=0,0,"NA")))</f>
        <v>1</v>
      </c>
    </row>
    <row r="193" spans="2:13" ht="63.75">
      <c r="B193" s="271" t="s">
        <v>1280</v>
      </c>
      <c r="C193" s="315" t="s">
        <v>1281</v>
      </c>
      <c r="D193" s="291" t="s">
        <v>1105</v>
      </c>
      <c r="E193" s="273" t="s">
        <v>936</v>
      </c>
      <c r="F193" s="274" t="s">
        <v>911</v>
      </c>
      <c r="G193" s="273">
        <v>85</v>
      </c>
      <c r="H193" s="273" t="s">
        <v>885</v>
      </c>
      <c r="I193" s="275" t="s">
        <v>937</v>
      </c>
    </row>
    <row r="194" spans="2:13" ht="76.5">
      <c r="B194" s="304" t="s">
        <v>1282</v>
      </c>
      <c r="C194" s="310" t="s">
        <v>1281</v>
      </c>
      <c r="D194" s="270" t="s">
        <v>1105</v>
      </c>
      <c r="E194" s="260" t="s">
        <v>940</v>
      </c>
      <c r="F194" s="261" t="s">
        <v>899</v>
      </c>
      <c r="G194" s="260">
        <v>100</v>
      </c>
      <c r="H194" s="260" t="s">
        <v>885</v>
      </c>
      <c r="I194" s="278" t="s">
        <v>941</v>
      </c>
    </row>
    <row r="195" spans="2:13" ht="64.5" thickBot="1">
      <c r="B195" s="304" t="s">
        <v>1283</v>
      </c>
      <c r="C195" s="310" t="s">
        <v>1281</v>
      </c>
      <c r="D195" s="270" t="s">
        <v>1105</v>
      </c>
      <c r="E195" s="260" t="s">
        <v>950</v>
      </c>
      <c r="F195" s="261" t="s">
        <v>899</v>
      </c>
      <c r="G195" s="260">
        <v>100</v>
      </c>
      <c r="H195" s="260" t="s">
        <v>885</v>
      </c>
      <c r="I195" s="278" t="s">
        <v>951</v>
      </c>
    </row>
    <row r="196" spans="2:13" ht="64.5" thickBot="1">
      <c r="B196" s="304" t="s">
        <v>1284</v>
      </c>
      <c r="C196" s="310" t="s">
        <v>1281</v>
      </c>
      <c r="D196" s="270" t="s">
        <v>1105</v>
      </c>
      <c r="E196" s="262" t="s">
        <v>984</v>
      </c>
      <c r="F196" s="263" t="s">
        <v>899</v>
      </c>
      <c r="G196" s="263">
        <v>100</v>
      </c>
      <c r="H196" s="263" t="s">
        <v>885</v>
      </c>
      <c r="I196" s="293" t="s">
        <v>985</v>
      </c>
      <c r="J196" s="266" t="s">
        <v>1040</v>
      </c>
      <c r="K196" s="252">
        <f>AVERAGE(G193:G196)</f>
        <v>96.25</v>
      </c>
      <c r="L196" s="253" t="s">
        <v>885</v>
      </c>
      <c r="M196" s="252">
        <f>IF(AND(K196&gt;0,K196&lt;100),1,IF(K196=100,2,IF(#REF!=0,0,"NA")))</f>
        <v>1</v>
      </c>
    </row>
    <row r="197" spans="2:13" ht="64.5" thickBot="1">
      <c r="B197" s="305" t="s">
        <v>1285</v>
      </c>
      <c r="C197" s="317" t="s">
        <v>1281</v>
      </c>
      <c r="D197" s="319" t="s">
        <v>1105</v>
      </c>
      <c r="E197" s="280" t="s">
        <v>990</v>
      </c>
      <c r="F197" s="281" t="s">
        <v>232</v>
      </c>
      <c r="G197" s="280">
        <v>95</v>
      </c>
      <c r="H197" s="280" t="s">
        <v>906</v>
      </c>
      <c r="I197" s="282" t="s">
        <v>991</v>
      </c>
      <c r="J197" s="268">
        <v>11</v>
      </c>
      <c r="K197" s="267">
        <f>AVERAGE(G197)</f>
        <v>95</v>
      </c>
      <c r="L197" s="252" t="s">
        <v>906</v>
      </c>
      <c r="M197" s="252">
        <f>IF(AND(K197&gt;0,K197&lt;100),1,IF(K197=100,2,IF(#REF!=0,0,"NA")))</f>
        <v>1</v>
      </c>
    </row>
    <row r="198" spans="2:13" ht="76.5">
      <c r="B198" s="271" t="s">
        <v>1286</v>
      </c>
      <c r="C198" s="315" t="s">
        <v>1287</v>
      </c>
      <c r="D198" s="291" t="s">
        <v>1112</v>
      </c>
      <c r="E198" s="290" t="s">
        <v>936</v>
      </c>
      <c r="F198" s="291" t="s">
        <v>911</v>
      </c>
      <c r="G198" s="291">
        <v>85</v>
      </c>
      <c r="H198" s="291" t="s">
        <v>885</v>
      </c>
      <c r="I198" s="292" t="s">
        <v>937</v>
      </c>
    </row>
    <row r="199" spans="2:13" ht="76.5">
      <c r="B199" s="304" t="s">
        <v>1288</v>
      </c>
      <c r="C199" s="310" t="s">
        <v>1287</v>
      </c>
      <c r="D199" s="270" t="s">
        <v>1112</v>
      </c>
      <c r="E199" s="262" t="s">
        <v>950</v>
      </c>
      <c r="F199" s="263" t="s">
        <v>899</v>
      </c>
      <c r="G199" s="263">
        <v>100</v>
      </c>
      <c r="H199" s="263" t="s">
        <v>885</v>
      </c>
      <c r="I199" s="293" t="s">
        <v>951</v>
      </c>
    </row>
    <row r="200" spans="2:13" ht="76.5">
      <c r="B200" s="304" t="s">
        <v>1289</v>
      </c>
      <c r="C200" s="310" t="s">
        <v>1287</v>
      </c>
      <c r="D200" s="270" t="s">
        <v>1112</v>
      </c>
      <c r="E200" s="262" t="s">
        <v>978</v>
      </c>
      <c r="F200" s="263" t="s">
        <v>899</v>
      </c>
      <c r="G200" s="263">
        <v>100</v>
      </c>
      <c r="H200" s="263" t="s">
        <v>885</v>
      </c>
      <c r="I200" s="293" t="s">
        <v>979</v>
      </c>
    </row>
    <row r="201" spans="2:13" ht="77.25" thickBot="1">
      <c r="B201" s="304" t="s">
        <v>1290</v>
      </c>
      <c r="C201" s="310" t="s">
        <v>1287</v>
      </c>
      <c r="D201" s="270" t="s">
        <v>1112</v>
      </c>
      <c r="E201" s="262" t="s">
        <v>984</v>
      </c>
      <c r="F201" s="263" t="s">
        <v>899</v>
      </c>
      <c r="G201" s="263">
        <v>100</v>
      </c>
      <c r="H201" s="263" t="s">
        <v>885</v>
      </c>
      <c r="I201" s="293" t="s">
        <v>985</v>
      </c>
    </row>
    <row r="202" spans="2:13" ht="77.25" thickBot="1">
      <c r="B202" s="304" t="s">
        <v>1291</v>
      </c>
      <c r="C202" s="310" t="s">
        <v>1287</v>
      </c>
      <c r="D202" s="270" t="s">
        <v>1112</v>
      </c>
      <c r="E202" s="262" t="s">
        <v>990</v>
      </c>
      <c r="F202" s="263" t="s">
        <v>232</v>
      </c>
      <c r="G202" s="263">
        <v>95</v>
      </c>
      <c r="H202" s="263" t="s">
        <v>906</v>
      </c>
      <c r="I202" s="293" t="s">
        <v>991</v>
      </c>
      <c r="J202" s="266" t="s">
        <v>1040</v>
      </c>
      <c r="K202" s="252">
        <f>AVERAGE(G198:G201)</f>
        <v>96.25</v>
      </c>
      <c r="L202" s="253" t="s">
        <v>885</v>
      </c>
      <c r="M202" s="252">
        <f>IF(AND(K202&gt;0,K202&lt;100),1,IF(K202=100,2,IF(#REF!=0,0,"NA")))</f>
        <v>1</v>
      </c>
    </row>
    <row r="203" spans="2:13" ht="77.25" thickBot="1">
      <c r="B203" s="305" t="s">
        <v>1292</v>
      </c>
      <c r="C203" s="317" t="s">
        <v>1287</v>
      </c>
      <c r="D203" s="319" t="s">
        <v>1112</v>
      </c>
      <c r="E203" s="294" t="s">
        <v>1022</v>
      </c>
      <c r="F203" s="295" t="s">
        <v>232</v>
      </c>
      <c r="G203" s="295">
        <v>90</v>
      </c>
      <c r="H203" s="295" t="s">
        <v>906</v>
      </c>
      <c r="I203" s="296" t="s">
        <v>1023</v>
      </c>
      <c r="J203" s="268">
        <v>12</v>
      </c>
      <c r="K203" s="267">
        <f>AVERAGE(G202:G203)</f>
        <v>92.5</v>
      </c>
      <c r="L203" s="252" t="s">
        <v>906</v>
      </c>
      <c r="M203" s="252">
        <f>IF(AND(K203&gt;0,K203&lt;100),1,IF(K203=100,2,IF(#REF!=0,0,"NA")))</f>
        <v>1</v>
      </c>
    </row>
    <row r="204" spans="2:13" ht="76.5">
      <c r="B204" s="271" t="s">
        <v>1293</v>
      </c>
      <c r="C204" s="315" t="s">
        <v>1294</v>
      </c>
      <c r="D204" s="291" t="s">
        <v>1121</v>
      </c>
      <c r="E204" s="290" t="s">
        <v>936</v>
      </c>
      <c r="F204" s="291" t="s">
        <v>911</v>
      </c>
      <c r="G204" s="291">
        <v>85</v>
      </c>
      <c r="H204" s="291" t="s">
        <v>885</v>
      </c>
      <c r="I204" s="292" t="s">
        <v>937</v>
      </c>
    </row>
    <row r="205" spans="2:13" ht="76.5">
      <c r="B205" s="304" t="s">
        <v>1295</v>
      </c>
      <c r="C205" s="310" t="s">
        <v>1294</v>
      </c>
      <c r="D205" s="270" t="s">
        <v>1121</v>
      </c>
      <c r="E205" s="262" t="s">
        <v>950</v>
      </c>
      <c r="F205" s="263" t="s">
        <v>899</v>
      </c>
      <c r="G205" s="263">
        <v>100</v>
      </c>
      <c r="H205" s="263" t="s">
        <v>885</v>
      </c>
      <c r="I205" s="293" t="s">
        <v>951</v>
      </c>
    </row>
    <row r="206" spans="2:13" ht="76.5">
      <c r="B206" s="304" t="s">
        <v>1296</v>
      </c>
      <c r="C206" s="310" t="s">
        <v>1294</v>
      </c>
      <c r="D206" s="270" t="s">
        <v>1121</v>
      </c>
      <c r="E206" s="262" t="s">
        <v>978</v>
      </c>
      <c r="F206" s="263" t="s">
        <v>899</v>
      </c>
      <c r="G206" s="263">
        <v>100</v>
      </c>
      <c r="H206" s="263" t="s">
        <v>885</v>
      </c>
      <c r="I206" s="293" t="s">
        <v>979</v>
      </c>
    </row>
    <row r="207" spans="2:13" ht="77.25" thickBot="1">
      <c r="B207" s="304" t="s">
        <v>1297</v>
      </c>
      <c r="C207" s="310" t="s">
        <v>1294</v>
      </c>
      <c r="D207" s="270" t="s">
        <v>1121</v>
      </c>
      <c r="E207" s="262" t="s">
        <v>984</v>
      </c>
      <c r="F207" s="263" t="s">
        <v>899</v>
      </c>
      <c r="G207" s="263">
        <v>100</v>
      </c>
      <c r="H207" s="263" t="s">
        <v>885</v>
      </c>
      <c r="I207" s="293" t="s">
        <v>985</v>
      </c>
    </row>
    <row r="208" spans="2:13" ht="77.25" thickBot="1">
      <c r="B208" s="304" t="s">
        <v>1298</v>
      </c>
      <c r="C208" s="310" t="s">
        <v>1294</v>
      </c>
      <c r="D208" s="270" t="s">
        <v>1121</v>
      </c>
      <c r="E208" s="262" t="s">
        <v>990</v>
      </c>
      <c r="F208" s="263" t="s">
        <v>232</v>
      </c>
      <c r="G208" s="263">
        <v>95</v>
      </c>
      <c r="H208" s="263" t="s">
        <v>906</v>
      </c>
      <c r="I208" s="293" t="s">
        <v>991</v>
      </c>
      <c r="J208" s="266" t="s">
        <v>1040</v>
      </c>
      <c r="K208" s="252">
        <f>AVERAGE(G204:G207)</f>
        <v>96.25</v>
      </c>
      <c r="L208" s="253" t="s">
        <v>885</v>
      </c>
      <c r="M208" s="252">
        <f>IF(AND(K208&gt;0,K208&lt;100),1,IF(K208=100,2,IF(#REF!=0,0,"NA")))</f>
        <v>1</v>
      </c>
    </row>
    <row r="209" spans="2:13" ht="77.25" thickBot="1">
      <c r="B209" s="305" t="s">
        <v>1299</v>
      </c>
      <c r="C209" s="317" t="s">
        <v>1294</v>
      </c>
      <c r="D209" s="319" t="s">
        <v>1121</v>
      </c>
      <c r="E209" s="294" t="s">
        <v>1022</v>
      </c>
      <c r="F209" s="295" t="s">
        <v>232</v>
      </c>
      <c r="G209" s="295">
        <v>90</v>
      </c>
      <c r="H209" s="295" t="s">
        <v>906</v>
      </c>
      <c r="I209" s="296" t="s">
        <v>1023</v>
      </c>
      <c r="J209" s="268">
        <v>13</v>
      </c>
      <c r="K209" s="267">
        <f>AVERAGE(G208:G209)</f>
        <v>92.5</v>
      </c>
      <c r="L209" s="252" t="s">
        <v>906</v>
      </c>
      <c r="M209" s="252">
        <f>IF(AND(K209&gt;0,K209&lt;100),1,IF(K209=100,2,IF(#REF!=0,0,"NA")))</f>
        <v>1</v>
      </c>
    </row>
    <row r="210" spans="2:13" ht="76.5">
      <c r="B210" s="271" t="s">
        <v>1300</v>
      </c>
      <c r="C210" s="315" t="s">
        <v>1301</v>
      </c>
      <c r="D210" s="291" t="s">
        <v>1130</v>
      </c>
      <c r="E210" s="290" t="s">
        <v>936</v>
      </c>
      <c r="F210" s="291" t="s">
        <v>911</v>
      </c>
      <c r="G210" s="291">
        <v>85</v>
      </c>
      <c r="H210" s="291" t="s">
        <v>885</v>
      </c>
      <c r="I210" s="292" t="s">
        <v>937</v>
      </c>
    </row>
    <row r="211" spans="2:13" ht="76.5">
      <c r="B211" s="304" t="s">
        <v>1302</v>
      </c>
      <c r="C211" s="310" t="s">
        <v>1301</v>
      </c>
      <c r="D211" s="270" t="s">
        <v>1130</v>
      </c>
      <c r="E211" s="262" t="s">
        <v>950</v>
      </c>
      <c r="F211" s="263" t="s">
        <v>899</v>
      </c>
      <c r="G211" s="263">
        <v>100</v>
      </c>
      <c r="H211" s="263" t="s">
        <v>885</v>
      </c>
      <c r="I211" s="293" t="s">
        <v>951</v>
      </c>
    </row>
    <row r="212" spans="2:13" ht="76.5">
      <c r="B212" s="304" t="s">
        <v>1303</v>
      </c>
      <c r="C212" s="310" t="s">
        <v>1301</v>
      </c>
      <c r="D212" s="270" t="s">
        <v>1130</v>
      </c>
      <c r="E212" s="262" t="s">
        <v>978</v>
      </c>
      <c r="F212" s="263" t="s">
        <v>899</v>
      </c>
      <c r="G212" s="263">
        <v>100</v>
      </c>
      <c r="H212" s="263" t="s">
        <v>885</v>
      </c>
      <c r="I212" s="293" t="s">
        <v>979</v>
      </c>
    </row>
    <row r="213" spans="2:13" ht="77.25" thickBot="1">
      <c r="B213" s="304" t="s">
        <v>1304</v>
      </c>
      <c r="C213" s="310" t="s">
        <v>1301</v>
      </c>
      <c r="D213" s="270" t="s">
        <v>1130</v>
      </c>
      <c r="E213" s="262" t="s">
        <v>984</v>
      </c>
      <c r="F213" s="263" t="s">
        <v>899</v>
      </c>
      <c r="G213" s="263">
        <v>100</v>
      </c>
      <c r="H213" s="263" t="s">
        <v>885</v>
      </c>
      <c r="I213" s="293" t="s">
        <v>985</v>
      </c>
    </row>
    <row r="214" spans="2:13" ht="77.25" thickBot="1">
      <c r="B214" s="304" t="s">
        <v>1305</v>
      </c>
      <c r="C214" s="310" t="s">
        <v>1301</v>
      </c>
      <c r="D214" s="270" t="s">
        <v>1130</v>
      </c>
      <c r="E214" s="262" t="s">
        <v>990</v>
      </c>
      <c r="F214" s="263" t="s">
        <v>232</v>
      </c>
      <c r="G214" s="263">
        <v>95</v>
      </c>
      <c r="H214" s="263" t="s">
        <v>906</v>
      </c>
      <c r="I214" s="293" t="s">
        <v>991</v>
      </c>
      <c r="J214" s="266" t="s">
        <v>1040</v>
      </c>
      <c r="K214" s="252">
        <f>AVERAGE(G210:G213)</f>
        <v>96.25</v>
      </c>
      <c r="L214" s="253" t="s">
        <v>885</v>
      </c>
      <c r="M214" s="252">
        <f>IF(AND(K214&gt;0,K214&lt;100),1,IF(K214=100,2,IF(#REF!=0,0,"NA")))</f>
        <v>1</v>
      </c>
    </row>
    <row r="215" spans="2:13" ht="77.25" thickBot="1">
      <c r="B215" s="305" t="s">
        <v>1306</v>
      </c>
      <c r="C215" s="317" t="s">
        <v>1301</v>
      </c>
      <c r="D215" s="319" t="s">
        <v>1130</v>
      </c>
      <c r="E215" s="294" t="s">
        <v>1022</v>
      </c>
      <c r="F215" s="295" t="s">
        <v>232</v>
      </c>
      <c r="G215" s="295">
        <v>90</v>
      </c>
      <c r="H215" s="295" t="s">
        <v>906</v>
      </c>
      <c r="I215" s="296" t="s">
        <v>1023</v>
      </c>
      <c r="J215" s="268">
        <v>14</v>
      </c>
      <c r="K215" s="267">
        <f>AVERAGE(G214:G216)</f>
        <v>90</v>
      </c>
      <c r="L215" s="252" t="s">
        <v>906</v>
      </c>
      <c r="M215" s="252">
        <f>IF(AND(K215&gt;0,K215&lt;100),1,IF(K215=100,2,IF(#REF!=0,0,"NA")))</f>
        <v>1</v>
      </c>
    </row>
    <row r="216" spans="2:13" ht="63.75">
      <c r="B216" s="271" t="s">
        <v>1307</v>
      </c>
      <c r="C216" s="315" t="s">
        <v>1308</v>
      </c>
      <c r="D216" s="291" t="s">
        <v>1046</v>
      </c>
      <c r="E216" s="273" t="s">
        <v>936</v>
      </c>
      <c r="F216" s="274" t="s">
        <v>911</v>
      </c>
      <c r="G216" s="273">
        <v>85</v>
      </c>
      <c r="H216" s="273" t="s">
        <v>885</v>
      </c>
      <c r="I216" s="275" t="s">
        <v>937</v>
      </c>
    </row>
    <row r="217" spans="2:13" ht="77.25" thickBot="1">
      <c r="B217" s="304" t="s">
        <v>1309</v>
      </c>
      <c r="C217" s="310" t="s">
        <v>1308</v>
      </c>
      <c r="D217" s="270" t="s">
        <v>1046</v>
      </c>
      <c r="E217" s="260" t="s">
        <v>940</v>
      </c>
      <c r="F217" s="261" t="s">
        <v>899</v>
      </c>
      <c r="G217" s="260">
        <v>100</v>
      </c>
      <c r="H217" s="260" t="s">
        <v>885</v>
      </c>
      <c r="I217" s="278" t="s">
        <v>941</v>
      </c>
    </row>
    <row r="218" spans="2:13" ht="64.5" thickBot="1">
      <c r="B218" s="304" t="s">
        <v>1310</v>
      </c>
      <c r="C218" s="310" t="s">
        <v>1308</v>
      </c>
      <c r="D218" s="270" t="s">
        <v>1046</v>
      </c>
      <c r="E218" s="260" t="s">
        <v>950</v>
      </c>
      <c r="F218" s="261" t="s">
        <v>899</v>
      </c>
      <c r="G218" s="260">
        <v>100</v>
      </c>
      <c r="H218" s="260" t="s">
        <v>885</v>
      </c>
      <c r="I218" s="278" t="s">
        <v>951</v>
      </c>
      <c r="J218" s="266" t="s">
        <v>1040</v>
      </c>
      <c r="K218" s="252">
        <f>AVERAGE(G216:G218)</f>
        <v>95</v>
      </c>
      <c r="L218" s="253" t="s">
        <v>885</v>
      </c>
      <c r="M218" s="252">
        <f>IF(AND(K218&gt;0,K218&lt;100),1,IF(K218=100,2,IF(#REF!=0,0,"NA")))</f>
        <v>1</v>
      </c>
    </row>
    <row r="219" spans="2:13" ht="64.5" thickBot="1">
      <c r="B219" s="305" t="s">
        <v>1311</v>
      </c>
      <c r="C219" s="317" t="s">
        <v>1308</v>
      </c>
      <c r="D219" s="319" t="s">
        <v>1046</v>
      </c>
      <c r="E219" s="280" t="s">
        <v>990</v>
      </c>
      <c r="F219" s="281" t="s">
        <v>232</v>
      </c>
      <c r="G219" s="280">
        <v>95</v>
      </c>
      <c r="H219" s="280" t="s">
        <v>906</v>
      </c>
      <c r="I219" s="282" t="s">
        <v>991</v>
      </c>
      <c r="J219" s="268">
        <v>1</v>
      </c>
      <c r="K219" s="267">
        <f>AVERAGE(G219)</f>
        <v>95</v>
      </c>
      <c r="L219" s="252" t="s">
        <v>906</v>
      </c>
      <c r="M219" s="252">
        <f>IF(AND(K219&gt;0,K219&lt;100),1,IF(K219=100,2,IF(#REF!=0,0,"NA")))</f>
        <v>1</v>
      </c>
    </row>
    <row r="220" spans="2:13" ht="63.75">
      <c r="B220" s="271" t="s">
        <v>1312</v>
      </c>
      <c r="C220" s="315" t="s">
        <v>1313</v>
      </c>
      <c r="D220" s="291" t="s">
        <v>1052</v>
      </c>
      <c r="E220" s="290" t="s">
        <v>936</v>
      </c>
      <c r="F220" s="291" t="s">
        <v>911</v>
      </c>
      <c r="G220" s="291">
        <v>85</v>
      </c>
      <c r="H220" s="291" t="s">
        <v>885</v>
      </c>
      <c r="I220" s="292" t="s">
        <v>937</v>
      </c>
    </row>
    <row r="221" spans="2:13" ht="63.75">
      <c r="B221" s="304" t="s">
        <v>1314</v>
      </c>
      <c r="C221" s="310" t="s">
        <v>1313</v>
      </c>
      <c r="D221" s="270" t="s">
        <v>1052</v>
      </c>
      <c r="E221" s="262" t="s">
        <v>950</v>
      </c>
      <c r="F221" s="263" t="s">
        <v>899</v>
      </c>
      <c r="G221" s="263">
        <v>100</v>
      </c>
      <c r="H221" s="263" t="s">
        <v>885</v>
      </c>
      <c r="I221" s="293" t="s">
        <v>951</v>
      </c>
    </row>
    <row r="222" spans="2:13" ht="63.75">
      <c r="B222" s="304" t="s">
        <v>1315</v>
      </c>
      <c r="C222" s="310" t="s">
        <v>1313</v>
      </c>
      <c r="D222" s="270" t="s">
        <v>1052</v>
      </c>
      <c r="E222" s="262" t="s">
        <v>982</v>
      </c>
      <c r="F222" s="263" t="s">
        <v>232</v>
      </c>
      <c r="G222" s="263">
        <v>95</v>
      </c>
      <c r="H222" s="263" t="s">
        <v>906</v>
      </c>
      <c r="I222" s="293" t="s">
        <v>983</v>
      </c>
    </row>
    <row r="223" spans="2:13" ht="64.5" thickBot="1">
      <c r="B223" s="304" t="s">
        <v>1316</v>
      </c>
      <c r="C223" s="310" t="s">
        <v>1313</v>
      </c>
      <c r="D223" s="270" t="s">
        <v>1052</v>
      </c>
      <c r="E223" s="262" t="s">
        <v>984</v>
      </c>
      <c r="F223" s="263" t="s">
        <v>899</v>
      </c>
      <c r="G223" s="263">
        <v>100</v>
      </c>
      <c r="H223" s="263" t="s">
        <v>885</v>
      </c>
      <c r="I223" s="293" t="s">
        <v>985</v>
      </c>
    </row>
    <row r="224" spans="2:13" ht="64.5" thickBot="1">
      <c r="B224" s="304" t="s">
        <v>1317</v>
      </c>
      <c r="C224" s="310" t="s">
        <v>1313</v>
      </c>
      <c r="D224" s="270" t="s">
        <v>1052</v>
      </c>
      <c r="E224" s="262" t="s">
        <v>990</v>
      </c>
      <c r="F224" s="263" t="s">
        <v>232</v>
      </c>
      <c r="G224" s="263">
        <v>95</v>
      </c>
      <c r="H224" s="263" t="s">
        <v>906</v>
      </c>
      <c r="I224" s="293" t="s">
        <v>991</v>
      </c>
      <c r="J224" s="266" t="s">
        <v>1040</v>
      </c>
      <c r="K224" s="252">
        <f>AVERAGE(G220:G221,G223)</f>
        <v>95</v>
      </c>
      <c r="L224" s="253" t="s">
        <v>885</v>
      </c>
      <c r="M224" s="252">
        <f>IF(AND(K224&gt;0,K224&lt;100),1,IF(K224=100,2,IF(#REF!=0,0,"NA")))</f>
        <v>1</v>
      </c>
    </row>
    <row r="225" spans="2:13" ht="64.5" thickBot="1">
      <c r="B225" s="305" t="s">
        <v>1318</v>
      </c>
      <c r="C225" s="317" t="s">
        <v>1313</v>
      </c>
      <c r="D225" s="319" t="s">
        <v>1052</v>
      </c>
      <c r="E225" s="294" t="s">
        <v>1022</v>
      </c>
      <c r="F225" s="295" t="s">
        <v>232</v>
      </c>
      <c r="G225" s="295">
        <v>90</v>
      </c>
      <c r="H225" s="295" t="s">
        <v>906</v>
      </c>
      <c r="I225" s="296" t="s">
        <v>1023</v>
      </c>
      <c r="J225" s="268">
        <v>2</v>
      </c>
      <c r="K225" s="267">
        <f>AVERAGE(G224:G225,G222)</f>
        <v>93.333333333333329</v>
      </c>
      <c r="L225" s="252" t="s">
        <v>906</v>
      </c>
      <c r="M225" s="252">
        <f>IF(AND(K225&gt;0,K225&lt;100),1,IF(K225=100,2,IF(#REF!=0,0,"NA")))</f>
        <v>1</v>
      </c>
    </row>
    <row r="226" spans="2:13" ht="76.5">
      <c r="B226" s="271" t="s">
        <v>1319</v>
      </c>
      <c r="C226" s="315" t="s">
        <v>1320</v>
      </c>
      <c r="D226" s="291" t="s">
        <v>1060</v>
      </c>
      <c r="E226" s="290" t="s">
        <v>936</v>
      </c>
      <c r="F226" s="291" t="s">
        <v>911</v>
      </c>
      <c r="G226" s="291">
        <v>85</v>
      </c>
      <c r="H226" s="291" t="s">
        <v>885</v>
      </c>
      <c r="I226" s="292" t="s">
        <v>937</v>
      </c>
    </row>
    <row r="227" spans="2:13" ht="76.5">
      <c r="B227" s="304" t="s">
        <v>1321</v>
      </c>
      <c r="C227" s="310" t="s">
        <v>1320</v>
      </c>
      <c r="D227" s="270" t="s">
        <v>1060</v>
      </c>
      <c r="E227" s="262" t="s">
        <v>950</v>
      </c>
      <c r="F227" s="263" t="s">
        <v>899</v>
      </c>
      <c r="G227" s="263">
        <v>100</v>
      </c>
      <c r="H227" s="263" t="s">
        <v>885</v>
      </c>
      <c r="I227" s="293" t="s">
        <v>951</v>
      </c>
    </row>
    <row r="228" spans="2:13" ht="77.25" thickBot="1">
      <c r="B228" s="304" t="s">
        <v>1322</v>
      </c>
      <c r="C228" s="310" t="s">
        <v>1320</v>
      </c>
      <c r="D228" s="270" t="s">
        <v>1060</v>
      </c>
      <c r="E228" s="262" t="s">
        <v>984</v>
      </c>
      <c r="F228" s="263" t="s">
        <v>899</v>
      </c>
      <c r="G228" s="263">
        <v>100</v>
      </c>
      <c r="H228" s="263" t="s">
        <v>885</v>
      </c>
      <c r="I228" s="293" t="s">
        <v>985</v>
      </c>
    </row>
    <row r="229" spans="2:13" ht="77.25" thickBot="1">
      <c r="B229" s="304" t="s">
        <v>1323</v>
      </c>
      <c r="C229" s="310" t="s">
        <v>1320</v>
      </c>
      <c r="D229" s="270" t="s">
        <v>1060</v>
      </c>
      <c r="E229" s="262" t="s">
        <v>990</v>
      </c>
      <c r="F229" s="263" t="s">
        <v>232</v>
      </c>
      <c r="G229" s="263">
        <v>95</v>
      </c>
      <c r="H229" s="263" t="s">
        <v>906</v>
      </c>
      <c r="I229" s="293" t="s">
        <v>991</v>
      </c>
      <c r="J229" s="266" t="s">
        <v>1040</v>
      </c>
      <c r="K229" s="252">
        <f>AVERAGE(G226:G228)</f>
        <v>95</v>
      </c>
      <c r="L229" s="253" t="s">
        <v>885</v>
      </c>
      <c r="M229" s="252">
        <f>IF(AND(K229&gt;0,K229&lt;100),1,IF(K229=100,2,IF(#REF!=0,0,"NA")))</f>
        <v>1</v>
      </c>
    </row>
    <row r="230" spans="2:13" ht="77.25" thickBot="1">
      <c r="B230" s="305" t="s">
        <v>1324</v>
      </c>
      <c r="C230" s="317" t="s">
        <v>1320</v>
      </c>
      <c r="D230" s="319" t="s">
        <v>1060</v>
      </c>
      <c r="E230" s="294" t="s">
        <v>1022</v>
      </c>
      <c r="F230" s="295" t="s">
        <v>232</v>
      </c>
      <c r="G230" s="295">
        <v>90</v>
      </c>
      <c r="H230" s="295" t="s">
        <v>906</v>
      </c>
      <c r="I230" s="296" t="s">
        <v>1023</v>
      </c>
      <c r="J230" s="268">
        <v>3</v>
      </c>
      <c r="K230" s="267">
        <f>AVERAGE(G229:G230)</f>
        <v>92.5</v>
      </c>
      <c r="L230" s="252" t="s">
        <v>906</v>
      </c>
      <c r="M230" s="252">
        <f>IF(AND(K230&gt;0,K230&lt;100),1,IF(K230=100,2,IF(#REF!=0,0,"NA")))</f>
        <v>1</v>
      </c>
    </row>
    <row r="231" spans="2:13" ht="63.75">
      <c r="B231" s="259" t="s">
        <v>1325</v>
      </c>
      <c r="C231" s="310" t="s">
        <v>1326</v>
      </c>
      <c r="D231" s="270" t="s">
        <v>1068</v>
      </c>
      <c r="E231" s="273" t="s">
        <v>936</v>
      </c>
      <c r="F231" s="274" t="s">
        <v>911</v>
      </c>
      <c r="G231" s="273">
        <v>85</v>
      </c>
      <c r="H231" s="273" t="s">
        <v>885</v>
      </c>
      <c r="I231" s="275" t="s">
        <v>937</v>
      </c>
    </row>
    <row r="232" spans="2:13" ht="76.5">
      <c r="B232" s="298" t="s">
        <v>1327</v>
      </c>
      <c r="C232" s="310" t="s">
        <v>1326</v>
      </c>
      <c r="D232" s="270" t="s">
        <v>1068</v>
      </c>
      <c r="E232" s="260" t="s">
        <v>940</v>
      </c>
      <c r="F232" s="261" t="s">
        <v>899</v>
      </c>
      <c r="G232" s="260">
        <v>100</v>
      </c>
      <c r="H232" s="260" t="s">
        <v>885</v>
      </c>
      <c r="I232" s="278" t="s">
        <v>941</v>
      </c>
    </row>
    <row r="233" spans="2:13" ht="64.5" thickBot="1">
      <c r="B233" s="298" t="s">
        <v>1328</v>
      </c>
      <c r="C233" s="310" t="s">
        <v>1326</v>
      </c>
      <c r="D233" s="270" t="s">
        <v>1068</v>
      </c>
      <c r="E233" s="260" t="s">
        <v>950</v>
      </c>
      <c r="F233" s="261" t="s">
        <v>899</v>
      </c>
      <c r="G233" s="260">
        <v>100</v>
      </c>
      <c r="H233" s="260" t="s">
        <v>885</v>
      </c>
      <c r="I233" s="278" t="s">
        <v>951</v>
      </c>
    </row>
    <row r="234" spans="2:13" ht="64.5" thickBot="1">
      <c r="B234" s="298" t="s">
        <v>1329</v>
      </c>
      <c r="C234" s="310" t="s">
        <v>1326</v>
      </c>
      <c r="D234" s="270" t="s">
        <v>1068</v>
      </c>
      <c r="E234" s="262" t="s">
        <v>984</v>
      </c>
      <c r="F234" s="263" t="s">
        <v>899</v>
      </c>
      <c r="G234" s="263">
        <v>100</v>
      </c>
      <c r="H234" s="263" t="s">
        <v>885</v>
      </c>
      <c r="I234" s="293" t="s">
        <v>985</v>
      </c>
      <c r="J234" s="266" t="s">
        <v>1040</v>
      </c>
      <c r="K234" s="252">
        <f>AVERAGE(G231:G234)</f>
        <v>96.25</v>
      </c>
      <c r="L234" s="253" t="s">
        <v>885</v>
      </c>
      <c r="M234" s="252">
        <f>IF(AND(K234&gt;0,K234&lt;100),1,IF(K234=100,2,IF(#REF!=0,0,"NA")))</f>
        <v>1</v>
      </c>
    </row>
    <row r="235" spans="2:13" ht="64.5" thickBot="1">
      <c r="B235" s="330" t="s">
        <v>1330</v>
      </c>
      <c r="C235" s="328" t="s">
        <v>1326</v>
      </c>
      <c r="D235" s="329" t="s">
        <v>1068</v>
      </c>
      <c r="E235" s="301" t="s">
        <v>990</v>
      </c>
      <c r="F235" s="302" t="s">
        <v>232</v>
      </c>
      <c r="G235" s="301">
        <v>95</v>
      </c>
      <c r="H235" s="301" t="s">
        <v>906</v>
      </c>
      <c r="I235" s="303" t="s">
        <v>991</v>
      </c>
      <c r="J235" s="268">
        <v>4</v>
      </c>
      <c r="K235" s="267">
        <f>AVERAGE(G235)</f>
        <v>95</v>
      </c>
      <c r="L235" s="252" t="s">
        <v>906</v>
      </c>
      <c r="M235" s="252">
        <f>IF(AND(K235&gt;0,K235&lt;100),1,IF(K235=100,2,IF(#REF!=0,0,"NA")))</f>
        <v>1</v>
      </c>
    </row>
    <row r="236" spans="2:13" ht="76.5">
      <c r="B236" s="271" t="s">
        <v>1331</v>
      </c>
      <c r="C236" s="315" t="s">
        <v>1332</v>
      </c>
      <c r="D236" s="291" t="s">
        <v>1075</v>
      </c>
      <c r="E236" s="273" t="s">
        <v>936</v>
      </c>
      <c r="F236" s="274" t="s">
        <v>911</v>
      </c>
      <c r="G236" s="273">
        <v>85</v>
      </c>
      <c r="H236" s="273" t="s">
        <v>885</v>
      </c>
      <c r="I236" s="275" t="s">
        <v>937</v>
      </c>
    </row>
    <row r="237" spans="2:13" ht="76.5">
      <c r="B237" s="304" t="s">
        <v>1333</v>
      </c>
      <c r="C237" s="264" t="s">
        <v>1332</v>
      </c>
      <c r="D237" s="263" t="s">
        <v>1075</v>
      </c>
      <c r="E237" s="260" t="s">
        <v>940</v>
      </c>
      <c r="F237" s="261" t="s">
        <v>899</v>
      </c>
      <c r="G237" s="260">
        <v>100</v>
      </c>
      <c r="H237" s="260" t="s">
        <v>885</v>
      </c>
      <c r="I237" s="278" t="s">
        <v>941</v>
      </c>
    </row>
    <row r="238" spans="2:13" ht="77.25" thickBot="1">
      <c r="B238" s="304" t="s">
        <v>1334</v>
      </c>
      <c r="C238" s="264" t="s">
        <v>1332</v>
      </c>
      <c r="D238" s="263" t="s">
        <v>1075</v>
      </c>
      <c r="E238" s="260" t="s">
        <v>950</v>
      </c>
      <c r="F238" s="261" t="s">
        <v>899</v>
      </c>
      <c r="G238" s="260">
        <v>100</v>
      </c>
      <c r="H238" s="260" t="s">
        <v>885</v>
      </c>
      <c r="I238" s="278" t="s">
        <v>951</v>
      </c>
    </row>
    <row r="239" spans="2:13" ht="77.25" thickBot="1">
      <c r="B239" s="304" t="s">
        <v>1335</v>
      </c>
      <c r="C239" s="264" t="s">
        <v>1332</v>
      </c>
      <c r="D239" s="263" t="s">
        <v>1075</v>
      </c>
      <c r="E239" s="262" t="s">
        <v>984</v>
      </c>
      <c r="F239" s="263" t="s">
        <v>899</v>
      </c>
      <c r="G239" s="263">
        <v>100</v>
      </c>
      <c r="H239" s="263" t="s">
        <v>885</v>
      </c>
      <c r="I239" s="293" t="s">
        <v>985</v>
      </c>
      <c r="J239" s="266" t="s">
        <v>1040</v>
      </c>
      <c r="K239" s="252">
        <f>AVERAGE(G236:G239)</f>
        <v>96.25</v>
      </c>
      <c r="L239" s="253" t="s">
        <v>885</v>
      </c>
      <c r="M239" s="252">
        <f>IF(AND(K239&gt;0,K239&lt;100),1,IF(K239=100,2,IF(#REF!=0,0,"NA")))</f>
        <v>1</v>
      </c>
    </row>
    <row r="240" spans="2:13" ht="77.25" thickBot="1">
      <c r="B240" s="305" t="s">
        <v>1336</v>
      </c>
      <c r="C240" s="325" t="s">
        <v>1332</v>
      </c>
      <c r="D240" s="295" t="s">
        <v>1075</v>
      </c>
      <c r="E240" s="280" t="s">
        <v>990</v>
      </c>
      <c r="F240" s="281" t="s">
        <v>232</v>
      </c>
      <c r="G240" s="280">
        <v>95</v>
      </c>
      <c r="H240" s="280" t="s">
        <v>906</v>
      </c>
      <c r="I240" s="282" t="s">
        <v>991</v>
      </c>
      <c r="J240" s="268">
        <v>5</v>
      </c>
      <c r="K240" s="267">
        <f>AVERAGE(G240)</f>
        <v>95</v>
      </c>
      <c r="L240" s="252" t="s">
        <v>906</v>
      </c>
      <c r="M240" s="252">
        <f>IF(AND(K240&gt;0,K240&lt;100),1,IF(K240=100,2,IF(#REF!=0,0,"NA")))</f>
        <v>1</v>
      </c>
    </row>
    <row r="241" spans="2:13" ht="63.75">
      <c r="B241" s="271" t="s">
        <v>1337</v>
      </c>
      <c r="C241" s="272" t="s">
        <v>1338</v>
      </c>
      <c r="D241" s="283" t="s">
        <v>1082</v>
      </c>
      <c r="E241" s="290" t="s">
        <v>936</v>
      </c>
      <c r="F241" s="291" t="s">
        <v>911</v>
      </c>
      <c r="G241" s="291">
        <v>85</v>
      </c>
      <c r="H241" s="291" t="s">
        <v>885</v>
      </c>
      <c r="I241" s="292" t="s">
        <v>937</v>
      </c>
    </row>
    <row r="242" spans="2:13" ht="63.75">
      <c r="B242" s="304" t="s">
        <v>1339</v>
      </c>
      <c r="C242" s="205" t="s">
        <v>1338</v>
      </c>
      <c r="D242" s="206" t="s">
        <v>1082</v>
      </c>
      <c r="E242" s="262" t="s">
        <v>950</v>
      </c>
      <c r="F242" s="263" t="s">
        <v>899</v>
      </c>
      <c r="G242" s="263">
        <v>100</v>
      </c>
      <c r="H242" s="263" t="s">
        <v>885</v>
      </c>
      <c r="I242" s="293" t="s">
        <v>951</v>
      </c>
    </row>
    <row r="243" spans="2:13" ht="64.5" thickBot="1">
      <c r="B243" s="304" t="s">
        <v>1340</v>
      </c>
      <c r="C243" s="205" t="s">
        <v>1338</v>
      </c>
      <c r="D243" s="206" t="s">
        <v>1082</v>
      </c>
      <c r="E243" s="262" t="s">
        <v>984</v>
      </c>
      <c r="F243" s="263" t="s">
        <v>899</v>
      </c>
      <c r="G243" s="263">
        <v>100</v>
      </c>
      <c r="H243" s="263" t="s">
        <v>885</v>
      </c>
      <c r="I243" s="293" t="s">
        <v>985</v>
      </c>
    </row>
    <row r="244" spans="2:13" ht="64.5" thickBot="1">
      <c r="B244" s="304" t="s">
        <v>1341</v>
      </c>
      <c r="C244" s="205" t="s">
        <v>1338</v>
      </c>
      <c r="D244" s="206" t="s">
        <v>1082</v>
      </c>
      <c r="E244" s="262" t="s">
        <v>990</v>
      </c>
      <c r="F244" s="263" t="s">
        <v>232</v>
      </c>
      <c r="G244" s="263">
        <v>95</v>
      </c>
      <c r="H244" s="263" t="s">
        <v>906</v>
      </c>
      <c r="I244" s="293" t="s">
        <v>991</v>
      </c>
      <c r="J244" s="266" t="s">
        <v>1040</v>
      </c>
      <c r="K244" s="252">
        <f>AVERAGE(G241:G243)</f>
        <v>95</v>
      </c>
      <c r="L244" s="253" t="s">
        <v>885</v>
      </c>
      <c r="M244" s="252">
        <f>IF(AND(K244&gt;0,K244&lt;100),1,IF(K244=100,2,IF(#REF!=0,0,"NA")))</f>
        <v>1</v>
      </c>
    </row>
    <row r="245" spans="2:13" ht="64.5" thickBot="1">
      <c r="B245" s="305" t="s">
        <v>1342</v>
      </c>
      <c r="C245" s="279" t="s">
        <v>1338</v>
      </c>
      <c r="D245" s="284" t="s">
        <v>1082</v>
      </c>
      <c r="E245" s="294" t="s">
        <v>1022</v>
      </c>
      <c r="F245" s="295" t="s">
        <v>232</v>
      </c>
      <c r="G245" s="295">
        <v>90</v>
      </c>
      <c r="H245" s="295" t="s">
        <v>906</v>
      </c>
      <c r="I245" s="296" t="s">
        <v>1023</v>
      </c>
      <c r="J245" s="268">
        <v>6</v>
      </c>
      <c r="K245" s="267">
        <f>AVERAGE(G244:G245)</f>
        <v>92.5</v>
      </c>
      <c r="L245" s="252" t="s">
        <v>906</v>
      </c>
      <c r="M245" s="252">
        <f>IF(AND(K245&gt;0,K245&lt;100),1,IF(K245=100,2,IF(#REF!=0,0,"NA")))</f>
        <v>1</v>
      </c>
    </row>
    <row r="246" spans="2:13" ht="76.5">
      <c r="B246" s="271" t="s">
        <v>1343</v>
      </c>
      <c r="C246" s="315" t="s">
        <v>1344</v>
      </c>
      <c r="D246" s="291" t="s">
        <v>1090</v>
      </c>
      <c r="E246" s="290" t="s">
        <v>936</v>
      </c>
      <c r="F246" s="291" t="s">
        <v>911</v>
      </c>
      <c r="G246" s="291">
        <v>85</v>
      </c>
      <c r="H246" s="291" t="s">
        <v>885</v>
      </c>
      <c r="I246" s="292" t="s">
        <v>937</v>
      </c>
    </row>
    <row r="247" spans="2:13" ht="76.5">
      <c r="B247" s="304" t="s">
        <v>1345</v>
      </c>
      <c r="C247" s="310" t="s">
        <v>1344</v>
      </c>
      <c r="D247" s="270" t="s">
        <v>1090</v>
      </c>
      <c r="E247" s="262" t="s">
        <v>950</v>
      </c>
      <c r="F247" s="263" t="s">
        <v>899</v>
      </c>
      <c r="G247" s="263">
        <v>100</v>
      </c>
      <c r="H247" s="263" t="s">
        <v>885</v>
      </c>
      <c r="I247" s="293" t="s">
        <v>951</v>
      </c>
    </row>
    <row r="248" spans="2:13" ht="77.25" thickBot="1">
      <c r="B248" s="304" t="s">
        <v>1346</v>
      </c>
      <c r="C248" s="310" t="s">
        <v>1344</v>
      </c>
      <c r="D248" s="270" t="s">
        <v>1090</v>
      </c>
      <c r="E248" s="262" t="s">
        <v>984</v>
      </c>
      <c r="F248" s="263" t="s">
        <v>899</v>
      </c>
      <c r="G248" s="263">
        <v>100</v>
      </c>
      <c r="H248" s="263" t="s">
        <v>885</v>
      </c>
      <c r="I248" s="293" t="s">
        <v>985</v>
      </c>
    </row>
    <row r="249" spans="2:13" ht="77.25" thickBot="1">
      <c r="B249" s="304" t="s">
        <v>1347</v>
      </c>
      <c r="C249" s="310" t="s">
        <v>1344</v>
      </c>
      <c r="D249" s="270" t="s">
        <v>1090</v>
      </c>
      <c r="E249" s="262" t="s">
        <v>990</v>
      </c>
      <c r="F249" s="263" t="s">
        <v>232</v>
      </c>
      <c r="G249" s="263">
        <v>95</v>
      </c>
      <c r="H249" s="263" t="s">
        <v>906</v>
      </c>
      <c r="I249" s="293" t="s">
        <v>991</v>
      </c>
      <c r="J249" s="266" t="s">
        <v>1040</v>
      </c>
      <c r="K249" s="252">
        <f>AVERAGE(G246:G248)</f>
        <v>95</v>
      </c>
      <c r="L249" s="253" t="s">
        <v>885</v>
      </c>
      <c r="M249" s="252">
        <f>IF(AND(K249&gt;0,K249&lt;100),1,IF(K249=100,2,IF(#REF!=0,0,"NA")))</f>
        <v>1</v>
      </c>
    </row>
    <row r="250" spans="2:13" ht="77.25" thickBot="1">
      <c r="B250" s="305" t="s">
        <v>1348</v>
      </c>
      <c r="C250" s="317" t="s">
        <v>1344</v>
      </c>
      <c r="D250" s="319" t="s">
        <v>1090</v>
      </c>
      <c r="E250" s="294" t="s">
        <v>1022</v>
      </c>
      <c r="F250" s="295" t="s">
        <v>232</v>
      </c>
      <c r="G250" s="295">
        <v>90</v>
      </c>
      <c r="H250" s="295" t="s">
        <v>906</v>
      </c>
      <c r="I250" s="296" t="s">
        <v>1023</v>
      </c>
      <c r="J250" s="268">
        <v>7</v>
      </c>
      <c r="K250" s="267">
        <f>AVERAGE(G249:G250)</f>
        <v>92.5</v>
      </c>
      <c r="L250" s="252" t="s">
        <v>906</v>
      </c>
      <c r="M250" s="252">
        <f>IF(AND(K250&gt;0,K250&lt;100),1,IF(K250=100,2,IF(#REF!=0,0,"NA")))</f>
        <v>1</v>
      </c>
    </row>
    <row r="251" spans="2:13" ht="63.75">
      <c r="B251" s="271" t="s">
        <v>1349</v>
      </c>
      <c r="C251" s="315" t="s">
        <v>1350</v>
      </c>
      <c r="D251" s="291" t="s">
        <v>1098</v>
      </c>
      <c r="E251" s="273" t="s">
        <v>936</v>
      </c>
      <c r="F251" s="274" t="s">
        <v>911</v>
      </c>
      <c r="G251" s="273">
        <v>85</v>
      </c>
      <c r="H251" s="273" t="s">
        <v>885</v>
      </c>
      <c r="I251" s="275" t="s">
        <v>937</v>
      </c>
    </row>
    <row r="252" spans="2:13" ht="76.5">
      <c r="B252" s="304" t="s">
        <v>1351</v>
      </c>
      <c r="C252" s="310" t="s">
        <v>1350</v>
      </c>
      <c r="D252" s="270" t="s">
        <v>1098</v>
      </c>
      <c r="E252" s="260" t="s">
        <v>940</v>
      </c>
      <c r="F252" s="261" t="s">
        <v>899</v>
      </c>
      <c r="G252" s="260">
        <v>100</v>
      </c>
      <c r="H252" s="260" t="s">
        <v>885</v>
      </c>
      <c r="I252" s="278" t="s">
        <v>941</v>
      </c>
    </row>
    <row r="253" spans="2:13" ht="64.5" thickBot="1">
      <c r="B253" s="304" t="s">
        <v>1352</v>
      </c>
      <c r="C253" s="310" t="s">
        <v>1350</v>
      </c>
      <c r="D253" s="270" t="s">
        <v>1098</v>
      </c>
      <c r="E253" s="260" t="s">
        <v>950</v>
      </c>
      <c r="F253" s="261" t="s">
        <v>899</v>
      </c>
      <c r="G253" s="260">
        <v>100</v>
      </c>
      <c r="H253" s="260" t="s">
        <v>885</v>
      </c>
      <c r="I253" s="278" t="s">
        <v>951</v>
      </c>
    </row>
    <row r="254" spans="2:13" ht="64.5" thickBot="1">
      <c r="B254" s="304" t="s">
        <v>1353</v>
      </c>
      <c r="C254" s="310" t="s">
        <v>1350</v>
      </c>
      <c r="D254" s="270" t="s">
        <v>1098</v>
      </c>
      <c r="E254" s="262" t="s">
        <v>984</v>
      </c>
      <c r="F254" s="263" t="s">
        <v>899</v>
      </c>
      <c r="G254" s="263">
        <v>100</v>
      </c>
      <c r="H254" s="263" t="s">
        <v>885</v>
      </c>
      <c r="I254" s="293" t="s">
        <v>985</v>
      </c>
      <c r="J254" s="266" t="s">
        <v>1040</v>
      </c>
      <c r="K254" s="252">
        <f>AVERAGE(G251:G254)</f>
        <v>96.25</v>
      </c>
      <c r="L254" s="253" t="s">
        <v>885</v>
      </c>
      <c r="M254" s="252">
        <f>IF(AND(K254&gt;0,K254&lt;100),1,IF(K254=100,2,IF(#REF!=0,0,"NA")))</f>
        <v>1</v>
      </c>
    </row>
    <row r="255" spans="2:13" ht="64.5" thickBot="1">
      <c r="B255" s="305" t="s">
        <v>1354</v>
      </c>
      <c r="C255" s="317" t="s">
        <v>1350</v>
      </c>
      <c r="D255" s="319" t="s">
        <v>1098</v>
      </c>
      <c r="E255" s="280" t="s">
        <v>990</v>
      </c>
      <c r="F255" s="281" t="s">
        <v>232</v>
      </c>
      <c r="G255" s="280">
        <v>95</v>
      </c>
      <c r="H255" s="280" t="s">
        <v>906</v>
      </c>
      <c r="I255" s="282" t="s">
        <v>991</v>
      </c>
      <c r="J255" s="268">
        <v>8</v>
      </c>
      <c r="K255" s="267">
        <f>AVERAGE(G255)</f>
        <v>95</v>
      </c>
      <c r="L255" s="252" t="s">
        <v>906</v>
      </c>
      <c r="M255" s="252">
        <f>IF(AND(K255&gt;0,K255&lt;100),1,IF(K255=100,2,IF(#REF!=0,0,"NA")))</f>
        <v>1</v>
      </c>
    </row>
    <row r="256" spans="2:13" ht="63.75">
      <c r="B256" s="271" t="s">
        <v>1355</v>
      </c>
      <c r="C256" s="315" t="s">
        <v>1356</v>
      </c>
      <c r="D256" s="291" t="s">
        <v>1268</v>
      </c>
      <c r="E256" s="273" t="s">
        <v>936</v>
      </c>
      <c r="F256" s="274" t="s">
        <v>911</v>
      </c>
      <c r="G256" s="273">
        <v>85</v>
      </c>
      <c r="H256" s="273" t="s">
        <v>885</v>
      </c>
      <c r="I256" s="275" t="s">
        <v>937</v>
      </c>
    </row>
    <row r="257" spans="2:13" ht="76.5">
      <c r="B257" s="304" t="s">
        <v>1357</v>
      </c>
      <c r="C257" s="310" t="s">
        <v>1356</v>
      </c>
      <c r="D257" s="270" t="s">
        <v>1268</v>
      </c>
      <c r="E257" s="260" t="s">
        <v>940</v>
      </c>
      <c r="F257" s="261" t="s">
        <v>899</v>
      </c>
      <c r="G257" s="260">
        <v>100</v>
      </c>
      <c r="H257" s="260" t="s">
        <v>885</v>
      </c>
      <c r="I257" s="278" t="s">
        <v>941</v>
      </c>
    </row>
    <row r="258" spans="2:13" ht="64.5" thickBot="1">
      <c r="B258" s="304" t="s">
        <v>1358</v>
      </c>
      <c r="C258" s="310" t="s">
        <v>1356</v>
      </c>
      <c r="D258" s="270" t="s">
        <v>1268</v>
      </c>
      <c r="E258" s="260" t="s">
        <v>950</v>
      </c>
      <c r="F258" s="261" t="s">
        <v>899</v>
      </c>
      <c r="G258" s="260">
        <v>100</v>
      </c>
      <c r="H258" s="260" t="s">
        <v>885</v>
      </c>
      <c r="I258" s="278" t="s">
        <v>951</v>
      </c>
    </row>
    <row r="259" spans="2:13" ht="64.5" thickBot="1">
      <c r="B259" s="304" t="s">
        <v>1359</v>
      </c>
      <c r="C259" s="310" t="s">
        <v>1356</v>
      </c>
      <c r="D259" s="270" t="s">
        <v>1268</v>
      </c>
      <c r="E259" s="262" t="s">
        <v>984</v>
      </c>
      <c r="F259" s="263" t="s">
        <v>899</v>
      </c>
      <c r="G259" s="263">
        <v>100</v>
      </c>
      <c r="H259" s="263" t="s">
        <v>885</v>
      </c>
      <c r="I259" s="293" t="s">
        <v>985</v>
      </c>
      <c r="J259" s="266" t="s">
        <v>1040</v>
      </c>
      <c r="K259" s="252">
        <f>AVERAGE(G256:G259)</f>
        <v>96.25</v>
      </c>
      <c r="L259" s="253" t="s">
        <v>885</v>
      </c>
      <c r="M259" s="252">
        <f>IF(AND(K259&gt;0,K259&lt;100),1,IF(K259=100,2,IF(#REF!=0,0,"NA")))</f>
        <v>1</v>
      </c>
    </row>
    <row r="260" spans="2:13" ht="64.5" thickBot="1">
      <c r="B260" s="305" t="s">
        <v>1360</v>
      </c>
      <c r="C260" s="317" t="s">
        <v>1356</v>
      </c>
      <c r="D260" s="319" t="s">
        <v>1268</v>
      </c>
      <c r="E260" s="280" t="s">
        <v>990</v>
      </c>
      <c r="F260" s="281" t="s">
        <v>232</v>
      </c>
      <c r="G260" s="280">
        <v>95</v>
      </c>
      <c r="H260" s="280" t="s">
        <v>906</v>
      </c>
      <c r="I260" s="282" t="s">
        <v>991</v>
      </c>
      <c r="J260" s="268">
        <v>9</v>
      </c>
      <c r="K260" s="267">
        <f>AVERAGE(G260)</f>
        <v>95</v>
      </c>
      <c r="L260" s="252" t="s">
        <v>906</v>
      </c>
      <c r="M260" s="252">
        <f>IF(AND(K260&gt;0,K260&lt;100),1,IF(K260=100,2,IF(#REF!=0,0,"NA")))</f>
        <v>1</v>
      </c>
    </row>
    <row r="261" spans="2:13" ht="63.75">
      <c r="B261" s="271" t="s">
        <v>1361</v>
      </c>
      <c r="C261" s="315" t="s">
        <v>1362</v>
      </c>
      <c r="D261" s="291" t="s">
        <v>1275</v>
      </c>
      <c r="E261" s="273" t="s">
        <v>936</v>
      </c>
      <c r="F261" s="274" t="s">
        <v>911</v>
      </c>
      <c r="G261" s="273">
        <v>85</v>
      </c>
      <c r="H261" s="273" t="s">
        <v>885</v>
      </c>
      <c r="I261" s="275" t="s">
        <v>937</v>
      </c>
    </row>
    <row r="262" spans="2:13" ht="76.5">
      <c r="B262" s="304" t="s">
        <v>1363</v>
      </c>
      <c r="C262" s="310" t="s">
        <v>1362</v>
      </c>
      <c r="D262" s="270" t="s">
        <v>1275</v>
      </c>
      <c r="E262" s="260" t="s">
        <v>940</v>
      </c>
      <c r="F262" s="261" t="s">
        <v>899</v>
      </c>
      <c r="G262" s="260">
        <v>100</v>
      </c>
      <c r="H262" s="260" t="s">
        <v>885</v>
      </c>
      <c r="I262" s="278" t="s">
        <v>941</v>
      </c>
    </row>
    <row r="263" spans="2:13" ht="64.5" thickBot="1">
      <c r="B263" s="304" t="s">
        <v>1364</v>
      </c>
      <c r="C263" s="310" t="s">
        <v>1362</v>
      </c>
      <c r="D263" s="270" t="s">
        <v>1275</v>
      </c>
      <c r="E263" s="260" t="s">
        <v>950</v>
      </c>
      <c r="F263" s="261" t="s">
        <v>899</v>
      </c>
      <c r="G263" s="260">
        <v>100</v>
      </c>
      <c r="H263" s="260" t="s">
        <v>885</v>
      </c>
      <c r="I263" s="278" t="s">
        <v>951</v>
      </c>
    </row>
    <row r="264" spans="2:13" ht="64.5" thickBot="1">
      <c r="B264" s="304" t="s">
        <v>1365</v>
      </c>
      <c r="C264" s="310" t="s">
        <v>1362</v>
      </c>
      <c r="D264" s="270" t="s">
        <v>1275</v>
      </c>
      <c r="E264" s="262" t="s">
        <v>984</v>
      </c>
      <c r="F264" s="263" t="s">
        <v>899</v>
      </c>
      <c r="G264" s="263">
        <v>100</v>
      </c>
      <c r="H264" s="263" t="s">
        <v>885</v>
      </c>
      <c r="I264" s="293" t="s">
        <v>985</v>
      </c>
      <c r="J264" s="266" t="s">
        <v>1040</v>
      </c>
      <c r="K264" s="252">
        <f>AVERAGE(G261:G264)</f>
        <v>96.25</v>
      </c>
      <c r="L264" s="253" t="s">
        <v>885</v>
      </c>
      <c r="M264" s="252">
        <f>IF(AND(K264&gt;0,K264&lt;100),1,IF(K264=100,2,IF(#REF!=0,0,"NA")))</f>
        <v>1</v>
      </c>
    </row>
    <row r="265" spans="2:13" ht="64.5" thickBot="1">
      <c r="B265" s="305" t="s">
        <v>1366</v>
      </c>
      <c r="C265" s="317" t="s">
        <v>1362</v>
      </c>
      <c r="D265" s="319" t="s">
        <v>1275</v>
      </c>
      <c r="E265" s="280" t="s">
        <v>990</v>
      </c>
      <c r="F265" s="281" t="s">
        <v>232</v>
      </c>
      <c r="G265" s="280">
        <v>95</v>
      </c>
      <c r="H265" s="280" t="s">
        <v>906</v>
      </c>
      <c r="I265" s="282" t="s">
        <v>991</v>
      </c>
      <c r="J265" s="268">
        <v>10</v>
      </c>
      <c r="K265" s="267">
        <f>AVERAGE(G265)</f>
        <v>95</v>
      </c>
      <c r="L265" s="252" t="s">
        <v>906</v>
      </c>
      <c r="M265" s="252">
        <f>IF(AND(K265&gt;0,K265&lt;100),1,IF(K265=100,2,IF(#REF!=0,0,"NA")))</f>
        <v>1</v>
      </c>
    </row>
    <row r="266" spans="2:13" ht="63.75">
      <c r="B266" s="271" t="s">
        <v>1367</v>
      </c>
      <c r="C266" s="315" t="s">
        <v>1368</v>
      </c>
      <c r="D266" s="291" t="s">
        <v>1105</v>
      </c>
      <c r="E266" s="273" t="s">
        <v>936</v>
      </c>
      <c r="F266" s="274" t="s">
        <v>911</v>
      </c>
      <c r="G266" s="273">
        <v>85</v>
      </c>
      <c r="H266" s="273" t="s">
        <v>885</v>
      </c>
      <c r="I266" s="275" t="s">
        <v>937</v>
      </c>
    </row>
    <row r="267" spans="2:13" ht="76.5">
      <c r="B267" s="304" t="s">
        <v>1369</v>
      </c>
      <c r="C267" s="310" t="s">
        <v>1368</v>
      </c>
      <c r="D267" s="270" t="s">
        <v>1105</v>
      </c>
      <c r="E267" s="260" t="s">
        <v>940</v>
      </c>
      <c r="F267" s="261" t="s">
        <v>899</v>
      </c>
      <c r="G267" s="260">
        <v>100</v>
      </c>
      <c r="H267" s="260" t="s">
        <v>885</v>
      </c>
      <c r="I267" s="278" t="s">
        <v>941</v>
      </c>
    </row>
    <row r="268" spans="2:13" ht="64.5" thickBot="1">
      <c r="B268" s="304" t="s">
        <v>1370</v>
      </c>
      <c r="C268" s="310" t="s">
        <v>1368</v>
      </c>
      <c r="D268" s="270" t="s">
        <v>1105</v>
      </c>
      <c r="E268" s="260" t="s">
        <v>950</v>
      </c>
      <c r="F268" s="261" t="s">
        <v>899</v>
      </c>
      <c r="G268" s="260">
        <v>100</v>
      </c>
      <c r="H268" s="260" t="s">
        <v>885</v>
      </c>
      <c r="I268" s="278" t="s">
        <v>951</v>
      </c>
    </row>
    <row r="269" spans="2:13" ht="64.5" thickBot="1">
      <c r="B269" s="304" t="s">
        <v>1371</v>
      </c>
      <c r="C269" s="310" t="s">
        <v>1368</v>
      </c>
      <c r="D269" s="270" t="s">
        <v>1105</v>
      </c>
      <c r="E269" s="262" t="s">
        <v>984</v>
      </c>
      <c r="F269" s="263" t="s">
        <v>899</v>
      </c>
      <c r="G269" s="263">
        <v>100</v>
      </c>
      <c r="H269" s="263" t="s">
        <v>885</v>
      </c>
      <c r="I269" s="293" t="s">
        <v>985</v>
      </c>
      <c r="J269" s="266" t="s">
        <v>1040</v>
      </c>
      <c r="K269" s="252">
        <f>AVERAGE(G266:G269)</f>
        <v>96.25</v>
      </c>
      <c r="L269" s="253" t="s">
        <v>885</v>
      </c>
      <c r="M269" s="252">
        <f>IF(AND(K269&gt;0,K269&lt;100),1,IF(K269=100,2,IF(#REF!=0,0,"NA")))</f>
        <v>1</v>
      </c>
    </row>
    <row r="270" spans="2:13" ht="64.5" thickBot="1">
      <c r="B270" s="305" t="s">
        <v>1372</v>
      </c>
      <c r="C270" s="317" t="s">
        <v>1368</v>
      </c>
      <c r="D270" s="319" t="s">
        <v>1105</v>
      </c>
      <c r="E270" s="280" t="s">
        <v>990</v>
      </c>
      <c r="F270" s="281" t="s">
        <v>232</v>
      </c>
      <c r="G270" s="280">
        <v>95</v>
      </c>
      <c r="H270" s="280" t="s">
        <v>906</v>
      </c>
      <c r="I270" s="282" t="s">
        <v>991</v>
      </c>
      <c r="J270" s="268">
        <v>11</v>
      </c>
      <c r="K270" s="267">
        <f>AVERAGE(G270)</f>
        <v>95</v>
      </c>
      <c r="L270" s="252" t="s">
        <v>906</v>
      </c>
      <c r="M270" s="252">
        <f>IF(AND(K270&gt;0,K270&lt;100),1,IF(K270=100,2,IF(#REF!=0,0,"NA")))</f>
        <v>1</v>
      </c>
    </row>
    <row r="271" spans="2:13" ht="76.5">
      <c r="B271" s="271" t="s">
        <v>1373</v>
      </c>
      <c r="C271" s="272" t="s">
        <v>1374</v>
      </c>
      <c r="D271" s="283" t="s">
        <v>1112</v>
      </c>
      <c r="E271" s="290" t="s">
        <v>936</v>
      </c>
      <c r="F271" s="291" t="s">
        <v>911</v>
      </c>
      <c r="G271" s="291">
        <v>85</v>
      </c>
      <c r="H271" s="291" t="s">
        <v>885</v>
      </c>
      <c r="I271" s="292" t="s">
        <v>937</v>
      </c>
    </row>
    <row r="272" spans="2:13" ht="76.5">
      <c r="B272" s="304" t="s">
        <v>1375</v>
      </c>
      <c r="C272" s="205" t="s">
        <v>1374</v>
      </c>
      <c r="D272" s="206" t="s">
        <v>1112</v>
      </c>
      <c r="E272" s="262" t="s">
        <v>950</v>
      </c>
      <c r="F272" s="263" t="s">
        <v>899</v>
      </c>
      <c r="G272" s="263">
        <v>100</v>
      </c>
      <c r="H272" s="263" t="s">
        <v>885</v>
      </c>
      <c r="I272" s="293" t="s">
        <v>951</v>
      </c>
    </row>
    <row r="273" spans="2:13" ht="76.5">
      <c r="B273" s="304" t="s">
        <v>1376</v>
      </c>
      <c r="C273" s="205" t="s">
        <v>1374</v>
      </c>
      <c r="D273" s="206" t="s">
        <v>1112</v>
      </c>
      <c r="E273" s="262" t="s">
        <v>978</v>
      </c>
      <c r="F273" s="263" t="s">
        <v>899</v>
      </c>
      <c r="G273" s="263">
        <v>100</v>
      </c>
      <c r="H273" s="263" t="s">
        <v>885</v>
      </c>
      <c r="I273" s="293" t="s">
        <v>979</v>
      </c>
    </row>
    <row r="274" spans="2:13" ht="77.25" thickBot="1">
      <c r="B274" s="304" t="s">
        <v>1377</v>
      </c>
      <c r="C274" s="205" t="s">
        <v>1374</v>
      </c>
      <c r="D274" s="206" t="s">
        <v>1112</v>
      </c>
      <c r="E274" s="262" t="s">
        <v>984</v>
      </c>
      <c r="F274" s="263" t="s">
        <v>899</v>
      </c>
      <c r="G274" s="263">
        <v>100</v>
      </c>
      <c r="H274" s="263" t="s">
        <v>885</v>
      </c>
      <c r="I274" s="293" t="s">
        <v>985</v>
      </c>
    </row>
    <row r="275" spans="2:13" ht="77.25" thickBot="1">
      <c r="B275" s="304" t="s">
        <v>1378</v>
      </c>
      <c r="C275" s="205" t="s">
        <v>1374</v>
      </c>
      <c r="D275" s="206" t="s">
        <v>1112</v>
      </c>
      <c r="E275" s="262" t="s">
        <v>990</v>
      </c>
      <c r="F275" s="263" t="s">
        <v>232</v>
      </c>
      <c r="G275" s="263">
        <v>95</v>
      </c>
      <c r="H275" s="263" t="s">
        <v>906</v>
      </c>
      <c r="I275" s="293" t="s">
        <v>991</v>
      </c>
      <c r="J275" s="266" t="s">
        <v>1040</v>
      </c>
      <c r="K275" s="252">
        <f>AVERAGE(G271:G274)</f>
        <v>96.25</v>
      </c>
      <c r="L275" s="253" t="s">
        <v>885</v>
      </c>
      <c r="M275" s="252">
        <f>IF(AND(K275&gt;0,K275&lt;100),1,IF(K275=100,2,IF(#REF!=0,0,"NA")))</f>
        <v>1</v>
      </c>
    </row>
    <row r="276" spans="2:13" ht="77.25" thickBot="1">
      <c r="B276" s="305" t="s">
        <v>1379</v>
      </c>
      <c r="C276" s="279" t="s">
        <v>1374</v>
      </c>
      <c r="D276" s="284" t="s">
        <v>1112</v>
      </c>
      <c r="E276" s="294" t="s">
        <v>1022</v>
      </c>
      <c r="F276" s="295" t="s">
        <v>232</v>
      </c>
      <c r="G276" s="295">
        <v>90</v>
      </c>
      <c r="H276" s="295" t="s">
        <v>906</v>
      </c>
      <c r="I276" s="296" t="s">
        <v>1023</v>
      </c>
      <c r="J276" s="268">
        <v>12</v>
      </c>
      <c r="K276" s="267">
        <f>AVERAGE(G275:G276)</f>
        <v>92.5</v>
      </c>
      <c r="L276" s="252" t="s">
        <v>906</v>
      </c>
      <c r="M276" s="252">
        <f>IF(AND(K276&gt;0,K276&lt;100),1,IF(K276=100,2,IF(#REF!=0,0,"NA")))</f>
        <v>1</v>
      </c>
    </row>
    <row r="277" spans="2:13" ht="76.5">
      <c r="B277" s="271" t="s">
        <v>1380</v>
      </c>
      <c r="C277" s="315" t="s">
        <v>1381</v>
      </c>
      <c r="D277" s="291" t="s">
        <v>1121</v>
      </c>
      <c r="E277" s="290" t="s">
        <v>936</v>
      </c>
      <c r="F277" s="291" t="s">
        <v>911</v>
      </c>
      <c r="G277" s="291">
        <v>85</v>
      </c>
      <c r="H277" s="291" t="s">
        <v>885</v>
      </c>
      <c r="I277" s="292" t="s">
        <v>937</v>
      </c>
    </row>
    <row r="278" spans="2:13" ht="76.5">
      <c r="B278" s="304" t="s">
        <v>1382</v>
      </c>
      <c r="C278" s="310" t="s">
        <v>1381</v>
      </c>
      <c r="D278" s="270" t="s">
        <v>1121</v>
      </c>
      <c r="E278" s="262" t="s">
        <v>950</v>
      </c>
      <c r="F278" s="263" t="s">
        <v>899</v>
      </c>
      <c r="G278" s="263">
        <v>100</v>
      </c>
      <c r="H278" s="263" t="s">
        <v>885</v>
      </c>
      <c r="I278" s="293" t="s">
        <v>951</v>
      </c>
    </row>
    <row r="279" spans="2:13" ht="76.5">
      <c r="B279" s="304" t="s">
        <v>1383</v>
      </c>
      <c r="C279" s="310" t="s">
        <v>1381</v>
      </c>
      <c r="D279" s="270" t="s">
        <v>1121</v>
      </c>
      <c r="E279" s="262" t="s">
        <v>978</v>
      </c>
      <c r="F279" s="263" t="s">
        <v>899</v>
      </c>
      <c r="G279" s="263">
        <v>100</v>
      </c>
      <c r="H279" s="263" t="s">
        <v>885</v>
      </c>
      <c r="I279" s="293" t="s">
        <v>979</v>
      </c>
    </row>
    <row r="280" spans="2:13" ht="77.25" thickBot="1">
      <c r="B280" s="304" t="s">
        <v>1384</v>
      </c>
      <c r="C280" s="310" t="s">
        <v>1381</v>
      </c>
      <c r="D280" s="270" t="s">
        <v>1121</v>
      </c>
      <c r="E280" s="262" t="s">
        <v>984</v>
      </c>
      <c r="F280" s="263" t="s">
        <v>899</v>
      </c>
      <c r="G280" s="263">
        <v>100</v>
      </c>
      <c r="H280" s="263" t="s">
        <v>885</v>
      </c>
      <c r="I280" s="293" t="s">
        <v>985</v>
      </c>
    </row>
    <row r="281" spans="2:13" ht="77.25" thickBot="1">
      <c r="B281" s="304" t="s">
        <v>1385</v>
      </c>
      <c r="C281" s="310" t="s">
        <v>1381</v>
      </c>
      <c r="D281" s="270" t="s">
        <v>1121</v>
      </c>
      <c r="E281" s="262" t="s">
        <v>990</v>
      </c>
      <c r="F281" s="263" t="s">
        <v>232</v>
      </c>
      <c r="G281" s="263">
        <v>95</v>
      </c>
      <c r="H281" s="263" t="s">
        <v>906</v>
      </c>
      <c r="I281" s="293" t="s">
        <v>991</v>
      </c>
      <c r="J281" s="266" t="s">
        <v>1040</v>
      </c>
      <c r="K281" s="252">
        <f>AVERAGE(G277:G280)</f>
        <v>96.25</v>
      </c>
      <c r="L281" s="253" t="s">
        <v>885</v>
      </c>
      <c r="M281" s="252">
        <f>IF(AND(K281&gt;0,K281&lt;100),1,IF(K281=100,2,IF(#REF!=0,0,"NA")))</f>
        <v>1</v>
      </c>
    </row>
    <row r="282" spans="2:13" ht="77.25" thickBot="1">
      <c r="B282" s="305" t="s">
        <v>1386</v>
      </c>
      <c r="C282" s="317" t="s">
        <v>1381</v>
      </c>
      <c r="D282" s="319" t="s">
        <v>1121</v>
      </c>
      <c r="E282" s="294" t="s">
        <v>1022</v>
      </c>
      <c r="F282" s="295" t="s">
        <v>232</v>
      </c>
      <c r="G282" s="295">
        <v>90</v>
      </c>
      <c r="H282" s="295" t="s">
        <v>906</v>
      </c>
      <c r="I282" s="296" t="s">
        <v>1023</v>
      </c>
      <c r="J282" s="268">
        <v>13</v>
      </c>
      <c r="K282" s="267">
        <f>AVERAGE(G281:G282)</f>
        <v>92.5</v>
      </c>
      <c r="L282" s="252" t="s">
        <v>906</v>
      </c>
      <c r="M282" s="252">
        <f>IF(AND(K282&gt;0,K282&lt;100),1,IF(K282=100,2,IF(#REF!=0,0,"NA")))</f>
        <v>1</v>
      </c>
    </row>
    <row r="283" spans="2:13" ht="76.5">
      <c r="B283" s="271" t="s">
        <v>1387</v>
      </c>
      <c r="C283" s="315" t="s">
        <v>1388</v>
      </c>
      <c r="D283" s="291" t="s">
        <v>1130</v>
      </c>
      <c r="E283" s="290" t="s">
        <v>936</v>
      </c>
      <c r="F283" s="291" t="s">
        <v>911</v>
      </c>
      <c r="G283" s="291">
        <v>85</v>
      </c>
      <c r="H283" s="291" t="s">
        <v>885</v>
      </c>
      <c r="I283" s="292" t="s">
        <v>937</v>
      </c>
    </row>
    <row r="284" spans="2:13" ht="76.5">
      <c r="B284" s="304" t="s">
        <v>1389</v>
      </c>
      <c r="C284" s="310" t="s">
        <v>1388</v>
      </c>
      <c r="D284" s="270" t="s">
        <v>1130</v>
      </c>
      <c r="E284" s="262" t="s">
        <v>950</v>
      </c>
      <c r="F284" s="263" t="s">
        <v>899</v>
      </c>
      <c r="G284" s="263">
        <v>100</v>
      </c>
      <c r="H284" s="263" t="s">
        <v>885</v>
      </c>
      <c r="I284" s="293" t="s">
        <v>951</v>
      </c>
    </row>
    <row r="285" spans="2:13" ht="76.5">
      <c r="B285" s="304" t="s">
        <v>1390</v>
      </c>
      <c r="C285" s="310" t="s">
        <v>1388</v>
      </c>
      <c r="D285" s="270" t="s">
        <v>1130</v>
      </c>
      <c r="E285" s="262" t="s">
        <v>978</v>
      </c>
      <c r="F285" s="263" t="s">
        <v>899</v>
      </c>
      <c r="G285" s="263">
        <v>100</v>
      </c>
      <c r="H285" s="263" t="s">
        <v>885</v>
      </c>
      <c r="I285" s="293" t="s">
        <v>979</v>
      </c>
    </row>
    <row r="286" spans="2:13" ht="77.25" thickBot="1">
      <c r="B286" s="304" t="s">
        <v>1391</v>
      </c>
      <c r="C286" s="310" t="s">
        <v>1388</v>
      </c>
      <c r="D286" s="270" t="s">
        <v>1130</v>
      </c>
      <c r="E286" s="262" t="s">
        <v>984</v>
      </c>
      <c r="F286" s="263" t="s">
        <v>899</v>
      </c>
      <c r="G286" s="263">
        <v>100</v>
      </c>
      <c r="H286" s="263" t="s">
        <v>885</v>
      </c>
      <c r="I286" s="293" t="s">
        <v>985</v>
      </c>
    </row>
    <row r="287" spans="2:13" ht="77.25" thickBot="1">
      <c r="B287" s="304" t="s">
        <v>1392</v>
      </c>
      <c r="C287" s="310" t="s">
        <v>1388</v>
      </c>
      <c r="D287" s="270" t="s">
        <v>1130</v>
      </c>
      <c r="E287" s="262" t="s">
        <v>990</v>
      </c>
      <c r="F287" s="263" t="s">
        <v>232</v>
      </c>
      <c r="G287" s="263">
        <v>95</v>
      </c>
      <c r="H287" s="263" t="s">
        <v>906</v>
      </c>
      <c r="I287" s="293" t="s">
        <v>991</v>
      </c>
      <c r="J287" s="266" t="s">
        <v>1040</v>
      </c>
      <c r="K287" s="252">
        <f>AVERAGE(G283:G286)</f>
        <v>96.25</v>
      </c>
      <c r="L287" s="253" t="s">
        <v>885</v>
      </c>
      <c r="M287" s="252">
        <f>IF(AND(K287&gt;0,K287&lt;100),1,IF(K287=100,2,IF(#REF!=0,0,"NA")))</f>
        <v>1</v>
      </c>
    </row>
    <row r="288" spans="2:13" ht="77.25" thickBot="1">
      <c r="B288" s="305" t="s">
        <v>1393</v>
      </c>
      <c r="C288" s="317" t="s">
        <v>1388</v>
      </c>
      <c r="D288" s="319" t="s">
        <v>1130</v>
      </c>
      <c r="E288" s="294" t="s">
        <v>1022</v>
      </c>
      <c r="F288" s="295" t="s">
        <v>232</v>
      </c>
      <c r="G288" s="295">
        <v>90</v>
      </c>
      <c r="H288" s="295" t="s">
        <v>906</v>
      </c>
      <c r="I288" s="296" t="s">
        <v>1023</v>
      </c>
      <c r="J288" s="268">
        <v>14</v>
      </c>
      <c r="K288" s="267">
        <f>AVERAGE(G287:G289)</f>
        <v>92.5</v>
      </c>
      <c r="L288" s="252" t="s">
        <v>906</v>
      </c>
      <c r="M288" s="252">
        <f>IF(AND(K288&gt;0,K288&lt;100),1,IF(K288=100,2,IF(#REF!=0,0,"NA")))</f>
        <v>1</v>
      </c>
    </row>
    <row r="289" spans="2:9">
      <c r="B289" s="259" t="s">
        <v>1394</v>
      </c>
      <c r="C289" s="310"/>
      <c r="D289" s="270"/>
      <c r="E289" s="269"/>
      <c r="F289" s="270"/>
      <c r="G289" s="270"/>
      <c r="H289" s="270"/>
      <c r="I289" s="326"/>
    </row>
    <row r="290" spans="2:9">
      <c r="B290" s="298" t="s">
        <v>1395</v>
      </c>
      <c r="C290" s="264"/>
      <c r="D290" s="263"/>
      <c r="E290" s="262"/>
      <c r="F290" s="263"/>
      <c r="G290" s="263"/>
      <c r="H290" s="263"/>
      <c r="I290" s="293"/>
    </row>
    <row r="291" spans="2:9">
      <c r="B291" s="298" t="s">
        <v>1396</v>
      </c>
      <c r="C291" s="264"/>
      <c r="D291" s="263"/>
      <c r="E291" s="262"/>
      <c r="F291" s="263"/>
      <c r="G291" s="263"/>
      <c r="H291" s="263"/>
      <c r="I291" s="293"/>
    </row>
    <row r="292" spans="2:9">
      <c r="B292" s="298" t="s">
        <v>1397</v>
      </c>
      <c r="C292" s="264"/>
      <c r="D292" s="263"/>
      <c r="E292" s="262"/>
      <c r="F292" s="263"/>
      <c r="G292" s="263"/>
      <c r="H292" s="263"/>
      <c r="I292" s="293"/>
    </row>
    <row r="293" spans="2:9">
      <c r="B293" s="298" t="s">
        <v>1398</v>
      </c>
      <c r="C293" s="264"/>
      <c r="D293" s="263"/>
      <c r="E293" s="262"/>
      <c r="F293" s="263"/>
      <c r="G293" s="263"/>
      <c r="H293" s="263"/>
      <c r="I293" s="293"/>
    </row>
    <row r="294" spans="2:9">
      <c r="B294" s="298" t="s">
        <v>1399</v>
      </c>
      <c r="C294" s="264"/>
      <c r="D294" s="263"/>
      <c r="E294" s="262"/>
      <c r="F294" s="263"/>
      <c r="G294" s="263"/>
      <c r="H294" s="263"/>
      <c r="I294" s="293"/>
    </row>
    <row r="295" spans="2:9">
      <c r="B295" s="298" t="s">
        <v>1400</v>
      </c>
      <c r="C295" s="264"/>
      <c r="D295" s="263"/>
      <c r="E295" s="262"/>
      <c r="F295" s="263"/>
      <c r="G295" s="263"/>
      <c r="H295" s="263"/>
      <c r="I295" s="293"/>
    </row>
    <row r="296" spans="2:9">
      <c r="B296" s="298" t="s">
        <v>1401</v>
      </c>
      <c r="C296" s="264"/>
      <c r="D296" s="263"/>
      <c r="E296" s="262"/>
      <c r="F296" s="263"/>
      <c r="G296" s="263"/>
      <c r="H296" s="263"/>
      <c r="I296" s="293"/>
    </row>
    <row r="297" spans="2:9">
      <c r="B297" s="298" t="s">
        <v>1402</v>
      </c>
      <c r="C297" s="264"/>
      <c r="D297" s="263"/>
      <c r="E297" s="262"/>
      <c r="F297" s="263"/>
      <c r="G297" s="263"/>
      <c r="H297" s="263"/>
      <c r="I297" s="293"/>
    </row>
    <row r="298" spans="2:9">
      <c r="B298" s="298" t="s">
        <v>1403</v>
      </c>
      <c r="C298" s="264"/>
      <c r="D298" s="263"/>
      <c r="E298" s="262"/>
      <c r="F298" s="263"/>
      <c r="G298" s="263"/>
      <c r="H298" s="263"/>
      <c r="I298" s="293"/>
    </row>
    <row r="299" spans="2:9">
      <c r="B299" s="298" t="s">
        <v>1404</v>
      </c>
      <c r="C299" s="264"/>
      <c r="D299" s="263"/>
      <c r="E299" s="262"/>
      <c r="F299" s="263"/>
      <c r="G299" s="263"/>
      <c r="H299" s="263"/>
      <c r="I299" s="293"/>
    </row>
    <row r="300" spans="2:9">
      <c r="B300" s="298" t="s">
        <v>1405</v>
      </c>
      <c r="C300" s="264"/>
      <c r="D300" s="263"/>
      <c r="E300" s="262"/>
      <c r="F300" s="263"/>
      <c r="G300" s="263"/>
      <c r="H300" s="263"/>
      <c r="I300" s="293"/>
    </row>
    <row r="301" spans="2:9">
      <c r="B301" s="298" t="s">
        <v>1406</v>
      </c>
      <c r="C301" s="264"/>
      <c r="D301" s="263"/>
      <c r="E301" s="262"/>
      <c r="F301" s="263"/>
      <c r="G301" s="263"/>
      <c r="H301" s="263"/>
      <c r="I301" s="293"/>
    </row>
    <row r="302" spans="2:9">
      <c r="B302" s="298" t="s">
        <v>1407</v>
      </c>
      <c r="C302" s="264"/>
      <c r="D302" s="263"/>
      <c r="E302" s="262"/>
      <c r="F302" s="263"/>
      <c r="G302" s="263"/>
      <c r="H302" s="263"/>
      <c r="I302" s="293"/>
    </row>
    <row r="303" spans="2:9">
      <c r="B303" s="298" t="s">
        <v>1408</v>
      </c>
      <c r="C303" s="264"/>
      <c r="D303" s="263"/>
      <c r="E303" s="262"/>
      <c r="F303" s="263"/>
      <c r="G303" s="263"/>
      <c r="H303" s="263"/>
      <c r="I303" s="293"/>
    </row>
    <row r="304" spans="2:9">
      <c r="B304" s="298" t="s">
        <v>1409</v>
      </c>
      <c r="C304" s="264"/>
      <c r="D304" s="263"/>
      <c r="E304" s="262"/>
      <c r="F304" s="263"/>
      <c r="G304" s="263"/>
      <c r="H304" s="263"/>
      <c r="I304" s="293"/>
    </row>
    <row r="305" spans="2:9">
      <c r="B305" s="298" t="s">
        <v>1410</v>
      </c>
      <c r="C305" s="264"/>
      <c r="D305" s="263"/>
      <c r="E305" s="262"/>
      <c r="F305" s="263"/>
      <c r="G305" s="263"/>
      <c r="H305" s="263"/>
      <c r="I305" s="293"/>
    </row>
    <row r="306" spans="2:9">
      <c r="B306" s="298" t="s">
        <v>1411</v>
      </c>
      <c r="C306" s="264"/>
      <c r="D306" s="263"/>
      <c r="E306" s="262"/>
      <c r="F306" s="263"/>
      <c r="G306" s="263"/>
      <c r="H306" s="263"/>
      <c r="I306" s="293"/>
    </row>
    <row r="307" spans="2:9">
      <c r="B307" s="298" t="s">
        <v>1412</v>
      </c>
      <c r="C307" s="264"/>
      <c r="D307" s="263"/>
      <c r="E307" s="262"/>
      <c r="F307" s="263"/>
      <c r="G307" s="263"/>
      <c r="H307" s="263"/>
      <c r="I307" s="293"/>
    </row>
    <row r="308" spans="2:9">
      <c r="B308" s="298" t="s">
        <v>1413</v>
      </c>
      <c r="C308" s="264"/>
      <c r="D308" s="263"/>
      <c r="E308" s="262"/>
      <c r="F308" s="263"/>
      <c r="G308" s="263"/>
      <c r="H308" s="263"/>
      <c r="I308" s="293"/>
    </row>
    <row r="309" spans="2:9">
      <c r="B309" s="298" t="s">
        <v>1414</v>
      </c>
      <c r="C309" s="264"/>
      <c r="D309" s="263"/>
      <c r="E309" s="262"/>
      <c r="F309" s="263"/>
      <c r="G309" s="263"/>
      <c r="H309" s="263"/>
      <c r="I309" s="293"/>
    </row>
    <row r="310" spans="2:9">
      <c r="B310" s="298" t="s">
        <v>1415</v>
      </c>
      <c r="C310" s="264"/>
      <c r="D310" s="263"/>
      <c r="E310" s="262"/>
      <c r="F310" s="263"/>
      <c r="G310" s="263"/>
      <c r="H310" s="263"/>
      <c r="I310" s="293"/>
    </row>
    <row r="311" spans="2:9">
      <c r="B311" s="298" t="s">
        <v>1416</v>
      </c>
      <c r="C311" s="264"/>
      <c r="D311" s="263"/>
      <c r="E311" s="262"/>
      <c r="F311" s="263"/>
      <c r="G311" s="263"/>
      <c r="H311" s="263"/>
      <c r="I311" s="293"/>
    </row>
    <row r="312" spans="2:9">
      <c r="B312" s="298" t="s">
        <v>1417</v>
      </c>
      <c r="C312" s="264"/>
      <c r="D312" s="263"/>
      <c r="E312" s="262"/>
      <c r="F312" s="263"/>
      <c r="G312" s="263"/>
      <c r="H312" s="263"/>
      <c r="I312" s="293"/>
    </row>
    <row r="313" spans="2:9">
      <c r="B313" s="298" t="s">
        <v>1418</v>
      </c>
      <c r="C313" s="264"/>
      <c r="D313" s="263"/>
      <c r="E313" s="262"/>
      <c r="F313" s="263"/>
      <c r="G313" s="263"/>
      <c r="H313" s="263"/>
      <c r="I313" s="293"/>
    </row>
    <row r="314" spans="2:9">
      <c r="B314" s="298" t="s">
        <v>1419</v>
      </c>
      <c r="C314" s="264"/>
      <c r="D314" s="263"/>
      <c r="E314" s="262"/>
      <c r="F314" s="263"/>
      <c r="G314" s="263"/>
      <c r="H314" s="263"/>
      <c r="I314" s="293"/>
    </row>
    <row r="315" spans="2:9">
      <c r="B315" s="298" t="s">
        <v>1420</v>
      </c>
      <c r="C315" s="264"/>
      <c r="D315" s="263"/>
      <c r="E315" s="262"/>
      <c r="F315" s="263"/>
      <c r="G315" s="263"/>
      <c r="H315" s="263"/>
      <c r="I315" s="293"/>
    </row>
    <row r="316" spans="2:9">
      <c r="B316" s="298" t="s">
        <v>1421</v>
      </c>
      <c r="C316" s="264"/>
      <c r="D316" s="263"/>
      <c r="E316" s="262"/>
      <c r="F316" s="263"/>
      <c r="G316" s="263"/>
      <c r="H316" s="263"/>
      <c r="I316" s="293"/>
    </row>
    <row r="317" spans="2:9">
      <c r="B317" s="298" t="s">
        <v>1422</v>
      </c>
      <c r="C317" s="264"/>
      <c r="D317" s="263"/>
      <c r="E317" s="262"/>
      <c r="F317" s="263"/>
      <c r="G317" s="263"/>
      <c r="H317" s="263"/>
      <c r="I317" s="293"/>
    </row>
    <row r="318" spans="2:9">
      <c r="B318" s="298" t="s">
        <v>1423</v>
      </c>
      <c r="C318" s="264"/>
      <c r="D318" s="263"/>
      <c r="E318" s="262"/>
      <c r="F318" s="263"/>
      <c r="G318" s="263"/>
      <c r="H318" s="263"/>
      <c r="I318" s="293"/>
    </row>
    <row r="319" spans="2:9">
      <c r="B319" s="298" t="s">
        <v>1424</v>
      </c>
      <c r="C319" s="264"/>
      <c r="D319" s="263"/>
      <c r="E319" s="262"/>
      <c r="F319" s="263"/>
      <c r="G319" s="263"/>
      <c r="H319" s="263"/>
      <c r="I319" s="293"/>
    </row>
    <row r="320" spans="2:9">
      <c r="B320" s="298" t="s">
        <v>1425</v>
      </c>
      <c r="C320" s="264"/>
      <c r="D320" s="263"/>
      <c r="E320" s="262"/>
      <c r="F320" s="263"/>
      <c r="G320" s="263"/>
      <c r="H320" s="263"/>
      <c r="I320" s="293"/>
    </row>
    <row r="321" spans="2:9">
      <c r="B321" s="298" t="s">
        <v>1426</v>
      </c>
      <c r="C321" s="264"/>
      <c r="D321" s="263"/>
      <c r="E321" s="262"/>
      <c r="F321" s="263"/>
      <c r="G321" s="263"/>
      <c r="H321" s="263"/>
      <c r="I321" s="293"/>
    </row>
    <row r="322" spans="2:9">
      <c r="B322" s="298" t="s">
        <v>1427</v>
      </c>
      <c r="C322" s="264"/>
      <c r="D322" s="263"/>
      <c r="E322" s="262"/>
      <c r="F322" s="263"/>
      <c r="G322" s="263"/>
      <c r="H322" s="263"/>
      <c r="I322" s="293"/>
    </row>
    <row r="323" spans="2:9">
      <c r="B323" s="298" t="s">
        <v>1428</v>
      </c>
      <c r="C323" s="264"/>
      <c r="D323" s="263"/>
      <c r="E323" s="262"/>
      <c r="F323" s="263"/>
      <c r="G323" s="263"/>
      <c r="H323" s="263"/>
      <c r="I323" s="293"/>
    </row>
    <row r="324" spans="2:9">
      <c r="B324" s="298" t="s">
        <v>1429</v>
      </c>
      <c r="C324" s="264"/>
      <c r="D324" s="263"/>
      <c r="E324" s="262"/>
      <c r="F324" s="263"/>
      <c r="G324" s="263"/>
      <c r="H324" s="263"/>
      <c r="I324" s="293"/>
    </row>
    <row r="325" spans="2:9">
      <c r="B325" s="298" t="s">
        <v>1430</v>
      </c>
      <c r="C325" s="264"/>
      <c r="D325" s="263"/>
      <c r="E325" s="262"/>
      <c r="F325" s="263"/>
      <c r="G325" s="263"/>
      <c r="H325" s="263"/>
      <c r="I325" s="293"/>
    </row>
    <row r="326" spans="2:9">
      <c r="B326" s="298" t="s">
        <v>1431</v>
      </c>
      <c r="C326" s="264"/>
      <c r="D326" s="263"/>
      <c r="E326" s="262"/>
      <c r="F326" s="263"/>
      <c r="G326" s="263"/>
      <c r="H326" s="263"/>
      <c r="I326" s="293"/>
    </row>
    <row r="327" spans="2:9">
      <c r="B327" s="298" t="s">
        <v>1432</v>
      </c>
      <c r="C327" s="264"/>
      <c r="D327" s="263"/>
      <c r="E327" s="262"/>
      <c r="F327" s="263"/>
      <c r="G327" s="263"/>
      <c r="H327" s="263"/>
      <c r="I327" s="293"/>
    </row>
    <row r="328" spans="2:9">
      <c r="B328" s="298" t="s">
        <v>1433</v>
      </c>
      <c r="C328" s="264"/>
      <c r="D328" s="263"/>
      <c r="E328" s="262"/>
      <c r="F328" s="263"/>
      <c r="G328" s="263"/>
      <c r="H328" s="263"/>
      <c r="I328" s="293"/>
    </row>
    <row r="329" spans="2:9">
      <c r="B329" s="298" t="s">
        <v>1434</v>
      </c>
      <c r="C329" s="264"/>
      <c r="D329" s="263"/>
      <c r="E329" s="262"/>
      <c r="F329" s="263"/>
      <c r="G329" s="263"/>
      <c r="H329" s="263"/>
      <c r="I329" s="293"/>
    </row>
    <row r="330" spans="2:9">
      <c r="B330" s="298" t="s">
        <v>1435</v>
      </c>
      <c r="C330" s="264"/>
      <c r="D330" s="263"/>
      <c r="E330" s="262"/>
      <c r="F330" s="263"/>
      <c r="G330" s="263"/>
      <c r="H330" s="263"/>
      <c r="I330" s="293"/>
    </row>
    <row r="331" spans="2:9">
      <c r="B331" s="298" t="s">
        <v>1436</v>
      </c>
      <c r="C331" s="264"/>
      <c r="D331" s="263"/>
      <c r="E331" s="262"/>
      <c r="F331" s="263"/>
      <c r="G331" s="263"/>
      <c r="H331" s="263"/>
      <c r="I331" s="293"/>
    </row>
    <row r="332" spans="2:9">
      <c r="B332" s="298" t="s">
        <v>1437</v>
      </c>
      <c r="C332" s="264"/>
      <c r="D332" s="263"/>
      <c r="E332" s="262"/>
      <c r="F332" s="263"/>
      <c r="G332" s="263"/>
      <c r="H332" s="263"/>
      <c r="I332" s="293"/>
    </row>
    <row r="333" spans="2:9">
      <c r="B333" s="298" t="s">
        <v>1438</v>
      </c>
      <c r="C333" s="264"/>
      <c r="D333" s="263"/>
      <c r="E333" s="262"/>
      <c r="F333" s="263"/>
      <c r="G333" s="263"/>
      <c r="H333" s="263"/>
      <c r="I333" s="293"/>
    </row>
    <row r="334" spans="2:9">
      <c r="B334" s="298" t="s">
        <v>1439</v>
      </c>
      <c r="C334" s="264"/>
      <c r="D334" s="263"/>
      <c r="E334" s="262"/>
      <c r="F334" s="263"/>
      <c r="G334" s="263"/>
      <c r="H334" s="263"/>
      <c r="I334" s="293"/>
    </row>
    <row r="335" spans="2:9">
      <c r="B335" s="298" t="s">
        <v>1440</v>
      </c>
      <c r="C335" s="264"/>
      <c r="D335" s="263"/>
      <c r="E335" s="262"/>
      <c r="F335" s="263"/>
      <c r="G335" s="263"/>
      <c r="H335" s="263"/>
      <c r="I335" s="293"/>
    </row>
    <row r="336" spans="2:9">
      <c r="B336" s="298" t="s">
        <v>1441</v>
      </c>
      <c r="C336" s="264"/>
      <c r="D336" s="263"/>
      <c r="E336" s="262"/>
      <c r="F336" s="263"/>
      <c r="G336" s="263"/>
      <c r="H336" s="263"/>
      <c r="I336" s="293"/>
    </row>
    <row r="337" spans="2:9">
      <c r="B337" s="298" t="s">
        <v>1442</v>
      </c>
      <c r="C337" s="264"/>
      <c r="D337" s="263"/>
      <c r="E337" s="262"/>
      <c r="F337" s="263"/>
      <c r="G337" s="263"/>
      <c r="H337" s="263"/>
      <c r="I337" s="293"/>
    </row>
    <row r="338" spans="2:9">
      <c r="B338" s="298" t="s">
        <v>1443</v>
      </c>
      <c r="C338" s="264"/>
      <c r="D338" s="263"/>
      <c r="E338" s="262"/>
      <c r="F338" s="263"/>
      <c r="G338" s="263"/>
      <c r="H338" s="263"/>
      <c r="I338" s="293"/>
    </row>
    <row r="339" spans="2:9">
      <c r="B339" s="298" t="s">
        <v>1444</v>
      </c>
      <c r="C339" s="264"/>
      <c r="D339" s="263"/>
      <c r="E339" s="262"/>
      <c r="F339" s="263"/>
      <c r="G339" s="263"/>
      <c r="H339" s="263"/>
      <c r="I339" s="293"/>
    </row>
    <row r="340" spans="2:9">
      <c r="B340" s="298" t="s">
        <v>1445</v>
      </c>
      <c r="C340" s="264"/>
      <c r="D340" s="263"/>
      <c r="E340" s="262"/>
      <c r="F340" s="263"/>
      <c r="G340" s="263"/>
      <c r="H340" s="263"/>
      <c r="I340" s="293"/>
    </row>
    <row r="341" spans="2:9">
      <c r="B341" s="298" t="s">
        <v>1446</v>
      </c>
      <c r="C341" s="264"/>
      <c r="D341" s="263"/>
      <c r="E341" s="262"/>
      <c r="F341" s="263"/>
      <c r="G341" s="263"/>
      <c r="H341" s="263"/>
      <c r="I341" s="293"/>
    </row>
    <row r="342" spans="2:9">
      <c r="B342" s="298" t="s">
        <v>1447</v>
      </c>
      <c r="C342" s="264"/>
      <c r="D342" s="263"/>
      <c r="E342" s="262"/>
      <c r="F342" s="263"/>
      <c r="G342" s="263"/>
      <c r="H342" s="263"/>
      <c r="I342" s="293"/>
    </row>
    <row r="343" spans="2:9">
      <c r="B343" s="298" t="s">
        <v>1448</v>
      </c>
      <c r="C343" s="264"/>
      <c r="D343" s="263"/>
      <c r="E343" s="262"/>
      <c r="F343" s="263"/>
      <c r="G343" s="263"/>
      <c r="H343" s="263"/>
      <c r="I343" s="293"/>
    </row>
    <row r="344" spans="2:9">
      <c r="B344" s="298" t="s">
        <v>1449</v>
      </c>
      <c r="C344" s="264"/>
      <c r="D344" s="263"/>
      <c r="E344" s="262"/>
      <c r="F344" s="263"/>
      <c r="G344" s="263"/>
      <c r="H344" s="263"/>
      <c r="I344" s="293"/>
    </row>
    <row r="345" spans="2:9">
      <c r="B345" s="298" t="s">
        <v>1450</v>
      </c>
      <c r="C345" s="264"/>
      <c r="D345" s="263"/>
      <c r="E345" s="262"/>
      <c r="F345" s="263"/>
      <c r="G345" s="263"/>
      <c r="H345" s="263"/>
      <c r="I345" s="293"/>
    </row>
    <row r="346" spans="2:9">
      <c r="B346" s="298" t="s">
        <v>1451</v>
      </c>
      <c r="C346" s="264"/>
      <c r="D346" s="263"/>
      <c r="E346" s="262"/>
      <c r="F346" s="263"/>
      <c r="G346" s="263"/>
      <c r="H346" s="263"/>
      <c r="I346" s="293"/>
    </row>
    <row r="347" spans="2:9">
      <c r="B347" s="298" t="s">
        <v>1452</v>
      </c>
      <c r="C347" s="264"/>
      <c r="D347" s="263"/>
      <c r="E347" s="262"/>
      <c r="F347" s="263"/>
      <c r="G347" s="263"/>
      <c r="H347" s="263"/>
      <c r="I347" s="293"/>
    </row>
    <row r="348" spans="2:9">
      <c r="B348" s="298" t="s">
        <v>1453</v>
      </c>
      <c r="C348" s="264"/>
      <c r="D348" s="263"/>
      <c r="E348" s="262"/>
      <c r="F348" s="263"/>
      <c r="G348" s="263"/>
      <c r="H348" s="263"/>
      <c r="I348" s="293"/>
    </row>
    <row r="349" spans="2:9">
      <c r="B349" s="298" t="s">
        <v>1454</v>
      </c>
      <c r="C349" s="264"/>
      <c r="D349" s="263"/>
      <c r="E349" s="262"/>
      <c r="F349" s="263"/>
      <c r="G349" s="263"/>
      <c r="H349" s="263"/>
      <c r="I349" s="293"/>
    </row>
    <row r="350" spans="2:9">
      <c r="B350" s="298" t="s">
        <v>1455</v>
      </c>
      <c r="C350" s="264"/>
      <c r="D350" s="263"/>
      <c r="E350" s="262"/>
      <c r="F350" s="263"/>
      <c r="G350" s="263"/>
      <c r="H350" s="263"/>
      <c r="I350" s="293"/>
    </row>
    <row r="351" spans="2:9">
      <c r="B351" s="298" t="s">
        <v>1456</v>
      </c>
      <c r="C351" s="264"/>
      <c r="D351" s="263"/>
      <c r="E351" s="262"/>
      <c r="F351" s="263"/>
      <c r="G351" s="263"/>
      <c r="H351" s="263"/>
      <c r="I351" s="293"/>
    </row>
    <row r="352" spans="2:9">
      <c r="B352" s="298" t="s">
        <v>1457</v>
      </c>
      <c r="C352" s="264"/>
      <c r="D352" s="263"/>
      <c r="E352" s="262"/>
      <c r="F352" s="263"/>
      <c r="G352" s="263"/>
      <c r="H352" s="263"/>
      <c r="I352" s="293"/>
    </row>
    <row r="353" spans="2:9">
      <c r="B353" s="298" t="s">
        <v>1458</v>
      </c>
      <c r="C353" s="264"/>
      <c r="D353" s="263"/>
      <c r="E353" s="262"/>
      <c r="F353" s="263"/>
      <c r="G353" s="263"/>
      <c r="H353" s="263"/>
      <c r="I353" s="293"/>
    </row>
    <row r="354" spans="2:9">
      <c r="B354" s="298" t="s">
        <v>1459</v>
      </c>
      <c r="C354" s="264"/>
      <c r="D354" s="263"/>
      <c r="E354" s="262"/>
      <c r="F354" s="263"/>
      <c r="G354" s="263"/>
      <c r="H354" s="263"/>
      <c r="I354" s="293"/>
    </row>
    <row r="355" spans="2:9">
      <c r="B355" s="298" t="s">
        <v>1460</v>
      </c>
      <c r="C355" s="264"/>
      <c r="D355" s="263"/>
      <c r="E355" s="262"/>
      <c r="F355" s="263"/>
      <c r="G355" s="263"/>
      <c r="H355" s="263"/>
      <c r="I355" s="293"/>
    </row>
    <row r="356" spans="2:9">
      <c r="B356" s="298" t="s">
        <v>1461</v>
      </c>
      <c r="C356" s="264"/>
      <c r="D356" s="263"/>
      <c r="E356" s="262"/>
      <c r="F356" s="263"/>
      <c r="G356" s="263"/>
      <c r="H356" s="263"/>
      <c r="I356" s="293"/>
    </row>
    <row r="357" spans="2:9">
      <c r="B357" s="298" t="s">
        <v>1462</v>
      </c>
      <c r="C357" s="264"/>
      <c r="D357" s="263"/>
      <c r="E357" s="262"/>
      <c r="F357" s="263"/>
      <c r="G357" s="263"/>
      <c r="H357" s="263"/>
      <c r="I357" s="293"/>
    </row>
    <row r="358" spans="2:9">
      <c r="B358" s="298" t="s">
        <v>1463</v>
      </c>
      <c r="C358" s="264"/>
      <c r="D358" s="263"/>
      <c r="E358" s="262"/>
      <c r="F358" s="263"/>
      <c r="G358" s="263"/>
      <c r="H358" s="263"/>
      <c r="I358" s="293"/>
    </row>
    <row r="359" spans="2:9">
      <c r="B359" s="298" t="s">
        <v>1464</v>
      </c>
      <c r="C359" s="264"/>
      <c r="D359" s="263"/>
      <c r="E359" s="262"/>
      <c r="F359" s="263"/>
      <c r="G359" s="263"/>
      <c r="H359" s="263"/>
      <c r="I359" s="293"/>
    </row>
    <row r="360" spans="2:9">
      <c r="B360" s="298" t="s">
        <v>1465</v>
      </c>
      <c r="C360" s="264"/>
      <c r="D360" s="263"/>
      <c r="E360" s="262"/>
      <c r="F360" s="263"/>
      <c r="G360" s="263"/>
      <c r="H360" s="263"/>
      <c r="I360" s="293"/>
    </row>
    <row r="361" spans="2:9">
      <c r="B361" s="298" t="s">
        <v>1466</v>
      </c>
      <c r="C361" s="264"/>
      <c r="D361" s="263"/>
      <c r="E361" s="262"/>
      <c r="F361" s="263"/>
      <c r="G361" s="263"/>
      <c r="H361" s="263"/>
      <c r="I361" s="293"/>
    </row>
    <row r="362" spans="2:9">
      <c r="B362" s="298" t="s">
        <v>1467</v>
      </c>
      <c r="C362" s="264"/>
      <c r="D362" s="263"/>
      <c r="E362" s="262"/>
      <c r="F362" s="263"/>
      <c r="G362" s="263"/>
      <c r="H362" s="263"/>
      <c r="I362" s="293"/>
    </row>
    <row r="363" spans="2:9">
      <c r="B363" s="298" t="s">
        <v>1468</v>
      </c>
      <c r="C363" s="264"/>
      <c r="D363" s="263"/>
      <c r="E363" s="262"/>
      <c r="F363" s="263"/>
      <c r="G363" s="263"/>
      <c r="H363" s="263"/>
      <c r="I363" s="293"/>
    </row>
    <row r="364" spans="2:9">
      <c r="B364" s="298" t="s">
        <v>1469</v>
      </c>
      <c r="C364" s="264"/>
      <c r="D364" s="263"/>
      <c r="E364" s="262"/>
      <c r="F364" s="263"/>
      <c r="G364" s="263"/>
      <c r="H364" s="263"/>
      <c r="I364" s="293"/>
    </row>
    <row r="365" spans="2:9">
      <c r="B365" s="298" t="s">
        <v>1470</v>
      </c>
      <c r="C365" s="264"/>
      <c r="D365" s="263"/>
      <c r="E365" s="262"/>
      <c r="F365" s="263"/>
      <c r="G365" s="263"/>
      <c r="H365" s="263"/>
      <c r="I365" s="293"/>
    </row>
    <row r="366" spans="2:9">
      <c r="B366" s="298" t="s">
        <v>1471</v>
      </c>
      <c r="C366" s="264"/>
      <c r="D366" s="263"/>
      <c r="E366" s="262"/>
      <c r="F366" s="263"/>
      <c r="G366" s="263"/>
      <c r="H366" s="263"/>
      <c r="I366" s="293"/>
    </row>
    <row r="367" spans="2:9">
      <c r="B367" s="298" t="s">
        <v>1472</v>
      </c>
      <c r="C367" s="264"/>
      <c r="D367" s="263"/>
      <c r="E367" s="262"/>
      <c r="F367" s="263"/>
      <c r="G367" s="263"/>
      <c r="H367" s="263"/>
      <c r="I367" s="293"/>
    </row>
    <row r="368" spans="2:9">
      <c r="B368" s="298" t="s">
        <v>1473</v>
      </c>
      <c r="C368" s="264"/>
      <c r="D368" s="263"/>
      <c r="E368" s="262"/>
      <c r="F368" s="263"/>
      <c r="G368" s="263"/>
      <c r="H368" s="263"/>
      <c r="I368" s="293"/>
    </row>
    <row r="369" spans="2:9">
      <c r="B369" s="298" t="s">
        <v>1474</v>
      </c>
      <c r="C369" s="264"/>
      <c r="D369" s="263"/>
      <c r="E369" s="262"/>
      <c r="F369" s="263"/>
      <c r="G369" s="263"/>
      <c r="H369" s="263"/>
      <c r="I369" s="293"/>
    </row>
    <row r="370" spans="2:9">
      <c r="B370" s="298" t="s">
        <v>1475</v>
      </c>
      <c r="C370" s="264"/>
      <c r="D370" s="263"/>
      <c r="E370" s="262"/>
      <c r="F370" s="263"/>
      <c r="G370" s="263"/>
      <c r="H370" s="263"/>
      <c r="I370" s="293"/>
    </row>
    <row r="371" spans="2:9">
      <c r="B371" s="298" t="s">
        <v>1476</v>
      </c>
      <c r="C371" s="264"/>
      <c r="D371" s="263"/>
      <c r="E371" s="262"/>
      <c r="F371" s="263"/>
      <c r="G371" s="263"/>
      <c r="H371" s="263"/>
      <c r="I371" s="293"/>
    </row>
    <row r="372" spans="2:9">
      <c r="B372" s="298" t="s">
        <v>1477</v>
      </c>
      <c r="C372" s="264"/>
      <c r="D372" s="263"/>
      <c r="E372" s="262"/>
      <c r="F372" s="263"/>
      <c r="G372" s="263"/>
      <c r="H372" s="263"/>
      <c r="I372" s="293"/>
    </row>
    <row r="373" spans="2:9">
      <c r="B373" s="298" t="s">
        <v>1478</v>
      </c>
      <c r="C373" s="264"/>
      <c r="D373" s="263"/>
      <c r="E373" s="262"/>
      <c r="F373" s="263"/>
      <c r="G373" s="263"/>
      <c r="H373" s="263"/>
      <c r="I373" s="293"/>
    </row>
    <row r="374" spans="2:9">
      <c r="B374" s="298" t="s">
        <v>1479</v>
      </c>
      <c r="C374" s="264"/>
      <c r="D374" s="263"/>
      <c r="E374" s="262"/>
      <c r="F374" s="263"/>
      <c r="G374" s="263"/>
      <c r="H374" s="263"/>
      <c r="I374" s="293"/>
    </row>
    <row r="375" spans="2:9">
      <c r="B375" s="298" t="s">
        <v>1480</v>
      </c>
      <c r="C375" s="264"/>
      <c r="D375" s="263"/>
      <c r="E375" s="262"/>
      <c r="F375" s="263"/>
      <c r="G375" s="263"/>
      <c r="H375" s="263"/>
      <c r="I375" s="293"/>
    </row>
    <row r="376" spans="2:9">
      <c r="B376" s="298" t="s">
        <v>1481</v>
      </c>
      <c r="C376" s="264"/>
      <c r="D376" s="263"/>
      <c r="E376" s="262"/>
      <c r="F376" s="263"/>
      <c r="G376" s="263"/>
      <c r="H376" s="263"/>
      <c r="I376" s="293"/>
    </row>
    <row r="377" spans="2:9">
      <c r="B377" s="298" t="s">
        <v>1482</v>
      </c>
      <c r="C377" s="264"/>
      <c r="D377" s="263"/>
      <c r="E377" s="262"/>
      <c r="F377" s="263"/>
      <c r="G377" s="263"/>
      <c r="H377" s="263"/>
      <c r="I377" s="293"/>
    </row>
    <row r="378" spans="2:9">
      <c r="B378" s="298" t="s">
        <v>1483</v>
      </c>
      <c r="C378" s="264"/>
      <c r="D378" s="263"/>
      <c r="E378" s="262"/>
      <c r="F378" s="263"/>
      <c r="G378" s="263"/>
      <c r="H378" s="263"/>
      <c r="I378" s="293"/>
    </row>
    <row r="379" spans="2:9">
      <c r="B379" s="298" t="s">
        <v>1484</v>
      </c>
      <c r="C379" s="264"/>
      <c r="D379" s="263"/>
      <c r="E379" s="262"/>
      <c r="F379" s="263"/>
      <c r="G379" s="263"/>
      <c r="H379" s="263"/>
      <c r="I379" s="293"/>
    </row>
    <row r="380" spans="2:9">
      <c r="B380" s="298" t="s">
        <v>1485</v>
      </c>
      <c r="C380" s="264"/>
      <c r="D380" s="263"/>
      <c r="E380" s="262"/>
      <c r="F380" s="263"/>
      <c r="G380" s="263"/>
      <c r="H380" s="263"/>
      <c r="I380" s="293"/>
    </row>
    <row r="381" spans="2:9">
      <c r="B381" s="298" t="s">
        <v>1486</v>
      </c>
      <c r="C381" s="264"/>
      <c r="D381" s="263"/>
      <c r="E381" s="262"/>
      <c r="F381" s="263"/>
      <c r="G381" s="263"/>
      <c r="H381" s="263"/>
      <c r="I381" s="293"/>
    </row>
    <row r="382" spans="2:9">
      <c r="B382" s="298" t="s">
        <v>1487</v>
      </c>
      <c r="C382" s="264"/>
      <c r="D382" s="263"/>
      <c r="E382" s="262"/>
      <c r="F382" s="263"/>
      <c r="G382" s="263"/>
      <c r="H382" s="263"/>
      <c r="I382" s="293"/>
    </row>
    <row r="383" spans="2:9">
      <c r="B383" s="298" t="s">
        <v>1488</v>
      </c>
      <c r="C383" s="264"/>
      <c r="D383" s="263"/>
      <c r="E383" s="262"/>
      <c r="F383" s="263"/>
      <c r="G383" s="263"/>
      <c r="H383" s="263"/>
      <c r="I383" s="293"/>
    </row>
    <row r="384" spans="2:9">
      <c r="B384" s="298" t="s">
        <v>1489</v>
      </c>
      <c r="C384" s="264"/>
      <c r="D384" s="263"/>
      <c r="E384" s="262"/>
      <c r="F384" s="263"/>
      <c r="G384" s="263"/>
      <c r="H384" s="263"/>
      <c r="I384" s="293"/>
    </row>
    <row r="385" spans="2:9">
      <c r="B385" s="298" t="s">
        <v>1490</v>
      </c>
      <c r="C385" s="264"/>
      <c r="D385" s="263"/>
      <c r="E385" s="262"/>
      <c r="F385" s="263"/>
      <c r="G385" s="263"/>
      <c r="H385" s="263"/>
      <c r="I385" s="293"/>
    </row>
    <row r="386" spans="2:9">
      <c r="B386" s="298" t="s">
        <v>1491</v>
      </c>
      <c r="C386" s="264"/>
      <c r="D386" s="263"/>
      <c r="E386" s="262"/>
      <c r="F386" s="263"/>
      <c r="G386" s="263"/>
      <c r="H386" s="263"/>
      <c r="I386" s="293"/>
    </row>
    <row r="387" spans="2:9">
      <c r="B387" s="298" t="s">
        <v>1492</v>
      </c>
      <c r="C387" s="264"/>
      <c r="D387" s="263"/>
      <c r="E387" s="262"/>
      <c r="F387" s="263"/>
      <c r="G387" s="263"/>
      <c r="H387" s="263"/>
      <c r="I387" s="293"/>
    </row>
    <row r="388" spans="2:9">
      <c r="B388" s="298" t="s">
        <v>1493</v>
      </c>
      <c r="C388" s="264"/>
      <c r="D388" s="263"/>
      <c r="E388" s="262"/>
      <c r="F388" s="263"/>
      <c r="G388" s="263"/>
      <c r="H388" s="263"/>
      <c r="I388" s="293"/>
    </row>
    <row r="389" spans="2:9">
      <c r="B389" s="298" t="s">
        <v>1494</v>
      </c>
      <c r="C389" s="264"/>
      <c r="D389" s="263"/>
      <c r="E389" s="262"/>
      <c r="F389" s="263"/>
      <c r="G389" s="263"/>
      <c r="H389" s="263"/>
      <c r="I389" s="293"/>
    </row>
    <row r="390" spans="2:9">
      <c r="B390" s="298" t="s">
        <v>1495</v>
      </c>
      <c r="C390" s="264"/>
      <c r="D390" s="263"/>
      <c r="E390" s="262"/>
      <c r="F390" s="263"/>
      <c r="G390" s="263"/>
      <c r="H390" s="263"/>
      <c r="I390" s="293"/>
    </row>
    <row r="391" spans="2:9">
      <c r="B391" s="298" t="s">
        <v>1496</v>
      </c>
      <c r="C391" s="264"/>
      <c r="D391" s="263"/>
      <c r="E391" s="262"/>
      <c r="F391" s="263"/>
      <c r="G391" s="263"/>
      <c r="H391" s="263"/>
      <c r="I391" s="293"/>
    </row>
    <row r="392" spans="2:9">
      <c r="B392" s="298" t="s">
        <v>1497</v>
      </c>
      <c r="C392" s="264"/>
      <c r="D392" s="263"/>
      <c r="E392" s="262"/>
      <c r="F392" s="263"/>
      <c r="G392" s="263"/>
      <c r="H392" s="263"/>
      <c r="I392" s="293"/>
    </row>
    <row r="393" spans="2:9">
      <c r="B393" s="298" t="s">
        <v>1498</v>
      </c>
      <c r="C393" s="264"/>
      <c r="D393" s="263"/>
      <c r="E393" s="262"/>
      <c r="F393" s="263"/>
      <c r="G393" s="263"/>
      <c r="H393" s="263"/>
      <c r="I393" s="293"/>
    </row>
    <row r="394" spans="2:9">
      <c r="B394" s="298" t="s">
        <v>1499</v>
      </c>
      <c r="C394" s="264"/>
      <c r="D394" s="263"/>
      <c r="E394" s="262"/>
      <c r="F394" s="263"/>
      <c r="G394" s="263"/>
      <c r="H394" s="263"/>
      <c r="I394" s="293"/>
    </row>
    <row r="395" spans="2:9">
      <c r="B395" s="298" t="s">
        <v>1500</v>
      </c>
      <c r="C395" s="264"/>
      <c r="D395" s="263"/>
      <c r="E395" s="262"/>
      <c r="F395" s="263"/>
      <c r="G395" s="263"/>
      <c r="H395" s="263"/>
      <c r="I395" s="293"/>
    </row>
    <row r="396" spans="2:9">
      <c r="B396" s="298" t="s">
        <v>1501</v>
      </c>
      <c r="C396" s="264"/>
      <c r="D396" s="263"/>
      <c r="E396" s="262"/>
      <c r="F396" s="263"/>
      <c r="G396" s="263"/>
      <c r="H396" s="263"/>
      <c r="I396" s="293"/>
    </row>
    <row r="397" spans="2:9">
      <c r="B397" s="298" t="s">
        <v>1502</v>
      </c>
      <c r="C397" s="264"/>
      <c r="D397" s="263"/>
      <c r="E397" s="262"/>
      <c r="F397" s="263"/>
      <c r="G397" s="263"/>
      <c r="H397" s="263"/>
      <c r="I397" s="293"/>
    </row>
    <row r="398" spans="2:9">
      <c r="B398" s="298" t="s">
        <v>1503</v>
      </c>
      <c r="C398" s="264"/>
      <c r="D398" s="263"/>
      <c r="E398" s="262"/>
      <c r="F398" s="263"/>
      <c r="G398" s="263"/>
      <c r="H398" s="263"/>
      <c r="I398" s="293"/>
    </row>
    <row r="399" spans="2:9">
      <c r="B399" s="298" t="s">
        <v>1504</v>
      </c>
      <c r="C399" s="264"/>
      <c r="D399" s="263"/>
      <c r="E399" s="262"/>
      <c r="F399" s="263"/>
      <c r="G399" s="263"/>
      <c r="H399" s="263"/>
      <c r="I399" s="293"/>
    </row>
    <row r="400" spans="2:9">
      <c r="B400" s="298" t="s">
        <v>1505</v>
      </c>
      <c r="C400" s="264"/>
      <c r="D400" s="263"/>
      <c r="E400" s="262"/>
      <c r="F400" s="263"/>
      <c r="G400" s="263"/>
      <c r="H400" s="263"/>
      <c r="I400" s="293"/>
    </row>
    <row r="401" spans="2:9">
      <c r="B401" s="298" t="s">
        <v>1506</v>
      </c>
      <c r="C401" s="264"/>
      <c r="D401" s="263"/>
      <c r="E401" s="262"/>
      <c r="F401" s="263"/>
      <c r="G401" s="263"/>
      <c r="H401" s="263"/>
      <c r="I401" s="293"/>
    </row>
    <row r="402" spans="2:9">
      <c r="B402" s="298" t="s">
        <v>1507</v>
      </c>
      <c r="C402" s="264"/>
      <c r="D402" s="263"/>
      <c r="E402" s="262"/>
      <c r="F402" s="263"/>
      <c r="G402" s="263"/>
      <c r="H402" s="263"/>
      <c r="I402" s="293"/>
    </row>
    <row r="403" spans="2:9">
      <c r="B403" s="298" t="s">
        <v>1508</v>
      </c>
      <c r="C403" s="264"/>
      <c r="D403" s="263"/>
      <c r="E403" s="262"/>
      <c r="F403" s="263"/>
      <c r="G403" s="263"/>
      <c r="H403" s="263"/>
      <c r="I403" s="293"/>
    </row>
    <row r="404" spans="2:9">
      <c r="B404" s="298" t="s">
        <v>1509</v>
      </c>
      <c r="C404" s="264"/>
      <c r="D404" s="263"/>
      <c r="E404" s="262"/>
      <c r="F404" s="263"/>
      <c r="G404" s="263"/>
      <c r="H404" s="263"/>
      <c r="I404" s="293"/>
    </row>
    <row r="405" spans="2:9">
      <c r="B405" s="298" t="s">
        <v>1510</v>
      </c>
      <c r="C405" s="264"/>
      <c r="D405" s="263"/>
      <c r="E405" s="262"/>
      <c r="F405" s="263"/>
      <c r="G405" s="263"/>
      <c r="H405" s="263"/>
      <c r="I405" s="293"/>
    </row>
    <row r="406" spans="2:9">
      <c r="B406" s="298" t="s">
        <v>1511</v>
      </c>
      <c r="C406" s="264"/>
      <c r="D406" s="263"/>
      <c r="E406" s="262"/>
      <c r="F406" s="263"/>
      <c r="G406" s="263"/>
      <c r="H406" s="263"/>
      <c r="I406" s="293"/>
    </row>
    <row r="407" spans="2:9">
      <c r="B407" s="298" t="s">
        <v>1512</v>
      </c>
      <c r="C407" s="264"/>
      <c r="D407" s="263"/>
      <c r="E407" s="262"/>
      <c r="F407" s="263"/>
      <c r="G407" s="263"/>
      <c r="H407" s="263"/>
      <c r="I407" s="293"/>
    </row>
    <row r="408" spans="2:9">
      <c r="B408" s="298" t="s">
        <v>1513</v>
      </c>
      <c r="C408" s="264"/>
      <c r="D408" s="263"/>
      <c r="E408" s="262"/>
      <c r="F408" s="263"/>
      <c r="G408" s="263"/>
      <c r="H408" s="263"/>
      <c r="I408" s="293"/>
    </row>
    <row r="409" spans="2:9">
      <c r="B409" s="298" t="s">
        <v>1514</v>
      </c>
      <c r="C409" s="264"/>
      <c r="D409" s="263"/>
      <c r="E409" s="262"/>
      <c r="F409" s="263"/>
      <c r="G409" s="263"/>
      <c r="H409" s="263"/>
      <c r="I409" s="293"/>
    </row>
    <row r="410" spans="2:9">
      <c r="B410" s="298" t="s">
        <v>1515</v>
      </c>
      <c r="C410" s="264"/>
      <c r="D410" s="263"/>
      <c r="E410" s="262"/>
      <c r="F410" s="263"/>
      <c r="G410" s="263"/>
      <c r="H410" s="263"/>
      <c r="I410" s="293"/>
    </row>
    <row r="411" spans="2:9">
      <c r="B411" s="298" t="s">
        <v>1516</v>
      </c>
      <c r="C411" s="264"/>
      <c r="D411" s="263"/>
      <c r="E411" s="262"/>
      <c r="F411" s="263"/>
      <c r="G411" s="263"/>
      <c r="H411" s="263"/>
      <c r="I411" s="293"/>
    </row>
    <row r="412" spans="2:9">
      <c r="B412" s="298" t="s">
        <v>1517</v>
      </c>
      <c r="C412" s="264"/>
      <c r="D412" s="263"/>
      <c r="E412" s="262"/>
      <c r="F412" s="263"/>
      <c r="G412" s="263"/>
      <c r="H412" s="263"/>
      <c r="I412" s="293"/>
    </row>
    <row r="413" spans="2:9">
      <c r="B413" s="298" t="s">
        <v>1518</v>
      </c>
      <c r="C413" s="264"/>
      <c r="D413" s="263"/>
      <c r="E413" s="262"/>
      <c r="F413" s="263"/>
      <c r="G413" s="263"/>
      <c r="H413" s="263"/>
      <c r="I413" s="293"/>
    </row>
    <row r="414" spans="2:9">
      <c r="B414" s="298" t="s">
        <v>1519</v>
      </c>
      <c r="C414" s="264"/>
      <c r="D414" s="263"/>
      <c r="E414" s="262"/>
      <c r="F414" s="263"/>
      <c r="G414" s="263"/>
      <c r="H414" s="263"/>
      <c r="I414" s="293"/>
    </row>
    <row r="415" spans="2:9">
      <c r="B415" s="298" t="s">
        <v>1520</v>
      </c>
      <c r="C415" s="264"/>
      <c r="D415" s="263"/>
      <c r="E415" s="262"/>
      <c r="F415" s="263"/>
      <c r="G415" s="263"/>
      <c r="H415" s="263"/>
      <c r="I415" s="293"/>
    </row>
    <row r="416" spans="2:9">
      <c r="B416" s="298" t="s">
        <v>1521</v>
      </c>
      <c r="C416" s="264"/>
      <c r="D416" s="263"/>
      <c r="E416" s="262"/>
      <c r="F416" s="263"/>
      <c r="G416" s="263"/>
      <c r="H416" s="263"/>
      <c r="I416" s="293"/>
    </row>
    <row r="417" spans="2:9">
      <c r="B417" s="298" t="s">
        <v>1522</v>
      </c>
      <c r="C417" s="264"/>
      <c r="D417" s="263"/>
      <c r="E417" s="262"/>
      <c r="F417" s="263"/>
      <c r="G417" s="263"/>
      <c r="H417" s="263"/>
      <c r="I417" s="293"/>
    </row>
    <row r="418" spans="2:9">
      <c r="B418" s="298" t="s">
        <v>1523</v>
      </c>
      <c r="C418" s="264"/>
      <c r="D418" s="263"/>
      <c r="E418" s="262"/>
      <c r="F418" s="263"/>
      <c r="G418" s="263"/>
      <c r="H418" s="263"/>
      <c r="I418" s="293"/>
    </row>
    <row r="419" spans="2:9">
      <c r="B419" s="298" t="s">
        <v>1524</v>
      </c>
      <c r="C419" s="264"/>
      <c r="D419" s="263"/>
      <c r="E419" s="262"/>
      <c r="F419" s="263"/>
      <c r="G419" s="263"/>
      <c r="H419" s="263"/>
      <c r="I419" s="293"/>
    </row>
    <row r="420" spans="2:9">
      <c r="B420" s="298" t="s">
        <v>1525</v>
      </c>
      <c r="C420" s="264"/>
      <c r="D420" s="263"/>
      <c r="E420" s="262"/>
      <c r="F420" s="263"/>
      <c r="G420" s="263"/>
      <c r="H420" s="263"/>
      <c r="I420" s="293"/>
    </row>
    <row r="421" spans="2:9">
      <c r="B421" s="298" t="s">
        <v>1526</v>
      </c>
      <c r="C421" s="264"/>
      <c r="D421" s="263"/>
      <c r="E421" s="262"/>
      <c r="F421" s="263"/>
      <c r="G421" s="263"/>
      <c r="H421" s="263"/>
      <c r="I421" s="293"/>
    </row>
    <row r="422" spans="2:9">
      <c r="B422" s="298" t="s">
        <v>1527</v>
      </c>
      <c r="C422" s="264"/>
      <c r="D422" s="263"/>
      <c r="E422" s="262"/>
      <c r="F422" s="263"/>
      <c r="G422" s="263"/>
      <c r="H422" s="263"/>
      <c r="I422" s="293"/>
    </row>
    <row r="423" spans="2:9">
      <c r="B423" s="298" t="s">
        <v>1528</v>
      </c>
      <c r="C423" s="264"/>
      <c r="D423" s="263"/>
      <c r="E423" s="262"/>
      <c r="F423" s="263"/>
      <c r="G423" s="263"/>
      <c r="H423" s="263"/>
      <c r="I423" s="293"/>
    </row>
    <row r="424" spans="2:9">
      <c r="B424" s="298" t="s">
        <v>1529</v>
      </c>
      <c r="C424" s="264"/>
      <c r="D424" s="263"/>
      <c r="E424" s="262"/>
      <c r="F424" s="263"/>
      <c r="G424" s="263"/>
      <c r="H424" s="263"/>
      <c r="I424" s="293"/>
    </row>
    <row r="425" spans="2:9">
      <c r="B425" s="298" t="s">
        <v>1530</v>
      </c>
      <c r="C425" s="264"/>
      <c r="D425" s="263"/>
      <c r="E425" s="262"/>
      <c r="F425" s="263"/>
      <c r="G425" s="263"/>
      <c r="H425" s="263"/>
      <c r="I425" s="293"/>
    </row>
    <row r="426" spans="2:9">
      <c r="B426" s="298" t="s">
        <v>1531</v>
      </c>
      <c r="C426" s="264"/>
      <c r="D426" s="263"/>
      <c r="E426" s="262"/>
      <c r="F426" s="263"/>
      <c r="G426" s="263"/>
      <c r="H426" s="263"/>
      <c r="I426" s="293"/>
    </row>
    <row r="427" spans="2:9">
      <c r="B427" s="298" t="s">
        <v>1532</v>
      </c>
      <c r="C427" s="264"/>
      <c r="D427" s="263"/>
      <c r="E427" s="262"/>
      <c r="F427" s="263"/>
      <c r="G427" s="263"/>
      <c r="H427" s="263"/>
      <c r="I427" s="293"/>
    </row>
    <row r="428" spans="2:9">
      <c r="B428" s="298" t="s">
        <v>1533</v>
      </c>
      <c r="C428" s="264"/>
      <c r="D428" s="263"/>
      <c r="E428" s="262"/>
      <c r="F428" s="263"/>
      <c r="G428" s="263"/>
      <c r="H428" s="263"/>
      <c r="I428" s="293"/>
    </row>
    <row r="429" spans="2:9">
      <c r="B429" s="298" t="s">
        <v>1534</v>
      </c>
      <c r="C429" s="264"/>
      <c r="D429" s="263"/>
      <c r="E429" s="262"/>
      <c r="F429" s="263"/>
      <c r="G429" s="263"/>
      <c r="H429" s="263"/>
      <c r="I429" s="293"/>
    </row>
    <row r="430" spans="2:9">
      <c r="B430" s="298" t="s">
        <v>1535</v>
      </c>
      <c r="C430" s="264"/>
      <c r="D430" s="263"/>
      <c r="E430" s="262"/>
      <c r="F430" s="263"/>
      <c r="G430" s="263"/>
      <c r="H430" s="263"/>
      <c r="I430" s="293"/>
    </row>
    <row r="431" spans="2:9">
      <c r="B431" s="298" t="s">
        <v>1536</v>
      </c>
      <c r="C431" s="264"/>
      <c r="D431" s="263"/>
      <c r="E431" s="262"/>
      <c r="F431" s="263"/>
      <c r="G431" s="263"/>
      <c r="H431" s="263"/>
      <c r="I431" s="293"/>
    </row>
    <row r="432" spans="2:9">
      <c r="B432" s="298" t="s">
        <v>1537</v>
      </c>
      <c r="C432" s="264"/>
      <c r="D432" s="263"/>
      <c r="E432" s="262"/>
      <c r="F432" s="263"/>
      <c r="G432" s="263"/>
      <c r="H432" s="263"/>
      <c r="I432" s="293"/>
    </row>
    <row r="433" spans="2:9">
      <c r="B433" s="298" t="s">
        <v>1538</v>
      </c>
      <c r="C433" s="264"/>
      <c r="D433" s="263"/>
      <c r="E433" s="262"/>
      <c r="F433" s="263"/>
      <c r="G433" s="263"/>
      <c r="H433" s="263"/>
      <c r="I433" s="293"/>
    </row>
    <row r="434" spans="2:9">
      <c r="B434" s="298" t="s">
        <v>1539</v>
      </c>
      <c r="C434" s="264"/>
      <c r="D434" s="263"/>
      <c r="E434" s="262"/>
      <c r="F434" s="263"/>
      <c r="G434" s="263"/>
      <c r="H434" s="263"/>
      <c r="I434" s="293"/>
    </row>
    <row r="435" spans="2:9">
      <c r="B435" s="298" t="s">
        <v>1540</v>
      </c>
      <c r="C435" s="264"/>
      <c r="D435" s="263"/>
      <c r="E435" s="262"/>
      <c r="F435" s="263"/>
      <c r="G435" s="263"/>
      <c r="H435" s="263"/>
      <c r="I435" s="293"/>
    </row>
    <row r="436" spans="2:9">
      <c r="B436" s="298" t="s">
        <v>1541</v>
      </c>
      <c r="C436" s="264"/>
      <c r="D436" s="263"/>
      <c r="E436" s="262"/>
      <c r="F436" s="263"/>
      <c r="G436" s="263"/>
      <c r="H436" s="263"/>
      <c r="I436" s="293"/>
    </row>
    <row r="437" spans="2:9">
      <c r="B437" s="298" t="s">
        <v>1542</v>
      </c>
      <c r="C437" s="264"/>
      <c r="D437" s="263"/>
      <c r="E437" s="262"/>
      <c r="F437" s="263"/>
      <c r="G437" s="263"/>
      <c r="H437" s="263"/>
      <c r="I437" s="293"/>
    </row>
    <row r="438" spans="2:9">
      <c r="B438" s="298" t="s">
        <v>1543</v>
      </c>
      <c r="C438" s="264"/>
      <c r="D438" s="263"/>
      <c r="E438" s="262"/>
      <c r="F438" s="263"/>
      <c r="G438" s="263"/>
      <c r="H438" s="263"/>
      <c r="I438" s="293"/>
    </row>
    <row r="439" spans="2:9">
      <c r="B439" s="298" t="s">
        <v>1544</v>
      </c>
      <c r="C439" s="264"/>
      <c r="D439" s="263"/>
      <c r="E439" s="262"/>
      <c r="F439" s="263"/>
      <c r="G439" s="263"/>
      <c r="H439" s="263"/>
      <c r="I439" s="293"/>
    </row>
    <row r="440" spans="2:9">
      <c r="B440" s="298" t="s">
        <v>1545</v>
      </c>
      <c r="C440" s="264"/>
      <c r="D440" s="263"/>
      <c r="E440" s="262"/>
      <c r="F440" s="263"/>
      <c r="G440" s="263"/>
      <c r="H440" s="263"/>
      <c r="I440" s="293"/>
    </row>
    <row r="441" spans="2:9">
      <c r="B441" s="298" t="s">
        <v>1546</v>
      </c>
      <c r="C441" s="264"/>
      <c r="D441" s="263"/>
      <c r="E441" s="262"/>
      <c r="F441" s="263"/>
      <c r="G441" s="263"/>
      <c r="H441" s="263"/>
      <c r="I441" s="293"/>
    </row>
    <row r="442" spans="2:9">
      <c r="B442" s="298" t="s">
        <v>1547</v>
      </c>
      <c r="C442" s="264"/>
      <c r="D442" s="263"/>
      <c r="E442" s="262"/>
      <c r="F442" s="263"/>
      <c r="G442" s="263"/>
      <c r="H442" s="263"/>
      <c r="I442" s="293"/>
    </row>
    <row r="443" spans="2:9">
      <c r="B443" s="298" t="s">
        <v>1548</v>
      </c>
      <c r="C443" s="264"/>
      <c r="D443" s="263"/>
      <c r="E443" s="262"/>
      <c r="F443" s="263"/>
      <c r="G443" s="263"/>
      <c r="H443" s="263"/>
      <c r="I443" s="293"/>
    </row>
    <row r="444" spans="2:9">
      <c r="B444" s="298" t="s">
        <v>1549</v>
      </c>
      <c r="C444" s="264"/>
      <c r="D444" s="263"/>
      <c r="E444" s="262"/>
      <c r="F444" s="263"/>
      <c r="G444" s="263"/>
      <c r="H444" s="263"/>
      <c r="I444" s="293"/>
    </row>
    <row r="445" spans="2:9">
      <c r="B445" s="298" t="s">
        <v>1550</v>
      </c>
      <c r="C445" s="264"/>
      <c r="D445" s="263"/>
      <c r="E445" s="262"/>
      <c r="F445" s="263"/>
      <c r="G445" s="263"/>
      <c r="H445" s="263"/>
      <c r="I445" s="293"/>
    </row>
    <row r="446" spans="2:9">
      <c r="B446" s="298" t="s">
        <v>1551</v>
      </c>
      <c r="C446" s="264"/>
      <c r="D446" s="263"/>
      <c r="E446" s="262"/>
      <c r="F446" s="263"/>
      <c r="G446" s="263"/>
      <c r="H446" s="263"/>
      <c r="I446" s="293"/>
    </row>
    <row r="447" spans="2:9">
      <c r="B447" s="298" t="s">
        <v>1552</v>
      </c>
      <c r="C447" s="264"/>
      <c r="D447" s="263"/>
      <c r="E447" s="262"/>
      <c r="F447" s="263"/>
      <c r="G447" s="263"/>
      <c r="H447" s="263"/>
      <c r="I447" s="293"/>
    </row>
    <row r="448" spans="2:9">
      <c r="B448" s="298" t="s">
        <v>1553</v>
      </c>
      <c r="C448" s="264"/>
      <c r="D448" s="263"/>
      <c r="E448" s="262"/>
      <c r="F448" s="263"/>
      <c r="G448" s="263"/>
      <c r="H448" s="263"/>
      <c r="I448" s="293"/>
    </row>
    <row r="449" spans="2:9">
      <c r="B449" s="298" t="s">
        <v>1554</v>
      </c>
      <c r="C449" s="264"/>
      <c r="D449" s="263"/>
      <c r="E449" s="262"/>
      <c r="F449" s="263"/>
      <c r="G449" s="263"/>
      <c r="H449" s="263"/>
      <c r="I449" s="293"/>
    </row>
    <row r="450" spans="2:9">
      <c r="B450" s="298" t="s">
        <v>1555</v>
      </c>
      <c r="C450" s="264"/>
      <c r="D450" s="263"/>
      <c r="E450" s="262"/>
      <c r="F450" s="263"/>
      <c r="G450" s="263"/>
      <c r="H450" s="263"/>
      <c r="I450" s="293"/>
    </row>
    <row r="451" spans="2:9">
      <c r="B451" s="298" t="s">
        <v>1556</v>
      </c>
      <c r="C451" s="264"/>
      <c r="D451" s="263"/>
      <c r="E451" s="262"/>
      <c r="F451" s="263"/>
      <c r="G451" s="263"/>
      <c r="H451" s="263"/>
      <c r="I451" s="293"/>
    </row>
    <row r="452" spans="2:9">
      <c r="B452" s="298" t="s">
        <v>1557</v>
      </c>
      <c r="C452" s="264"/>
      <c r="D452" s="263"/>
      <c r="E452" s="262"/>
      <c r="F452" s="263"/>
      <c r="G452" s="263"/>
      <c r="H452" s="263"/>
      <c r="I452" s="293"/>
    </row>
    <row r="453" spans="2:9">
      <c r="B453" s="298" t="s">
        <v>1558</v>
      </c>
      <c r="C453" s="264"/>
      <c r="D453" s="263"/>
      <c r="E453" s="262"/>
      <c r="F453" s="263"/>
      <c r="G453" s="263"/>
      <c r="H453" s="263"/>
      <c r="I453" s="293"/>
    </row>
    <row r="454" spans="2:9">
      <c r="B454" s="298" t="s">
        <v>1559</v>
      </c>
      <c r="C454" s="264"/>
      <c r="D454" s="263"/>
      <c r="E454" s="262"/>
      <c r="F454" s="263"/>
      <c r="G454" s="263"/>
      <c r="H454" s="263"/>
      <c r="I454" s="293"/>
    </row>
    <row r="455" spans="2:9">
      <c r="B455" s="298" t="s">
        <v>1560</v>
      </c>
      <c r="C455" s="264"/>
      <c r="D455" s="263"/>
      <c r="E455" s="262"/>
      <c r="F455" s="263"/>
      <c r="G455" s="263"/>
      <c r="H455" s="263"/>
      <c r="I455" s="293"/>
    </row>
    <row r="456" spans="2:9">
      <c r="B456" s="298" t="s">
        <v>1561</v>
      </c>
      <c r="C456" s="264"/>
      <c r="D456" s="263"/>
      <c r="E456" s="262"/>
      <c r="F456" s="263"/>
      <c r="G456" s="263"/>
      <c r="H456" s="263"/>
      <c r="I456" s="293"/>
    </row>
    <row r="457" spans="2:9">
      <c r="B457" s="298" t="s">
        <v>1562</v>
      </c>
      <c r="C457" s="264"/>
      <c r="D457" s="263"/>
      <c r="E457" s="262"/>
      <c r="F457" s="263"/>
      <c r="G457" s="263"/>
      <c r="H457" s="263"/>
      <c r="I457" s="293"/>
    </row>
    <row r="458" spans="2:9">
      <c r="B458" s="298" t="s">
        <v>1563</v>
      </c>
      <c r="C458" s="264"/>
      <c r="D458" s="263"/>
      <c r="E458" s="262"/>
      <c r="F458" s="263"/>
      <c r="G458" s="263"/>
      <c r="H458" s="263"/>
      <c r="I458" s="293"/>
    </row>
    <row r="459" spans="2:9">
      <c r="B459" s="298" t="s">
        <v>1564</v>
      </c>
      <c r="C459" s="264"/>
      <c r="D459" s="263"/>
      <c r="E459" s="262"/>
      <c r="F459" s="263"/>
      <c r="G459" s="263"/>
      <c r="H459" s="263"/>
      <c r="I459" s="293"/>
    </row>
    <row r="460" spans="2:9">
      <c r="B460" s="298" t="s">
        <v>1565</v>
      </c>
      <c r="C460" s="264"/>
      <c r="D460" s="263"/>
      <c r="E460" s="262"/>
      <c r="F460" s="263"/>
      <c r="G460" s="263"/>
      <c r="H460" s="263"/>
      <c r="I460" s="293"/>
    </row>
    <row r="461" spans="2:9">
      <c r="B461" s="298" t="s">
        <v>1566</v>
      </c>
      <c r="C461" s="264"/>
      <c r="D461" s="263"/>
      <c r="E461" s="262"/>
      <c r="F461" s="263"/>
      <c r="G461" s="263"/>
      <c r="H461" s="263"/>
      <c r="I461" s="293"/>
    </row>
    <row r="462" spans="2:9">
      <c r="B462" s="298" t="s">
        <v>1567</v>
      </c>
      <c r="C462" s="264"/>
      <c r="D462" s="263"/>
      <c r="E462" s="262"/>
      <c r="F462" s="263"/>
      <c r="G462" s="263"/>
      <c r="H462" s="263"/>
      <c r="I462" s="293"/>
    </row>
    <row r="463" spans="2:9">
      <c r="B463" s="298" t="s">
        <v>1568</v>
      </c>
      <c r="C463" s="264"/>
      <c r="D463" s="263"/>
      <c r="E463" s="262"/>
      <c r="F463" s="263"/>
      <c r="G463" s="263"/>
      <c r="H463" s="263"/>
      <c r="I463" s="293"/>
    </row>
    <row r="464" spans="2:9">
      <c r="B464" s="298" t="s">
        <v>1569</v>
      </c>
      <c r="C464" s="264"/>
      <c r="D464" s="263"/>
      <c r="E464" s="262"/>
      <c r="F464" s="263"/>
      <c r="G464" s="263"/>
      <c r="H464" s="263"/>
      <c r="I464" s="293"/>
    </row>
    <row r="465" spans="2:9">
      <c r="B465" s="298" t="s">
        <v>1570</v>
      </c>
      <c r="C465" s="264"/>
      <c r="D465" s="263"/>
      <c r="E465" s="262"/>
      <c r="F465" s="263"/>
      <c r="G465" s="263"/>
      <c r="H465" s="263"/>
      <c r="I465" s="293"/>
    </row>
    <row r="466" spans="2:9">
      <c r="B466" s="298" t="s">
        <v>1571</v>
      </c>
      <c r="C466" s="264"/>
      <c r="D466" s="263"/>
      <c r="E466" s="262"/>
      <c r="F466" s="263"/>
      <c r="G466" s="263"/>
      <c r="H466" s="263"/>
      <c r="I466" s="293"/>
    </row>
    <row r="467" spans="2:9">
      <c r="B467" s="298" t="s">
        <v>1572</v>
      </c>
      <c r="C467" s="264"/>
      <c r="D467" s="263"/>
      <c r="E467" s="262"/>
      <c r="F467" s="263"/>
      <c r="G467" s="263"/>
      <c r="H467" s="263"/>
      <c r="I467" s="293"/>
    </row>
    <row r="468" spans="2:9">
      <c r="B468" s="298" t="s">
        <v>1573</v>
      </c>
      <c r="C468" s="264"/>
      <c r="D468" s="263"/>
      <c r="E468" s="262"/>
      <c r="F468" s="263"/>
      <c r="G468" s="263"/>
      <c r="H468" s="263"/>
      <c r="I468" s="293"/>
    </row>
    <row r="469" spans="2:9">
      <c r="B469" s="298" t="s">
        <v>1574</v>
      </c>
      <c r="C469" s="264"/>
      <c r="D469" s="263"/>
      <c r="E469" s="262"/>
      <c r="F469" s="263"/>
      <c r="G469" s="263"/>
      <c r="H469" s="263"/>
      <c r="I469" s="293"/>
    </row>
    <row r="470" spans="2:9">
      <c r="B470" s="298" t="s">
        <v>1575</v>
      </c>
      <c r="C470" s="264"/>
      <c r="D470" s="263"/>
      <c r="E470" s="262"/>
      <c r="F470" s="263"/>
      <c r="G470" s="263"/>
      <c r="H470" s="263"/>
      <c r="I470" s="293"/>
    </row>
    <row r="471" spans="2:9">
      <c r="B471" s="298" t="s">
        <v>1576</v>
      </c>
      <c r="C471" s="264"/>
      <c r="D471" s="263"/>
      <c r="E471" s="262"/>
      <c r="F471" s="263"/>
      <c r="G471" s="263"/>
      <c r="H471" s="263"/>
      <c r="I471" s="293"/>
    </row>
    <row r="472" spans="2:9">
      <c r="B472" s="298" t="s">
        <v>1577</v>
      </c>
      <c r="C472" s="264"/>
      <c r="D472" s="263"/>
      <c r="E472" s="262"/>
      <c r="F472" s="263"/>
      <c r="G472" s="263"/>
      <c r="H472" s="263"/>
      <c r="I472" s="293"/>
    </row>
    <row r="473" spans="2:9">
      <c r="B473" s="298" t="s">
        <v>1578</v>
      </c>
      <c r="C473" s="264"/>
      <c r="D473" s="263"/>
      <c r="E473" s="262"/>
      <c r="F473" s="263"/>
      <c r="G473" s="263"/>
      <c r="H473" s="263"/>
      <c r="I473" s="293"/>
    </row>
    <row r="474" spans="2:9">
      <c r="B474" s="298" t="s">
        <v>1579</v>
      </c>
      <c r="C474" s="264"/>
      <c r="D474" s="263"/>
      <c r="E474" s="262"/>
      <c r="F474" s="263"/>
      <c r="G474" s="263"/>
      <c r="H474" s="263"/>
      <c r="I474" s="293"/>
    </row>
    <row r="475" spans="2:9">
      <c r="B475" s="298" t="s">
        <v>1580</v>
      </c>
      <c r="C475" s="264"/>
      <c r="D475" s="263"/>
      <c r="E475" s="262"/>
      <c r="F475" s="263"/>
      <c r="G475" s="263"/>
      <c r="H475" s="263"/>
      <c r="I475" s="293"/>
    </row>
    <row r="476" spans="2:9">
      <c r="B476" s="298" t="s">
        <v>1581</v>
      </c>
      <c r="C476" s="264"/>
      <c r="D476" s="263"/>
      <c r="E476" s="262"/>
      <c r="F476" s="263"/>
      <c r="G476" s="263"/>
      <c r="H476" s="263"/>
      <c r="I476" s="293"/>
    </row>
    <row r="477" spans="2:9">
      <c r="B477" s="298" t="s">
        <v>1582</v>
      </c>
      <c r="C477" s="264"/>
      <c r="D477" s="263"/>
      <c r="E477" s="262"/>
      <c r="F477" s="263"/>
      <c r="G477" s="263"/>
      <c r="H477" s="263"/>
      <c r="I477" s="293"/>
    </row>
    <row r="478" spans="2:9">
      <c r="B478" s="298" t="s">
        <v>1583</v>
      </c>
      <c r="C478" s="264"/>
      <c r="D478" s="263"/>
      <c r="E478" s="262"/>
      <c r="F478" s="263"/>
      <c r="G478" s="263"/>
      <c r="H478" s="263"/>
      <c r="I478" s="293"/>
    </row>
    <row r="479" spans="2:9">
      <c r="B479" s="298" t="s">
        <v>1584</v>
      </c>
      <c r="C479" s="264"/>
      <c r="D479" s="263"/>
      <c r="E479" s="262"/>
      <c r="F479" s="263"/>
      <c r="G479" s="263"/>
      <c r="H479" s="263"/>
      <c r="I479" s="293"/>
    </row>
    <row r="480" spans="2:9">
      <c r="B480" s="298" t="s">
        <v>1585</v>
      </c>
      <c r="C480" s="264"/>
      <c r="D480" s="263"/>
      <c r="E480" s="262"/>
      <c r="F480" s="263"/>
      <c r="G480" s="263"/>
      <c r="H480" s="263"/>
      <c r="I480" s="293"/>
    </row>
    <row r="481" spans="2:9">
      <c r="B481" s="298" t="s">
        <v>1586</v>
      </c>
      <c r="C481" s="264"/>
      <c r="D481" s="263"/>
      <c r="E481" s="262"/>
      <c r="F481" s="263"/>
      <c r="G481" s="263"/>
      <c r="H481" s="263"/>
      <c r="I481" s="293"/>
    </row>
    <row r="482" spans="2:9">
      <c r="B482" s="298" t="s">
        <v>1587</v>
      </c>
      <c r="C482" s="264"/>
      <c r="D482" s="263"/>
      <c r="E482" s="262"/>
      <c r="F482" s="263"/>
      <c r="G482" s="263"/>
      <c r="H482" s="263"/>
      <c r="I482" s="293"/>
    </row>
    <row r="483" spans="2:9">
      <c r="B483" s="298" t="s">
        <v>1588</v>
      </c>
      <c r="C483" s="264"/>
      <c r="D483" s="263"/>
      <c r="E483" s="262"/>
      <c r="F483" s="263"/>
      <c r="G483" s="263"/>
      <c r="H483" s="263"/>
      <c r="I483" s="293"/>
    </row>
    <row r="484" spans="2:9">
      <c r="B484" s="298" t="s">
        <v>1589</v>
      </c>
      <c r="C484" s="264"/>
      <c r="D484" s="263"/>
      <c r="E484" s="262"/>
      <c r="F484" s="263"/>
      <c r="G484" s="263"/>
      <c r="H484" s="263"/>
      <c r="I484" s="293"/>
    </row>
    <row r="485" spans="2:9">
      <c r="B485" s="298" t="s">
        <v>1590</v>
      </c>
      <c r="C485" s="264"/>
      <c r="D485" s="263"/>
      <c r="E485" s="262"/>
      <c r="F485" s="263"/>
      <c r="G485" s="263"/>
      <c r="H485" s="263"/>
      <c r="I485" s="293"/>
    </row>
    <row r="486" spans="2:9">
      <c r="B486" s="298" t="s">
        <v>1591</v>
      </c>
      <c r="C486" s="264"/>
      <c r="D486" s="263"/>
      <c r="E486" s="262"/>
      <c r="F486" s="263"/>
      <c r="G486" s="263"/>
      <c r="H486" s="263"/>
      <c r="I486" s="293"/>
    </row>
    <row r="487" spans="2:9">
      <c r="B487" s="298" t="s">
        <v>1592</v>
      </c>
      <c r="C487" s="264"/>
      <c r="D487" s="263"/>
      <c r="E487" s="262"/>
      <c r="F487" s="263"/>
      <c r="G487" s="263"/>
      <c r="H487" s="263"/>
      <c r="I487" s="293"/>
    </row>
    <row r="488" spans="2:9">
      <c r="B488" s="298" t="s">
        <v>1593</v>
      </c>
      <c r="C488" s="264"/>
      <c r="D488" s="263"/>
      <c r="E488" s="262"/>
      <c r="F488" s="263"/>
      <c r="G488" s="263"/>
      <c r="H488" s="263"/>
      <c r="I488" s="293"/>
    </row>
    <row r="489" spans="2:9">
      <c r="B489" s="298" t="s">
        <v>1594</v>
      </c>
      <c r="C489" s="264"/>
      <c r="D489" s="263"/>
      <c r="E489" s="262"/>
      <c r="F489" s="263"/>
      <c r="G489" s="263"/>
      <c r="H489" s="263"/>
      <c r="I489" s="293"/>
    </row>
    <row r="490" spans="2:9">
      <c r="B490" s="298" t="s">
        <v>1595</v>
      </c>
      <c r="C490" s="264"/>
      <c r="D490" s="263"/>
      <c r="E490" s="262"/>
      <c r="F490" s="263"/>
      <c r="G490" s="263"/>
      <c r="H490" s="263"/>
      <c r="I490" s="293"/>
    </row>
    <row r="491" spans="2:9">
      <c r="B491" s="298" t="s">
        <v>1596</v>
      </c>
      <c r="C491" s="264"/>
      <c r="D491" s="263"/>
      <c r="E491" s="262"/>
      <c r="F491" s="263"/>
      <c r="G491" s="263"/>
      <c r="H491" s="263"/>
      <c r="I491" s="293"/>
    </row>
    <row r="492" spans="2:9">
      <c r="B492" s="298" t="s">
        <v>1597</v>
      </c>
      <c r="C492" s="264"/>
      <c r="D492" s="263"/>
      <c r="E492" s="262"/>
      <c r="F492" s="263"/>
      <c r="G492" s="263"/>
      <c r="H492" s="263"/>
      <c r="I492" s="293"/>
    </row>
    <row r="493" spans="2:9">
      <c r="B493" s="298" t="s">
        <v>1598</v>
      </c>
      <c r="C493" s="264"/>
      <c r="D493" s="263"/>
      <c r="E493" s="262"/>
      <c r="F493" s="263"/>
      <c r="G493" s="263"/>
      <c r="H493" s="263"/>
      <c r="I493" s="293"/>
    </row>
    <row r="494" spans="2:9">
      <c r="B494" s="298" t="s">
        <v>1599</v>
      </c>
      <c r="C494" s="264"/>
      <c r="D494" s="263"/>
      <c r="E494" s="262"/>
      <c r="F494" s="263"/>
      <c r="G494" s="263"/>
      <c r="H494" s="263"/>
      <c r="I494" s="293"/>
    </row>
    <row r="495" spans="2:9">
      <c r="B495" s="298" t="s">
        <v>1600</v>
      </c>
      <c r="C495" s="264"/>
      <c r="D495" s="263"/>
      <c r="E495" s="262"/>
      <c r="F495" s="263"/>
      <c r="G495" s="263"/>
      <c r="H495" s="263"/>
      <c r="I495" s="293"/>
    </row>
    <row r="496" spans="2:9">
      <c r="B496" s="298" t="s">
        <v>1601</v>
      </c>
      <c r="C496" s="264"/>
      <c r="D496" s="263"/>
      <c r="E496" s="262"/>
      <c r="F496" s="263"/>
      <c r="G496" s="263"/>
      <c r="H496" s="263"/>
      <c r="I496" s="293"/>
    </row>
    <row r="497" spans="2:9">
      <c r="B497" s="298" t="s">
        <v>1602</v>
      </c>
      <c r="C497" s="264"/>
      <c r="D497" s="263"/>
      <c r="E497" s="262"/>
      <c r="F497" s="263"/>
      <c r="G497" s="263"/>
      <c r="H497" s="263"/>
      <c r="I497" s="293"/>
    </row>
    <row r="498" spans="2:9">
      <c r="B498" s="298" t="s">
        <v>1603</v>
      </c>
      <c r="C498" s="264"/>
      <c r="D498" s="263"/>
      <c r="E498" s="262"/>
      <c r="F498" s="263"/>
      <c r="G498" s="263"/>
      <c r="H498" s="263"/>
      <c r="I498" s="293"/>
    </row>
    <row r="499" spans="2:9">
      <c r="B499" s="298" t="s">
        <v>1604</v>
      </c>
      <c r="C499" s="264"/>
      <c r="D499" s="263"/>
      <c r="E499" s="262"/>
      <c r="F499" s="263"/>
      <c r="G499" s="263"/>
      <c r="H499" s="263"/>
      <c r="I499" s="293"/>
    </row>
    <row r="500" spans="2:9">
      <c r="B500" s="298" t="s">
        <v>1605</v>
      </c>
      <c r="C500" s="264"/>
      <c r="D500" s="263"/>
      <c r="E500" s="262"/>
      <c r="F500" s="263"/>
      <c r="G500" s="263"/>
      <c r="H500" s="263"/>
      <c r="I500" s="293"/>
    </row>
    <row r="501" spans="2:9">
      <c r="B501" s="298" t="s">
        <v>1606</v>
      </c>
      <c r="C501" s="264"/>
      <c r="D501" s="263"/>
      <c r="E501" s="262"/>
      <c r="F501" s="263"/>
      <c r="G501" s="263"/>
      <c r="H501" s="263"/>
      <c r="I501" s="293"/>
    </row>
    <row r="502" spans="2:9">
      <c r="B502" s="298" t="s">
        <v>1607</v>
      </c>
      <c r="C502" s="264"/>
      <c r="D502" s="263"/>
      <c r="E502" s="262"/>
      <c r="F502" s="263"/>
      <c r="G502" s="263"/>
      <c r="H502" s="263"/>
      <c r="I502" s="293"/>
    </row>
    <row r="503" spans="2:9">
      <c r="B503" s="298" t="s">
        <v>1608</v>
      </c>
      <c r="C503" s="264"/>
      <c r="D503" s="263"/>
      <c r="E503" s="262"/>
      <c r="F503" s="263"/>
      <c r="G503" s="263"/>
      <c r="H503" s="263"/>
      <c r="I503" s="293"/>
    </row>
    <row r="504" spans="2:9">
      <c r="B504" s="298" t="s">
        <v>1609</v>
      </c>
      <c r="C504" s="264"/>
      <c r="D504" s="263"/>
      <c r="E504" s="262"/>
      <c r="F504" s="263"/>
      <c r="G504" s="263"/>
      <c r="H504" s="263"/>
      <c r="I504" s="293"/>
    </row>
    <row r="505" spans="2:9">
      <c r="B505" s="298" t="s">
        <v>1610</v>
      </c>
      <c r="C505" s="264"/>
      <c r="D505" s="263"/>
      <c r="E505" s="262"/>
      <c r="F505" s="263"/>
      <c r="G505" s="263"/>
      <c r="H505" s="263"/>
      <c r="I505" s="293"/>
    </row>
    <row r="506" spans="2:9">
      <c r="B506" s="298" t="s">
        <v>1611</v>
      </c>
      <c r="C506" s="264"/>
      <c r="D506" s="263"/>
      <c r="E506" s="262"/>
      <c r="F506" s="263"/>
      <c r="G506" s="263"/>
      <c r="H506" s="263"/>
      <c r="I506" s="293"/>
    </row>
    <row r="507" spans="2:9">
      <c r="B507" s="298" t="s">
        <v>1612</v>
      </c>
      <c r="C507" s="264"/>
      <c r="D507" s="263"/>
      <c r="E507" s="262"/>
      <c r="F507" s="263"/>
      <c r="G507" s="263"/>
      <c r="H507" s="263"/>
      <c r="I507" s="293"/>
    </row>
    <row r="508" spans="2:9">
      <c r="B508" s="298" t="s">
        <v>1613</v>
      </c>
      <c r="C508" s="264"/>
      <c r="D508" s="263"/>
      <c r="E508" s="262"/>
      <c r="F508" s="263"/>
      <c r="G508" s="263"/>
      <c r="H508" s="263"/>
      <c r="I508" s="293"/>
    </row>
    <row r="509" spans="2:9">
      <c r="B509" s="298" t="s">
        <v>1614</v>
      </c>
      <c r="C509" s="264"/>
      <c r="D509" s="263"/>
      <c r="E509" s="262"/>
      <c r="F509" s="263"/>
      <c r="G509" s="263"/>
      <c r="H509" s="263"/>
      <c r="I509" s="293"/>
    </row>
    <row r="510" spans="2:9">
      <c r="B510" s="298" t="s">
        <v>1615</v>
      </c>
      <c r="C510" s="264"/>
      <c r="D510" s="263"/>
      <c r="E510" s="262"/>
      <c r="F510" s="263"/>
      <c r="G510" s="263"/>
      <c r="H510" s="263"/>
      <c r="I510" s="293"/>
    </row>
    <row r="511" spans="2:9">
      <c r="B511" s="298" t="s">
        <v>1616</v>
      </c>
      <c r="C511" s="264"/>
      <c r="D511" s="263"/>
      <c r="E511" s="262"/>
      <c r="F511" s="263"/>
      <c r="G511" s="263"/>
      <c r="H511" s="263"/>
      <c r="I511" s="293"/>
    </row>
    <row r="512" spans="2:9">
      <c r="B512" s="298" t="s">
        <v>1617</v>
      </c>
      <c r="C512" s="264"/>
      <c r="D512" s="263"/>
      <c r="E512" s="262"/>
      <c r="F512" s="263"/>
      <c r="G512" s="263"/>
      <c r="H512" s="263"/>
      <c r="I512" s="293"/>
    </row>
    <row r="513" spans="2:9">
      <c r="B513" s="298" t="s">
        <v>1618</v>
      </c>
      <c r="C513" s="264"/>
      <c r="D513" s="263"/>
      <c r="E513" s="262"/>
      <c r="F513" s="263"/>
      <c r="G513" s="263"/>
      <c r="H513" s="263"/>
      <c r="I513" s="293"/>
    </row>
    <row r="514" spans="2:9">
      <c r="B514" s="298" t="s">
        <v>1619</v>
      </c>
      <c r="C514" s="264"/>
      <c r="D514" s="263"/>
      <c r="E514" s="262"/>
      <c r="F514" s="263"/>
      <c r="G514" s="263"/>
      <c r="H514" s="263"/>
      <c r="I514" s="293"/>
    </row>
    <row r="515" spans="2:9">
      <c r="B515" s="298" t="s">
        <v>1620</v>
      </c>
      <c r="C515" s="264"/>
      <c r="D515" s="263"/>
      <c r="E515" s="262"/>
      <c r="F515" s="263"/>
      <c r="G515" s="263"/>
      <c r="H515" s="263"/>
      <c r="I515" s="293"/>
    </row>
    <row r="516" spans="2:9">
      <c r="B516" s="298" t="s">
        <v>1621</v>
      </c>
      <c r="C516" s="264"/>
      <c r="D516" s="263"/>
      <c r="E516" s="262"/>
      <c r="F516" s="263"/>
      <c r="G516" s="263"/>
      <c r="H516" s="263"/>
      <c r="I516" s="293"/>
    </row>
    <row r="517" spans="2:9">
      <c r="B517" s="298" t="s">
        <v>1622</v>
      </c>
      <c r="C517" s="264"/>
      <c r="D517" s="263"/>
      <c r="E517" s="262"/>
      <c r="F517" s="263"/>
      <c r="G517" s="263"/>
      <c r="H517" s="263"/>
      <c r="I517" s="293"/>
    </row>
    <row r="518" spans="2:9">
      <c r="B518" s="298" t="s">
        <v>1623</v>
      </c>
      <c r="C518" s="264"/>
      <c r="D518" s="263"/>
      <c r="E518" s="262"/>
      <c r="F518" s="263"/>
      <c r="G518" s="263"/>
      <c r="H518" s="263"/>
      <c r="I518" s="293"/>
    </row>
    <row r="519" spans="2:9">
      <c r="B519" s="298" t="s">
        <v>1624</v>
      </c>
      <c r="C519" s="264"/>
      <c r="D519" s="263"/>
      <c r="E519" s="262"/>
      <c r="F519" s="263"/>
      <c r="G519" s="263"/>
      <c r="H519" s="263"/>
      <c r="I519" s="293"/>
    </row>
    <row r="520" spans="2:9">
      <c r="B520" s="298" t="s">
        <v>1625</v>
      </c>
      <c r="C520" s="264"/>
      <c r="D520" s="263"/>
      <c r="E520" s="262"/>
      <c r="F520" s="263"/>
      <c r="G520" s="263"/>
      <c r="H520" s="263"/>
      <c r="I520" s="293"/>
    </row>
    <row r="521" spans="2:9">
      <c r="B521" s="298" t="s">
        <v>1626</v>
      </c>
      <c r="C521" s="264"/>
      <c r="D521" s="263"/>
      <c r="E521" s="262"/>
      <c r="F521" s="263"/>
      <c r="G521" s="263"/>
      <c r="H521" s="263"/>
      <c r="I521" s="293"/>
    </row>
    <row r="522" spans="2:9">
      <c r="B522" s="298" t="s">
        <v>1627</v>
      </c>
      <c r="C522" s="264"/>
      <c r="D522" s="263"/>
      <c r="E522" s="262"/>
      <c r="F522" s="263"/>
      <c r="G522" s="263"/>
      <c r="H522" s="263"/>
      <c r="I522" s="293"/>
    </row>
    <row r="523" spans="2:9">
      <c r="B523" s="298" t="s">
        <v>1628</v>
      </c>
      <c r="C523" s="264"/>
      <c r="D523" s="263"/>
      <c r="E523" s="262"/>
      <c r="F523" s="263"/>
      <c r="G523" s="263"/>
      <c r="H523" s="263"/>
      <c r="I523" s="293"/>
    </row>
    <row r="524" spans="2:9">
      <c r="B524" s="298" t="s">
        <v>1629</v>
      </c>
      <c r="C524" s="264"/>
      <c r="D524" s="263"/>
      <c r="E524" s="262"/>
      <c r="F524" s="263"/>
      <c r="G524" s="263"/>
      <c r="H524" s="263"/>
      <c r="I524" s="293"/>
    </row>
    <row r="525" spans="2:9">
      <c r="B525" s="298" t="s">
        <v>1630</v>
      </c>
      <c r="C525" s="264"/>
      <c r="D525" s="263"/>
      <c r="E525" s="262"/>
      <c r="F525" s="263"/>
      <c r="G525" s="263"/>
      <c r="H525" s="263"/>
      <c r="I525" s="293"/>
    </row>
    <row r="526" spans="2:9">
      <c r="B526" s="298" t="s">
        <v>1631</v>
      </c>
      <c r="C526" s="264"/>
      <c r="D526" s="263"/>
      <c r="E526" s="262"/>
      <c r="F526" s="263"/>
      <c r="G526" s="263"/>
      <c r="H526" s="263"/>
      <c r="I526" s="293"/>
    </row>
    <row r="527" spans="2:9">
      <c r="B527" s="298" t="s">
        <v>1632</v>
      </c>
      <c r="C527" s="264"/>
      <c r="D527" s="263"/>
      <c r="E527" s="262"/>
      <c r="F527" s="263"/>
      <c r="G527" s="263"/>
      <c r="H527" s="263"/>
      <c r="I527" s="293"/>
    </row>
    <row r="528" spans="2:9">
      <c r="B528" s="298" t="s">
        <v>1633</v>
      </c>
      <c r="C528" s="264"/>
      <c r="D528" s="263"/>
      <c r="E528" s="262"/>
      <c r="F528" s="263"/>
      <c r="G528" s="263"/>
      <c r="H528" s="263"/>
      <c r="I528" s="293"/>
    </row>
    <row r="529" spans="2:9">
      <c r="B529" s="298" t="s">
        <v>1634</v>
      </c>
      <c r="C529" s="264"/>
      <c r="D529" s="263"/>
      <c r="E529" s="262"/>
      <c r="F529" s="263"/>
      <c r="G529" s="263"/>
      <c r="H529" s="263"/>
      <c r="I529" s="293"/>
    </row>
    <row r="530" spans="2:9">
      <c r="B530" s="298" t="s">
        <v>1635</v>
      </c>
      <c r="C530" s="264"/>
      <c r="D530" s="263"/>
      <c r="E530" s="262"/>
      <c r="F530" s="263"/>
      <c r="G530" s="263"/>
      <c r="H530" s="263"/>
      <c r="I530" s="293"/>
    </row>
    <row r="531" spans="2:9">
      <c r="B531" s="298" t="s">
        <v>1636</v>
      </c>
      <c r="C531" s="264"/>
      <c r="D531" s="263"/>
      <c r="E531" s="262"/>
      <c r="F531" s="263"/>
      <c r="G531" s="263"/>
      <c r="H531" s="263"/>
      <c r="I531" s="293"/>
    </row>
    <row r="532" spans="2:9">
      <c r="B532" s="298" t="s">
        <v>1637</v>
      </c>
      <c r="C532" s="264"/>
      <c r="D532" s="263"/>
      <c r="E532" s="262"/>
      <c r="F532" s="263"/>
      <c r="G532" s="263"/>
      <c r="H532" s="263"/>
      <c r="I532" s="293"/>
    </row>
    <row r="533" spans="2:9">
      <c r="B533" s="298" t="s">
        <v>1638</v>
      </c>
      <c r="C533" s="264"/>
      <c r="D533" s="263"/>
      <c r="E533" s="262"/>
      <c r="F533" s="263"/>
      <c r="G533" s="263"/>
      <c r="H533" s="263"/>
      <c r="I533" s="293"/>
    </row>
    <row r="534" spans="2:9">
      <c r="B534" s="298" t="s">
        <v>1639</v>
      </c>
      <c r="C534" s="264"/>
      <c r="D534" s="263"/>
      <c r="E534" s="262"/>
      <c r="F534" s="263"/>
      <c r="G534" s="263"/>
      <c r="H534" s="263"/>
      <c r="I534" s="293"/>
    </row>
    <row r="535" spans="2:9">
      <c r="B535" s="298" t="s">
        <v>1640</v>
      </c>
      <c r="C535" s="264"/>
      <c r="D535" s="263"/>
      <c r="E535" s="262"/>
      <c r="F535" s="263"/>
      <c r="G535" s="263"/>
      <c r="H535" s="263"/>
      <c r="I535" s="293"/>
    </row>
    <row r="536" spans="2:9">
      <c r="B536" s="298" t="s">
        <v>1641</v>
      </c>
      <c r="C536" s="264"/>
      <c r="D536" s="263"/>
      <c r="E536" s="262"/>
      <c r="F536" s="263"/>
      <c r="G536" s="263"/>
      <c r="H536" s="263"/>
      <c r="I536" s="293"/>
    </row>
    <row r="537" spans="2:9">
      <c r="B537" s="298" t="s">
        <v>1642</v>
      </c>
      <c r="C537" s="264"/>
      <c r="D537" s="263"/>
      <c r="E537" s="262"/>
      <c r="F537" s="263"/>
      <c r="G537" s="263"/>
      <c r="H537" s="263"/>
      <c r="I537" s="293"/>
    </row>
    <row r="538" spans="2:9">
      <c r="B538" s="298" t="s">
        <v>1643</v>
      </c>
      <c r="C538" s="264"/>
      <c r="D538" s="263"/>
      <c r="E538" s="262"/>
      <c r="F538" s="263"/>
      <c r="G538" s="263"/>
      <c r="H538" s="263"/>
      <c r="I538" s="293"/>
    </row>
    <row r="539" spans="2:9">
      <c r="B539" s="298" t="s">
        <v>1644</v>
      </c>
      <c r="C539" s="264"/>
      <c r="D539" s="263"/>
      <c r="E539" s="262"/>
      <c r="F539" s="263"/>
      <c r="G539" s="263"/>
      <c r="H539" s="263"/>
      <c r="I539" s="293"/>
    </row>
    <row r="540" spans="2:9">
      <c r="B540" s="298" t="s">
        <v>1645</v>
      </c>
      <c r="C540" s="264"/>
      <c r="D540" s="263"/>
      <c r="E540" s="262"/>
      <c r="F540" s="263"/>
      <c r="G540" s="263"/>
      <c r="H540" s="263"/>
      <c r="I540" s="293"/>
    </row>
    <row r="541" spans="2:9">
      <c r="B541" s="298" t="s">
        <v>1646</v>
      </c>
      <c r="C541" s="264"/>
      <c r="D541" s="263"/>
      <c r="E541" s="262"/>
      <c r="F541" s="263"/>
      <c r="G541" s="263"/>
      <c r="H541" s="263"/>
      <c r="I541" s="293"/>
    </row>
    <row r="542" spans="2:9">
      <c r="B542" s="298" t="s">
        <v>1647</v>
      </c>
      <c r="C542" s="264"/>
      <c r="D542" s="263"/>
      <c r="E542" s="262"/>
      <c r="F542" s="263"/>
      <c r="G542" s="263"/>
      <c r="H542" s="263"/>
      <c r="I542" s="293"/>
    </row>
    <row r="543" spans="2:9">
      <c r="B543" s="298" t="s">
        <v>1648</v>
      </c>
      <c r="C543" s="264"/>
      <c r="D543" s="263"/>
      <c r="E543" s="262"/>
      <c r="F543" s="263"/>
      <c r="G543" s="263"/>
      <c r="H543" s="263"/>
      <c r="I543" s="293"/>
    </row>
    <row r="544" spans="2:9">
      <c r="B544" s="298" t="s">
        <v>1649</v>
      </c>
      <c r="C544" s="264"/>
      <c r="D544" s="263"/>
      <c r="E544" s="262"/>
      <c r="F544" s="263"/>
      <c r="G544" s="263"/>
      <c r="H544" s="263"/>
      <c r="I544" s="293"/>
    </row>
    <row r="545" spans="2:9">
      <c r="B545" s="298" t="s">
        <v>1650</v>
      </c>
      <c r="C545" s="264"/>
      <c r="D545" s="263"/>
      <c r="E545" s="262"/>
      <c r="F545" s="263"/>
      <c r="G545" s="263"/>
      <c r="H545" s="263"/>
      <c r="I545" s="293"/>
    </row>
    <row r="546" spans="2:9">
      <c r="B546" s="298" t="s">
        <v>1651</v>
      </c>
      <c r="C546" s="264"/>
      <c r="D546" s="263"/>
      <c r="E546" s="262"/>
      <c r="F546" s="263"/>
      <c r="G546" s="263"/>
      <c r="H546" s="263"/>
      <c r="I546" s="293"/>
    </row>
    <row r="547" spans="2:9">
      <c r="B547" s="298" t="s">
        <v>1652</v>
      </c>
      <c r="C547" s="264"/>
      <c r="D547" s="263"/>
      <c r="E547" s="262"/>
      <c r="F547" s="263"/>
      <c r="G547" s="263"/>
      <c r="H547" s="263"/>
      <c r="I547" s="293"/>
    </row>
    <row r="548" spans="2:9">
      <c r="B548" s="298" t="s">
        <v>1653</v>
      </c>
      <c r="C548" s="264"/>
      <c r="D548" s="263"/>
      <c r="E548" s="262"/>
      <c r="F548" s="263"/>
      <c r="G548" s="263"/>
      <c r="H548" s="263"/>
      <c r="I548" s="293"/>
    </row>
    <row r="549" spans="2:9">
      <c r="B549" s="298" t="s">
        <v>1654</v>
      </c>
      <c r="C549" s="264"/>
      <c r="D549" s="263"/>
      <c r="E549" s="262"/>
      <c r="F549" s="263"/>
      <c r="G549" s="263"/>
      <c r="H549" s="263"/>
      <c r="I549" s="293"/>
    </row>
    <row r="550" spans="2:9">
      <c r="B550" s="298" t="s">
        <v>1655</v>
      </c>
      <c r="C550" s="264"/>
      <c r="D550" s="263"/>
      <c r="E550" s="262"/>
      <c r="F550" s="263"/>
      <c r="G550" s="263"/>
      <c r="H550" s="263"/>
      <c r="I550" s="293"/>
    </row>
    <row r="551" spans="2:9">
      <c r="B551" s="298" t="s">
        <v>1656</v>
      </c>
      <c r="C551" s="264"/>
      <c r="D551" s="263"/>
      <c r="E551" s="262"/>
      <c r="F551" s="263"/>
      <c r="G551" s="263"/>
      <c r="H551" s="263"/>
      <c r="I551" s="293"/>
    </row>
    <row r="552" spans="2:9">
      <c r="B552" s="298" t="s">
        <v>1657</v>
      </c>
      <c r="C552" s="264"/>
      <c r="D552" s="263"/>
      <c r="E552" s="262"/>
      <c r="F552" s="263"/>
      <c r="G552" s="263"/>
      <c r="H552" s="263"/>
      <c r="I552" s="293"/>
    </row>
    <row r="553" spans="2:9">
      <c r="B553" s="298" t="s">
        <v>1658</v>
      </c>
      <c r="C553" s="264"/>
      <c r="D553" s="263"/>
      <c r="E553" s="262"/>
      <c r="F553" s="263"/>
      <c r="G553" s="263"/>
      <c r="H553" s="263"/>
      <c r="I553" s="293"/>
    </row>
    <row r="554" spans="2:9">
      <c r="B554" s="298" t="s">
        <v>1659</v>
      </c>
      <c r="C554" s="264"/>
      <c r="D554" s="263"/>
      <c r="E554" s="262"/>
      <c r="F554" s="263"/>
      <c r="G554" s="263"/>
      <c r="H554" s="263"/>
      <c r="I554" s="293"/>
    </row>
    <row r="555" spans="2:9">
      <c r="B555" s="298" t="s">
        <v>1660</v>
      </c>
      <c r="C555" s="264"/>
      <c r="D555" s="263"/>
      <c r="E555" s="262"/>
      <c r="F555" s="263"/>
      <c r="G555" s="263"/>
      <c r="H555" s="263"/>
      <c r="I555" s="293"/>
    </row>
    <row r="556" spans="2:9">
      <c r="B556" s="298" t="s">
        <v>1661</v>
      </c>
      <c r="C556" s="264"/>
      <c r="D556" s="263"/>
      <c r="E556" s="262"/>
      <c r="F556" s="263"/>
      <c r="G556" s="263"/>
      <c r="H556" s="263"/>
      <c r="I556" s="293"/>
    </row>
    <row r="557" spans="2:9">
      <c r="B557" s="298" t="s">
        <v>1662</v>
      </c>
      <c r="C557" s="264"/>
      <c r="D557" s="263"/>
      <c r="E557" s="262"/>
      <c r="F557" s="263"/>
      <c r="G557" s="263"/>
      <c r="H557" s="263"/>
      <c r="I557" s="293"/>
    </row>
    <row r="558" spans="2:9">
      <c r="B558" s="298" t="s">
        <v>1663</v>
      </c>
      <c r="C558" s="264"/>
      <c r="D558" s="263"/>
      <c r="E558" s="262"/>
      <c r="F558" s="263"/>
      <c r="G558" s="263"/>
      <c r="H558" s="263"/>
      <c r="I558" s="293"/>
    </row>
    <row r="559" spans="2:9">
      <c r="B559" s="298" t="s">
        <v>1664</v>
      </c>
      <c r="C559" s="264"/>
      <c r="D559" s="263"/>
      <c r="E559" s="262"/>
      <c r="F559" s="263"/>
      <c r="G559" s="263"/>
      <c r="H559" s="263"/>
      <c r="I559" s="293"/>
    </row>
    <row r="560" spans="2:9">
      <c r="B560" s="298" t="s">
        <v>1665</v>
      </c>
      <c r="C560" s="264"/>
      <c r="D560" s="263"/>
      <c r="E560" s="262"/>
      <c r="F560" s="263"/>
      <c r="G560" s="263"/>
      <c r="H560" s="263"/>
      <c r="I560" s="293"/>
    </row>
    <row r="561" spans="2:9">
      <c r="B561" s="298" t="s">
        <v>1666</v>
      </c>
      <c r="C561" s="264"/>
      <c r="D561" s="263"/>
      <c r="E561" s="262"/>
      <c r="F561" s="263"/>
      <c r="G561" s="263"/>
      <c r="H561" s="263"/>
      <c r="I561" s="293"/>
    </row>
    <row r="562" spans="2:9">
      <c r="B562" s="298" t="s">
        <v>1667</v>
      </c>
      <c r="C562" s="264"/>
      <c r="D562" s="263"/>
      <c r="E562" s="262"/>
      <c r="F562" s="263"/>
      <c r="G562" s="263"/>
      <c r="H562" s="263"/>
      <c r="I562" s="293"/>
    </row>
    <row r="563" spans="2:9">
      <c r="B563" s="298" t="s">
        <v>1668</v>
      </c>
      <c r="C563" s="264"/>
      <c r="D563" s="263"/>
      <c r="E563" s="262"/>
      <c r="F563" s="263"/>
      <c r="G563" s="263"/>
      <c r="H563" s="263"/>
      <c r="I563" s="293"/>
    </row>
    <row r="564" spans="2:9">
      <c r="B564" s="298" t="s">
        <v>1669</v>
      </c>
      <c r="C564" s="264"/>
      <c r="D564" s="263"/>
      <c r="E564" s="262"/>
      <c r="F564" s="263"/>
      <c r="G564" s="263"/>
      <c r="H564" s="263"/>
      <c r="I564" s="293"/>
    </row>
    <row r="565" spans="2:9">
      <c r="B565" s="298" t="s">
        <v>1670</v>
      </c>
      <c r="C565" s="264"/>
      <c r="D565" s="263"/>
      <c r="E565" s="262"/>
      <c r="F565" s="263"/>
      <c r="G565" s="263"/>
      <c r="H565" s="263"/>
      <c r="I565" s="293"/>
    </row>
    <row r="566" spans="2:9">
      <c r="B566" s="298" t="s">
        <v>1671</v>
      </c>
      <c r="C566" s="264"/>
      <c r="D566" s="263"/>
      <c r="E566" s="262"/>
      <c r="F566" s="263"/>
      <c r="G566" s="263"/>
      <c r="H566" s="263"/>
      <c r="I566" s="293"/>
    </row>
    <row r="567" spans="2:9">
      <c r="B567" s="298" t="s">
        <v>1672</v>
      </c>
      <c r="C567" s="264"/>
      <c r="D567" s="263"/>
      <c r="E567" s="262"/>
      <c r="F567" s="263"/>
      <c r="G567" s="263"/>
      <c r="H567" s="263"/>
      <c r="I567" s="293"/>
    </row>
    <row r="568" spans="2:9">
      <c r="B568" s="298" t="s">
        <v>1673</v>
      </c>
      <c r="C568" s="264"/>
      <c r="D568" s="263"/>
      <c r="E568" s="262"/>
      <c r="F568" s="263"/>
      <c r="G568" s="263"/>
      <c r="H568" s="263"/>
      <c r="I568" s="293"/>
    </row>
    <row r="569" spans="2:9">
      <c r="B569" s="298" t="s">
        <v>1674</v>
      </c>
      <c r="C569" s="264"/>
      <c r="D569" s="263"/>
      <c r="E569" s="262"/>
      <c r="F569" s="263"/>
      <c r="G569" s="263"/>
      <c r="H569" s="263"/>
      <c r="I569" s="293"/>
    </row>
    <row r="570" spans="2:9">
      <c r="B570" s="298" t="s">
        <v>1675</v>
      </c>
      <c r="C570" s="264"/>
      <c r="D570" s="263"/>
      <c r="E570" s="262"/>
      <c r="F570" s="263"/>
      <c r="G570" s="263"/>
      <c r="H570" s="263"/>
      <c r="I570" s="293"/>
    </row>
    <row r="571" spans="2:9">
      <c r="B571" s="298" t="s">
        <v>1676</v>
      </c>
      <c r="C571" s="264"/>
      <c r="D571" s="263"/>
      <c r="E571" s="262"/>
      <c r="F571" s="263"/>
      <c r="G571" s="263"/>
      <c r="H571" s="263"/>
      <c r="I571" s="293"/>
    </row>
    <row r="572" spans="2:9">
      <c r="B572" s="298" t="s">
        <v>1677</v>
      </c>
      <c r="C572" s="264"/>
      <c r="D572" s="263"/>
      <c r="E572" s="262"/>
      <c r="F572" s="263"/>
      <c r="G572" s="263"/>
      <c r="H572" s="263"/>
      <c r="I572" s="293"/>
    </row>
    <row r="573" spans="2:9">
      <c r="B573" s="298" t="s">
        <v>1678</v>
      </c>
      <c r="C573" s="264"/>
      <c r="D573" s="263"/>
      <c r="E573" s="262"/>
      <c r="F573" s="263"/>
      <c r="G573" s="263"/>
      <c r="H573" s="263"/>
      <c r="I573" s="293"/>
    </row>
    <row r="574" spans="2:9">
      <c r="B574" s="298" t="s">
        <v>1679</v>
      </c>
      <c r="C574" s="264"/>
      <c r="D574" s="263"/>
      <c r="E574" s="262"/>
      <c r="F574" s="263"/>
      <c r="G574" s="263"/>
      <c r="H574" s="263"/>
      <c r="I574" s="293"/>
    </row>
    <row r="575" spans="2:9">
      <c r="B575" s="298" t="s">
        <v>1680</v>
      </c>
      <c r="C575" s="264"/>
      <c r="D575" s="263"/>
      <c r="E575" s="262"/>
      <c r="F575" s="263"/>
      <c r="G575" s="263"/>
      <c r="H575" s="263"/>
      <c r="I575" s="293"/>
    </row>
    <row r="576" spans="2:9">
      <c r="B576" s="298" t="s">
        <v>1681</v>
      </c>
      <c r="C576" s="264"/>
      <c r="D576" s="263"/>
      <c r="E576" s="262"/>
      <c r="F576" s="263"/>
      <c r="G576" s="263"/>
      <c r="H576" s="263"/>
      <c r="I576" s="293"/>
    </row>
    <row r="577" spans="2:9">
      <c r="B577" s="298" t="s">
        <v>1682</v>
      </c>
      <c r="C577" s="264"/>
      <c r="D577" s="263"/>
      <c r="E577" s="262"/>
      <c r="F577" s="263"/>
      <c r="G577" s="263"/>
      <c r="H577" s="263"/>
      <c r="I577" s="293"/>
    </row>
    <row r="578" spans="2:9">
      <c r="B578" s="298" t="s">
        <v>1683</v>
      </c>
      <c r="C578" s="264"/>
      <c r="D578" s="263"/>
      <c r="E578" s="262"/>
      <c r="F578" s="263"/>
      <c r="G578" s="263"/>
      <c r="H578" s="263"/>
      <c r="I578" s="293"/>
    </row>
    <row r="579" spans="2:9">
      <c r="B579" s="298" t="s">
        <v>1684</v>
      </c>
      <c r="C579" s="264"/>
      <c r="D579" s="263"/>
      <c r="E579" s="262"/>
      <c r="F579" s="263"/>
      <c r="G579" s="263"/>
      <c r="H579" s="263"/>
      <c r="I579" s="293"/>
    </row>
    <row r="580" spans="2:9">
      <c r="B580" s="298" t="s">
        <v>1685</v>
      </c>
      <c r="C580" s="264"/>
      <c r="D580" s="263"/>
      <c r="E580" s="262"/>
      <c r="F580" s="263"/>
      <c r="G580" s="263"/>
      <c r="H580" s="263"/>
      <c r="I580" s="293"/>
    </row>
    <row r="581" spans="2:9">
      <c r="B581" s="298" t="s">
        <v>1686</v>
      </c>
      <c r="C581" s="264"/>
      <c r="D581" s="263"/>
      <c r="E581" s="262"/>
      <c r="F581" s="263"/>
      <c r="G581" s="263"/>
      <c r="H581" s="263"/>
      <c r="I581" s="293"/>
    </row>
    <row r="582" spans="2:9">
      <c r="B582" s="298" t="s">
        <v>1687</v>
      </c>
      <c r="C582" s="264"/>
      <c r="D582" s="263"/>
      <c r="E582" s="262"/>
      <c r="F582" s="263"/>
      <c r="G582" s="263"/>
      <c r="H582" s="263"/>
      <c r="I582" s="293"/>
    </row>
    <row r="583" spans="2:9">
      <c r="B583" s="298" t="s">
        <v>1688</v>
      </c>
      <c r="C583" s="264"/>
      <c r="D583" s="263"/>
      <c r="E583" s="262"/>
      <c r="F583" s="263"/>
      <c r="G583" s="263"/>
      <c r="H583" s="263"/>
      <c r="I583" s="293"/>
    </row>
    <row r="584" spans="2:9">
      <c r="B584" s="298" t="s">
        <v>1689</v>
      </c>
      <c r="C584" s="264"/>
      <c r="D584" s="263"/>
      <c r="E584" s="262"/>
      <c r="F584" s="263"/>
      <c r="G584" s="263"/>
      <c r="H584" s="263"/>
      <c r="I584" s="293"/>
    </row>
    <row r="585" spans="2:9">
      <c r="B585" s="298" t="s">
        <v>1690</v>
      </c>
      <c r="C585" s="264"/>
      <c r="D585" s="263"/>
      <c r="E585" s="262"/>
      <c r="F585" s="263"/>
      <c r="G585" s="263"/>
      <c r="H585" s="263"/>
      <c r="I585" s="293"/>
    </row>
    <row r="586" spans="2:9">
      <c r="B586" s="298" t="s">
        <v>1691</v>
      </c>
      <c r="C586" s="264"/>
      <c r="D586" s="263"/>
      <c r="E586" s="262"/>
      <c r="F586" s="263"/>
      <c r="G586" s="263"/>
      <c r="H586" s="263"/>
      <c r="I586" s="293"/>
    </row>
    <row r="587" spans="2:9">
      <c r="B587" s="298" t="s">
        <v>1692</v>
      </c>
      <c r="C587" s="264"/>
      <c r="D587" s="263"/>
      <c r="E587" s="262"/>
      <c r="F587" s="263"/>
      <c r="G587" s="263"/>
      <c r="H587" s="263"/>
      <c r="I587" s="293"/>
    </row>
    <row r="588" spans="2:9">
      <c r="B588" s="298" t="s">
        <v>1693</v>
      </c>
      <c r="C588" s="264"/>
      <c r="D588" s="263"/>
      <c r="E588" s="262"/>
      <c r="F588" s="263"/>
      <c r="G588" s="263"/>
      <c r="H588" s="263"/>
      <c r="I588" s="293"/>
    </row>
    <row r="589" spans="2:9">
      <c r="B589" s="298" t="s">
        <v>1694</v>
      </c>
      <c r="C589" s="264"/>
      <c r="D589" s="263"/>
      <c r="E589" s="262"/>
      <c r="F589" s="263"/>
      <c r="G589" s="263"/>
      <c r="H589" s="263"/>
      <c r="I589" s="293"/>
    </row>
    <row r="590" spans="2:9">
      <c r="B590" s="298" t="s">
        <v>1695</v>
      </c>
      <c r="C590" s="264"/>
      <c r="D590" s="263"/>
      <c r="E590" s="262"/>
      <c r="F590" s="263"/>
      <c r="G590" s="263"/>
      <c r="H590" s="263"/>
      <c r="I590" s="293"/>
    </row>
    <row r="591" spans="2:9">
      <c r="B591" s="298" t="s">
        <v>1696</v>
      </c>
      <c r="C591" s="264"/>
      <c r="D591" s="263"/>
      <c r="E591" s="262"/>
      <c r="F591" s="263"/>
      <c r="G591" s="263"/>
      <c r="H591" s="263"/>
      <c r="I591" s="293"/>
    </row>
    <row r="592" spans="2:9">
      <c r="B592" s="298" t="s">
        <v>1697</v>
      </c>
      <c r="C592" s="264"/>
      <c r="D592" s="263"/>
      <c r="E592" s="262"/>
      <c r="F592" s="263"/>
      <c r="G592" s="263"/>
      <c r="H592" s="263"/>
      <c r="I592" s="293"/>
    </row>
    <row r="593" spans="2:9">
      <c r="B593" s="298" t="s">
        <v>1698</v>
      </c>
      <c r="C593" s="264"/>
      <c r="D593" s="263"/>
      <c r="E593" s="262"/>
      <c r="F593" s="263"/>
      <c r="G593" s="263"/>
      <c r="H593" s="263"/>
      <c r="I593" s="293"/>
    </row>
    <row r="594" spans="2:9">
      <c r="B594" s="298" t="s">
        <v>1699</v>
      </c>
      <c r="C594" s="264"/>
      <c r="D594" s="263"/>
      <c r="E594" s="262"/>
      <c r="F594" s="263"/>
      <c r="G594" s="263"/>
      <c r="H594" s="263"/>
      <c r="I594" s="293"/>
    </row>
    <row r="595" spans="2:9">
      <c r="B595" s="298" t="s">
        <v>1700</v>
      </c>
      <c r="C595" s="264"/>
      <c r="D595" s="263"/>
      <c r="E595" s="262"/>
      <c r="F595" s="263"/>
      <c r="G595" s="263"/>
      <c r="H595" s="263"/>
      <c r="I595" s="293"/>
    </row>
    <row r="596" spans="2:9">
      <c r="B596" s="298" t="s">
        <v>1701</v>
      </c>
      <c r="C596" s="264"/>
      <c r="D596" s="263"/>
      <c r="E596" s="262"/>
      <c r="F596" s="263"/>
      <c r="G596" s="263"/>
      <c r="H596" s="263"/>
      <c r="I596" s="293"/>
    </row>
    <row r="597" spans="2:9">
      <c r="B597" s="298" t="s">
        <v>1702</v>
      </c>
      <c r="C597" s="264"/>
      <c r="D597" s="263"/>
      <c r="E597" s="262"/>
      <c r="F597" s="263"/>
      <c r="G597" s="263"/>
      <c r="H597" s="263"/>
      <c r="I597" s="293"/>
    </row>
    <row r="598" spans="2:9">
      <c r="B598" s="298" t="s">
        <v>1703</v>
      </c>
      <c r="C598" s="264"/>
      <c r="D598" s="263"/>
      <c r="E598" s="262"/>
      <c r="F598" s="263"/>
      <c r="G598" s="263"/>
      <c r="H598" s="263"/>
      <c r="I598" s="293"/>
    </row>
    <row r="599" spans="2:9">
      <c r="B599" s="298" t="s">
        <v>1704</v>
      </c>
      <c r="C599" s="264"/>
      <c r="D599" s="263"/>
      <c r="E599" s="262"/>
      <c r="F599" s="263"/>
      <c r="G599" s="263"/>
      <c r="H599" s="263"/>
      <c r="I599" s="293"/>
    </row>
    <row r="600" spans="2:9">
      <c r="B600" s="298" t="s">
        <v>1705</v>
      </c>
      <c r="C600" s="264"/>
      <c r="D600" s="263"/>
      <c r="E600" s="262"/>
      <c r="F600" s="263"/>
      <c r="G600" s="263"/>
      <c r="H600" s="263"/>
      <c r="I600" s="293"/>
    </row>
    <row r="601" spans="2:9">
      <c r="B601" s="298" t="s">
        <v>1706</v>
      </c>
      <c r="C601" s="264"/>
      <c r="D601" s="263"/>
      <c r="E601" s="262"/>
      <c r="F601" s="263"/>
      <c r="G601" s="263"/>
      <c r="H601" s="263"/>
      <c r="I601" s="293"/>
    </row>
    <row r="602" spans="2:9">
      <c r="B602" s="298" t="s">
        <v>1707</v>
      </c>
      <c r="C602" s="264"/>
      <c r="D602" s="263"/>
      <c r="E602" s="262"/>
      <c r="F602" s="263"/>
      <c r="G602" s="263"/>
      <c r="H602" s="263"/>
      <c r="I602" s="293"/>
    </row>
    <row r="603" spans="2:9">
      <c r="B603" s="298" t="s">
        <v>1708</v>
      </c>
      <c r="C603" s="264"/>
      <c r="D603" s="263"/>
      <c r="E603" s="262"/>
      <c r="F603" s="263"/>
      <c r="G603" s="263"/>
      <c r="H603" s="263"/>
      <c r="I603" s="293"/>
    </row>
    <row r="604" spans="2:9">
      <c r="B604" s="298" t="s">
        <v>1709</v>
      </c>
      <c r="C604" s="264"/>
      <c r="D604" s="263"/>
      <c r="E604" s="262"/>
      <c r="F604" s="263"/>
      <c r="G604" s="263"/>
      <c r="H604" s="263"/>
      <c r="I604" s="293"/>
    </row>
    <row r="605" spans="2:9">
      <c r="B605" s="298" t="s">
        <v>1710</v>
      </c>
      <c r="C605" s="264"/>
      <c r="D605" s="263"/>
      <c r="E605" s="262"/>
      <c r="F605" s="263"/>
      <c r="G605" s="263"/>
      <c r="H605" s="263"/>
      <c r="I605" s="293"/>
    </row>
    <row r="606" spans="2:9">
      <c r="B606" s="298" t="s">
        <v>1711</v>
      </c>
      <c r="C606" s="264"/>
      <c r="D606" s="263"/>
      <c r="E606" s="262"/>
      <c r="F606" s="263"/>
      <c r="G606" s="263"/>
      <c r="H606" s="263"/>
      <c r="I606" s="293"/>
    </row>
    <row r="607" spans="2:9">
      <c r="B607" s="298" t="s">
        <v>1712</v>
      </c>
      <c r="C607" s="264"/>
      <c r="D607" s="263"/>
      <c r="E607" s="262"/>
      <c r="F607" s="263"/>
      <c r="G607" s="263"/>
      <c r="H607" s="263"/>
      <c r="I607" s="293"/>
    </row>
    <row r="608" spans="2:9">
      <c r="B608" s="298" t="s">
        <v>1713</v>
      </c>
      <c r="C608" s="264"/>
      <c r="D608" s="263"/>
      <c r="E608" s="262"/>
      <c r="F608" s="263"/>
      <c r="G608" s="263"/>
      <c r="H608" s="263"/>
      <c r="I608" s="293"/>
    </row>
    <row r="609" spans="2:9">
      <c r="B609" s="298" t="s">
        <v>1714</v>
      </c>
      <c r="C609" s="264"/>
      <c r="D609" s="263"/>
      <c r="E609" s="262"/>
      <c r="F609" s="263"/>
      <c r="G609" s="263"/>
      <c r="H609" s="263"/>
      <c r="I609" s="293"/>
    </row>
    <row r="610" spans="2:9">
      <c r="B610" s="298" t="s">
        <v>1715</v>
      </c>
      <c r="C610" s="264"/>
      <c r="D610" s="263"/>
      <c r="E610" s="262"/>
      <c r="F610" s="263"/>
      <c r="G610" s="263"/>
      <c r="H610" s="263"/>
      <c r="I610" s="293"/>
    </row>
    <row r="611" spans="2:9">
      <c r="B611" s="298" t="s">
        <v>1716</v>
      </c>
      <c r="C611" s="264"/>
      <c r="D611" s="263"/>
      <c r="E611" s="262"/>
      <c r="F611" s="263"/>
      <c r="G611" s="263"/>
      <c r="H611" s="263"/>
      <c r="I611" s="293"/>
    </row>
    <row r="612" spans="2:9">
      <c r="B612" s="298" t="s">
        <v>1717</v>
      </c>
      <c r="C612" s="264"/>
      <c r="D612" s="263"/>
      <c r="E612" s="262"/>
      <c r="F612" s="263"/>
      <c r="G612" s="263"/>
      <c r="H612" s="263"/>
      <c r="I612" s="293"/>
    </row>
    <row r="613" spans="2:9">
      <c r="B613" s="298" t="s">
        <v>1718</v>
      </c>
      <c r="C613" s="264"/>
      <c r="D613" s="263"/>
      <c r="E613" s="262"/>
      <c r="F613" s="263"/>
      <c r="G613" s="263"/>
      <c r="H613" s="263"/>
      <c r="I613" s="293"/>
    </row>
    <row r="614" spans="2:9">
      <c r="B614" s="298" t="s">
        <v>1719</v>
      </c>
      <c r="C614" s="264"/>
      <c r="D614" s="263"/>
      <c r="E614" s="262"/>
      <c r="F614" s="263"/>
      <c r="G614" s="263"/>
      <c r="H614" s="263"/>
      <c r="I614" s="293"/>
    </row>
    <row r="615" spans="2:9">
      <c r="B615" s="298" t="s">
        <v>1720</v>
      </c>
      <c r="C615" s="264"/>
      <c r="D615" s="263"/>
      <c r="E615" s="262"/>
      <c r="F615" s="263"/>
      <c r="G615" s="263"/>
      <c r="H615" s="263"/>
      <c r="I615" s="293"/>
    </row>
    <row r="616" spans="2:9">
      <c r="B616" s="298" t="s">
        <v>1721</v>
      </c>
      <c r="C616" s="264"/>
      <c r="D616" s="263"/>
      <c r="E616" s="262"/>
      <c r="F616" s="263"/>
      <c r="G616" s="263"/>
      <c r="H616" s="263"/>
      <c r="I616" s="293"/>
    </row>
    <row r="617" spans="2:9">
      <c r="B617" s="298" t="s">
        <v>1722</v>
      </c>
      <c r="C617" s="264"/>
      <c r="D617" s="263"/>
      <c r="E617" s="262"/>
      <c r="F617" s="263"/>
      <c r="G617" s="263"/>
      <c r="H617" s="263"/>
      <c r="I617" s="293"/>
    </row>
    <row r="618" spans="2:9">
      <c r="B618" s="298" t="s">
        <v>1723</v>
      </c>
      <c r="C618" s="264"/>
      <c r="D618" s="263"/>
      <c r="E618" s="262"/>
      <c r="F618" s="263"/>
      <c r="G618" s="263"/>
      <c r="H618" s="263"/>
      <c r="I618" s="293"/>
    </row>
    <row r="619" spans="2:9">
      <c r="B619" s="298" t="s">
        <v>1724</v>
      </c>
      <c r="C619" s="264"/>
      <c r="D619" s="263"/>
      <c r="E619" s="262"/>
      <c r="F619" s="263"/>
      <c r="G619" s="263"/>
      <c r="H619" s="263"/>
      <c r="I619" s="293"/>
    </row>
    <row r="620" spans="2:9">
      <c r="B620" s="298" t="s">
        <v>1725</v>
      </c>
      <c r="C620" s="264"/>
      <c r="D620" s="263"/>
      <c r="E620" s="262"/>
      <c r="F620" s="263"/>
      <c r="G620" s="263"/>
      <c r="H620" s="263"/>
      <c r="I620" s="293"/>
    </row>
    <row r="621" spans="2:9">
      <c r="B621" s="298" t="s">
        <v>1726</v>
      </c>
      <c r="C621" s="264"/>
      <c r="D621" s="263"/>
      <c r="E621" s="262"/>
      <c r="F621" s="263"/>
      <c r="G621" s="263"/>
      <c r="H621" s="263"/>
      <c r="I621" s="293"/>
    </row>
    <row r="622" spans="2:9">
      <c r="B622" s="298" t="s">
        <v>1727</v>
      </c>
      <c r="C622" s="264"/>
      <c r="D622" s="263"/>
      <c r="E622" s="262"/>
      <c r="F622" s="263"/>
      <c r="G622" s="263"/>
      <c r="H622" s="263"/>
      <c r="I622" s="293"/>
    </row>
    <row r="623" spans="2:9">
      <c r="B623" s="298" t="s">
        <v>1728</v>
      </c>
      <c r="C623" s="264"/>
      <c r="D623" s="263"/>
      <c r="E623" s="262"/>
      <c r="F623" s="263"/>
      <c r="G623" s="263"/>
      <c r="H623" s="263"/>
      <c r="I623" s="293"/>
    </row>
    <row r="624" spans="2:9">
      <c r="B624" s="298" t="s">
        <v>1729</v>
      </c>
      <c r="C624" s="264"/>
      <c r="D624" s="263"/>
      <c r="E624" s="262"/>
      <c r="F624" s="263"/>
      <c r="G624" s="263"/>
      <c r="H624" s="263"/>
      <c r="I624" s="293"/>
    </row>
    <row r="625" spans="2:9">
      <c r="B625" s="298" t="s">
        <v>1730</v>
      </c>
      <c r="C625" s="264"/>
      <c r="D625" s="263"/>
      <c r="E625" s="262"/>
      <c r="F625" s="263"/>
      <c r="G625" s="263"/>
      <c r="H625" s="263"/>
      <c r="I625" s="293"/>
    </row>
    <row r="626" spans="2:9">
      <c r="B626" s="298" t="s">
        <v>1731</v>
      </c>
      <c r="C626" s="264"/>
      <c r="D626" s="263"/>
      <c r="E626" s="262"/>
      <c r="F626" s="263"/>
      <c r="G626" s="263"/>
      <c r="H626" s="263"/>
      <c r="I626" s="293"/>
    </row>
    <row r="627" spans="2:9">
      <c r="B627" s="298" t="s">
        <v>1732</v>
      </c>
      <c r="C627" s="264"/>
      <c r="D627" s="263"/>
      <c r="E627" s="262"/>
      <c r="F627" s="263"/>
      <c r="G627" s="263"/>
      <c r="H627" s="263"/>
      <c r="I627" s="293"/>
    </row>
    <row r="628" spans="2:9">
      <c r="B628" s="298" t="s">
        <v>1733</v>
      </c>
      <c r="C628" s="264"/>
      <c r="D628" s="263"/>
      <c r="E628" s="262"/>
      <c r="F628" s="263"/>
      <c r="G628" s="263"/>
      <c r="H628" s="263"/>
      <c r="I628" s="293"/>
    </row>
    <row r="629" spans="2:9">
      <c r="B629" s="298" t="s">
        <v>1734</v>
      </c>
      <c r="C629" s="264"/>
      <c r="D629" s="263"/>
      <c r="E629" s="262"/>
      <c r="F629" s="263"/>
      <c r="G629" s="263"/>
      <c r="H629" s="263"/>
      <c r="I629" s="293"/>
    </row>
    <row r="630" spans="2:9">
      <c r="B630" s="298" t="s">
        <v>1735</v>
      </c>
      <c r="C630" s="264"/>
      <c r="D630" s="263"/>
      <c r="E630" s="262"/>
      <c r="F630" s="263"/>
      <c r="G630" s="263"/>
      <c r="H630" s="263"/>
      <c r="I630" s="293"/>
    </row>
    <row r="631" spans="2:9">
      <c r="B631" s="298" t="s">
        <v>1736</v>
      </c>
      <c r="C631" s="264"/>
      <c r="D631" s="263"/>
      <c r="E631" s="262"/>
      <c r="F631" s="263"/>
      <c r="G631" s="263"/>
      <c r="H631" s="263"/>
      <c r="I631" s="293"/>
    </row>
    <row r="632" spans="2:9">
      <c r="B632" s="298" t="s">
        <v>1737</v>
      </c>
      <c r="C632" s="264"/>
      <c r="D632" s="263"/>
      <c r="E632" s="262"/>
      <c r="F632" s="263"/>
      <c r="G632" s="263"/>
      <c r="H632" s="263"/>
      <c r="I632" s="293"/>
    </row>
    <row r="633" spans="2:9">
      <c r="B633" s="298" t="s">
        <v>1738</v>
      </c>
      <c r="C633" s="264"/>
      <c r="D633" s="263"/>
      <c r="E633" s="262"/>
      <c r="F633" s="263"/>
      <c r="G633" s="263"/>
      <c r="H633" s="263"/>
      <c r="I633" s="293"/>
    </row>
    <row r="634" spans="2:9">
      <c r="B634" s="298" t="s">
        <v>1739</v>
      </c>
      <c r="C634" s="264"/>
      <c r="D634" s="263"/>
      <c r="E634" s="262"/>
      <c r="F634" s="263"/>
      <c r="G634" s="263"/>
      <c r="H634" s="263"/>
      <c r="I634" s="293"/>
    </row>
    <row r="635" spans="2:9">
      <c r="B635" s="298" t="s">
        <v>1740</v>
      </c>
      <c r="C635" s="264"/>
      <c r="D635" s="263"/>
      <c r="E635" s="262"/>
      <c r="F635" s="263"/>
      <c r="G635" s="263"/>
      <c r="H635" s="263"/>
      <c r="I635" s="293"/>
    </row>
    <row r="636" spans="2:9">
      <c r="B636" s="298" t="s">
        <v>1741</v>
      </c>
      <c r="C636" s="264"/>
      <c r="D636" s="263"/>
      <c r="E636" s="262"/>
      <c r="F636" s="263"/>
      <c r="G636" s="263"/>
      <c r="H636" s="263"/>
      <c r="I636" s="293"/>
    </row>
    <row r="637" spans="2:9">
      <c r="B637" s="298" t="s">
        <v>1742</v>
      </c>
      <c r="C637" s="264"/>
      <c r="D637" s="263"/>
      <c r="E637" s="262"/>
      <c r="F637" s="263"/>
      <c r="G637" s="263"/>
      <c r="H637" s="263"/>
      <c r="I637" s="293"/>
    </row>
    <row r="638" spans="2:9">
      <c r="B638" s="298" t="s">
        <v>1743</v>
      </c>
      <c r="C638" s="264"/>
      <c r="D638" s="263"/>
      <c r="E638" s="262"/>
      <c r="F638" s="263"/>
      <c r="G638" s="263"/>
      <c r="H638" s="263"/>
      <c r="I638" s="293"/>
    </row>
    <row r="639" spans="2:9">
      <c r="B639" s="298" t="s">
        <v>1744</v>
      </c>
      <c r="C639" s="264"/>
      <c r="D639" s="263"/>
      <c r="E639" s="262"/>
      <c r="F639" s="263"/>
      <c r="G639" s="263"/>
      <c r="H639" s="263"/>
      <c r="I639" s="293"/>
    </row>
    <row r="640" spans="2:9">
      <c r="B640" s="298" t="s">
        <v>1745</v>
      </c>
      <c r="C640" s="264"/>
      <c r="D640" s="263"/>
      <c r="E640" s="262"/>
      <c r="F640" s="263"/>
      <c r="G640" s="263"/>
      <c r="H640" s="263"/>
      <c r="I640" s="293"/>
    </row>
    <row r="641" spans="2:9">
      <c r="B641" s="298" t="s">
        <v>1746</v>
      </c>
      <c r="C641" s="264"/>
      <c r="D641" s="263"/>
      <c r="E641" s="262"/>
      <c r="F641" s="263"/>
      <c r="G641" s="263"/>
      <c r="H641" s="263"/>
      <c r="I641" s="293"/>
    </row>
    <row r="642" spans="2:9">
      <c r="B642" s="298" t="s">
        <v>1747</v>
      </c>
      <c r="C642" s="264"/>
      <c r="D642" s="263"/>
      <c r="E642" s="262"/>
      <c r="F642" s="263"/>
      <c r="G642" s="263"/>
      <c r="H642" s="263"/>
      <c r="I642" s="293"/>
    </row>
    <row r="643" spans="2:9">
      <c r="B643" s="298" t="s">
        <v>1748</v>
      </c>
      <c r="C643" s="264"/>
      <c r="D643" s="263"/>
      <c r="E643" s="262"/>
      <c r="F643" s="263"/>
      <c r="G643" s="263"/>
      <c r="H643" s="263"/>
      <c r="I643" s="293"/>
    </row>
    <row r="644" spans="2:9">
      <c r="B644" s="298" t="s">
        <v>1749</v>
      </c>
      <c r="C644" s="264"/>
      <c r="D644" s="263"/>
      <c r="E644" s="262"/>
      <c r="F644" s="263"/>
      <c r="G644" s="263"/>
      <c r="H644" s="263"/>
      <c r="I644" s="293"/>
    </row>
    <row r="645" spans="2:9">
      <c r="B645" s="298" t="s">
        <v>1750</v>
      </c>
      <c r="C645" s="264"/>
      <c r="D645" s="263"/>
      <c r="E645" s="262"/>
      <c r="F645" s="263"/>
      <c r="G645" s="263"/>
      <c r="H645" s="263"/>
      <c r="I645" s="293"/>
    </row>
    <row r="646" spans="2:9">
      <c r="B646" s="298" t="s">
        <v>1751</v>
      </c>
      <c r="C646" s="264"/>
      <c r="D646" s="263"/>
      <c r="E646" s="262"/>
      <c r="F646" s="263"/>
      <c r="G646" s="263"/>
      <c r="H646" s="263"/>
      <c r="I646" s="293"/>
    </row>
    <row r="647" spans="2:9">
      <c r="B647" s="298" t="s">
        <v>1752</v>
      </c>
      <c r="C647" s="264"/>
      <c r="D647" s="263"/>
      <c r="E647" s="262"/>
      <c r="F647" s="263"/>
      <c r="G647" s="263"/>
      <c r="H647" s="263"/>
      <c r="I647" s="293"/>
    </row>
    <row r="648" spans="2:9">
      <c r="B648" s="298" t="s">
        <v>1753</v>
      </c>
      <c r="C648" s="264"/>
      <c r="D648" s="263"/>
      <c r="E648" s="262"/>
      <c r="F648" s="263"/>
      <c r="G648" s="263"/>
      <c r="H648" s="263"/>
      <c r="I648" s="293"/>
    </row>
    <row r="649" spans="2:9">
      <c r="B649" s="298" t="s">
        <v>1754</v>
      </c>
      <c r="C649" s="264"/>
      <c r="D649" s="263"/>
      <c r="E649" s="262"/>
      <c r="F649" s="263"/>
      <c r="G649" s="263"/>
      <c r="H649" s="263"/>
      <c r="I649" s="293"/>
    </row>
    <row r="650" spans="2:9">
      <c r="B650" s="298" t="s">
        <v>1755</v>
      </c>
      <c r="C650" s="264"/>
      <c r="D650" s="263"/>
      <c r="E650" s="262"/>
      <c r="F650" s="263"/>
      <c r="G650" s="263"/>
      <c r="H650" s="263"/>
      <c r="I650" s="293"/>
    </row>
    <row r="651" spans="2:9">
      <c r="B651" s="298" t="s">
        <v>1756</v>
      </c>
      <c r="C651" s="264"/>
      <c r="D651" s="263"/>
      <c r="E651" s="262"/>
      <c r="F651" s="263"/>
      <c r="G651" s="263"/>
      <c r="H651" s="263"/>
      <c r="I651" s="293"/>
    </row>
    <row r="652" spans="2:9">
      <c r="B652" s="298" t="s">
        <v>1757</v>
      </c>
      <c r="C652" s="264"/>
      <c r="D652" s="263"/>
      <c r="E652" s="262"/>
      <c r="F652" s="263"/>
      <c r="G652" s="263"/>
      <c r="H652" s="263"/>
      <c r="I652" s="293"/>
    </row>
    <row r="653" spans="2:9">
      <c r="B653" s="298" t="s">
        <v>1758</v>
      </c>
      <c r="C653" s="264"/>
      <c r="D653" s="263"/>
      <c r="E653" s="262"/>
      <c r="F653" s="263"/>
      <c r="G653" s="263"/>
      <c r="H653" s="263"/>
      <c r="I653" s="293"/>
    </row>
    <row r="654" spans="2:9">
      <c r="B654" s="298" t="s">
        <v>1759</v>
      </c>
      <c r="C654" s="264"/>
      <c r="D654" s="263"/>
      <c r="E654" s="262"/>
      <c r="F654" s="263"/>
      <c r="G654" s="263"/>
      <c r="H654" s="263"/>
      <c r="I654" s="293"/>
    </row>
    <row r="655" spans="2:9">
      <c r="B655" s="298" t="s">
        <v>1760</v>
      </c>
      <c r="C655" s="264"/>
      <c r="D655" s="263"/>
      <c r="E655" s="262"/>
      <c r="F655" s="263"/>
      <c r="G655" s="263"/>
      <c r="H655" s="263"/>
      <c r="I655" s="293"/>
    </row>
    <row r="656" spans="2:9">
      <c r="B656" s="298" t="s">
        <v>1761</v>
      </c>
      <c r="C656" s="264"/>
      <c r="D656" s="263"/>
      <c r="E656" s="262"/>
      <c r="F656" s="263"/>
      <c r="G656" s="263"/>
      <c r="H656" s="263"/>
      <c r="I656" s="293"/>
    </row>
    <row r="657" spans="2:9">
      <c r="B657" s="298" t="s">
        <v>1762</v>
      </c>
      <c r="C657" s="264"/>
      <c r="D657" s="263"/>
      <c r="E657" s="262"/>
      <c r="F657" s="263"/>
      <c r="G657" s="263"/>
      <c r="H657" s="263"/>
      <c r="I657" s="293"/>
    </row>
    <row r="658" spans="2:9">
      <c r="B658" s="298" t="s">
        <v>1763</v>
      </c>
      <c r="C658" s="264"/>
      <c r="D658" s="263"/>
      <c r="E658" s="262"/>
      <c r="F658" s="263"/>
      <c r="G658" s="263"/>
      <c r="H658" s="263"/>
      <c r="I658" s="293"/>
    </row>
    <row r="659" spans="2:9">
      <c r="B659" s="298" t="s">
        <v>1764</v>
      </c>
      <c r="C659" s="264"/>
      <c r="D659" s="263"/>
      <c r="E659" s="262"/>
      <c r="F659" s="263"/>
      <c r="G659" s="263"/>
      <c r="H659" s="263"/>
      <c r="I659" s="293"/>
    </row>
    <row r="660" spans="2:9">
      <c r="B660" s="298" t="s">
        <v>1765</v>
      </c>
      <c r="C660" s="264"/>
      <c r="D660" s="263"/>
      <c r="E660" s="262"/>
      <c r="F660" s="263"/>
      <c r="G660" s="263"/>
      <c r="H660" s="263"/>
      <c r="I660" s="293"/>
    </row>
    <row r="661" spans="2:9">
      <c r="B661" s="298" t="s">
        <v>1766</v>
      </c>
      <c r="C661" s="264"/>
      <c r="D661" s="263"/>
      <c r="E661" s="262"/>
      <c r="F661" s="263"/>
      <c r="G661" s="263"/>
      <c r="H661" s="263"/>
      <c r="I661" s="293"/>
    </row>
    <row r="662" spans="2:9">
      <c r="B662" s="298" t="s">
        <v>1767</v>
      </c>
      <c r="C662" s="264"/>
      <c r="D662" s="263"/>
      <c r="E662" s="262"/>
      <c r="F662" s="263"/>
      <c r="G662" s="263"/>
      <c r="H662" s="263"/>
      <c r="I662" s="293"/>
    </row>
    <row r="663" spans="2:9">
      <c r="B663" s="298" t="s">
        <v>1768</v>
      </c>
      <c r="C663" s="264"/>
      <c r="D663" s="263"/>
      <c r="E663" s="262"/>
      <c r="F663" s="263"/>
      <c r="G663" s="263"/>
      <c r="H663" s="263"/>
      <c r="I663" s="293"/>
    </row>
    <row r="664" spans="2:9">
      <c r="B664" s="298" t="s">
        <v>1769</v>
      </c>
      <c r="C664" s="264"/>
      <c r="D664" s="263"/>
      <c r="E664" s="262"/>
      <c r="F664" s="263"/>
      <c r="G664" s="263"/>
      <c r="H664" s="263"/>
      <c r="I664" s="293"/>
    </row>
    <row r="665" spans="2:9">
      <c r="B665" s="298" t="s">
        <v>1770</v>
      </c>
      <c r="C665" s="264"/>
      <c r="D665" s="263"/>
      <c r="E665" s="262"/>
      <c r="F665" s="263"/>
      <c r="G665" s="263"/>
      <c r="H665" s="263"/>
      <c r="I665" s="293"/>
    </row>
    <row r="666" spans="2:9">
      <c r="B666" s="298" t="s">
        <v>1771</v>
      </c>
      <c r="C666" s="264"/>
      <c r="D666" s="263"/>
      <c r="E666" s="262"/>
      <c r="F666" s="263"/>
      <c r="G666" s="263"/>
      <c r="H666" s="263"/>
      <c r="I666" s="293"/>
    </row>
    <row r="667" spans="2:9">
      <c r="B667" s="298" t="s">
        <v>1772</v>
      </c>
      <c r="C667" s="264"/>
      <c r="D667" s="263"/>
      <c r="E667" s="262"/>
      <c r="F667" s="263"/>
      <c r="G667" s="263"/>
      <c r="H667" s="263"/>
      <c r="I667" s="293"/>
    </row>
    <row r="668" spans="2:9">
      <c r="B668" s="298" t="s">
        <v>1773</v>
      </c>
      <c r="C668" s="264"/>
      <c r="D668" s="263"/>
      <c r="E668" s="262"/>
      <c r="F668" s="263"/>
      <c r="G668" s="263"/>
      <c r="H668" s="263"/>
      <c r="I668" s="293"/>
    </row>
    <row r="669" spans="2:9">
      <c r="B669" s="298" t="s">
        <v>1774</v>
      </c>
      <c r="C669" s="264"/>
      <c r="D669" s="263"/>
      <c r="E669" s="262"/>
      <c r="F669" s="263"/>
      <c r="G669" s="263"/>
      <c r="H669" s="263"/>
      <c r="I669" s="293"/>
    </row>
    <row r="670" spans="2:9">
      <c r="B670" s="298" t="s">
        <v>1775</v>
      </c>
      <c r="C670" s="264"/>
      <c r="D670" s="263"/>
      <c r="E670" s="262"/>
      <c r="F670" s="263"/>
      <c r="G670" s="263"/>
      <c r="H670" s="263"/>
      <c r="I670" s="293"/>
    </row>
    <row r="671" spans="2:9">
      <c r="B671" s="298" t="s">
        <v>1776</v>
      </c>
      <c r="C671" s="264"/>
      <c r="D671" s="263"/>
      <c r="E671" s="262"/>
      <c r="F671" s="263"/>
      <c r="G671" s="263"/>
      <c r="H671" s="263"/>
      <c r="I671" s="293"/>
    </row>
    <row r="672" spans="2:9">
      <c r="B672" s="298" t="s">
        <v>1777</v>
      </c>
      <c r="C672" s="264"/>
      <c r="D672" s="263"/>
      <c r="E672" s="262"/>
      <c r="F672" s="263"/>
      <c r="G672" s="263"/>
      <c r="H672" s="263"/>
      <c r="I672" s="293"/>
    </row>
    <row r="673" spans="2:9">
      <c r="B673" s="298" t="s">
        <v>1778</v>
      </c>
      <c r="C673" s="264"/>
      <c r="D673" s="263"/>
      <c r="E673" s="262"/>
      <c r="F673" s="263"/>
      <c r="G673" s="263"/>
      <c r="H673" s="263"/>
      <c r="I673" s="293"/>
    </row>
    <row r="674" spans="2:9">
      <c r="B674" s="298" t="s">
        <v>1779</v>
      </c>
      <c r="C674" s="264"/>
      <c r="D674" s="263"/>
      <c r="E674" s="262"/>
      <c r="F674" s="263"/>
      <c r="G674" s="263"/>
      <c r="H674" s="263"/>
      <c r="I674" s="293"/>
    </row>
    <row r="675" spans="2:9">
      <c r="B675" s="298" t="s">
        <v>1780</v>
      </c>
      <c r="C675" s="264"/>
      <c r="D675" s="263"/>
      <c r="E675" s="262"/>
      <c r="F675" s="263"/>
      <c r="G675" s="263"/>
      <c r="H675" s="263"/>
      <c r="I675" s="293"/>
    </row>
    <row r="676" spans="2:9">
      <c r="B676" s="298" t="s">
        <v>1781</v>
      </c>
      <c r="C676" s="264"/>
      <c r="D676" s="263"/>
      <c r="E676" s="262"/>
      <c r="F676" s="263"/>
      <c r="G676" s="263"/>
      <c r="H676" s="263"/>
      <c r="I676" s="293"/>
    </row>
    <row r="677" spans="2:9">
      <c r="B677" s="298" t="s">
        <v>1782</v>
      </c>
      <c r="C677" s="264"/>
      <c r="D677" s="263"/>
      <c r="E677" s="262"/>
      <c r="F677" s="263"/>
      <c r="G677" s="263"/>
      <c r="H677" s="263"/>
      <c r="I677" s="293"/>
    </row>
    <row r="678" spans="2:9">
      <c r="B678" s="298" t="s">
        <v>1783</v>
      </c>
      <c r="C678" s="264"/>
      <c r="D678" s="263"/>
      <c r="E678" s="262"/>
      <c r="F678" s="263"/>
      <c r="G678" s="263"/>
      <c r="H678" s="263"/>
      <c r="I678" s="293"/>
    </row>
    <row r="679" spans="2:9">
      <c r="B679" s="298" t="s">
        <v>1784</v>
      </c>
      <c r="C679" s="264"/>
      <c r="D679" s="263"/>
      <c r="E679" s="262"/>
      <c r="F679" s="263"/>
      <c r="G679" s="263"/>
      <c r="H679" s="263"/>
      <c r="I679" s="293"/>
    </row>
    <row r="680" spans="2:9">
      <c r="B680" s="298" t="s">
        <v>1785</v>
      </c>
      <c r="C680" s="264"/>
      <c r="D680" s="263"/>
      <c r="E680" s="262"/>
      <c r="F680" s="263"/>
      <c r="G680" s="263"/>
      <c r="H680" s="263"/>
      <c r="I680" s="293"/>
    </row>
    <row r="681" spans="2:9">
      <c r="B681" s="298" t="s">
        <v>1786</v>
      </c>
      <c r="C681" s="264"/>
      <c r="D681" s="263"/>
      <c r="E681" s="262"/>
      <c r="F681" s="263"/>
      <c r="G681" s="263"/>
      <c r="H681" s="263"/>
      <c r="I681" s="293"/>
    </row>
    <row r="682" spans="2:9">
      <c r="B682" s="298" t="s">
        <v>1787</v>
      </c>
      <c r="C682" s="264"/>
      <c r="D682" s="263"/>
      <c r="E682" s="262"/>
      <c r="F682" s="263"/>
      <c r="G682" s="263"/>
      <c r="H682" s="263"/>
      <c r="I682" s="293"/>
    </row>
    <row r="683" spans="2:9">
      <c r="B683" s="298" t="s">
        <v>1788</v>
      </c>
      <c r="C683" s="264"/>
      <c r="D683" s="263"/>
      <c r="E683" s="262"/>
      <c r="F683" s="263"/>
      <c r="G683" s="263"/>
      <c r="H683" s="263"/>
      <c r="I683" s="293"/>
    </row>
    <row r="684" spans="2:9">
      <c r="B684" s="298" t="s">
        <v>1789</v>
      </c>
      <c r="C684" s="264"/>
      <c r="D684" s="263"/>
      <c r="E684" s="262"/>
      <c r="F684" s="263"/>
      <c r="G684" s="263"/>
      <c r="H684" s="263"/>
      <c r="I684" s="293"/>
    </row>
    <row r="685" spans="2:9">
      <c r="B685" s="298" t="s">
        <v>1790</v>
      </c>
      <c r="C685" s="264"/>
      <c r="D685" s="263"/>
      <c r="E685" s="262"/>
      <c r="F685" s="263"/>
      <c r="G685" s="263"/>
      <c r="H685" s="263"/>
      <c r="I685" s="293"/>
    </row>
    <row r="686" spans="2:9">
      <c r="B686" s="298" t="s">
        <v>1791</v>
      </c>
      <c r="C686" s="264"/>
      <c r="D686" s="263"/>
      <c r="E686" s="262"/>
      <c r="F686" s="263"/>
      <c r="G686" s="263"/>
      <c r="H686" s="263"/>
      <c r="I686" s="293"/>
    </row>
    <row r="687" spans="2:9">
      <c r="B687" s="298" t="s">
        <v>1792</v>
      </c>
      <c r="C687" s="264"/>
      <c r="D687" s="263"/>
      <c r="E687" s="262"/>
      <c r="F687" s="263"/>
      <c r="G687" s="263"/>
      <c r="H687" s="263"/>
      <c r="I687" s="293"/>
    </row>
    <row r="688" spans="2:9">
      <c r="B688" s="298" t="s">
        <v>1793</v>
      </c>
      <c r="C688" s="264"/>
      <c r="D688" s="263"/>
      <c r="E688" s="262"/>
      <c r="F688" s="263"/>
      <c r="G688" s="263"/>
      <c r="H688" s="263"/>
      <c r="I688" s="293"/>
    </row>
    <row r="689" spans="2:9">
      <c r="B689" s="298" t="s">
        <v>1794</v>
      </c>
      <c r="C689" s="264"/>
      <c r="D689" s="263"/>
      <c r="E689" s="262"/>
      <c r="F689" s="263"/>
      <c r="G689" s="263"/>
      <c r="H689" s="263"/>
      <c r="I689" s="293"/>
    </row>
    <row r="690" spans="2:9">
      <c r="B690" s="298" t="s">
        <v>1795</v>
      </c>
      <c r="C690" s="264"/>
      <c r="D690" s="263"/>
      <c r="E690" s="262"/>
      <c r="F690" s="263"/>
      <c r="G690" s="263"/>
      <c r="H690" s="263"/>
      <c r="I690" s="293"/>
    </row>
    <row r="691" spans="2:9">
      <c r="B691" s="298" t="s">
        <v>1796</v>
      </c>
      <c r="C691" s="264"/>
      <c r="D691" s="263"/>
      <c r="E691" s="262"/>
      <c r="F691" s="263"/>
      <c r="G691" s="263"/>
      <c r="H691" s="263"/>
      <c r="I691" s="293"/>
    </row>
    <row r="692" spans="2:9">
      <c r="B692" s="298" t="s">
        <v>1797</v>
      </c>
      <c r="C692" s="264"/>
      <c r="D692" s="263"/>
      <c r="E692" s="262"/>
      <c r="F692" s="263"/>
      <c r="G692" s="263"/>
      <c r="H692" s="263"/>
      <c r="I692" s="293"/>
    </row>
    <row r="693" spans="2:9">
      <c r="B693" s="298" t="s">
        <v>1798</v>
      </c>
      <c r="C693" s="264"/>
      <c r="D693" s="263"/>
      <c r="E693" s="262"/>
      <c r="F693" s="263"/>
      <c r="G693" s="263"/>
      <c r="H693" s="263"/>
      <c r="I693" s="293"/>
    </row>
    <row r="694" spans="2:9">
      <c r="B694" s="298" t="s">
        <v>1799</v>
      </c>
      <c r="C694" s="264"/>
      <c r="D694" s="263"/>
      <c r="E694" s="262"/>
      <c r="F694" s="263"/>
      <c r="G694" s="263"/>
      <c r="H694" s="263"/>
      <c r="I694" s="293"/>
    </row>
    <row r="695" spans="2:9">
      <c r="B695" s="298" t="s">
        <v>1800</v>
      </c>
      <c r="C695" s="264"/>
      <c r="D695" s="263"/>
      <c r="E695" s="262"/>
      <c r="F695" s="263"/>
      <c r="G695" s="263"/>
      <c r="H695" s="263"/>
      <c r="I695" s="293"/>
    </row>
    <row r="696" spans="2:9">
      <c r="B696" s="298" t="s">
        <v>1801</v>
      </c>
      <c r="C696" s="264"/>
      <c r="D696" s="263"/>
      <c r="E696" s="262"/>
      <c r="F696" s="263"/>
      <c r="G696" s="263"/>
      <c r="H696" s="263"/>
      <c r="I696" s="293"/>
    </row>
    <row r="697" spans="2:9">
      <c r="B697" s="298" t="s">
        <v>1802</v>
      </c>
      <c r="C697" s="264"/>
      <c r="D697" s="263"/>
      <c r="E697" s="262"/>
      <c r="F697" s="263"/>
      <c r="G697" s="263"/>
      <c r="H697" s="263"/>
      <c r="I697" s="293"/>
    </row>
    <row r="698" spans="2:9">
      <c r="B698" s="298" t="s">
        <v>1803</v>
      </c>
      <c r="C698" s="264"/>
      <c r="D698" s="263"/>
      <c r="E698" s="262"/>
      <c r="F698" s="263"/>
      <c r="G698" s="263"/>
      <c r="H698" s="263"/>
      <c r="I698" s="293"/>
    </row>
    <row r="699" spans="2:9">
      <c r="B699" s="298" t="s">
        <v>1804</v>
      </c>
      <c r="C699" s="264"/>
      <c r="D699" s="263"/>
      <c r="E699" s="262"/>
      <c r="F699" s="263"/>
      <c r="G699" s="263"/>
      <c r="H699" s="263"/>
      <c r="I699" s="293"/>
    </row>
    <row r="700" spans="2:9">
      <c r="B700" s="298" t="s">
        <v>1805</v>
      </c>
      <c r="C700" s="264"/>
      <c r="D700" s="263"/>
      <c r="E700" s="262"/>
      <c r="F700" s="263"/>
      <c r="G700" s="263"/>
      <c r="H700" s="263"/>
      <c r="I700" s="293"/>
    </row>
    <row r="701" spans="2:9">
      <c r="B701" s="298" t="s">
        <v>1806</v>
      </c>
      <c r="C701" s="264"/>
      <c r="D701" s="263"/>
      <c r="E701" s="262"/>
      <c r="F701" s="263"/>
      <c r="G701" s="263"/>
      <c r="H701" s="263"/>
      <c r="I701" s="293"/>
    </row>
    <row r="702" spans="2:9">
      <c r="B702" s="298" t="s">
        <v>1807</v>
      </c>
      <c r="C702" s="264"/>
      <c r="D702" s="263"/>
      <c r="E702" s="262"/>
      <c r="F702" s="263"/>
      <c r="G702" s="263"/>
      <c r="H702" s="263"/>
      <c r="I702" s="293"/>
    </row>
    <row r="703" spans="2:9">
      <c r="B703" s="298" t="s">
        <v>1808</v>
      </c>
      <c r="C703" s="264"/>
      <c r="D703" s="263"/>
      <c r="E703" s="262"/>
      <c r="F703" s="263"/>
      <c r="G703" s="263"/>
      <c r="H703" s="263"/>
      <c r="I703" s="293"/>
    </row>
    <row r="704" spans="2:9">
      <c r="B704" s="298" t="s">
        <v>1809</v>
      </c>
      <c r="C704" s="264"/>
      <c r="D704" s="263"/>
      <c r="E704" s="262"/>
      <c r="F704" s="263"/>
      <c r="G704" s="263"/>
      <c r="H704" s="263"/>
      <c r="I704" s="293"/>
    </row>
    <row r="705" spans="2:9">
      <c r="B705" s="298" t="s">
        <v>1810</v>
      </c>
      <c r="C705" s="264"/>
      <c r="D705" s="263"/>
      <c r="E705" s="262"/>
      <c r="F705" s="263"/>
      <c r="G705" s="263"/>
      <c r="H705" s="263"/>
      <c r="I705" s="293"/>
    </row>
    <row r="706" spans="2:9">
      <c r="B706" s="298" t="s">
        <v>1811</v>
      </c>
      <c r="C706" s="264"/>
      <c r="D706" s="263"/>
      <c r="E706" s="262"/>
      <c r="F706" s="263"/>
      <c r="G706" s="263"/>
      <c r="H706" s="263"/>
      <c r="I706" s="293"/>
    </row>
    <row r="707" spans="2:9">
      <c r="B707" s="298" t="s">
        <v>1812</v>
      </c>
      <c r="C707" s="264"/>
      <c r="D707" s="263"/>
      <c r="E707" s="262"/>
      <c r="F707" s="263"/>
      <c r="G707" s="263"/>
      <c r="H707" s="263"/>
      <c r="I707" s="293"/>
    </row>
    <row r="708" spans="2:9">
      <c r="B708" s="298" t="s">
        <v>1813</v>
      </c>
      <c r="C708" s="264"/>
      <c r="D708" s="263"/>
      <c r="E708" s="262"/>
      <c r="F708" s="263"/>
      <c r="G708" s="263"/>
      <c r="H708" s="263"/>
      <c r="I708" s="293"/>
    </row>
    <row r="709" spans="2:9">
      <c r="B709" s="298" t="s">
        <v>1814</v>
      </c>
      <c r="C709" s="264"/>
      <c r="D709" s="263"/>
      <c r="E709" s="262"/>
      <c r="F709" s="263"/>
      <c r="G709" s="263"/>
      <c r="H709" s="263"/>
      <c r="I709" s="293"/>
    </row>
    <row r="710" spans="2:9">
      <c r="B710" s="298" t="s">
        <v>1815</v>
      </c>
      <c r="C710" s="264"/>
      <c r="D710" s="263"/>
      <c r="E710" s="262"/>
      <c r="F710" s="263"/>
      <c r="G710" s="263"/>
      <c r="H710" s="263"/>
      <c r="I710" s="293"/>
    </row>
    <row r="711" spans="2:9">
      <c r="B711" s="298" t="s">
        <v>1816</v>
      </c>
      <c r="C711" s="264"/>
      <c r="D711" s="263"/>
      <c r="E711" s="262"/>
      <c r="F711" s="263"/>
      <c r="G711" s="263"/>
      <c r="H711" s="263"/>
      <c r="I711" s="293"/>
    </row>
    <row r="712" spans="2:9">
      <c r="B712" s="298" t="s">
        <v>1817</v>
      </c>
      <c r="C712" s="264"/>
      <c r="D712" s="263"/>
      <c r="E712" s="262"/>
      <c r="F712" s="263"/>
      <c r="G712" s="263"/>
      <c r="H712" s="263"/>
      <c r="I712" s="293"/>
    </row>
    <row r="713" spans="2:9">
      <c r="B713" s="298" t="s">
        <v>1818</v>
      </c>
      <c r="C713" s="264"/>
      <c r="D713" s="263"/>
      <c r="E713" s="262"/>
      <c r="F713" s="263"/>
      <c r="G713" s="263"/>
      <c r="H713" s="263"/>
      <c r="I713" s="293"/>
    </row>
    <row r="714" spans="2:9">
      <c r="B714" s="298" t="s">
        <v>1819</v>
      </c>
      <c r="C714" s="264"/>
      <c r="D714" s="263"/>
      <c r="E714" s="262"/>
      <c r="F714" s="263"/>
      <c r="G714" s="263"/>
      <c r="H714" s="263"/>
      <c r="I714" s="293"/>
    </row>
    <row r="715" spans="2:9">
      <c r="B715" s="298" t="s">
        <v>1820</v>
      </c>
      <c r="C715" s="264"/>
      <c r="D715" s="263"/>
      <c r="E715" s="262"/>
      <c r="F715" s="263"/>
      <c r="G715" s="263"/>
      <c r="H715" s="263"/>
      <c r="I715" s="293"/>
    </row>
    <row r="716" spans="2:9">
      <c r="B716" s="298" t="s">
        <v>1821</v>
      </c>
      <c r="C716" s="264"/>
      <c r="D716" s="263"/>
      <c r="E716" s="262"/>
      <c r="F716" s="263"/>
      <c r="G716" s="263"/>
      <c r="H716" s="263"/>
      <c r="I716" s="293"/>
    </row>
    <row r="717" spans="2:9">
      <c r="B717" s="298" t="s">
        <v>1822</v>
      </c>
      <c r="C717" s="264"/>
      <c r="D717" s="263"/>
      <c r="E717" s="262"/>
      <c r="F717" s="263"/>
      <c r="G717" s="263"/>
      <c r="H717" s="263"/>
      <c r="I717" s="293"/>
    </row>
    <row r="718" spans="2:9">
      <c r="B718" s="298" t="s">
        <v>1823</v>
      </c>
      <c r="C718" s="264"/>
      <c r="D718" s="263"/>
      <c r="E718" s="262"/>
      <c r="F718" s="263"/>
      <c r="G718" s="263"/>
      <c r="H718" s="263"/>
      <c r="I718" s="293"/>
    </row>
    <row r="719" spans="2:9">
      <c r="B719" s="298" t="s">
        <v>1824</v>
      </c>
      <c r="C719" s="264"/>
      <c r="D719" s="263"/>
      <c r="E719" s="262"/>
      <c r="F719" s="263"/>
      <c r="G719" s="263"/>
      <c r="H719" s="263"/>
      <c r="I719" s="293"/>
    </row>
    <row r="720" spans="2:9">
      <c r="B720" s="298" t="s">
        <v>1825</v>
      </c>
      <c r="C720" s="264"/>
      <c r="D720" s="263"/>
      <c r="E720" s="262"/>
      <c r="F720" s="263"/>
      <c r="G720" s="263"/>
      <c r="H720" s="263"/>
      <c r="I720" s="293"/>
    </row>
    <row r="721" spans="2:9">
      <c r="B721" s="298" t="s">
        <v>1826</v>
      </c>
      <c r="C721" s="264"/>
      <c r="D721" s="263"/>
      <c r="E721" s="262"/>
      <c r="F721" s="263"/>
      <c r="G721" s="263"/>
      <c r="H721" s="263"/>
      <c r="I721" s="293"/>
    </row>
    <row r="722" spans="2:9">
      <c r="B722" s="298" t="s">
        <v>1827</v>
      </c>
      <c r="C722" s="264"/>
      <c r="D722" s="263"/>
      <c r="E722" s="262"/>
      <c r="F722" s="263"/>
      <c r="G722" s="263"/>
      <c r="H722" s="263"/>
      <c r="I722" s="293"/>
    </row>
    <row r="723" spans="2:9">
      <c r="B723" s="298" t="s">
        <v>1828</v>
      </c>
      <c r="C723" s="264"/>
      <c r="D723" s="263"/>
      <c r="E723" s="262"/>
      <c r="F723" s="263"/>
      <c r="G723" s="263"/>
      <c r="H723" s="263"/>
      <c r="I723" s="293"/>
    </row>
    <row r="724" spans="2:9">
      <c r="B724" s="298" t="s">
        <v>1829</v>
      </c>
      <c r="C724" s="264"/>
      <c r="D724" s="263"/>
      <c r="E724" s="262"/>
      <c r="F724" s="263"/>
      <c r="G724" s="263"/>
      <c r="H724" s="263"/>
      <c r="I724" s="293"/>
    </row>
    <row r="725" spans="2:9">
      <c r="B725" s="298" t="s">
        <v>1830</v>
      </c>
      <c r="C725" s="264"/>
      <c r="D725" s="263"/>
      <c r="E725" s="262"/>
      <c r="F725" s="263"/>
      <c r="G725" s="263"/>
      <c r="H725" s="263"/>
      <c r="I725" s="293"/>
    </row>
    <row r="726" spans="2:9">
      <c r="B726" s="298" t="s">
        <v>1831</v>
      </c>
      <c r="C726" s="264"/>
      <c r="D726" s="263"/>
      <c r="E726" s="262"/>
      <c r="F726" s="263"/>
      <c r="G726" s="263"/>
      <c r="H726" s="263"/>
      <c r="I726" s="293"/>
    </row>
    <row r="727" spans="2:9">
      <c r="B727" s="298" t="s">
        <v>1832</v>
      </c>
      <c r="C727" s="264"/>
      <c r="D727" s="263"/>
      <c r="E727" s="262"/>
      <c r="F727" s="263"/>
      <c r="G727" s="263"/>
      <c r="H727" s="263"/>
      <c r="I727" s="293"/>
    </row>
    <row r="728" spans="2:9">
      <c r="B728" s="298" t="s">
        <v>1833</v>
      </c>
      <c r="C728" s="264"/>
      <c r="D728" s="263"/>
      <c r="E728" s="262"/>
      <c r="F728" s="263"/>
      <c r="G728" s="263"/>
      <c r="H728" s="263"/>
      <c r="I728" s="293"/>
    </row>
    <row r="729" spans="2:9">
      <c r="B729" s="298" t="s">
        <v>1834</v>
      </c>
      <c r="C729" s="264"/>
      <c r="D729" s="263"/>
      <c r="E729" s="262"/>
      <c r="F729" s="263"/>
      <c r="G729" s="263"/>
      <c r="H729" s="263"/>
      <c r="I729" s="293"/>
    </row>
    <row r="730" spans="2:9">
      <c r="B730" s="298" t="s">
        <v>1835</v>
      </c>
      <c r="C730" s="264"/>
      <c r="D730" s="263"/>
      <c r="E730" s="262"/>
      <c r="F730" s="263"/>
      <c r="G730" s="263"/>
      <c r="H730" s="263"/>
      <c r="I730" s="293"/>
    </row>
    <row r="731" spans="2:9">
      <c r="B731" s="298" t="s">
        <v>1836</v>
      </c>
      <c r="C731" s="264"/>
      <c r="D731" s="263"/>
      <c r="E731" s="262"/>
      <c r="F731" s="263"/>
      <c r="G731" s="263"/>
      <c r="H731" s="263"/>
      <c r="I731" s="293"/>
    </row>
    <row r="732" spans="2:9">
      <c r="B732" s="298" t="s">
        <v>1837</v>
      </c>
      <c r="C732" s="264"/>
      <c r="D732" s="263"/>
      <c r="E732" s="262"/>
      <c r="F732" s="263"/>
      <c r="G732" s="263"/>
      <c r="H732" s="263"/>
      <c r="I732" s="293"/>
    </row>
    <row r="733" spans="2:9">
      <c r="B733" s="298" t="s">
        <v>1838</v>
      </c>
      <c r="C733" s="264"/>
      <c r="D733" s="263"/>
      <c r="E733" s="262"/>
      <c r="F733" s="263"/>
      <c r="G733" s="263"/>
      <c r="H733" s="263"/>
      <c r="I733" s="293"/>
    </row>
    <row r="734" spans="2:9">
      <c r="B734" s="298" t="s">
        <v>1839</v>
      </c>
      <c r="C734" s="264"/>
      <c r="D734" s="263"/>
      <c r="E734" s="262"/>
      <c r="F734" s="263"/>
      <c r="G734" s="263"/>
      <c r="H734" s="263"/>
      <c r="I734" s="293"/>
    </row>
    <row r="735" spans="2:9">
      <c r="B735" s="298" t="s">
        <v>1840</v>
      </c>
      <c r="C735" s="264"/>
      <c r="D735" s="263"/>
      <c r="E735" s="262"/>
      <c r="F735" s="263"/>
      <c r="G735" s="263"/>
      <c r="H735" s="263"/>
      <c r="I735" s="293"/>
    </row>
    <row r="736" spans="2:9">
      <c r="B736" s="298" t="s">
        <v>1841</v>
      </c>
      <c r="C736" s="264"/>
      <c r="D736" s="263"/>
      <c r="E736" s="262"/>
      <c r="F736" s="263"/>
      <c r="G736" s="263"/>
      <c r="H736" s="263"/>
      <c r="I736" s="293"/>
    </row>
    <row r="737" spans="2:9">
      <c r="B737" s="298" t="s">
        <v>1842</v>
      </c>
      <c r="C737" s="264"/>
      <c r="D737" s="263"/>
      <c r="E737" s="262"/>
      <c r="F737" s="263"/>
      <c r="G737" s="263"/>
      <c r="H737" s="263"/>
      <c r="I737" s="293"/>
    </row>
    <row r="738" spans="2:9">
      <c r="B738" s="298" t="s">
        <v>1843</v>
      </c>
      <c r="C738" s="264"/>
      <c r="D738" s="263"/>
      <c r="E738" s="262"/>
      <c r="F738" s="263"/>
      <c r="G738" s="263"/>
      <c r="H738" s="263"/>
      <c r="I738" s="293"/>
    </row>
    <row r="739" spans="2:9">
      <c r="B739" s="298" t="s">
        <v>1844</v>
      </c>
      <c r="C739" s="264"/>
      <c r="D739" s="263"/>
      <c r="E739" s="262"/>
      <c r="F739" s="263"/>
      <c r="G739" s="263"/>
      <c r="H739" s="263"/>
      <c r="I739" s="293"/>
    </row>
    <row r="740" spans="2:9">
      <c r="B740" s="298" t="s">
        <v>1845</v>
      </c>
      <c r="C740" s="264"/>
      <c r="D740" s="263"/>
      <c r="E740" s="262"/>
      <c r="F740" s="263"/>
      <c r="G740" s="263"/>
      <c r="H740" s="263"/>
      <c r="I740" s="293"/>
    </row>
    <row r="741" spans="2:9">
      <c r="B741" s="298" t="s">
        <v>1846</v>
      </c>
      <c r="C741" s="264"/>
      <c r="D741" s="263"/>
      <c r="E741" s="262"/>
      <c r="F741" s="263"/>
      <c r="G741" s="263"/>
      <c r="H741" s="263"/>
      <c r="I741" s="293"/>
    </row>
    <row r="742" spans="2:9">
      <c r="B742" s="298" t="s">
        <v>1847</v>
      </c>
      <c r="C742" s="264"/>
      <c r="D742" s="263"/>
      <c r="E742" s="262"/>
      <c r="F742" s="263"/>
      <c r="G742" s="263"/>
      <c r="H742" s="263"/>
      <c r="I742" s="293"/>
    </row>
    <row r="743" spans="2:9">
      <c r="B743" s="298" t="s">
        <v>1848</v>
      </c>
      <c r="C743" s="264"/>
      <c r="D743" s="263"/>
      <c r="E743" s="262"/>
      <c r="F743" s="263"/>
      <c r="G743" s="263"/>
      <c r="H743" s="263"/>
      <c r="I743" s="293"/>
    </row>
    <row r="744" spans="2:9">
      <c r="B744" s="298" t="s">
        <v>1849</v>
      </c>
      <c r="C744" s="264"/>
      <c r="D744" s="263"/>
      <c r="E744" s="262"/>
      <c r="F744" s="263"/>
      <c r="G744" s="263"/>
      <c r="H744" s="263"/>
      <c r="I744" s="293"/>
    </row>
    <row r="745" spans="2:9">
      <c r="B745" s="298" t="s">
        <v>1850</v>
      </c>
      <c r="C745" s="264"/>
      <c r="D745" s="263"/>
      <c r="E745" s="262"/>
      <c r="F745" s="263"/>
      <c r="G745" s="263"/>
      <c r="H745" s="263"/>
      <c r="I745" s="293"/>
    </row>
    <row r="746" spans="2:9">
      <c r="B746" s="298" t="s">
        <v>1851</v>
      </c>
      <c r="C746" s="264"/>
      <c r="D746" s="263"/>
      <c r="E746" s="262"/>
      <c r="F746" s="263"/>
      <c r="G746" s="263"/>
      <c r="H746" s="263"/>
      <c r="I746" s="293"/>
    </row>
    <row r="747" spans="2:9">
      <c r="B747" s="298" t="s">
        <v>1852</v>
      </c>
      <c r="C747" s="264"/>
      <c r="D747" s="263"/>
      <c r="E747" s="262"/>
      <c r="F747" s="263"/>
      <c r="G747" s="263"/>
      <c r="H747" s="263"/>
      <c r="I747" s="293"/>
    </row>
    <row r="748" spans="2:9">
      <c r="B748" s="298" t="s">
        <v>1853</v>
      </c>
      <c r="C748" s="264"/>
      <c r="D748" s="263"/>
      <c r="E748" s="262"/>
      <c r="F748" s="263"/>
      <c r="G748" s="263"/>
      <c r="H748" s="263"/>
      <c r="I748" s="293"/>
    </row>
    <row r="749" spans="2:9">
      <c r="B749" s="298" t="s">
        <v>1854</v>
      </c>
      <c r="C749" s="264"/>
      <c r="D749" s="263"/>
      <c r="E749" s="262"/>
      <c r="F749" s="263"/>
      <c r="G749" s="263"/>
      <c r="H749" s="263"/>
      <c r="I749" s="293"/>
    </row>
    <row r="750" spans="2:9">
      <c r="B750" s="298" t="s">
        <v>1855</v>
      </c>
      <c r="C750" s="264"/>
      <c r="D750" s="263"/>
      <c r="E750" s="262"/>
      <c r="F750" s="263"/>
      <c r="G750" s="263"/>
      <c r="H750" s="263"/>
      <c r="I750" s="293"/>
    </row>
    <row r="751" spans="2:9">
      <c r="B751" s="298" t="s">
        <v>1856</v>
      </c>
      <c r="C751" s="264"/>
      <c r="D751" s="263"/>
      <c r="E751" s="262"/>
      <c r="F751" s="263"/>
      <c r="G751" s="263"/>
      <c r="H751" s="263"/>
      <c r="I751" s="293"/>
    </row>
    <row r="752" spans="2:9">
      <c r="B752" s="298" t="s">
        <v>1857</v>
      </c>
      <c r="C752" s="264"/>
      <c r="D752" s="263"/>
      <c r="E752" s="262"/>
      <c r="F752" s="263"/>
      <c r="G752" s="263"/>
      <c r="H752" s="263"/>
      <c r="I752" s="293"/>
    </row>
    <row r="753" spans="2:9">
      <c r="B753" s="298" t="s">
        <v>1858</v>
      </c>
      <c r="C753" s="264"/>
      <c r="D753" s="263"/>
      <c r="E753" s="262"/>
      <c r="F753" s="263"/>
      <c r="G753" s="263"/>
      <c r="H753" s="263"/>
      <c r="I753" s="293"/>
    </row>
    <row r="754" spans="2:9">
      <c r="B754" s="298" t="s">
        <v>1859</v>
      </c>
      <c r="C754" s="264"/>
      <c r="D754" s="263"/>
      <c r="E754" s="262"/>
      <c r="F754" s="263"/>
      <c r="G754" s="263"/>
      <c r="H754" s="263"/>
      <c r="I754" s="293"/>
    </row>
    <row r="755" spans="2:9">
      <c r="B755" s="298" t="s">
        <v>1860</v>
      </c>
      <c r="C755" s="264"/>
      <c r="D755" s="263"/>
      <c r="E755" s="262"/>
      <c r="F755" s="263"/>
      <c r="G755" s="263"/>
      <c r="H755" s="263"/>
      <c r="I755" s="293"/>
    </row>
    <row r="756" spans="2:9">
      <c r="B756" s="298" t="s">
        <v>1861</v>
      </c>
      <c r="C756" s="264"/>
      <c r="D756" s="263"/>
      <c r="E756" s="262"/>
      <c r="F756" s="263"/>
      <c r="G756" s="263"/>
      <c r="H756" s="263"/>
      <c r="I756" s="293"/>
    </row>
    <row r="757" spans="2:9">
      <c r="B757" s="298" t="s">
        <v>1862</v>
      </c>
      <c r="C757" s="264"/>
      <c r="D757" s="263"/>
      <c r="E757" s="262"/>
      <c r="F757" s="263"/>
      <c r="G757" s="263"/>
      <c r="H757" s="263"/>
      <c r="I757" s="293"/>
    </row>
    <row r="758" spans="2:9">
      <c r="B758" s="298" t="s">
        <v>1863</v>
      </c>
      <c r="C758" s="264"/>
      <c r="D758" s="263"/>
      <c r="E758" s="262"/>
      <c r="F758" s="263"/>
      <c r="G758" s="263"/>
      <c r="H758" s="263"/>
      <c r="I758" s="293"/>
    </row>
    <row r="759" spans="2:9">
      <c r="B759" s="298" t="s">
        <v>1864</v>
      </c>
      <c r="C759" s="264"/>
      <c r="D759" s="263"/>
      <c r="E759" s="262"/>
      <c r="F759" s="263"/>
      <c r="G759" s="263"/>
      <c r="H759" s="263"/>
      <c r="I759" s="293"/>
    </row>
    <row r="760" spans="2:9">
      <c r="B760" s="298" t="s">
        <v>1865</v>
      </c>
      <c r="C760" s="264"/>
      <c r="D760" s="263"/>
      <c r="E760" s="262"/>
      <c r="F760" s="263"/>
      <c r="G760" s="263"/>
      <c r="H760" s="263"/>
      <c r="I760" s="293"/>
    </row>
    <row r="761" spans="2:9">
      <c r="B761" s="298" t="s">
        <v>1866</v>
      </c>
      <c r="C761" s="264"/>
      <c r="D761" s="263"/>
      <c r="E761" s="262"/>
      <c r="F761" s="263"/>
      <c r="G761" s="263"/>
      <c r="H761" s="263"/>
      <c r="I761" s="293"/>
    </row>
    <row r="762" spans="2:9">
      <c r="B762" s="298" t="s">
        <v>1867</v>
      </c>
      <c r="C762" s="264"/>
      <c r="D762" s="263"/>
      <c r="E762" s="262"/>
      <c r="F762" s="263"/>
      <c r="G762" s="263"/>
      <c r="H762" s="263"/>
      <c r="I762" s="293"/>
    </row>
    <row r="763" spans="2:9">
      <c r="B763" s="298" t="s">
        <v>1868</v>
      </c>
      <c r="C763" s="264"/>
      <c r="D763" s="263"/>
      <c r="E763" s="262"/>
      <c r="F763" s="263"/>
      <c r="G763" s="263"/>
      <c r="H763" s="263"/>
      <c r="I763" s="293"/>
    </row>
    <row r="764" spans="2:9">
      <c r="B764" s="298" t="s">
        <v>1869</v>
      </c>
      <c r="C764" s="264"/>
      <c r="D764" s="263"/>
      <c r="E764" s="262"/>
      <c r="F764" s="263"/>
      <c r="G764" s="263"/>
      <c r="H764" s="263"/>
      <c r="I764" s="293"/>
    </row>
    <row r="765" spans="2:9">
      <c r="B765" s="298" t="s">
        <v>1870</v>
      </c>
      <c r="C765" s="264"/>
      <c r="D765" s="263"/>
      <c r="E765" s="262"/>
      <c r="F765" s="263"/>
      <c r="G765" s="263"/>
      <c r="H765" s="263"/>
      <c r="I765" s="293"/>
    </row>
    <row r="766" spans="2:9">
      <c r="B766" s="298" t="s">
        <v>1871</v>
      </c>
      <c r="C766" s="264"/>
      <c r="D766" s="263"/>
      <c r="E766" s="262"/>
      <c r="F766" s="263"/>
      <c r="G766" s="263"/>
      <c r="H766" s="263"/>
      <c r="I766" s="293"/>
    </row>
    <row r="767" spans="2:9">
      <c r="B767" s="298" t="s">
        <v>1872</v>
      </c>
      <c r="C767" s="264"/>
      <c r="D767" s="263"/>
      <c r="E767" s="262"/>
      <c r="F767" s="263"/>
      <c r="G767" s="263"/>
      <c r="H767" s="263"/>
      <c r="I767" s="293"/>
    </row>
    <row r="768" spans="2:9">
      <c r="B768" s="298" t="s">
        <v>1873</v>
      </c>
      <c r="C768" s="264"/>
      <c r="D768" s="263"/>
      <c r="E768" s="262"/>
      <c r="F768" s="263"/>
      <c r="G768" s="263"/>
      <c r="H768" s="263"/>
      <c r="I768" s="293"/>
    </row>
    <row r="769" spans="2:9">
      <c r="B769" s="298" t="s">
        <v>1874</v>
      </c>
      <c r="C769" s="264"/>
      <c r="D769" s="263"/>
      <c r="E769" s="262"/>
      <c r="F769" s="263"/>
      <c r="G769" s="263"/>
      <c r="H769" s="263"/>
      <c r="I769" s="293"/>
    </row>
    <row r="770" spans="2:9">
      <c r="B770" s="298" t="s">
        <v>1875</v>
      </c>
      <c r="C770" s="264"/>
      <c r="D770" s="263"/>
      <c r="E770" s="262"/>
      <c r="F770" s="263"/>
      <c r="G770" s="263"/>
      <c r="H770" s="263"/>
      <c r="I770" s="293"/>
    </row>
    <row r="771" spans="2:9">
      <c r="B771" s="298" t="s">
        <v>1876</v>
      </c>
      <c r="C771" s="264"/>
      <c r="D771" s="263"/>
      <c r="E771" s="262"/>
      <c r="F771" s="263"/>
      <c r="G771" s="263"/>
      <c r="H771" s="263"/>
      <c r="I771" s="293"/>
    </row>
    <row r="772" spans="2:9">
      <c r="B772" s="298" t="s">
        <v>1877</v>
      </c>
      <c r="C772" s="264"/>
      <c r="D772" s="263"/>
      <c r="E772" s="262"/>
      <c r="F772" s="263"/>
      <c r="G772" s="263"/>
      <c r="H772" s="263"/>
      <c r="I772" s="293"/>
    </row>
    <row r="773" spans="2:9">
      <c r="B773" s="298" t="s">
        <v>1878</v>
      </c>
      <c r="C773" s="264"/>
      <c r="D773" s="263"/>
      <c r="E773" s="262"/>
      <c r="F773" s="263"/>
      <c r="G773" s="263"/>
      <c r="H773" s="263"/>
      <c r="I773" s="293"/>
    </row>
    <row r="774" spans="2:9">
      <c r="B774" s="298" t="s">
        <v>1879</v>
      </c>
      <c r="C774" s="264"/>
      <c r="D774" s="263"/>
      <c r="E774" s="262"/>
      <c r="F774" s="263"/>
      <c r="G774" s="263"/>
      <c r="H774" s="263"/>
      <c r="I774" s="293"/>
    </row>
    <row r="775" spans="2:9">
      <c r="B775" s="298" t="s">
        <v>1880</v>
      </c>
      <c r="C775" s="264"/>
      <c r="D775" s="263"/>
      <c r="E775" s="262"/>
      <c r="F775" s="263"/>
      <c r="G775" s="263"/>
      <c r="H775" s="263"/>
      <c r="I775" s="293"/>
    </row>
    <row r="776" spans="2:9">
      <c r="B776" s="298" t="s">
        <v>1881</v>
      </c>
      <c r="C776" s="264"/>
      <c r="D776" s="263"/>
      <c r="E776" s="262"/>
      <c r="F776" s="263"/>
      <c r="G776" s="263"/>
      <c r="H776" s="263"/>
      <c r="I776" s="293"/>
    </row>
    <row r="777" spans="2:9">
      <c r="B777" s="298" t="s">
        <v>1882</v>
      </c>
      <c r="C777" s="264"/>
      <c r="D777" s="263"/>
      <c r="E777" s="262"/>
      <c r="F777" s="263"/>
      <c r="G777" s="263"/>
      <c r="H777" s="263"/>
      <c r="I777" s="293"/>
    </row>
    <row r="778" spans="2:9">
      <c r="B778" s="298" t="s">
        <v>1883</v>
      </c>
      <c r="C778" s="264"/>
      <c r="D778" s="263"/>
      <c r="E778" s="262"/>
      <c r="F778" s="263"/>
      <c r="G778" s="263"/>
      <c r="H778" s="263"/>
      <c r="I778" s="293"/>
    </row>
    <row r="779" spans="2:9">
      <c r="B779" s="298" t="s">
        <v>1884</v>
      </c>
      <c r="C779" s="264"/>
      <c r="D779" s="263"/>
      <c r="E779" s="262"/>
      <c r="F779" s="263"/>
      <c r="G779" s="263"/>
      <c r="H779" s="263"/>
      <c r="I779" s="293"/>
    </row>
    <row r="780" spans="2:9">
      <c r="B780" s="298" t="s">
        <v>1885</v>
      </c>
      <c r="C780" s="264"/>
      <c r="D780" s="263"/>
      <c r="E780" s="262"/>
      <c r="F780" s="263"/>
      <c r="G780" s="263"/>
      <c r="H780" s="263"/>
      <c r="I780" s="293"/>
    </row>
    <row r="781" spans="2:9">
      <c r="B781" s="298" t="s">
        <v>1886</v>
      </c>
      <c r="C781" s="264"/>
      <c r="D781" s="263"/>
      <c r="E781" s="262"/>
      <c r="F781" s="263"/>
      <c r="G781" s="263"/>
      <c r="H781" s="263"/>
      <c r="I781" s="293"/>
    </row>
    <row r="782" spans="2:9">
      <c r="B782" s="298" t="s">
        <v>1887</v>
      </c>
      <c r="C782" s="264"/>
      <c r="D782" s="263"/>
      <c r="E782" s="262"/>
      <c r="F782" s="263"/>
      <c r="G782" s="263"/>
      <c r="H782" s="263"/>
      <c r="I782" s="293"/>
    </row>
    <row r="783" spans="2:9">
      <c r="B783" s="298" t="s">
        <v>1888</v>
      </c>
      <c r="C783" s="264"/>
      <c r="D783" s="263"/>
      <c r="E783" s="262"/>
      <c r="F783" s="263"/>
      <c r="G783" s="263"/>
      <c r="H783" s="263"/>
      <c r="I783" s="293"/>
    </row>
    <row r="784" spans="2:9">
      <c r="B784" s="298" t="s">
        <v>1889</v>
      </c>
      <c r="C784" s="264"/>
      <c r="D784" s="263"/>
      <c r="E784" s="262"/>
      <c r="F784" s="263"/>
      <c r="G784" s="263"/>
      <c r="H784" s="263"/>
      <c r="I784" s="293"/>
    </row>
    <row r="785" spans="2:9">
      <c r="B785" s="298" t="s">
        <v>1890</v>
      </c>
      <c r="C785" s="264"/>
      <c r="D785" s="263"/>
      <c r="E785" s="262"/>
      <c r="F785" s="263"/>
      <c r="G785" s="263"/>
      <c r="H785" s="263"/>
      <c r="I785" s="293"/>
    </row>
    <row r="786" spans="2:9">
      <c r="B786" s="298" t="s">
        <v>1891</v>
      </c>
      <c r="C786" s="264"/>
      <c r="D786" s="263"/>
      <c r="E786" s="262"/>
      <c r="F786" s="263"/>
      <c r="G786" s="263"/>
      <c r="H786" s="263"/>
      <c r="I786" s="293"/>
    </row>
    <row r="787" spans="2:9">
      <c r="B787" s="298" t="s">
        <v>1892</v>
      </c>
      <c r="C787" s="264"/>
      <c r="D787" s="263"/>
      <c r="E787" s="262"/>
      <c r="F787" s="263"/>
      <c r="G787" s="263"/>
      <c r="H787" s="263"/>
      <c r="I787" s="293"/>
    </row>
    <row r="788" spans="2:9">
      <c r="B788" s="298" t="s">
        <v>1893</v>
      </c>
      <c r="C788" s="264"/>
      <c r="D788" s="263"/>
      <c r="E788" s="262"/>
      <c r="F788" s="263"/>
      <c r="G788" s="263"/>
      <c r="H788" s="263"/>
      <c r="I788" s="293"/>
    </row>
    <row r="789" spans="2:9">
      <c r="B789" s="298" t="s">
        <v>1894</v>
      </c>
      <c r="C789" s="264"/>
      <c r="D789" s="263"/>
      <c r="E789" s="262"/>
      <c r="F789" s="263"/>
      <c r="G789" s="263"/>
      <c r="H789" s="263"/>
      <c r="I789" s="293"/>
    </row>
    <row r="790" spans="2:9">
      <c r="B790" s="298" t="s">
        <v>1895</v>
      </c>
      <c r="C790" s="264"/>
      <c r="D790" s="263"/>
      <c r="E790" s="262"/>
      <c r="F790" s="263"/>
      <c r="G790" s="263"/>
      <c r="H790" s="263"/>
      <c r="I790" s="293"/>
    </row>
    <row r="791" spans="2:9">
      <c r="B791" s="298" t="s">
        <v>1896</v>
      </c>
      <c r="C791" s="264"/>
      <c r="D791" s="263"/>
      <c r="E791" s="262"/>
      <c r="F791" s="263"/>
      <c r="G791" s="263"/>
      <c r="H791" s="263"/>
      <c r="I791" s="293"/>
    </row>
    <row r="792" spans="2:9">
      <c r="B792" s="298" t="s">
        <v>1897</v>
      </c>
      <c r="C792" s="264"/>
      <c r="D792" s="263"/>
      <c r="E792" s="262"/>
      <c r="F792" s="263"/>
      <c r="G792" s="263"/>
      <c r="H792" s="263"/>
      <c r="I792" s="293"/>
    </row>
    <row r="793" spans="2:9">
      <c r="B793" s="298" t="s">
        <v>1898</v>
      </c>
      <c r="C793" s="264"/>
      <c r="D793" s="263"/>
      <c r="E793" s="262"/>
      <c r="F793" s="263"/>
      <c r="G793" s="263"/>
      <c r="H793" s="263"/>
      <c r="I793" s="293"/>
    </row>
    <row r="794" spans="2:9">
      <c r="B794" s="298" t="s">
        <v>1899</v>
      </c>
      <c r="C794" s="264"/>
      <c r="D794" s="263"/>
      <c r="E794" s="262"/>
      <c r="F794" s="263"/>
      <c r="G794" s="263"/>
      <c r="H794" s="263"/>
      <c r="I794" s="293"/>
    </row>
    <row r="795" spans="2:9">
      <c r="B795" s="298" t="s">
        <v>1900</v>
      </c>
      <c r="C795" s="264"/>
      <c r="D795" s="263"/>
      <c r="E795" s="262"/>
      <c r="F795" s="263"/>
      <c r="G795" s="263"/>
      <c r="H795" s="263"/>
      <c r="I795" s="293"/>
    </row>
    <row r="796" spans="2:9">
      <c r="B796" s="298" t="s">
        <v>1901</v>
      </c>
      <c r="C796" s="264"/>
      <c r="D796" s="263"/>
      <c r="E796" s="262"/>
      <c r="F796" s="263"/>
      <c r="G796" s="263"/>
      <c r="H796" s="263"/>
      <c r="I796" s="293"/>
    </row>
    <row r="797" spans="2:9">
      <c r="B797" s="298" t="s">
        <v>1902</v>
      </c>
      <c r="C797" s="264"/>
      <c r="D797" s="263"/>
      <c r="E797" s="262"/>
      <c r="F797" s="263"/>
      <c r="G797" s="263"/>
      <c r="H797" s="263"/>
      <c r="I797" s="293"/>
    </row>
    <row r="798" spans="2:9">
      <c r="B798" s="298" t="s">
        <v>1903</v>
      </c>
      <c r="C798" s="264"/>
      <c r="D798" s="263"/>
      <c r="E798" s="262"/>
      <c r="F798" s="263"/>
      <c r="G798" s="263"/>
      <c r="H798" s="263"/>
      <c r="I798" s="293"/>
    </row>
    <row r="799" spans="2:9">
      <c r="B799" s="298" t="s">
        <v>1904</v>
      </c>
      <c r="C799" s="264"/>
      <c r="D799" s="263"/>
      <c r="E799" s="262"/>
      <c r="F799" s="263"/>
      <c r="G799" s="263"/>
      <c r="H799" s="263"/>
      <c r="I799" s="293"/>
    </row>
    <row r="800" spans="2:9">
      <c r="B800" s="298" t="s">
        <v>1905</v>
      </c>
      <c r="C800" s="264"/>
      <c r="D800" s="263"/>
      <c r="E800" s="262"/>
      <c r="F800" s="263"/>
      <c r="G800" s="263"/>
      <c r="H800" s="263"/>
      <c r="I800" s="293"/>
    </row>
    <row r="801" spans="2:9">
      <c r="B801" s="298" t="s">
        <v>1906</v>
      </c>
      <c r="C801" s="264"/>
      <c r="D801" s="263"/>
      <c r="E801" s="262"/>
      <c r="F801" s="263"/>
      <c r="G801" s="263"/>
      <c r="H801" s="263"/>
      <c r="I801" s="293"/>
    </row>
    <row r="802" spans="2:9">
      <c r="B802" s="298" t="s">
        <v>1907</v>
      </c>
      <c r="C802" s="264"/>
      <c r="D802" s="263"/>
      <c r="E802" s="262"/>
      <c r="F802" s="263"/>
      <c r="G802" s="263"/>
      <c r="H802" s="263"/>
      <c r="I802" s="293"/>
    </row>
    <row r="803" spans="2:9">
      <c r="B803" s="298" t="s">
        <v>1908</v>
      </c>
      <c r="C803" s="264"/>
      <c r="D803" s="263"/>
      <c r="E803" s="262"/>
      <c r="F803" s="263"/>
      <c r="G803" s="263"/>
      <c r="H803" s="263"/>
      <c r="I803" s="293"/>
    </row>
    <row r="804" spans="2:9">
      <c r="B804" s="298" t="s">
        <v>1909</v>
      </c>
      <c r="C804" s="264"/>
      <c r="D804" s="263"/>
      <c r="E804" s="262"/>
      <c r="F804" s="263"/>
      <c r="G804" s="263"/>
      <c r="H804" s="263"/>
      <c r="I804" s="293"/>
    </row>
    <row r="805" spans="2:9">
      <c r="B805" s="298" t="s">
        <v>1910</v>
      </c>
      <c r="C805" s="264"/>
      <c r="D805" s="263"/>
      <c r="E805" s="262"/>
      <c r="F805" s="263"/>
      <c r="G805" s="263"/>
      <c r="H805" s="263"/>
      <c r="I805" s="293"/>
    </row>
    <row r="806" spans="2:9">
      <c r="B806" s="298" t="s">
        <v>1911</v>
      </c>
      <c r="C806" s="264"/>
      <c r="D806" s="263"/>
      <c r="E806" s="262"/>
      <c r="F806" s="263"/>
      <c r="G806" s="263"/>
      <c r="H806" s="263"/>
      <c r="I806" s="293"/>
    </row>
    <row r="807" spans="2:9">
      <c r="B807" s="298" t="s">
        <v>1912</v>
      </c>
      <c r="C807" s="264"/>
      <c r="D807" s="263"/>
      <c r="E807" s="262"/>
      <c r="F807" s="263"/>
      <c r="G807" s="263"/>
      <c r="H807" s="263"/>
      <c r="I807" s="293"/>
    </row>
  </sheetData>
  <autoFilter ref="B4:H807" xr:uid="{00000000-0009-0000-0000-000007000000}"/>
  <mergeCells count="1">
    <mergeCell ref="B2:I3"/>
  </mergeCells>
  <conditionalFormatting sqref="H1:I1 H5:H7 H9:I20 H25:I25">
    <cfRule type="containsText" dxfId="328" priority="2090" operator="containsText" text="Preventivo">
      <formula>NOT(ISERROR(SEARCH("Preventivo",H1)))</formula>
    </cfRule>
  </conditionalFormatting>
  <conditionalFormatting sqref="I5:I7">
    <cfRule type="containsText" dxfId="327" priority="174" operator="containsText" text="Preventivo">
      <formula>NOT(ISERROR(SEARCH("Preventivo",I5)))</formula>
    </cfRule>
  </conditionalFormatting>
  <conditionalFormatting sqref="I21:I23">
    <cfRule type="containsText" dxfId="326" priority="166" operator="containsText" text="Preventivo">
      <formula>NOT(ISERROR(SEARCH("Preventivo",I21)))</formula>
    </cfRule>
  </conditionalFormatting>
  <conditionalFormatting sqref="H25">
    <cfRule type="containsText" dxfId="325" priority="165" operator="containsText" text="Preventivo">
      <formula>NOT(ISERROR(SEARCH("Preventivo",H25)))</formula>
    </cfRule>
  </conditionalFormatting>
  <conditionalFormatting sqref="H8">
    <cfRule type="containsText" dxfId="324" priority="169" operator="containsText" text="Preventivo">
      <formula>NOT(ISERROR(SEARCH("Preventivo",H8)))</formula>
    </cfRule>
  </conditionalFormatting>
  <conditionalFormatting sqref="I8">
    <cfRule type="containsText" dxfId="323" priority="168" operator="containsText" text="Preventivo">
      <formula>NOT(ISERROR(SEARCH("Preventivo",I8)))</formula>
    </cfRule>
  </conditionalFormatting>
  <conditionalFormatting sqref="H21:H23">
    <cfRule type="containsText" dxfId="322" priority="167" operator="containsText" text="Preventivo">
      <formula>NOT(ISERROR(SEARCH("Preventivo",H21)))</formula>
    </cfRule>
  </conditionalFormatting>
  <conditionalFormatting sqref="I25">
    <cfRule type="containsText" dxfId="321" priority="164" operator="containsText" text="Preventivo">
      <formula>NOT(ISERROR(SEARCH("Preventivo",I25)))</formula>
    </cfRule>
  </conditionalFormatting>
  <conditionalFormatting sqref="H24:I24">
    <cfRule type="containsText" dxfId="320" priority="163" operator="containsText" text="Preventivo">
      <formula>NOT(ISERROR(SEARCH("Preventivo",H24)))</formula>
    </cfRule>
  </conditionalFormatting>
  <conditionalFormatting sqref="H30:I30">
    <cfRule type="containsText" dxfId="319" priority="162" operator="containsText" text="Preventivo">
      <formula>NOT(ISERROR(SEARCH("Preventivo",H30)))</formula>
    </cfRule>
  </conditionalFormatting>
  <conditionalFormatting sqref="I26:I28">
    <cfRule type="containsText" dxfId="318" priority="160" operator="containsText" text="Preventivo">
      <formula>NOT(ISERROR(SEARCH("Preventivo",I26)))</formula>
    </cfRule>
  </conditionalFormatting>
  <conditionalFormatting sqref="H30">
    <cfRule type="containsText" dxfId="317" priority="159" operator="containsText" text="Preventivo">
      <formula>NOT(ISERROR(SEARCH("Preventivo",H30)))</formula>
    </cfRule>
  </conditionalFormatting>
  <conditionalFormatting sqref="H26:H28">
    <cfRule type="containsText" dxfId="316" priority="161" operator="containsText" text="Preventivo">
      <formula>NOT(ISERROR(SEARCH("Preventivo",H26)))</formula>
    </cfRule>
  </conditionalFormatting>
  <conditionalFormatting sqref="I30">
    <cfRule type="containsText" dxfId="315" priority="158" operator="containsText" text="Preventivo">
      <formula>NOT(ISERROR(SEARCH("Preventivo",I30)))</formula>
    </cfRule>
  </conditionalFormatting>
  <conditionalFormatting sqref="H29:I29">
    <cfRule type="containsText" dxfId="314" priority="157" operator="containsText" text="Preventivo">
      <formula>NOT(ISERROR(SEARCH("Preventivo",H29)))</formula>
    </cfRule>
  </conditionalFormatting>
  <conditionalFormatting sqref="H53:I54 H56:I59">
    <cfRule type="containsText" dxfId="313" priority="142" operator="containsText" text="Preventivo">
      <formula>NOT(ISERROR(SEARCH("Preventivo",H53)))</formula>
    </cfRule>
  </conditionalFormatting>
  <conditionalFormatting sqref="H153:I157">
    <cfRule type="containsText" dxfId="312" priority="95" operator="containsText" text="Preventivo">
      <formula>NOT(ISERROR(SEARCH("Preventivo",H153)))</formula>
    </cfRule>
  </conditionalFormatting>
  <conditionalFormatting sqref="H168:I172">
    <cfRule type="containsText" dxfId="311" priority="82" operator="containsText" text="Preventivo">
      <formula>NOT(ISERROR(SEARCH("Preventivo",H168)))</formula>
    </cfRule>
  </conditionalFormatting>
  <conditionalFormatting sqref="H173:I177">
    <cfRule type="containsText" dxfId="310" priority="81" operator="containsText" text="Preventivo">
      <formula>NOT(ISERROR(SEARCH("Preventivo",H173)))</formula>
    </cfRule>
  </conditionalFormatting>
  <conditionalFormatting sqref="H200:I200">
    <cfRule type="containsText" dxfId="309" priority="55" operator="containsText" text="Preventivo">
      <formula>NOT(ISERROR(SEARCH("Preventivo",H200)))</formula>
    </cfRule>
  </conditionalFormatting>
  <conditionalFormatting sqref="H206:I206">
    <cfRule type="containsText" dxfId="308" priority="53" operator="containsText" text="Preventivo">
      <formula>NOT(ISERROR(SEARCH("Preventivo",H206)))</formula>
    </cfRule>
  </conditionalFormatting>
  <conditionalFormatting sqref="H31:I36">
    <cfRule type="containsText" dxfId="307" priority="156" operator="containsText" text="Preventivo">
      <formula>NOT(ISERROR(SEARCH("Preventivo",H31)))</formula>
    </cfRule>
  </conditionalFormatting>
  <conditionalFormatting sqref="H37:I42">
    <cfRule type="containsText" dxfId="306" priority="155" operator="containsText" text="Preventivo">
      <formula>NOT(ISERROR(SEARCH("Preventivo",H37)))</formula>
    </cfRule>
  </conditionalFormatting>
  <conditionalFormatting sqref="H47:I47">
    <cfRule type="containsText" dxfId="305" priority="154" operator="containsText" text="Preventivo">
      <formula>NOT(ISERROR(SEARCH("Preventivo",H47)))</formula>
    </cfRule>
  </conditionalFormatting>
  <conditionalFormatting sqref="I43:I45">
    <cfRule type="containsText" dxfId="304" priority="152" operator="containsText" text="Preventivo">
      <formula>NOT(ISERROR(SEARCH("Preventivo",I43)))</formula>
    </cfRule>
  </conditionalFormatting>
  <conditionalFormatting sqref="H47">
    <cfRule type="containsText" dxfId="303" priority="151" operator="containsText" text="Preventivo">
      <formula>NOT(ISERROR(SEARCH("Preventivo",H47)))</formula>
    </cfRule>
  </conditionalFormatting>
  <conditionalFormatting sqref="H43:H45">
    <cfRule type="containsText" dxfId="302" priority="153" operator="containsText" text="Preventivo">
      <formula>NOT(ISERROR(SEARCH("Preventivo",H43)))</formula>
    </cfRule>
  </conditionalFormatting>
  <conditionalFormatting sqref="I47">
    <cfRule type="containsText" dxfId="301" priority="150" operator="containsText" text="Preventivo">
      <formula>NOT(ISERROR(SEARCH("Preventivo",I47)))</formula>
    </cfRule>
  </conditionalFormatting>
  <conditionalFormatting sqref="H46:I46">
    <cfRule type="containsText" dxfId="300" priority="149" operator="containsText" text="Preventivo">
      <formula>NOT(ISERROR(SEARCH("Preventivo",H46)))</formula>
    </cfRule>
  </conditionalFormatting>
  <conditionalFormatting sqref="H52:I52">
    <cfRule type="containsText" dxfId="299" priority="148" operator="containsText" text="Preventivo">
      <formula>NOT(ISERROR(SEARCH("Preventivo",H52)))</formula>
    </cfRule>
  </conditionalFormatting>
  <conditionalFormatting sqref="I48:I50">
    <cfRule type="containsText" dxfId="298" priority="146" operator="containsText" text="Preventivo">
      <formula>NOT(ISERROR(SEARCH("Preventivo",I48)))</formula>
    </cfRule>
  </conditionalFormatting>
  <conditionalFormatting sqref="H52">
    <cfRule type="containsText" dxfId="297" priority="145" operator="containsText" text="Preventivo">
      <formula>NOT(ISERROR(SEARCH("Preventivo",H52)))</formula>
    </cfRule>
  </conditionalFormatting>
  <conditionalFormatting sqref="H48:H50">
    <cfRule type="containsText" dxfId="296" priority="147" operator="containsText" text="Preventivo">
      <formula>NOT(ISERROR(SEARCH("Preventivo",H48)))</formula>
    </cfRule>
  </conditionalFormatting>
  <conditionalFormatting sqref="I52">
    <cfRule type="containsText" dxfId="295" priority="144" operator="containsText" text="Preventivo">
      <formula>NOT(ISERROR(SEARCH("Preventivo",I52)))</formula>
    </cfRule>
  </conditionalFormatting>
  <conditionalFormatting sqref="H51:I51">
    <cfRule type="containsText" dxfId="294" priority="143" operator="containsText" text="Preventivo">
      <formula>NOT(ISERROR(SEARCH("Preventivo",H51)))</formula>
    </cfRule>
  </conditionalFormatting>
  <conditionalFormatting sqref="H212:I212">
    <cfRule type="containsText" dxfId="293" priority="51" operator="containsText" text="Preventivo">
      <formula>NOT(ISERROR(SEARCH("Preventivo",H212)))</formula>
    </cfRule>
  </conditionalFormatting>
  <conditionalFormatting sqref="H55:I55">
    <cfRule type="containsText" dxfId="292" priority="141" operator="containsText" text="Preventivo">
      <formula>NOT(ISERROR(SEARCH("Preventivo",H55)))</formula>
    </cfRule>
  </conditionalFormatting>
  <conditionalFormatting sqref="H60:I61 H63:I66">
    <cfRule type="containsText" dxfId="291" priority="140" operator="containsText" text="Preventivo">
      <formula>NOT(ISERROR(SEARCH("Preventivo",H60)))</formula>
    </cfRule>
  </conditionalFormatting>
  <conditionalFormatting sqref="H62:I62">
    <cfRule type="containsText" dxfId="290" priority="139" operator="containsText" text="Preventivo">
      <formula>NOT(ISERROR(SEARCH("Preventivo",H62)))</formula>
    </cfRule>
  </conditionalFormatting>
  <conditionalFormatting sqref="H67:I68 H70:I73">
    <cfRule type="containsText" dxfId="289" priority="138" operator="containsText" text="Preventivo">
      <formula>NOT(ISERROR(SEARCH("Preventivo",H67)))</formula>
    </cfRule>
  </conditionalFormatting>
  <conditionalFormatting sqref="H69:I69">
    <cfRule type="containsText" dxfId="288" priority="137" operator="containsText" text="Preventivo">
      <formula>NOT(ISERROR(SEARCH("Preventivo",H69)))</formula>
    </cfRule>
  </conditionalFormatting>
  <conditionalFormatting sqref="H74:H76 H78:I89 H94:I94">
    <cfRule type="containsText" dxfId="287" priority="136" operator="containsText" text="Preventivo">
      <formula>NOT(ISERROR(SEARCH("Preventivo",H74)))</formula>
    </cfRule>
  </conditionalFormatting>
  <conditionalFormatting sqref="I74:I76">
    <cfRule type="containsText" dxfId="286" priority="135" operator="containsText" text="Preventivo">
      <formula>NOT(ISERROR(SEARCH("Preventivo",I74)))</formula>
    </cfRule>
  </conditionalFormatting>
  <conditionalFormatting sqref="I90:I92">
    <cfRule type="containsText" dxfId="285" priority="131" operator="containsText" text="Preventivo">
      <formula>NOT(ISERROR(SEARCH("Preventivo",I90)))</formula>
    </cfRule>
  </conditionalFormatting>
  <conditionalFormatting sqref="H94">
    <cfRule type="containsText" dxfId="284" priority="130" operator="containsText" text="Preventivo">
      <formula>NOT(ISERROR(SEARCH("Preventivo",H94)))</formula>
    </cfRule>
  </conditionalFormatting>
  <conditionalFormatting sqref="H77">
    <cfRule type="containsText" dxfId="283" priority="134" operator="containsText" text="Preventivo">
      <formula>NOT(ISERROR(SEARCH("Preventivo",H77)))</formula>
    </cfRule>
  </conditionalFormatting>
  <conditionalFormatting sqref="I77">
    <cfRule type="containsText" dxfId="282" priority="133" operator="containsText" text="Preventivo">
      <formula>NOT(ISERROR(SEARCH("Preventivo",I77)))</formula>
    </cfRule>
  </conditionalFormatting>
  <conditionalFormatting sqref="H90:H92">
    <cfRule type="containsText" dxfId="281" priority="132" operator="containsText" text="Preventivo">
      <formula>NOT(ISERROR(SEARCH("Preventivo",H90)))</formula>
    </cfRule>
  </conditionalFormatting>
  <conditionalFormatting sqref="I94">
    <cfRule type="containsText" dxfId="280" priority="129" operator="containsText" text="Preventivo">
      <formula>NOT(ISERROR(SEARCH("Preventivo",I94)))</formula>
    </cfRule>
  </conditionalFormatting>
  <conditionalFormatting sqref="H93:I93">
    <cfRule type="containsText" dxfId="279" priority="128" operator="containsText" text="Preventivo">
      <formula>NOT(ISERROR(SEARCH("Preventivo",H93)))</formula>
    </cfRule>
  </conditionalFormatting>
  <conditionalFormatting sqref="H99:I99">
    <cfRule type="containsText" dxfId="278" priority="127" operator="containsText" text="Preventivo">
      <formula>NOT(ISERROR(SEARCH("Preventivo",H99)))</formula>
    </cfRule>
  </conditionalFormatting>
  <conditionalFormatting sqref="I95:I97">
    <cfRule type="containsText" dxfId="277" priority="125" operator="containsText" text="Preventivo">
      <formula>NOT(ISERROR(SEARCH("Preventivo",I95)))</formula>
    </cfRule>
  </conditionalFormatting>
  <conditionalFormatting sqref="H99">
    <cfRule type="containsText" dxfId="276" priority="124" operator="containsText" text="Preventivo">
      <formula>NOT(ISERROR(SEARCH("Preventivo",H99)))</formula>
    </cfRule>
  </conditionalFormatting>
  <conditionalFormatting sqref="H95:H97">
    <cfRule type="containsText" dxfId="275" priority="126" operator="containsText" text="Preventivo">
      <formula>NOT(ISERROR(SEARCH("Preventivo",H95)))</formula>
    </cfRule>
  </conditionalFormatting>
  <conditionalFormatting sqref="I99">
    <cfRule type="containsText" dxfId="274" priority="123" operator="containsText" text="Preventivo">
      <formula>NOT(ISERROR(SEARCH("Preventivo",I99)))</formula>
    </cfRule>
  </conditionalFormatting>
  <conditionalFormatting sqref="H98:I98">
    <cfRule type="containsText" dxfId="273" priority="122" operator="containsText" text="Preventivo">
      <formula>NOT(ISERROR(SEARCH("Preventivo",H98)))</formula>
    </cfRule>
  </conditionalFormatting>
  <conditionalFormatting sqref="H122:I123 H125:I128">
    <cfRule type="containsText" dxfId="272" priority="107" operator="containsText" text="Preventivo">
      <formula>NOT(ISERROR(SEARCH("Preventivo",H122)))</formula>
    </cfRule>
  </conditionalFormatting>
  <conditionalFormatting sqref="H100:I105">
    <cfRule type="containsText" dxfId="271" priority="121" operator="containsText" text="Preventivo">
      <formula>NOT(ISERROR(SEARCH("Preventivo",H100)))</formula>
    </cfRule>
  </conditionalFormatting>
  <conditionalFormatting sqref="H106:I111">
    <cfRule type="containsText" dxfId="270" priority="120" operator="containsText" text="Preventivo">
      <formula>NOT(ISERROR(SEARCH("Preventivo",H106)))</formula>
    </cfRule>
  </conditionalFormatting>
  <conditionalFormatting sqref="H116:I116">
    <cfRule type="containsText" dxfId="269" priority="119" operator="containsText" text="Preventivo">
      <formula>NOT(ISERROR(SEARCH("Preventivo",H116)))</formula>
    </cfRule>
  </conditionalFormatting>
  <conditionalFormatting sqref="I112:I114">
    <cfRule type="containsText" dxfId="268" priority="117" operator="containsText" text="Preventivo">
      <formula>NOT(ISERROR(SEARCH("Preventivo",I112)))</formula>
    </cfRule>
  </conditionalFormatting>
  <conditionalFormatting sqref="H116">
    <cfRule type="containsText" dxfId="267" priority="116" operator="containsText" text="Preventivo">
      <formula>NOT(ISERROR(SEARCH("Preventivo",H116)))</formula>
    </cfRule>
  </conditionalFormatting>
  <conditionalFormatting sqref="H112:H114">
    <cfRule type="containsText" dxfId="266" priority="118" operator="containsText" text="Preventivo">
      <formula>NOT(ISERROR(SEARCH("Preventivo",H112)))</formula>
    </cfRule>
  </conditionalFormatting>
  <conditionalFormatting sqref="I116">
    <cfRule type="containsText" dxfId="265" priority="115" operator="containsText" text="Preventivo">
      <formula>NOT(ISERROR(SEARCH("Preventivo",I116)))</formula>
    </cfRule>
  </conditionalFormatting>
  <conditionalFormatting sqref="H115:I115">
    <cfRule type="containsText" dxfId="264" priority="114" operator="containsText" text="Preventivo">
      <formula>NOT(ISERROR(SEARCH("Preventivo",H115)))</formula>
    </cfRule>
  </conditionalFormatting>
  <conditionalFormatting sqref="H121:I121">
    <cfRule type="containsText" dxfId="263" priority="113" operator="containsText" text="Preventivo">
      <formula>NOT(ISERROR(SEARCH("Preventivo",H121)))</formula>
    </cfRule>
  </conditionalFormatting>
  <conditionalFormatting sqref="I117:I119">
    <cfRule type="containsText" dxfId="262" priority="111" operator="containsText" text="Preventivo">
      <formula>NOT(ISERROR(SEARCH("Preventivo",I117)))</formula>
    </cfRule>
  </conditionalFormatting>
  <conditionalFormatting sqref="H121">
    <cfRule type="containsText" dxfId="261" priority="110" operator="containsText" text="Preventivo">
      <formula>NOT(ISERROR(SEARCH("Preventivo",H121)))</formula>
    </cfRule>
  </conditionalFormatting>
  <conditionalFormatting sqref="H117:H119">
    <cfRule type="containsText" dxfId="260" priority="112" operator="containsText" text="Preventivo">
      <formula>NOT(ISERROR(SEARCH("Preventivo",H117)))</formula>
    </cfRule>
  </conditionalFormatting>
  <conditionalFormatting sqref="I121">
    <cfRule type="containsText" dxfId="259" priority="109" operator="containsText" text="Preventivo">
      <formula>NOT(ISERROR(SEARCH("Preventivo",I121)))</formula>
    </cfRule>
  </conditionalFormatting>
  <conditionalFormatting sqref="H120:I120">
    <cfRule type="containsText" dxfId="258" priority="108" operator="containsText" text="Preventivo">
      <formula>NOT(ISERROR(SEARCH("Preventivo",H120)))</formula>
    </cfRule>
  </conditionalFormatting>
  <conditionalFormatting sqref="H124:I124">
    <cfRule type="containsText" dxfId="257" priority="106" operator="containsText" text="Preventivo">
      <formula>NOT(ISERROR(SEARCH("Preventivo",H124)))</formula>
    </cfRule>
  </conditionalFormatting>
  <conditionalFormatting sqref="H129:I130 H132:I135">
    <cfRule type="containsText" dxfId="256" priority="105" operator="containsText" text="Preventivo">
      <formula>NOT(ISERROR(SEARCH("Preventivo",H129)))</formula>
    </cfRule>
  </conditionalFormatting>
  <conditionalFormatting sqref="H131:I131">
    <cfRule type="containsText" dxfId="255" priority="104" operator="containsText" text="Preventivo">
      <formula>NOT(ISERROR(SEARCH("Preventivo",H131)))</formula>
    </cfRule>
  </conditionalFormatting>
  <conditionalFormatting sqref="H136:I137 H139:I142">
    <cfRule type="containsText" dxfId="254" priority="103" operator="containsText" text="Preventivo">
      <formula>NOT(ISERROR(SEARCH("Preventivo",H136)))</formula>
    </cfRule>
  </conditionalFormatting>
  <conditionalFormatting sqref="H138:I138">
    <cfRule type="containsText" dxfId="253" priority="102" operator="containsText" text="Preventivo">
      <formula>NOT(ISERROR(SEARCH("Preventivo",H138)))</formula>
    </cfRule>
  </conditionalFormatting>
  <conditionalFormatting sqref="H289:I807">
    <cfRule type="containsText" dxfId="252" priority="101" operator="containsText" text="Preventivo">
      <formula>NOT(ISERROR(SEARCH("Preventivo",H289)))</formula>
    </cfRule>
  </conditionalFormatting>
  <conditionalFormatting sqref="H143:H145">
    <cfRule type="containsText" dxfId="251" priority="100" operator="containsText" text="Preventivo">
      <formula>NOT(ISERROR(SEARCH("Preventivo",H143)))</formula>
    </cfRule>
  </conditionalFormatting>
  <conditionalFormatting sqref="I143:I145">
    <cfRule type="containsText" dxfId="250" priority="99" operator="containsText" text="Preventivo">
      <formula>NOT(ISERROR(SEARCH("Preventivo",I143)))</formula>
    </cfRule>
  </conditionalFormatting>
  <conditionalFormatting sqref="H146">
    <cfRule type="containsText" dxfId="249" priority="98" operator="containsText" text="Preventivo">
      <formula>NOT(ISERROR(SEARCH("Preventivo",H146)))</formula>
    </cfRule>
  </conditionalFormatting>
  <conditionalFormatting sqref="I146">
    <cfRule type="containsText" dxfId="248" priority="97" operator="containsText" text="Preventivo">
      <formula>NOT(ISERROR(SEARCH("Preventivo",I146)))</formula>
    </cfRule>
  </conditionalFormatting>
  <conditionalFormatting sqref="H147:I152">
    <cfRule type="containsText" dxfId="247" priority="96" operator="containsText" text="Preventivo">
      <formula>NOT(ISERROR(SEARCH("Preventivo",H147)))</formula>
    </cfRule>
  </conditionalFormatting>
  <conditionalFormatting sqref="H285:I285">
    <cfRule type="containsText" dxfId="246" priority="1" operator="containsText" text="Preventivo">
      <formula>NOT(ISERROR(SEARCH("Preventivo",H285)))</formula>
    </cfRule>
  </conditionalFormatting>
  <conditionalFormatting sqref="H162:I162">
    <cfRule type="containsText" dxfId="245" priority="94" operator="containsText" text="Preventivo">
      <formula>NOT(ISERROR(SEARCH("Preventivo",H162)))</formula>
    </cfRule>
  </conditionalFormatting>
  <conditionalFormatting sqref="I158:I160">
    <cfRule type="containsText" dxfId="244" priority="92" operator="containsText" text="Preventivo">
      <formula>NOT(ISERROR(SEARCH("Preventivo",I158)))</formula>
    </cfRule>
  </conditionalFormatting>
  <conditionalFormatting sqref="H162">
    <cfRule type="containsText" dxfId="243" priority="91" operator="containsText" text="Preventivo">
      <formula>NOT(ISERROR(SEARCH("Preventivo",H162)))</formula>
    </cfRule>
  </conditionalFormatting>
  <conditionalFormatting sqref="H158:H160">
    <cfRule type="containsText" dxfId="242" priority="93" operator="containsText" text="Preventivo">
      <formula>NOT(ISERROR(SEARCH("Preventivo",H158)))</formula>
    </cfRule>
  </conditionalFormatting>
  <conditionalFormatting sqref="I162">
    <cfRule type="containsText" dxfId="241" priority="90" operator="containsText" text="Preventivo">
      <formula>NOT(ISERROR(SEARCH("Preventivo",I162)))</formula>
    </cfRule>
  </conditionalFormatting>
  <conditionalFormatting sqref="H161:I161">
    <cfRule type="containsText" dxfId="240" priority="89" operator="containsText" text="Preventivo">
      <formula>NOT(ISERROR(SEARCH("Preventivo",H161)))</formula>
    </cfRule>
  </conditionalFormatting>
  <conditionalFormatting sqref="H167:I167">
    <cfRule type="containsText" dxfId="239" priority="88" operator="containsText" text="Preventivo">
      <formula>NOT(ISERROR(SEARCH("Preventivo",H167)))</formula>
    </cfRule>
  </conditionalFormatting>
  <conditionalFormatting sqref="I163:I165">
    <cfRule type="containsText" dxfId="238" priority="86" operator="containsText" text="Preventivo">
      <formula>NOT(ISERROR(SEARCH("Preventivo",I163)))</formula>
    </cfRule>
  </conditionalFormatting>
  <conditionalFormatting sqref="H167">
    <cfRule type="containsText" dxfId="237" priority="85" operator="containsText" text="Preventivo">
      <formula>NOT(ISERROR(SEARCH("Preventivo",H167)))</formula>
    </cfRule>
  </conditionalFormatting>
  <conditionalFormatting sqref="H163:H165">
    <cfRule type="containsText" dxfId="236" priority="87" operator="containsText" text="Preventivo">
      <formula>NOT(ISERROR(SEARCH("Preventivo",H163)))</formula>
    </cfRule>
  </conditionalFormatting>
  <conditionalFormatting sqref="I167">
    <cfRule type="containsText" dxfId="235" priority="84" operator="containsText" text="Preventivo">
      <formula>NOT(ISERROR(SEARCH("Preventivo",I167)))</formula>
    </cfRule>
  </conditionalFormatting>
  <conditionalFormatting sqref="H166:I166">
    <cfRule type="containsText" dxfId="234" priority="83" operator="containsText" text="Preventivo">
      <formula>NOT(ISERROR(SEARCH("Preventivo",H166)))</formula>
    </cfRule>
  </conditionalFormatting>
  <conditionalFormatting sqref="H182:I182">
    <cfRule type="containsText" dxfId="233" priority="80" operator="containsText" text="Preventivo">
      <formula>NOT(ISERROR(SEARCH("Preventivo",H182)))</formula>
    </cfRule>
  </conditionalFormatting>
  <conditionalFormatting sqref="I178:I180">
    <cfRule type="containsText" dxfId="232" priority="78" operator="containsText" text="Preventivo">
      <formula>NOT(ISERROR(SEARCH("Preventivo",I178)))</formula>
    </cfRule>
  </conditionalFormatting>
  <conditionalFormatting sqref="H182">
    <cfRule type="containsText" dxfId="231" priority="77" operator="containsText" text="Preventivo">
      <formula>NOT(ISERROR(SEARCH("Preventivo",H182)))</formula>
    </cfRule>
  </conditionalFormatting>
  <conditionalFormatting sqref="H178:H180">
    <cfRule type="containsText" dxfId="230" priority="79" operator="containsText" text="Preventivo">
      <formula>NOT(ISERROR(SEARCH("Preventivo",H178)))</formula>
    </cfRule>
  </conditionalFormatting>
  <conditionalFormatting sqref="I182">
    <cfRule type="containsText" dxfId="229" priority="76" operator="containsText" text="Preventivo">
      <formula>NOT(ISERROR(SEARCH("Preventivo",I182)))</formula>
    </cfRule>
  </conditionalFormatting>
  <conditionalFormatting sqref="H181:I181">
    <cfRule type="containsText" dxfId="228" priority="75" operator="containsText" text="Preventivo">
      <formula>NOT(ISERROR(SEARCH("Preventivo",H181)))</formula>
    </cfRule>
  </conditionalFormatting>
  <conditionalFormatting sqref="H187:I187">
    <cfRule type="containsText" dxfId="227" priority="74" operator="containsText" text="Preventivo">
      <formula>NOT(ISERROR(SEARCH("Preventivo",H187)))</formula>
    </cfRule>
  </conditionalFormatting>
  <conditionalFormatting sqref="I183:I185">
    <cfRule type="containsText" dxfId="226" priority="72" operator="containsText" text="Preventivo">
      <formula>NOT(ISERROR(SEARCH("Preventivo",I183)))</formula>
    </cfRule>
  </conditionalFormatting>
  <conditionalFormatting sqref="H187">
    <cfRule type="containsText" dxfId="225" priority="71" operator="containsText" text="Preventivo">
      <formula>NOT(ISERROR(SEARCH("Preventivo",H187)))</formula>
    </cfRule>
  </conditionalFormatting>
  <conditionalFormatting sqref="H183:H185">
    <cfRule type="containsText" dxfId="224" priority="73" operator="containsText" text="Preventivo">
      <formula>NOT(ISERROR(SEARCH("Preventivo",H183)))</formula>
    </cfRule>
  </conditionalFormatting>
  <conditionalFormatting sqref="I187">
    <cfRule type="containsText" dxfId="223" priority="70" operator="containsText" text="Preventivo">
      <formula>NOT(ISERROR(SEARCH("Preventivo",I187)))</formula>
    </cfRule>
  </conditionalFormatting>
  <conditionalFormatting sqref="H186:I186">
    <cfRule type="containsText" dxfId="222" priority="69" operator="containsText" text="Preventivo">
      <formula>NOT(ISERROR(SEARCH("Preventivo",H186)))</formula>
    </cfRule>
  </conditionalFormatting>
  <conditionalFormatting sqref="H192:I192">
    <cfRule type="containsText" dxfId="221" priority="68" operator="containsText" text="Preventivo">
      <formula>NOT(ISERROR(SEARCH("Preventivo",H192)))</formula>
    </cfRule>
  </conditionalFormatting>
  <conditionalFormatting sqref="I188:I190">
    <cfRule type="containsText" dxfId="220" priority="66" operator="containsText" text="Preventivo">
      <formula>NOT(ISERROR(SEARCH("Preventivo",I188)))</formula>
    </cfRule>
  </conditionalFormatting>
  <conditionalFormatting sqref="H192">
    <cfRule type="containsText" dxfId="219" priority="65" operator="containsText" text="Preventivo">
      <formula>NOT(ISERROR(SEARCH("Preventivo",H192)))</formula>
    </cfRule>
  </conditionalFormatting>
  <conditionalFormatting sqref="H188:H190">
    <cfRule type="containsText" dxfId="218" priority="67" operator="containsText" text="Preventivo">
      <formula>NOT(ISERROR(SEARCH("Preventivo",H188)))</formula>
    </cfRule>
  </conditionalFormatting>
  <conditionalFormatting sqref="I192">
    <cfRule type="containsText" dxfId="217" priority="64" operator="containsText" text="Preventivo">
      <formula>NOT(ISERROR(SEARCH("Preventivo",I192)))</formula>
    </cfRule>
  </conditionalFormatting>
  <conditionalFormatting sqref="H191:I191">
    <cfRule type="containsText" dxfId="216" priority="63" operator="containsText" text="Preventivo">
      <formula>NOT(ISERROR(SEARCH("Preventivo",H191)))</formula>
    </cfRule>
  </conditionalFormatting>
  <conditionalFormatting sqref="H197:I197">
    <cfRule type="containsText" dxfId="215" priority="62" operator="containsText" text="Preventivo">
      <formula>NOT(ISERROR(SEARCH("Preventivo",H197)))</formula>
    </cfRule>
  </conditionalFormatting>
  <conditionalFormatting sqref="I193:I195">
    <cfRule type="containsText" dxfId="214" priority="60" operator="containsText" text="Preventivo">
      <formula>NOT(ISERROR(SEARCH("Preventivo",I193)))</formula>
    </cfRule>
  </conditionalFormatting>
  <conditionalFormatting sqref="H197">
    <cfRule type="containsText" dxfId="213" priority="59" operator="containsText" text="Preventivo">
      <formula>NOT(ISERROR(SEARCH("Preventivo",H197)))</formula>
    </cfRule>
  </conditionalFormatting>
  <conditionalFormatting sqref="H193:H195">
    <cfRule type="containsText" dxfId="212" priority="61" operator="containsText" text="Preventivo">
      <formula>NOT(ISERROR(SEARCH("Preventivo",H193)))</formula>
    </cfRule>
  </conditionalFormatting>
  <conditionalFormatting sqref="I197">
    <cfRule type="containsText" dxfId="211" priority="58" operator="containsText" text="Preventivo">
      <formula>NOT(ISERROR(SEARCH("Preventivo",I197)))</formula>
    </cfRule>
  </conditionalFormatting>
  <conditionalFormatting sqref="H196:I196">
    <cfRule type="containsText" dxfId="210" priority="57" operator="containsText" text="Preventivo">
      <formula>NOT(ISERROR(SEARCH("Preventivo",H196)))</formula>
    </cfRule>
  </conditionalFormatting>
  <conditionalFormatting sqref="H198:I199 H201:I203">
    <cfRule type="containsText" dxfId="209" priority="56" operator="containsText" text="Preventivo">
      <formula>NOT(ISERROR(SEARCH("Preventivo",H198)))</formula>
    </cfRule>
  </conditionalFormatting>
  <conditionalFormatting sqref="H204:I205 H207:I209">
    <cfRule type="containsText" dxfId="208" priority="54" operator="containsText" text="Preventivo">
      <formula>NOT(ISERROR(SEARCH("Preventivo",H204)))</formula>
    </cfRule>
  </conditionalFormatting>
  <conditionalFormatting sqref="H210:I211 H213:I215">
    <cfRule type="containsText" dxfId="207" priority="52" operator="containsText" text="Preventivo">
      <formula>NOT(ISERROR(SEARCH("Preventivo",H210)))</formula>
    </cfRule>
  </conditionalFormatting>
  <conditionalFormatting sqref="H216:H218">
    <cfRule type="containsText" dxfId="206" priority="50" operator="containsText" text="Preventivo">
      <formula>NOT(ISERROR(SEARCH("Preventivo",H216)))</formula>
    </cfRule>
  </conditionalFormatting>
  <conditionalFormatting sqref="I216:I218">
    <cfRule type="containsText" dxfId="205" priority="49" operator="containsText" text="Preventivo">
      <formula>NOT(ISERROR(SEARCH("Preventivo",I216)))</formula>
    </cfRule>
  </conditionalFormatting>
  <conditionalFormatting sqref="H219">
    <cfRule type="containsText" dxfId="204" priority="48" operator="containsText" text="Preventivo">
      <formula>NOT(ISERROR(SEARCH("Preventivo",H219)))</formula>
    </cfRule>
  </conditionalFormatting>
  <conditionalFormatting sqref="I219">
    <cfRule type="containsText" dxfId="203" priority="47" operator="containsText" text="Preventivo">
      <formula>NOT(ISERROR(SEARCH("Preventivo",I219)))</formula>
    </cfRule>
  </conditionalFormatting>
  <conditionalFormatting sqref="H220:I225">
    <cfRule type="containsText" dxfId="202" priority="46" operator="containsText" text="Preventivo">
      <formula>NOT(ISERROR(SEARCH("Preventivo",H220)))</formula>
    </cfRule>
  </conditionalFormatting>
  <conditionalFormatting sqref="H226:I230">
    <cfRule type="containsText" dxfId="201" priority="45" operator="containsText" text="Preventivo">
      <formula>NOT(ISERROR(SEARCH("Preventivo",H226)))</formula>
    </cfRule>
  </conditionalFormatting>
  <conditionalFormatting sqref="H235:I235">
    <cfRule type="containsText" dxfId="200" priority="44" operator="containsText" text="Preventivo">
      <formula>NOT(ISERROR(SEARCH("Preventivo",H235)))</formula>
    </cfRule>
  </conditionalFormatting>
  <conditionalFormatting sqref="I231:I233">
    <cfRule type="containsText" dxfId="199" priority="42" operator="containsText" text="Preventivo">
      <formula>NOT(ISERROR(SEARCH("Preventivo",I231)))</formula>
    </cfRule>
  </conditionalFormatting>
  <conditionalFormatting sqref="H235">
    <cfRule type="containsText" dxfId="198" priority="41" operator="containsText" text="Preventivo">
      <formula>NOT(ISERROR(SEARCH("Preventivo",H235)))</formula>
    </cfRule>
  </conditionalFormatting>
  <conditionalFormatting sqref="H231:H233">
    <cfRule type="containsText" dxfId="197" priority="43" operator="containsText" text="Preventivo">
      <formula>NOT(ISERROR(SEARCH("Preventivo",H231)))</formula>
    </cfRule>
  </conditionalFormatting>
  <conditionalFormatting sqref="I235">
    <cfRule type="containsText" dxfId="196" priority="40" operator="containsText" text="Preventivo">
      <formula>NOT(ISERROR(SEARCH("Preventivo",I235)))</formula>
    </cfRule>
  </conditionalFormatting>
  <conditionalFormatting sqref="H234:I234">
    <cfRule type="containsText" dxfId="195" priority="39" operator="containsText" text="Preventivo">
      <formula>NOT(ISERROR(SEARCH("Preventivo",H234)))</formula>
    </cfRule>
  </conditionalFormatting>
  <conditionalFormatting sqref="H240:I240">
    <cfRule type="containsText" dxfId="194" priority="38" operator="containsText" text="Preventivo">
      <formula>NOT(ISERROR(SEARCH("Preventivo",H240)))</formula>
    </cfRule>
  </conditionalFormatting>
  <conditionalFormatting sqref="I236:I238">
    <cfRule type="containsText" dxfId="193" priority="36" operator="containsText" text="Preventivo">
      <formula>NOT(ISERROR(SEARCH("Preventivo",I236)))</formula>
    </cfRule>
  </conditionalFormatting>
  <conditionalFormatting sqref="H240">
    <cfRule type="containsText" dxfId="192" priority="35" operator="containsText" text="Preventivo">
      <formula>NOT(ISERROR(SEARCH("Preventivo",H240)))</formula>
    </cfRule>
  </conditionalFormatting>
  <conditionalFormatting sqref="H236:H238">
    <cfRule type="containsText" dxfId="191" priority="37" operator="containsText" text="Preventivo">
      <formula>NOT(ISERROR(SEARCH("Preventivo",H236)))</formula>
    </cfRule>
  </conditionalFormatting>
  <conditionalFormatting sqref="I240">
    <cfRule type="containsText" dxfId="190" priority="34" operator="containsText" text="Preventivo">
      <formula>NOT(ISERROR(SEARCH("Preventivo",I240)))</formula>
    </cfRule>
  </conditionalFormatting>
  <conditionalFormatting sqref="H239:I239">
    <cfRule type="containsText" dxfId="189" priority="33" operator="containsText" text="Preventivo">
      <formula>NOT(ISERROR(SEARCH("Preventivo",H239)))</formula>
    </cfRule>
  </conditionalFormatting>
  <conditionalFormatting sqref="H241:I245">
    <cfRule type="containsText" dxfId="188" priority="32" operator="containsText" text="Preventivo">
      <formula>NOT(ISERROR(SEARCH("Preventivo",H241)))</formula>
    </cfRule>
  </conditionalFormatting>
  <conditionalFormatting sqref="H246:I250">
    <cfRule type="containsText" dxfId="187" priority="31" operator="containsText" text="Preventivo">
      <formula>NOT(ISERROR(SEARCH("Preventivo",H246)))</formula>
    </cfRule>
  </conditionalFormatting>
  <conditionalFormatting sqref="H255:I255">
    <cfRule type="containsText" dxfId="186" priority="30" operator="containsText" text="Preventivo">
      <formula>NOT(ISERROR(SEARCH("Preventivo",H255)))</formula>
    </cfRule>
  </conditionalFormatting>
  <conditionalFormatting sqref="I251:I253">
    <cfRule type="containsText" dxfId="185" priority="28" operator="containsText" text="Preventivo">
      <formula>NOT(ISERROR(SEARCH("Preventivo",I251)))</formula>
    </cfRule>
  </conditionalFormatting>
  <conditionalFormatting sqref="H255">
    <cfRule type="containsText" dxfId="184" priority="27" operator="containsText" text="Preventivo">
      <formula>NOT(ISERROR(SEARCH("Preventivo",H255)))</formula>
    </cfRule>
  </conditionalFormatting>
  <conditionalFormatting sqref="H251:H253">
    <cfRule type="containsText" dxfId="183" priority="29" operator="containsText" text="Preventivo">
      <formula>NOT(ISERROR(SEARCH("Preventivo",H251)))</formula>
    </cfRule>
  </conditionalFormatting>
  <conditionalFormatting sqref="I255">
    <cfRule type="containsText" dxfId="182" priority="26" operator="containsText" text="Preventivo">
      <formula>NOT(ISERROR(SEARCH("Preventivo",I255)))</formula>
    </cfRule>
  </conditionalFormatting>
  <conditionalFormatting sqref="H254:I254">
    <cfRule type="containsText" dxfId="181" priority="25" operator="containsText" text="Preventivo">
      <formula>NOT(ISERROR(SEARCH("Preventivo",H254)))</formula>
    </cfRule>
  </conditionalFormatting>
  <conditionalFormatting sqref="H260:I260">
    <cfRule type="containsText" dxfId="180" priority="24" operator="containsText" text="Preventivo">
      <formula>NOT(ISERROR(SEARCH("Preventivo",H260)))</formula>
    </cfRule>
  </conditionalFormatting>
  <conditionalFormatting sqref="I256:I258">
    <cfRule type="containsText" dxfId="179" priority="22" operator="containsText" text="Preventivo">
      <formula>NOT(ISERROR(SEARCH("Preventivo",I256)))</formula>
    </cfRule>
  </conditionalFormatting>
  <conditionalFormatting sqref="H260">
    <cfRule type="containsText" dxfId="178" priority="21" operator="containsText" text="Preventivo">
      <formula>NOT(ISERROR(SEARCH("Preventivo",H260)))</formula>
    </cfRule>
  </conditionalFormatting>
  <conditionalFormatting sqref="H256:H258">
    <cfRule type="containsText" dxfId="177" priority="23" operator="containsText" text="Preventivo">
      <formula>NOT(ISERROR(SEARCH("Preventivo",H256)))</formula>
    </cfRule>
  </conditionalFormatting>
  <conditionalFormatting sqref="I260">
    <cfRule type="containsText" dxfId="176" priority="20" operator="containsText" text="Preventivo">
      <formula>NOT(ISERROR(SEARCH("Preventivo",I260)))</formula>
    </cfRule>
  </conditionalFormatting>
  <conditionalFormatting sqref="H259:I259">
    <cfRule type="containsText" dxfId="175" priority="19" operator="containsText" text="Preventivo">
      <formula>NOT(ISERROR(SEARCH("Preventivo",H259)))</formula>
    </cfRule>
  </conditionalFormatting>
  <conditionalFormatting sqref="H265:I265">
    <cfRule type="containsText" dxfId="174" priority="18" operator="containsText" text="Preventivo">
      <formula>NOT(ISERROR(SEARCH("Preventivo",H265)))</formula>
    </cfRule>
  </conditionalFormatting>
  <conditionalFormatting sqref="I261:I263">
    <cfRule type="containsText" dxfId="173" priority="16" operator="containsText" text="Preventivo">
      <formula>NOT(ISERROR(SEARCH("Preventivo",I261)))</formula>
    </cfRule>
  </conditionalFormatting>
  <conditionalFormatting sqref="H265">
    <cfRule type="containsText" dxfId="172" priority="15" operator="containsText" text="Preventivo">
      <formula>NOT(ISERROR(SEARCH("Preventivo",H265)))</formula>
    </cfRule>
  </conditionalFormatting>
  <conditionalFormatting sqref="H261:H263">
    <cfRule type="containsText" dxfId="171" priority="17" operator="containsText" text="Preventivo">
      <formula>NOT(ISERROR(SEARCH("Preventivo",H261)))</formula>
    </cfRule>
  </conditionalFormatting>
  <conditionalFormatting sqref="I265">
    <cfRule type="containsText" dxfId="170" priority="14" operator="containsText" text="Preventivo">
      <formula>NOT(ISERROR(SEARCH("Preventivo",I265)))</formula>
    </cfRule>
  </conditionalFormatting>
  <conditionalFormatting sqref="H264:I264">
    <cfRule type="containsText" dxfId="169" priority="13" operator="containsText" text="Preventivo">
      <formula>NOT(ISERROR(SEARCH("Preventivo",H264)))</formula>
    </cfRule>
  </conditionalFormatting>
  <conditionalFormatting sqref="H270:I270">
    <cfRule type="containsText" dxfId="168" priority="12" operator="containsText" text="Preventivo">
      <formula>NOT(ISERROR(SEARCH("Preventivo",H270)))</formula>
    </cfRule>
  </conditionalFormatting>
  <conditionalFormatting sqref="I266:I268">
    <cfRule type="containsText" dxfId="167" priority="10" operator="containsText" text="Preventivo">
      <formula>NOT(ISERROR(SEARCH("Preventivo",I266)))</formula>
    </cfRule>
  </conditionalFormatting>
  <conditionalFormatting sqref="H270">
    <cfRule type="containsText" dxfId="166" priority="9" operator="containsText" text="Preventivo">
      <formula>NOT(ISERROR(SEARCH("Preventivo",H270)))</formula>
    </cfRule>
  </conditionalFormatting>
  <conditionalFormatting sqref="H266:H268">
    <cfRule type="containsText" dxfId="165" priority="11" operator="containsText" text="Preventivo">
      <formula>NOT(ISERROR(SEARCH("Preventivo",H266)))</formula>
    </cfRule>
  </conditionalFormatting>
  <conditionalFormatting sqref="I270">
    <cfRule type="containsText" dxfId="164" priority="8" operator="containsText" text="Preventivo">
      <formula>NOT(ISERROR(SEARCH("Preventivo",I270)))</formula>
    </cfRule>
  </conditionalFormatting>
  <conditionalFormatting sqref="H269:I269">
    <cfRule type="containsText" dxfId="163" priority="7" operator="containsText" text="Preventivo">
      <formula>NOT(ISERROR(SEARCH("Preventivo",H269)))</formula>
    </cfRule>
  </conditionalFormatting>
  <conditionalFormatting sqref="H273:I273">
    <cfRule type="containsText" dxfId="162" priority="5" operator="containsText" text="Preventivo">
      <formula>NOT(ISERROR(SEARCH("Preventivo",H273)))</formula>
    </cfRule>
  </conditionalFormatting>
  <conditionalFormatting sqref="H271:I272 H274:I276">
    <cfRule type="containsText" dxfId="161" priority="6" operator="containsText" text="Preventivo">
      <formula>NOT(ISERROR(SEARCH("Preventivo",H271)))</formula>
    </cfRule>
  </conditionalFormatting>
  <conditionalFormatting sqref="H279:I279">
    <cfRule type="containsText" dxfId="160" priority="3" operator="containsText" text="Preventivo">
      <formula>NOT(ISERROR(SEARCH("Preventivo",H279)))</formula>
    </cfRule>
  </conditionalFormatting>
  <conditionalFormatting sqref="H277:I278 H280:I282">
    <cfRule type="containsText" dxfId="159" priority="4" operator="containsText" text="Preventivo">
      <formula>NOT(ISERROR(SEARCH("Preventivo",H277)))</formula>
    </cfRule>
  </conditionalFormatting>
  <conditionalFormatting sqref="H283:I284 H286:I288">
    <cfRule type="containsText" dxfId="158" priority="2" operator="containsText" text="Preventivo">
      <formula>NOT(ISERROR(SEARCH("Preventivo",H283)))</formula>
    </cfRule>
  </conditionalFormatting>
  <dataValidations count="2">
    <dataValidation type="list" allowBlank="1" showInputMessage="1" showErrorMessage="1" sqref="H5:H7 H21:H23 H26:H28 H43:H45 H48:H50 H74:H76 H90:H92 H95:H97 H112:H114 H117:H119 H143:H145 H158:H160 H163:H165 H178:H180 H183:H185 H188:H190 H193:H195 H216:H218 H231:H233 H236:H238 H251:H253 H256:H258 H261:H263 H266:H268" xr:uid="{00000000-0002-0000-0700-000000000000}">
      <formula1>$XFB$7:$XFB$10</formula1>
    </dataValidation>
    <dataValidation type="list" allowBlank="1" showInputMessage="1" showErrorMessage="1" sqref="H20 H36 H42 H59 H55 H66 H62 H73 H69 H89 H105 H111 H128 H124 H135 H131 H142 H138 H200 H206 H212 H273 H279 H285" xr:uid="{00000000-0002-0000-0700-000001000000}">
      <formula1>$XFB$9:$XFB$12</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51"/>
  <sheetViews>
    <sheetView topLeftCell="A3" zoomScale="80" zoomScaleNormal="80" workbookViewId="0">
      <selection activeCell="E12" sqref="E12"/>
    </sheetView>
  </sheetViews>
  <sheetFormatPr baseColWidth="10" defaultColWidth="11.5703125" defaultRowHeight="15"/>
  <cols>
    <col min="1" max="2" width="11.5703125" style="331"/>
    <col min="3" max="3" width="49.5703125" style="331" customWidth="1"/>
    <col min="4" max="4" width="14.85546875" style="339" customWidth="1"/>
    <col min="5" max="5" width="20.85546875" style="331" bestFit="1" customWidth="1"/>
    <col min="6" max="7" width="16.7109375" style="331" customWidth="1"/>
    <col min="8" max="8" width="19.140625" style="331" customWidth="1"/>
    <col min="9" max="9" width="18.42578125" style="339" customWidth="1"/>
    <col min="10" max="10" width="17.5703125" style="339" customWidth="1"/>
    <col min="11" max="11" width="12.7109375" style="332" customWidth="1"/>
    <col min="12" max="16384" width="11.5703125" style="331"/>
  </cols>
  <sheetData>
    <row r="1" spans="2:11" ht="53.25" customHeight="1" thickBot="1">
      <c r="B1" s="255" t="s">
        <v>1913</v>
      </c>
      <c r="C1" s="255" t="s">
        <v>1914</v>
      </c>
      <c r="D1" s="255" t="s">
        <v>1915</v>
      </c>
      <c r="E1" s="255" t="s">
        <v>1916</v>
      </c>
      <c r="F1" s="255" t="s">
        <v>1917</v>
      </c>
      <c r="G1" s="255" t="s">
        <v>1918</v>
      </c>
      <c r="H1" s="255" t="s">
        <v>1919</v>
      </c>
      <c r="I1" s="255" t="s">
        <v>1920</v>
      </c>
      <c r="J1" s="255" t="s">
        <v>232</v>
      </c>
      <c r="K1" s="255" t="s">
        <v>1921</v>
      </c>
    </row>
    <row r="2" spans="2:11" ht="90">
      <c r="B2" s="337" t="s">
        <v>1922</v>
      </c>
      <c r="C2" s="384" t="s">
        <v>1923</v>
      </c>
      <c r="D2" s="383" t="s">
        <v>885</v>
      </c>
      <c r="E2" s="334">
        <v>100</v>
      </c>
      <c r="F2" s="334" t="s">
        <v>899</v>
      </c>
      <c r="G2" s="383" t="s">
        <v>1924</v>
      </c>
      <c r="H2" s="334" t="s">
        <v>1925</v>
      </c>
      <c r="I2" s="334"/>
      <c r="J2" s="481" t="s">
        <v>4996</v>
      </c>
      <c r="K2" s="484" t="s">
        <v>1920</v>
      </c>
    </row>
    <row r="3" spans="2:11" ht="30">
      <c r="B3" s="337" t="s">
        <v>1926</v>
      </c>
      <c r="C3" s="384" t="s">
        <v>1927</v>
      </c>
      <c r="D3" s="383" t="s">
        <v>885</v>
      </c>
      <c r="E3" s="334">
        <v>100</v>
      </c>
      <c r="F3" s="334" t="s">
        <v>899</v>
      </c>
      <c r="G3" s="383" t="s">
        <v>1924</v>
      </c>
      <c r="H3" s="383" t="s">
        <v>1928</v>
      </c>
      <c r="I3" s="481" t="s">
        <v>4996</v>
      </c>
      <c r="J3" s="334"/>
      <c r="K3" s="484" t="s">
        <v>1920</v>
      </c>
    </row>
    <row r="4" spans="2:11" ht="30">
      <c r="B4" s="337" t="s">
        <v>1929</v>
      </c>
      <c r="C4" s="408" t="s">
        <v>1930</v>
      </c>
      <c r="D4" s="399" t="s">
        <v>885</v>
      </c>
      <c r="E4" s="399">
        <v>100</v>
      </c>
      <c r="F4" s="399" t="s">
        <v>899</v>
      </c>
      <c r="G4" s="399" t="s">
        <v>1924</v>
      </c>
      <c r="H4" s="399" t="s">
        <v>1928</v>
      </c>
      <c r="I4" s="481" t="s">
        <v>4996</v>
      </c>
      <c r="J4" s="334"/>
      <c r="K4" s="484" t="s">
        <v>4997</v>
      </c>
    </row>
    <row r="5" spans="2:11" ht="30">
      <c r="B5" s="337" t="s">
        <v>1931</v>
      </c>
      <c r="C5" s="333" t="s">
        <v>4957</v>
      </c>
      <c r="D5" s="334" t="s">
        <v>885</v>
      </c>
      <c r="E5" s="334">
        <v>100</v>
      </c>
      <c r="F5" s="334" t="s">
        <v>899</v>
      </c>
      <c r="G5" s="334" t="s">
        <v>1924</v>
      </c>
      <c r="H5" s="334" t="s">
        <v>1928</v>
      </c>
      <c r="I5" s="481" t="s">
        <v>4996</v>
      </c>
      <c r="J5" s="334"/>
      <c r="K5" s="484" t="s">
        <v>1920</v>
      </c>
    </row>
    <row r="6" spans="2:11" ht="30">
      <c r="B6" s="337" t="s">
        <v>1932</v>
      </c>
      <c r="C6" s="482" t="s">
        <v>4982</v>
      </c>
      <c r="D6" s="481" t="s">
        <v>908</v>
      </c>
      <c r="E6" s="334">
        <v>100</v>
      </c>
      <c r="F6" s="334" t="s">
        <v>899</v>
      </c>
      <c r="G6" s="334" t="s">
        <v>1924</v>
      </c>
      <c r="H6" s="334" t="s">
        <v>1928</v>
      </c>
      <c r="I6" s="334"/>
      <c r="J6" s="481" t="s">
        <v>4996</v>
      </c>
      <c r="K6" s="484" t="s">
        <v>4997</v>
      </c>
    </row>
    <row r="7" spans="2:11" ht="30">
      <c r="B7" s="337" t="s">
        <v>1933</v>
      </c>
      <c r="C7" s="409" t="s">
        <v>4998</v>
      </c>
      <c r="D7" s="410" t="s">
        <v>885</v>
      </c>
      <c r="E7" s="410">
        <v>100</v>
      </c>
      <c r="F7" s="410" t="s">
        <v>899</v>
      </c>
      <c r="G7" s="410" t="s">
        <v>1924</v>
      </c>
      <c r="H7" s="410" t="s">
        <v>1928</v>
      </c>
      <c r="I7" s="481" t="s">
        <v>4996</v>
      </c>
      <c r="J7" s="334"/>
      <c r="K7" s="484" t="s">
        <v>4997</v>
      </c>
    </row>
    <row r="8" spans="2:11" ht="43.5" customHeight="1">
      <c r="B8" s="337" t="s">
        <v>1934</v>
      </c>
      <c r="C8" s="333" t="s">
        <v>4956</v>
      </c>
      <c r="D8" s="334" t="s">
        <v>885</v>
      </c>
      <c r="E8" s="334">
        <v>100</v>
      </c>
      <c r="F8" s="334" t="s">
        <v>899</v>
      </c>
      <c r="G8" s="334" t="s">
        <v>1924</v>
      </c>
      <c r="H8" s="334" t="s">
        <v>1928</v>
      </c>
      <c r="I8" s="481" t="s">
        <v>4996</v>
      </c>
      <c r="J8" s="334"/>
      <c r="K8" s="484" t="s">
        <v>1920</v>
      </c>
    </row>
    <row r="9" spans="2:11">
      <c r="B9" s="337" t="s">
        <v>1935</v>
      </c>
      <c r="C9" s="333"/>
      <c r="D9" s="334"/>
      <c r="E9" s="334"/>
      <c r="F9" s="334"/>
      <c r="G9" s="334"/>
      <c r="H9" s="334"/>
      <c r="I9" s="334"/>
      <c r="J9" s="334"/>
      <c r="K9" s="484"/>
    </row>
    <row r="10" spans="2:11" ht="45">
      <c r="B10" s="337" t="s">
        <v>1936</v>
      </c>
      <c r="C10" s="408" t="s">
        <v>4995</v>
      </c>
      <c r="D10" s="399" t="s">
        <v>906</v>
      </c>
      <c r="E10" s="399">
        <v>100</v>
      </c>
      <c r="F10" s="399" t="s">
        <v>899</v>
      </c>
      <c r="G10" s="399" t="s">
        <v>1924</v>
      </c>
      <c r="H10" s="399" t="s">
        <v>1928</v>
      </c>
      <c r="I10" s="334"/>
      <c r="J10" s="481" t="s">
        <v>4996</v>
      </c>
      <c r="K10" s="484" t="s">
        <v>1920</v>
      </c>
    </row>
    <row r="11" spans="2:11" ht="30">
      <c r="B11" s="337" t="s">
        <v>1937</v>
      </c>
      <c r="C11" s="333" t="s">
        <v>4957</v>
      </c>
      <c r="D11" s="334" t="s">
        <v>885</v>
      </c>
      <c r="E11" s="334">
        <v>100</v>
      </c>
      <c r="F11" s="334" t="s">
        <v>899</v>
      </c>
      <c r="G11" s="334" t="s">
        <v>1924</v>
      </c>
      <c r="H11" s="334" t="s">
        <v>1928</v>
      </c>
      <c r="I11" s="481" t="s">
        <v>4996</v>
      </c>
      <c r="J11" s="334"/>
      <c r="K11" s="484" t="s">
        <v>1920</v>
      </c>
    </row>
    <row r="12" spans="2:11" ht="75">
      <c r="B12" s="402" t="s">
        <v>1938</v>
      </c>
      <c r="C12" s="401" t="s">
        <v>1939</v>
      </c>
      <c r="D12" s="399" t="s">
        <v>908</v>
      </c>
      <c r="E12" s="399">
        <v>100</v>
      </c>
      <c r="F12" s="399" t="s">
        <v>899</v>
      </c>
      <c r="G12" s="399" t="s">
        <v>1924</v>
      </c>
      <c r="H12" s="399" t="s">
        <v>1928</v>
      </c>
      <c r="I12" s="399"/>
      <c r="J12" s="399" t="s">
        <v>4996</v>
      </c>
      <c r="K12" s="484" t="s">
        <v>1920</v>
      </c>
    </row>
    <row r="13" spans="2:11">
      <c r="B13" s="337"/>
      <c r="C13" s="333"/>
      <c r="D13" s="334"/>
      <c r="E13" s="334"/>
      <c r="F13" s="334"/>
      <c r="G13" s="334"/>
      <c r="H13" s="334"/>
      <c r="I13" s="334"/>
      <c r="J13" s="334"/>
      <c r="K13" s="335"/>
    </row>
    <row r="14" spans="2:11">
      <c r="B14" s="337"/>
      <c r="C14" s="333"/>
      <c r="D14" s="334"/>
      <c r="E14" s="334"/>
      <c r="F14" s="334"/>
      <c r="G14" s="334"/>
      <c r="H14" s="334"/>
      <c r="I14" s="334"/>
      <c r="J14" s="334"/>
      <c r="K14" s="335"/>
    </row>
    <row r="15" spans="2:11">
      <c r="B15" s="337"/>
      <c r="C15" s="333"/>
      <c r="D15" s="334"/>
      <c r="E15" s="334"/>
      <c r="F15" s="334"/>
      <c r="G15" s="334"/>
      <c r="H15" s="334"/>
      <c r="I15" s="334"/>
      <c r="J15" s="334"/>
      <c r="K15" s="335"/>
    </row>
    <row r="16" spans="2:11">
      <c r="B16" s="337"/>
      <c r="C16" s="333"/>
      <c r="D16" s="334"/>
      <c r="E16" s="334"/>
      <c r="F16" s="334"/>
      <c r="G16" s="334"/>
      <c r="H16" s="334"/>
      <c r="I16" s="334"/>
      <c r="J16" s="334"/>
      <c r="K16" s="335"/>
    </row>
    <row r="17" spans="2:11">
      <c r="B17" s="337"/>
      <c r="C17" s="333"/>
      <c r="D17" s="334"/>
      <c r="E17" s="334"/>
      <c r="F17" s="334"/>
      <c r="G17" s="334"/>
      <c r="H17" s="334"/>
      <c r="I17" s="334"/>
      <c r="J17" s="334"/>
      <c r="K17" s="335"/>
    </row>
    <row r="18" spans="2:11">
      <c r="B18" s="337"/>
      <c r="C18" s="333"/>
      <c r="D18" s="334"/>
      <c r="E18" s="334"/>
      <c r="F18" s="334"/>
      <c r="G18" s="334"/>
      <c r="H18" s="334"/>
      <c r="I18" s="334"/>
      <c r="J18" s="334"/>
      <c r="K18" s="335"/>
    </row>
    <row r="19" spans="2:11">
      <c r="B19" s="337"/>
      <c r="C19" s="333"/>
      <c r="D19" s="334"/>
      <c r="E19" s="334"/>
      <c r="F19" s="334"/>
      <c r="G19" s="334"/>
      <c r="H19" s="334"/>
      <c r="I19" s="334"/>
      <c r="J19" s="334"/>
      <c r="K19" s="335"/>
    </row>
    <row r="20" spans="2:11">
      <c r="B20" s="337"/>
      <c r="C20" s="333"/>
      <c r="D20" s="334"/>
      <c r="E20" s="334"/>
      <c r="F20" s="334"/>
      <c r="G20" s="334"/>
      <c r="H20" s="334"/>
      <c r="I20" s="334"/>
      <c r="J20" s="334"/>
      <c r="K20" s="335"/>
    </row>
    <row r="21" spans="2:11">
      <c r="B21" s="337"/>
      <c r="C21" s="333"/>
      <c r="D21" s="334"/>
      <c r="E21" s="334"/>
      <c r="F21" s="334"/>
      <c r="G21" s="334"/>
      <c r="H21" s="334"/>
      <c r="I21" s="334"/>
      <c r="J21" s="334"/>
      <c r="K21" s="335"/>
    </row>
    <row r="22" spans="2:11">
      <c r="B22" s="337"/>
      <c r="C22" s="336"/>
      <c r="D22" s="334"/>
      <c r="E22" s="334"/>
      <c r="F22" s="334"/>
      <c r="G22" s="334"/>
      <c r="H22" s="334"/>
      <c r="I22" s="334"/>
      <c r="J22" s="334"/>
      <c r="K22" s="335"/>
    </row>
    <row r="23" spans="2:11">
      <c r="B23" s="337"/>
      <c r="C23" s="336"/>
      <c r="D23" s="334"/>
      <c r="E23" s="334"/>
      <c r="F23" s="334"/>
      <c r="G23" s="334"/>
      <c r="H23" s="334"/>
      <c r="I23" s="334"/>
      <c r="J23" s="334"/>
      <c r="K23" s="335"/>
    </row>
    <row r="24" spans="2:11">
      <c r="B24" s="337"/>
      <c r="C24" s="333"/>
      <c r="D24" s="334"/>
      <c r="E24" s="334"/>
      <c r="F24" s="334"/>
      <c r="G24" s="334"/>
      <c r="H24" s="334"/>
      <c r="I24" s="334"/>
      <c r="J24" s="334"/>
      <c r="K24" s="335"/>
    </row>
    <row r="25" spans="2:11">
      <c r="B25" s="337"/>
      <c r="C25" s="333"/>
      <c r="D25" s="334"/>
      <c r="E25" s="334"/>
      <c r="F25" s="334"/>
      <c r="G25" s="334"/>
      <c r="H25" s="334"/>
      <c r="I25" s="334"/>
      <c r="J25" s="334"/>
      <c r="K25" s="335"/>
    </row>
    <row r="26" spans="2:11">
      <c r="B26" s="337"/>
      <c r="C26" s="333"/>
      <c r="D26" s="334"/>
      <c r="E26" s="334"/>
      <c r="F26" s="334"/>
      <c r="G26" s="334"/>
      <c r="H26" s="334"/>
      <c r="I26" s="334"/>
      <c r="J26" s="334"/>
      <c r="K26" s="335"/>
    </row>
    <row r="27" spans="2:11">
      <c r="B27" s="337"/>
      <c r="C27" s="333"/>
      <c r="D27" s="334"/>
      <c r="E27" s="334"/>
      <c r="F27" s="334"/>
      <c r="G27" s="334"/>
      <c r="H27" s="334"/>
      <c r="I27" s="334"/>
      <c r="J27" s="334"/>
      <c r="K27" s="335"/>
    </row>
    <row r="28" spans="2:11">
      <c r="B28" s="337"/>
      <c r="C28" s="333"/>
      <c r="D28" s="334"/>
      <c r="E28" s="334"/>
      <c r="F28" s="334"/>
      <c r="G28" s="334"/>
      <c r="H28" s="334"/>
      <c r="I28" s="334"/>
      <c r="J28" s="334"/>
      <c r="K28" s="335"/>
    </row>
    <row r="29" spans="2:11">
      <c r="B29" s="337"/>
      <c r="C29" s="333"/>
      <c r="D29" s="334"/>
      <c r="E29" s="334"/>
      <c r="F29" s="334"/>
      <c r="G29" s="334"/>
      <c r="H29" s="334"/>
      <c r="I29" s="334"/>
      <c r="J29" s="334"/>
      <c r="K29" s="335"/>
    </row>
    <row r="30" spans="2:11">
      <c r="B30" s="337"/>
      <c r="C30" s="333"/>
      <c r="D30" s="334"/>
      <c r="E30" s="334"/>
      <c r="F30" s="334"/>
      <c r="G30" s="334"/>
      <c r="H30" s="334"/>
      <c r="I30" s="334"/>
      <c r="J30" s="334"/>
      <c r="K30" s="335"/>
    </row>
    <row r="31" spans="2:11">
      <c r="B31" s="337"/>
      <c r="C31" s="333"/>
      <c r="D31" s="334"/>
      <c r="E31" s="334"/>
      <c r="F31" s="334"/>
      <c r="G31" s="334"/>
      <c r="H31" s="334"/>
      <c r="I31" s="334"/>
      <c r="J31" s="334"/>
      <c r="K31" s="335"/>
    </row>
    <row r="32" spans="2:11">
      <c r="B32" s="337"/>
      <c r="C32" s="333"/>
      <c r="D32" s="334"/>
      <c r="E32" s="334"/>
      <c r="F32" s="334"/>
      <c r="G32" s="334"/>
      <c r="H32" s="334"/>
      <c r="I32" s="334"/>
      <c r="J32" s="334"/>
      <c r="K32" s="335"/>
    </row>
    <row r="33" spans="2:11">
      <c r="B33" s="337"/>
      <c r="C33" s="333"/>
      <c r="D33" s="334"/>
      <c r="E33" s="334"/>
      <c r="F33" s="334"/>
      <c r="G33" s="334"/>
      <c r="H33" s="334"/>
      <c r="I33" s="334"/>
      <c r="J33" s="334"/>
      <c r="K33" s="335"/>
    </row>
    <row r="34" spans="2:11">
      <c r="B34" s="337"/>
      <c r="C34" s="333"/>
      <c r="D34" s="334"/>
      <c r="E34" s="334"/>
      <c r="F34" s="334"/>
      <c r="G34" s="334"/>
      <c r="H34" s="334"/>
      <c r="I34" s="334"/>
      <c r="J34" s="334"/>
      <c r="K34" s="335"/>
    </row>
    <row r="35" spans="2:11">
      <c r="B35" s="337"/>
      <c r="C35" s="333"/>
      <c r="D35" s="334"/>
      <c r="E35" s="334"/>
      <c r="F35" s="334"/>
      <c r="G35" s="334"/>
      <c r="H35" s="334"/>
      <c r="I35" s="334"/>
      <c r="J35" s="334"/>
      <c r="K35" s="335"/>
    </row>
    <row r="36" spans="2:11">
      <c r="B36" s="337"/>
      <c r="C36" s="333"/>
      <c r="D36" s="334"/>
      <c r="E36" s="334"/>
      <c r="F36" s="334"/>
      <c r="G36" s="334"/>
      <c r="H36" s="334"/>
      <c r="I36" s="334"/>
      <c r="J36" s="334"/>
      <c r="K36" s="335"/>
    </row>
    <row r="37" spans="2:11">
      <c r="B37" s="337"/>
      <c r="C37" s="333"/>
      <c r="D37" s="334"/>
      <c r="E37" s="334"/>
      <c r="F37" s="334"/>
      <c r="G37" s="334"/>
      <c r="H37" s="334"/>
      <c r="I37" s="334"/>
      <c r="J37" s="334"/>
      <c r="K37" s="335"/>
    </row>
    <row r="38" spans="2:11">
      <c r="B38" s="337"/>
      <c r="C38" s="333"/>
      <c r="D38" s="334"/>
      <c r="E38" s="334"/>
      <c r="F38" s="334"/>
      <c r="G38" s="334"/>
      <c r="H38" s="334"/>
      <c r="I38" s="334"/>
      <c r="J38" s="334"/>
      <c r="K38" s="335"/>
    </row>
    <row r="39" spans="2:11">
      <c r="B39" s="337"/>
      <c r="C39" s="333"/>
      <c r="D39" s="334"/>
      <c r="E39" s="334"/>
      <c r="F39" s="334"/>
      <c r="G39" s="334"/>
      <c r="H39" s="334"/>
      <c r="I39" s="334"/>
      <c r="J39" s="334"/>
      <c r="K39" s="335"/>
    </row>
    <row r="40" spans="2:11">
      <c r="B40" s="337"/>
      <c r="C40" s="338"/>
      <c r="D40" s="334"/>
      <c r="E40" s="334"/>
      <c r="F40" s="334"/>
      <c r="G40" s="334"/>
      <c r="H40" s="334"/>
      <c r="I40" s="334"/>
      <c r="J40" s="334"/>
      <c r="K40" s="335"/>
    </row>
    <row r="41" spans="2:11">
      <c r="B41" s="337"/>
      <c r="C41" s="333"/>
      <c r="D41" s="334"/>
      <c r="E41" s="334"/>
      <c r="F41" s="334"/>
      <c r="G41" s="334"/>
      <c r="H41" s="334"/>
      <c r="I41" s="334"/>
      <c r="J41" s="334"/>
      <c r="K41" s="335"/>
    </row>
    <row r="42" spans="2:11">
      <c r="B42" s="337"/>
      <c r="C42" s="333"/>
      <c r="D42" s="334"/>
      <c r="E42" s="334"/>
      <c r="F42" s="334"/>
      <c r="G42" s="334"/>
      <c r="H42" s="334"/>
      <c r="I42" s="334"/>
      <c r="J42" s="334"/>
      <c r="K42" s="335"/>
    </row>
    <row r="43" spans="2:11">
      <c r="B43" s="337"/>
      <c r="C43" s="333"/>
      <c r="D43" s="334"/>
      <c r="E43" s="334"/>
      <c r="F43" s="334"/>
      <c r="G43" s="334"/>
      <c r="H43" s="334"/>
      <c r="I43" s="334"/>
      <c r="J43" s="334"/>
      <c r="K43" s="335"/>
    </row>
    <row r="44" spans="2:11">
      <c r="B44" s="337"/>
      <c r="C44" s="333"/>
      <c r="D44" s="334"/>
      <c r="E44" s="334"/>
      <c r="F44" s="334"/>
      <c r="G44" s="334"/>
      <c r="H44" s="334"/>
      <c r="I44" s="334"/>
      <c r="J44" s="334"/>
      <c r="K44" s="335"/>
    </row>
    <row r="45" spans="2:11">
      <c r="B45" s="337"/>
      <c r="C45" s="333"/>
      <c r="D45" s="334"/>
      <c r="E45" s="334"/>
      <c r="F45" s="334"/>
      <c r="G45" s="334"/>
      <c r="H45" s="334"/>
      <c r="I45" s="334"/>
      <c r="J45" s="334"/>
      <c r="K45" s="335"/>
    </row>
    <row r="46" spans="2:11">
      <c r="B46" s="337"/>
      <c r="C46" s="333"/>
      <c r="D46" s="334"/>
      <c r="E46" s="334"/>
      <c r="F46" s="334"/>
      <c r="G46" s="334"/>
      <c r="H46" s="334"/>
      <c r="I46" s="334"/>
      <c r="J46" s="334"/>
      <c r="K46" s="335"/>
    </row>
    <row r="47" spans="2:11">
      <c r="B47" s="337"/>
      <c r="C47" s="333"/>
      <c r="D47" s="334"/>
      <c r="E47" s="334"/>
      <c r="F47" s="334"/>
      <c r="G47" s="334"/>
      <c r="H47" s="334"/>
      <c r="I47" s="334"/>
      <c r="J47" s="334"/>
      <c r="K47" s="335"/>
    </row>
    <row r="48" spans="2:11">
      <c r="B48" s="337"/>
      <c r="C48" s="333"/>
      <c r="D48" s="334"/>
      <c r="E48" s="334"/>
      <c r="F48" s="334"/>
      <c r="G48" s="334"/>
      <c r="H48" s="334"/>
      <c r="I48" s="334"/>
      <c r="J48" s="334"/>
      <c r="K48" s="335"/>
    </row>
    <row r="49" spans="2:11">
      <c r="B49" s="337"/>
      <c r="C49" s="338"/>
      <c r="D49" s="334"/>
      <c r="E49" s="334"/>
      <c r="F49" s="334"/>
      <c r="G49" s="334"/>
      <c r="H49" s="334"/>
      <c r="I49" s="334"/>
      <c r="J49" s="334"/>
      <c r="K49" s="335"/>
    </row>
    <row r="50" spans="2:11">
      <c r="B50" s="337"/>
      <c r="C50" s="338"/>
      <c r="D50" s="334"/>
      <c r="E50" s="334"/>
      <c r="F50" s="334"/>
      <c r="G50" s="334"/>
      <c r="H50" s="334"/>
      <c r="I50" s="334"/>
      <c r="J50" s="334"/>
      <c r="K50" s="335"/>
    </row>
    <row r="51" spans="2:11">
      <c r="B51" s="337"/>
      <c r="C51" s="338"/>
      <c r="D51" s="334"/>
      <c r="E51" s="334"/>
      <c r="F51" s="334"/>
      <c r="G51" s="334"/>
      <c r="H51" s="334"/>
      <c r="I51" s="334"/>
      <c r="J51" s="334"/>
      <c r="K51" s="335"/>
    </row>
  </sheetData>
  <autoFilter ref="B1:K51" xr:uid="{00000000-0009-0000-0000-000008000000}">
    <sortState xmlns:xlrd2="http://schemas.microsoft.com/office/spreadsheetml/2017/richdata2" ref="B2:K50">
      <sortCondition ref="B1:B50"/>
    </sortState>
  </autoFilter>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2B0184B-B174-4330-A7D5-0FC30C5B0185}">
          <x14:formula1>
            <xm:f>Hoja1!$A$34:$A$37</xm:f>
          </x14:formula1>
          <xm:sqref>K2:K12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8A362BBA67CA1438D5FF23EBC8967A4" ma:contentTypeVersion="3" ma:contentTypeDescription="Crear nuevo documento." ma:contentTypeScope="" ma:versionID="554805b3e0b7db7711273a8bc86f2aa3">
  <xsd:schema xmlns:xsd="http://www.w3.org/2001/XMLSchema" xmlns:xs="http://www.w3.org/2001/XMLSchema" xmlns:p="http://schemas.microsoft.com/office/2006/metadata/properties" xmlns:ns2="df3497ec-8be5-4ee2-a53d-d55ea9aafad1" targetNamespace="http://schemas.microsoft.com/office/2006/metadata/properties" ma:root="true" ma:fieldsID="9e1a3778a48bd53be9d92f0d5d4a81bf" ns2:_="">
    <xsd:import namespace="df3497ec-8be5-4ee2-a53d-d55ea9aafad1"/>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3497ec-8be5-4ee2-a53d-d55ea9aafa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6C0D52-5FAB-4F08-9DCB-99D8DB74FE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3497ec-8be5-4ee2-a53d-d55ea9aafa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73ACBC-85D8-4840-8294-A044C3DC29C0}">
  <ds:schemaRefs>
    <ds:schemaRef ds:uri="http://schemas.microsoft.com/sharepoint/v3/contenttype/forms"/>
  </ds:schemaRefs>
</ds:datastoreItem>
</file>

<file path=customXml/itemProps3.xml><?xml version="1.0" encoding="utf-8"?>
<ds:datastoreItem xmlns:ds="http://schemas.openxmlformats.org/officeDocument/2006/customXml" ds:itemID="{B3A501DA-637C-4EE6-AE2E-FB430383901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Finalidades SIC</vt:lpstr>
      <vt:lpstr>1. Activos de Información</vt:lpstr>
      <vt:lpstr>1.1. Bases de Datos Personales</vt:lpstr>
      <vt:lpstr>2. Inventario de Contenedores</vt:lpstr>
      <vt:lpstr>3. Analisis de Riesgos</vt:lpstr>
      <vt:lpstr>4. Controles</vt:lpstr>
      <vt:lpstr>Copia asociacion controles</vt:lpstr>
      <vt:lpstr>6. Asociacion de Controles</vt:lpstr>
      <vt:lpstr>5. Planes de tratamiento</vt:lpstr>
      <vt:lpstr>Hoja1</vt:lpstr>
      <vt:lpstr>8. Asociacion de Planes</vt:lpstr>
      <vt:lpstr>PLANTILLAS</vt:lpstr>
      <vt:lpstr>2. Inventario de Contenedor (2)</vt:lpstr>
      <vt:lpstr>ACTIVOS</vt:lpstr>
      <vt:lpstr>Contenedores listas 1</vt:lpstr>
      <vt:lpstr>Contenedores listas 2</vt:lpstr>
      <vt:lpstr>Parametros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ACTIVOS DE INFORMACIÓN  INS CONSOLIDADO 2018</dc:title>
  <dc:subject/>
  <dc:creator>Luis Antonio Ayala Ramirez</dc:creator>
  <cp:keywords/>
  <dc:description/>
  <cp:lastModifiedBy>ANDRÉS</cp:lastModifiedBy>
  <cp:revision/>
  <dcterms:created xsi:type="dcterms:W3CDTF">2015-08-11T15:08:32Z</dcterms:created>
  <dcterms:modified xsi:type="dcterms:W3CDTF">2021-04-18T17:50:17Z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0x010100E8A362BBA67CA1438D5FF23EBC8967A4</vt:lpwstr>
  </property>
  <property fmtid="{D5CDD505-2E9C-101B-9397-08002B2CF9AE}" pid="3" name="_dlc_DocIdItemGuid">
    <vt:lpwstr>7a804689-9769-4989-96b5-5fbb10c0c221</vt:lpwstr>
  </property>
</Properties>
</file>