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60" windowHeight="7080" activeTab="1"/>
  </bookViews>
  <sheets>
    <sheet name="SISOFT" sheetId="1" r:id="rId1"/>
    <sheet name="Evidencia" sheetId="8" r:id="rId2"/>
    <sheet name="SISOFT Finalizadas" sheetId="6" r:id="rId3"/>
    <sheet name="SCALIA" sheetId="3" state="hidden" r:id="rId4"/>
    <sheet name="Grafico" sheetId="7" r:id="rId5"/>
    <sheet name="Listas" sheetId="2" r:id="rId6"/>
  </sheets>
  <calcPr calcId="152511"/>
</workbook>
</file>

<file path=xl/calcChain.xml><?xml version="1.0" encoding="utf-8"?>
<calcChain xmlns="http://schemas.openxmlformats.org/spreadsheetml/2006/main">
  <c r="A41" i="1" l="1"/>
  <c r="A40" i="1"/>
  <c r="A39" i="1"/>
  <c r="A38" i="1"/>
  <c r="A37" i="1"/>
  <c r="A35" i="1"/>
  <c r="A36" i="1"/>
  <c r="A34" i="1"/>
  <c r="B20" i="7" l="1"/>
  <c r="B21" i="7"/>
  <c r="B22" i="7"/>
  <c r="B23" i="7"/>
  <c r="B24" i="7"/>
  <c r="B25" i="7"/>
  <c r="B26" i="7"/>
  <c r="B27" i="7"/>
  <c r="B28" i="7"/>
  <c r="B29" i="7"/>
  <c r="A33" i="1" l="1"/>
  <c r="A32" i="1"/>
  <c r="A31" i="1"/>
  <c r="A30" i="1"/>
  <c r="A29" i="1"/>
  <c r="A28" i="1"/>
  <c r="A27" i="1"/>
  <c r="A26" i="1"/>
  <c r="A25" i="1"/>
  <c r="A24" i="1"/>
  <c r="A23" i="1"/>
  <c r="A22" i="1"/>
  <c r="A21" i="1"/>
  <c r="B67" i="7"/>
  <c r="B66" i="7"/>
  <c r="B65" i="7"/>
  <c r="B64" i="7"/>
  <c r="A20" i="1"/>
  <c r="A19" i="1"/>
  <c r="A18" i="1" l="1"/>
  <c r="B41" i="7" l="1"/>
  <c r="B42" i="7"/>
  <c r="B43" i="7"/>
  <c r="B44" i="7"/>
  <c r="B45" i="7"/>
  <c r="B46" i="7"/>
  <c r="B47" i="7"/>
  <c r="B40" i="7"/>
  <c r="B48" i="7" l="1"/>
  <c r="B30" i="7" l="1"/>
  <c r="A6" i="6" l="1"/>
  <c r="A7" i="6"/>
  <c r="A8" i="6"/>
  <c r="A9" i="6"/>
  <c r="A10" i="6"/>
  <c r="A11" i="6"/>
  <c r="A12" i="6"/>
  <c r="A13" i="6"/>
  <c r="A14" i="6"/>
  <c r="A15" i="6"/>
  <c r="A16" i="6"/>
  <c r="A17" i="6"/>
  <c r="A18" i="6"/>
  <c r="A19" i="6"/>
  <c r="A20" i="6"/>
  <c r="A21" i="6"/>
  <c r="B5" i="7" l="1"/>
  <c r="B8" i="7"/>
  <c r="B11" i="7"/>
  <c r="B10" i="7"/>
  <c r="B14" i="7"/>
  <c r="B9" i="7"/>
  <c r="B6" i="7"/>
  <c r="B12" i="7"/>
  <c r="B13" i="7"/>
  <c r="B7" i="7"/>
  <c r="B4" i="7"/>
  <c r="B15" i="7" l="1"/>
</calcChain>
</file>

<file path=xl/comments1.xml><?xml version="1.0" encoding="utf-8"?>
<comments xmlns="http://schemas.openxmlformats.org/spreadsheetml/2006/main">
  <authors>
    <author>Andres Sierra</author>
  </authors>
  <commentList>
    <comment ref="C14" authorId="0" shapeId="0">
      <text>
        <r>
          <rPr>
            <b/>
            <sz val="9"/>
            <color indexed="81"/>
            <rFont val="Tahoma"/>
            <family val="2"/>
          </rPr>
          <t>Andres Sierra:</t>
        </r>
        <r>
          <rPr>
            <sz val="9"/>
            <color indexed="81"/>
            <rFont val="Tahoma"/>
            <family val="2"/>
          </rPr>
          <t xml:space="preserve">
En extiblu tenía un echo que impedia el funcionamiento, se copio el formulario desde IBLU</t>
        </r>
      </text>
    </comment>
    <comment ref="C15" authorId="0" shapeId="0">
      <text>
        <r>
          <rPr>
            <b/>
            <sz val="9"/>
            <color indexed="81"/>
            <rFont val="Tahoma"/>
            <family val="2"/>
          </rPr>
          <t>Andres Sierra:</t>
        </r>
        <r>
          <rPr>
            <sz val="9"/>
            <color indexed="81"/>
            <rFont val="Tahoma"/>
            <family val="2"/>
          </rPr>
          <t xml:space="preserve">
           function validarValores()
            {
                if(parseFloat(document.getElementById('valorSolicitadoCesantias').value) &gt; 
                    parseFloat(document.getElementById('valorDisponibleCesantias').value))
                {
                    alert('El valor solicitado no puede ser mayor al disponible');
                    document.getElementById('valorSolicitadoCesantias').value = 0;
                }
            }</t>
        </r>
      </text>
    </comment>
  </commentList>
</comments>
</file>

<file path=xl/sharedStrings.xml><?xml version="1.0" encoding="utf-8"?>
<sst xmlns="http://schemas.openxmlformats.org/spreadsheetml/2006/main" count="304" uniqueCount="170">
  <si>
    <t>4 - En Desarrollo</t>
  </si>
  <si>
    <t>2 - Por Programar</t>
  </si>
  <si>
    <t>Produccion - OP con referencias duplicadas al consolidar pedidos</t>
  </si>
  <si>
    <t xml:space="preserve">Cuando en una OP se consolidan varios pedidos que contienen las mismas referencias, en la OP quedan separados con las cantidades correctas, pero en las remisiones duplica la informaciÃ³n, esto ya se habÃ­a corregido antes </t>
  </si>
  <si>
    <t>6 - Finalizada</t>
  </si>
  <si>
    <t>Produccion - Errores en Programacion de compras</t>
  </si>
  <si>
    <t xml:space="preserve">Favor revisar estas inconsistencias en la programaciÃ³n de compras y las ordenes de compra que Ã©sta genera
1.	En la programaciÃ³n de compras no esta llenando automÃ¡ticamente el campo de proveedor a cada uno de los materiales (siempre lo ha hecho con la informaciÃ³n de la tabla de ProductoTercero)
2.	Las ordenes de compra se estÃ¡n generando con una cantidad totalmente diferente a la de la columna Compra, en la programaciÃ³n de compras, las cantidad estÃ¡n demasiado infladas, esto generÃ³ problemas ayer con unos proveedores
</t>
  </si>
  <si>
    <t>5 - Pruebas</t>
  </si>
  <si>
    <t>9 - Cotizado</t>
  </si>
  <si>
    <t>Contabilidad - Error en ProgramaciÃ³n de Pagos (cartera)</t>
  </si>
  <si>
    <t>Les reporto el siguiente error en las programaciones de pago, cuando se utiliza el filtro de Documento, el sistema genera un error en la lista de documentos a seleccionar</t>
  </si>
  <si>
    <t>Nomina - Bases de IBC, PNR por dia completo</t>
  </si>
  <si>
    <t xml:space="preserve">En salud, pension, riesgos y caja debe estar la base del concepto restando el permiso no remunerado, pero se debe hacer por dias completos,no por horas. 
</t>
  </si>
  <si>
    <t>Nomina - Cuando el mes es de 31 dias el salario puede exceder los 10SMMLV</t>
  </si>
  <si>
    <t>Produccion - Recibos de Planta 3</t>
  </si>
  <si>
    <t>se puede generar el recibo de confecciÃ³n de planta 3 con el costo de la mano de obra para que se genere automÃ¡ticamente la factura de compra, pero con estos mismos dato no se puede generar la entrada de bodega porque el costo debe ser el total de la prenda</t>
  </si>
  <si>
    <t>Produccion - Modificar ruta de procesos con mes Cerrado</t>
  </si>
  <si>
    <t>Se debe validar que el centro de produccion no tenga remisiones ACTIVAS, si es asi, no se debe dejar cambiar el nombre del centro, ni eliminar, ni cambiar la tolerancia</t>
  </si>
  <si>
    <t>Nomina - Sabado habil en ley de duelo</t>
  </si>
  <si>
    <t>No era un error, el sistema no llena el sabado cuando el turno del empleado no esta programado para trabajar el sabado, por lo tanto no es dia habil</t>
  </si>
  <si>
    <t>General - Maestro de terceros borra forma de pago compras</t>
  </si>
  <si>
    <t xml:space="preserve">Hace dÃ­as se viene presentando que se estaban borrando las formas de pago en los terceros sin explicaciÃ³n, pues ya detectamos cual es el problemaâ€¦
El nuevo campo de forma de pago de compra, cuando se ingresa al formulario en MODIFICACION, no esta llenando el ID de la forma de pago que actualmente tiene en la BD, pero como si esta mostrando el nombre de Ã©sta, el usuario no identifica el problema, por esto al grabar se elimina la forma de pago de compra
</t>
  </si>
  <si>
    <t>Contabilidad</t>
  </si>
  <si>
    <t>General</t>
  </si>
  <si>
    <t>Ficha Técnica</t>
  </si>
  <si>
    <t>Nómina</t>
  </si>
  <si>
    <t>Producción</t>
  </si>
  <si>
    <t>Módulo</t>
  </si>
  <si>
    <t>Requerimiento</t>
  </si>
  <si>
    <t>Detalles</t>
  </si>
  <si>
    <t>Estado</t>
  </si>
  <si>
    <t>3 - Análisis</t>
  </si>
  <si>
    <t>Administrativo</t>
  </si>
  <si>
    <t>Recibo de Caja muestra TRM diferente a la digitada</t>
  </si>
  <si>
    <t xml:space="preserve">Por favor me colaboran revisando por que en Extiblu en la pantalla de vacaciones no me deja ingresar los empleados se queda procesando y no los registra. </t>
  </si>
  <si>
    <t>Formulario de Vacaciones no calcula en Extiblu</t>
  </si>
  <si>
    <t>Formulario de Cesantias error en validacion de valor solicitado</t>
  </si>
  <si>
    <t>Informes de bases de iva y conciliacion no tienen observaciones</t>
  </si>
  <si>
    <t>Pendiente prueba</t>
  </si>
  <si>
    <t>Prueba Correcta</t>
  </si>
  <si>
    <t>Prueba Incorrecta</t>
  </si>
  <si>
    <t>F. Entrega</t>
  </si>
  <si>
    <t>Resultado</t>
  </si>
  <si>
    <t>OK</t>
  </si>
  <si>
    <t>Finalizada</t>
  </si>
  <si>
    <t>Revision</t>
  </si>
  <si>
    <t>Entrega Futura</t>
  </si>
  <si>
    <t>para asignar fechas a temas pendientes por resolver</t>
  </si>
  <si>
    <t>se deben entregar en los próximos 7 dias</t>
  </si>
  <si>
    <t>No se han entregado para pruebas y ya se cumplio la fecha de entrega</t>
  </si>
  <si>
    <t>Ya están programadas y faltan mas de 7 dias para su entrega</t>
  </si>
  <si>
    <t>Ya se entregaron, la prueba fue exitosa</t>
  </si>
  <si>
    <t>Ya se entregaron, la prueba o fue exitosa</t>
  </si>
  <si>
    <t>Estado de Revision</t>
  </si>
  <si>
    <t>Interpretación</t>
  </si>
  <si>
    <t>Cronograma de desarrollo SAYA - 2016</t>
  </si>
  <si>
    <t>En la pestaña de componentes cambiaron el manejo de Composicion</t>
  </si>
  <si>
    <t xml:space="preserve">Antes la composicion de cada componente era un campo descriptivo, ahora esta relacionado con el maestro de composiciones, lo cual genera los siguientes problemas: 
1. cada composición debe ser creada en el maestro (telas principales, forros, entretelas, cordones, etc)
2. las composiciones ingresadas en las fichas técnicas anteriores se pierden </t>
  </si>
  <si>
    <t>7 - Error</t>
  </si>
  <si>
    <t>Enero 18-24</t>
  </si>
  <si>
    <t>Enero 25-31</t>
  </si>
  <si>
    <t>Febrero 1-7</t>
  </si>
  <si>
    <t>Febrero 8-14</t>
  </si>
  <si>
    <t>SCALIA</t>
  </si>
  <si>
    <t>Desarrollo de archivos Maestros</t>
  </si>
  <si>
    <t>Sin Programación</t>
  </si>
  <si>
    <t>El formato lo deben tener guardado en las copias de seguridad de saya en avance integral, solo es copiarlo a nuestro sistema</t>
  </si>
  <si>
    <t>se habian modificado estos informes con las observaciones y se dañaron en la nueva version.</t>
  </si>
  <si>
    <t>Se debe dar prioridad</t>
  </si>
  <si>
    <t>8 - No Viable</t>
  </si>
  <si>
    <t>1 - Nuevo</t>
  </si>
  <si>
    <t>Cronograma de desarrollo SCALIA - 2016</t>
  </si>
  <si>
    <t>Nuevo</t>
  </si>
  <si>
    <t>Nueva solicitud o tarea aun no programada</t>
  </si>
  <si>
    <t>Corrección Urgente</t>
  </si>
  <si>
    <t>Descartado</t>
  </si>
  <si>
    <t>Requerimiento de un error que se le debe dar prioridad</t>
  </si>
  <si>
    <t>Actualizada en SAYA real</t>
  </si>
  <si>
    <t>Calculo de saldos iniciales y finales de contabilidad malos</t>
  </si>
  <si>
    <t>Cuando una cuenta tiene saldo inicial en cero, no calcula el saldo final, aun teniendo movimiento en el periodo</t>
  </si>
  <si>
    <t>Andres Envia ejemplos de fichas que no muestran l ainformación</t>
  </si>
  <si>
    <t>Nuevo Error</t>
  </si>
  <si>
    <t>Próximo a vencer</t>
  </si>
  <si>
    <t>Vencida</t>
  </si>
  <si>
    <t>Formato de Certificados de retencion, fecha de expedición mala</t>
  </si>
  <si>
    <t>cuando se envian por correo se muestra la fecha de expedicion 31 de Diciembre de 1969, pero si es por pantalla sale correcta</t>
  </si>
  <si>
    <t>Eliminar en SAYA PRUEBA El recibo de Caja No. 48542  De IBLU, con la factura 38457 y volverlo a hacer, para ver de donde se genera la tasa de origen mala
Se envia las imágenes indicando de donde el sistema genero el valor 2407.29 de tasa origen, debido a calculo de diferencia en cambio el cual para ese momento le calculo ese valor a el movimiento de la factura 38457</t>
  </si>
  <si>
    <t>Entregada</t>
  </si>
  <si>
    <t>Requerimientos por Estado</t>
  </si>
  <si>
    <t>Requerimientos por Modulo</t>
  </si>
  <si>
    <t>Requerimientos por Etapa Dllo</t>
  </si>
  <si>
    <t>Etapa Dllo</t>
  </si>
  <si>
    <t>Diagnóstico</t>
  </si>
  <si>
    <t>Numero</t>
  </si>
  <si>
    <t>Imagen</t>
  </si>
  <si>
    <t>Descripción</t>
  </si>
  <si>
    <t>En la grid solo muestra un solo registro, pero en la base de datos existen varios</t>
  </si>
  <si>
    <t>No se muestran todos los registros en la Grid</t>
  </si>
  <si>
    <t>Reporte de diagnostico, error de division por cero cuando no se tiene detalle de preguntas</t>
  </si>
  <si>
    <t xml:space="preserve">Formato de Impresión, genera error de division por cero </t>
  </si>
  <si>
    <t>Cuadro de mando</t>
  </si>
  <si>
    <t>Al modificar una formula permitir editar los datos del componente para no tener que eliminar y volver a hacer</t>
  </si>
  <si>
    <t>Tipo</t>
  </si>
  <si>
    <t>Forma</t>
  </si>
  <si>
    <t>Fondo</t>
  </si>
  <si>
    <t>Mejora</t>
  </si>
  <si>
    <t>Rendimiento</t>
  </si>
  <si>
    <t>Requerimientos por Tipo</t>
  </si>
  <si>
    <t>Tipo Error</t>
  </si>
  <si>
    <t>En el grupo de Medidas de Intervencion, corregir título Sustituación por Sustitución</t>
  </si>
  <si>
    <t>Matriz de Riesgo</t>
  </si>
  <si>
    <t>Falta Formato de impresión</t>
  </si>
  <si>
    <t>Se creo una nueva matriz de riesgos y se guardo correctamente, en la base de datos queda bien el registro, pero al ingresar por la opcion de modificación, no esta cargando los datos del detalle nuevamente</t>
  </si>
  <si>
    <t>Al guardar el detalle de la matriz de riesgos no esta grabando sino el primer archivo de evidencia
Adicionalmente no estan creadas las carpetas para almacenar imágenes y archivos</t>
  </si>
  <si>
    <t>Al modificar no trae registros del detalle</t>
  </si>
  <si>
    <t>No esta guardando todos los archivos de evidencia</t>
  </si>
  <si>
    <t>Alinear campos (reduciendo el título del campo anterior)</t>
  </si>
  <si>
    <t>Procedimientos</t>
  </si>
  <si>
    <t>Alinear los label y campos del encabezado</t>
  </si>
  <si>
    <t>En los campos de fecha de planeacion y de ejecucion llamar el calendario
en los campos de recusrso, alinear a la derecha y validar como numerico &gt; 0</t>
  </si>
  <si>
    <t>Programas</t>
  </si>
  <si>
    <t>Organizar campos de detalle</t>
  </si>
  <si>
    <t>Eliminar los campos marcados a la derecha</t>
  </si>
  <si>
    <t>Eliminar las listas de Vista y Datos</t>
  </si>
  <si>
    <t>Plan Capacitación</t>
  </si>
  <si>
    <t>Acta de Capacitación</t>
  </si>
  <si>
    <t>En asistente, Al seleccionar el empleado, no esta mostrando el cargo (sololectura)</t>
  </si>
  <si>
    <t>Inspecciones</t>
  </si>
  <si>
    <t>El campo de Observaciones no tiene editor de texto</t>
  </si>
  <si>
    <t>Cronograma de desarrollo SISOFT - 2016</t>
  </si>
  <si>
    <t>Funcionando Correctamente en Producción</t>
  </si>
  <si>
    <t>Ya se entregaron, pendiente prueba por parte de Asisge</t>
  </si>
  <si>
    <t>Comentarios Febrero 22-28</t>
  </si>
  <si>
    <t>El campo de evidencia fotog´rafica no esta permitiendo cargar archivos
El campo fecha debe mostrar el calendario</t>
  </si>
  <si>
    <t xml:space="preserve">En el detalle no permite cargar las imágenes de evidencia </t>
  </si>
  <si>
    <t>Al ingresar al formulario esta mostrando un alert con unarray u objeto</t>
  </si>
  <si>
    <t>Quitar mensaje de prueba en desarrollo</t>
  </si>
  <si>
    <t>Exámenes Médicos</t>
  </si>
  <si>
    <t>Al cambiar el tipo de examen debe eliminar el detalle de examenes, porque se estan acumulando cada que se cambia el tipo</t>
  </si>
  <si>
    <t>Al grabar el ausentismo esta obligando a que tenga ID de accidente, este debe ser opcional, mas bien se debe reflejar en el plan anual la falta del accidente</t>
  </si>
  <si>
    <t>Ausentismos</t>
  </si>
  <si>
    <t>No permite grabar, porque exige la relacion con accidente</t>
  </si>
  <si>
    <t>Al cambiar el tipo de examen, cambiar los examenes del detalle, no acumularlos</t>
  </si>
  <si>
    <t>Se adiciono color a los regitros que son de tipo accidente o incidente y no se les ha hecho la investigacion de accidentes
se eliminó restriccion desde la base de datos:
alter table ausentismo drop foreign key FK_Accidente_idAccidente_aus</t>
  </si>
  <si>
    <t>Corregido en la nueva versión de 2 de Febrero, faltaba la tabla de rol enla base de datos</t>
  </si>
  <si>
    <t>Corregido en mis fuentes, falta pasarlo a su versión</t>
  </si>
  <si>
    <t>Corregido en mis fuentes, falta pasarlo a su versión, se quito el imite de caracteres en la observacion</t>
  </si>
  <si>
    <t>Seguridad</t>
  </si>
  <si>
    <t>Terceros</t>
  </si>
  <si>
    <t>EPP</t>
  </si>
  <si>
    <t>Matriz Legal</t>
  </si>
  <si>
    <t>Error al cargar la pagina</t>
  </si>
  <si>
    <t>Error al modificar un Rol</t>
  </si>
  <si>
    <t>Al presionar + en la grid abre el formulario de departamentos</t>
  </si>
  <si>
    <t>Campo de Observaciones limitado a 500 caracteres</t>
  </si>
  <si>
    <t>Al ingresar un registro presenta error. Se anexa pantalla del mismo.</t>
  </si>
  <si>
    <t>Tipo EPP</t>
  </si>
  <si>
    <t>No permite cargar imágenes de extensión JPEG</t>
  </si>
  <si>
    <t>Normalmente se permiten solo JPG, PNG y GIF, consultare como adicionar otros tipos</t>
  </si>
  <si>
    <t>Si se va a guardar sin imagen sale error porque el campo de imagen no puede ser NULL
Si se adiciona una imagen sale el error de la evidencia, no puede escribir en la carpeta imágenes/proteccion</t>
  </si>
  <si>
    <t>Error con las imágenes</t>
  </si>
  <si>
    <t>No permite grabar registros sin el objetivo de compañía o el tercero responsable, validar como obligatorios para evitar error de la BD</t>
  </si>
  <si>
    <t>Se pusieron obligatorios los campos de Clasificacion de riesgo, objetivo y elaborado por</t>
  </si>
  <si>
    <t>Error resultante al intentar guardar ELEMENTOS DE PROTECCION PERSONAL</t>
  </si>
  <si>
    <t>Error al intentar guardar los grupos de apoyo</t>
  </si>
  <si>
    <t>ACCIDENTES: campo ausencias relacionadas no hace referencia a una tabla especifica, sino a un campo que es de libre digitacion en ausentismo, esto generara posibilidades infinitas en esta lista desplegable en el largo plazo.</t>
  </si>
  <si>
    <t>ERROR al intentar guardar imágenes en formato PNG, se presenta  en multiples ventanas.</t>
  </si>
  <si>
    <t>Error al cargar la opcion EXAMENES MEDICOS, tra la tabla pero no se pueden adicionar examenes, aun asi guarda el registro.</t>
  </si>
  <si>
    <t>El OBJETIVO que se detalla en esta pantalla en teoria es el objetivo defindo en el modulo SEGURIDAD - COMPAÑIAS?, porque no despliega el texto grabado en cada objetivo.</t>
  </si>
  <si>
    <t>TERCEROS: La imagen de la izquierda corresponde a la actual, sin embargo no tiene o no figuran campos previamente definidos que teniamos en versiones anteiores, la imagen de la derecha corresponde a como aparecia anteriormente.</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</si>
</sst>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
      <b/>
      <sz val="16"/>
      <color theme="1"/>
      <name val="Calibri"/>
      <family val="2"/>
      <scheme val="minor"/>
    </font>
    <font>
      <b/>
      <sz val="11"/>
      <color rgb="FFFFFF00"/>
      <name val="Calibri"/>
      <family val="2"/>
      <scheme val="minor"/>
    </font>
    <font>
      <sz val="11"/>
      <color rgb="FFFF0000"/>
      <name val="Calibri"/>
      <family val="2"/>
      <scheme val="minor"/>
    </font>
    <font>
      <b/>
      <sz val="14"/>
      <color theme="0"/>
      <name val="Calibri"/>
      <family val="2"/>
      <scheme val="minor"/>
    </font>
    <font>
      <u/>
      <sz val="11"/>
      <color theme="1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FF7C80"/>
        <bgColor indexed="64"/>
      </patternFill>
    </fill>
    <fill>
      <patternFill patternType="solid">
        <fgColor theme="7" tint="0.79998168889431442"/>
        <bgColor indexed="64"/>
      </patternFill>
    </fill>
    <fill>
      <patternFill patternType="solid">
        <fgColor rgb="FF99FF66"/>
        <bgColor indexed="64"/>
      </patternFill>
    </fill>
    <fill>
      <patternFill patternType="solid">
        <fgColor theme="9" tint="0.59999389629810485"/>
        <bgColor indexed="64"/>
      </patternFill>
    </fill>
    <fill>
      <patternFill patternType="solid">
        <fgColor rgb="FF7030A0"/>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54">
    <xf numFmtId="0" fontId="0" fillId="0" borderId="0" xfId="0"/>
    <xf numFmtId="0" fontId="0" fillId="33" borderId="10" xfId="0" applyFont="1" applyFill="1" applyBorder="1" applyAlignment="1">
      <alignment wrapText="1"/>
    </xf>
    <xf numFmtId="0" fontId="0" fillId="0" borderId="10" xfId="0" applyFont="1" applyBorder="1"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0" xfId="0" applyFill="1" applyAlignment="1">
      <alignment vertical="top" wrapText="1"/>
    </xf>
    <xf numFmtId="0" fontId="0" fillId="0" borderId="11" xfId="0" applyBorder="1" applyAlignment="1">
      <alignment horizontal="left" vertical="top" wrapText="1"/>
    </xf>
    <xf numFmtId="0" fontId="13" fillId="34" borderId="11" xfId="0" applyFont="1" applyFill="1" applyBorder="1" applyAlignment="1">
      <alignment horizontal="center" vertical="top" wrapText="1"/>
    </xf>
    <xf numFmtId="0" fontId="0" fillId="0" borderId="0" xfId="0" applyNumberFormat="1" applyAlignment="1">
      <alignment vertical="top" wrapText="1"/>
    </xf>
    <xf numFmtId="0" fontId="14" fillId="0" borderId="0" xfId="0" applyFont="1" applyFill="1" applyAlignment="1">
      <alignment vertical="top" wrapText="1"/>
    </xf>
    <xf numFmtId="0" fontId="14" fillId="0" borderId="0" xfId="0" applyFont="1" applyFill="1" applyAlignment="1">
      <alignment horizontal="left" vertical="top" wrapText="1"/>
    </xf>
    <xf numFmtId="0" fontId="0" fillId="0" borderId="0" xfId="0"/>
    <xf numFmtId="0" fontId="0" fillId="0" borderId="0" xfId="0" applyAlignment="1">
      <alignment horizontal="left" vertical="top" wrapText="1"/>
    </xf>
    <xf numFmtId="0" fontId="0" fillId="0" borderId="0" xfId="0" applyAlignment="1">
      <alignment vertical="top" wrapText="1"/>
    </xf>
    <xf numFmtId="0" fontId="0" fillId="0" borderId="0" xfId="0" applyFill="1" applyAlignment="1">
      <alignment horizontal="left" vertical="top" wrapText="1"/>
    </xf>
    <xf numFmtId="14" fontId="0" fillId="0" borderId="0" xfId="0" applyNumberFormat="1" applyFill="1" applyAlignment="1">
      <alignment horizontal="right" vertical="top" wrapText="1"/>
    </xf>
    <xf numFmtId="14" fontId="0" fillId="0" borderId="0" xfId="0" applyNumberFormat="1" applyAlignment="1">
      <alignment horizontal="left" vertical="top" wrapText="1"/>
    </xf>
    <xf numFmtId="0" fontId="0" fillId="0" borderId="0" xfId="0" applyFill="1" applyAlignment="1">
      <alignment vertical="top" wrapText="1"/>
    </xf>
    <xf numFmtId="0" fontId="0" fillId="0" borderId="11" xfId="0" applyBorder="1" applyAlignment="1">
      <alignment horizontal="left" vertical="top" wrapText="1"/>
    </xf>
    <xf numFmtId="0" fontId="23" fillId="0" borderId="0" xfId="0" applyFont="1" applyFill="1" applyAlignment="1">
      <alignment horizontal="left" vertical="top" wrapText="1"/>
    </xf>
    <xf numFmtId="0" fontId="20" fillId="0" borderId="0" xfId="0" applyNumberFormat="1" applyFont="1" applyAlignment="1">
      <alignment vertical="top" wrapText="1"/>
    </xf>
    <xf numFmtId="0" fontId="0" fillId="33" borderId="13" xfId="0" applyFont="1" applyFill="1" applyBorder="1" applyAlignment="1">
      <alignment vertical="top" wrapText="1"/>
    </xf>
    <xf numFmtId="0" fontId="0" fillId="33" borderId="13" xfId="0" applyFont="1" applyFill="1" applyBorder="1" applyAlignment="1">
      <alignment horizontal="left" vertical="top" wrapText="1"/>
    </xf>
    <xf numFmtId="0" fontId="0" fillId="0" borderId="13" xfId="0" applyFont="1" applyBorder="1" applyAlignment="1">
      <alignment vertical="top" wrapText="1"/>
    </xf>
    <xf numFmtId="0" fontId="0" fillId="0" borderId="13" xfId="0" applyFont="1" applyBorder="1" applyAlignment="1">
      <alignment horizontal="left" vertical="top" wrapText="1"/>
    </xf>
    <xf numFmtId="0" fontId="13" fillId="34" borderId="0" xfId="0" applyFont="1" applyFill="1" applyAlignment="1">
      <alignment horizontal="left" vertical="top"/>
    </xf>
    <xf numFmtId="0" fontId="13" fillId="34" borderId="0" xfId="0" applyFont="1" applyFill="1" applyAlignment="1">
      <alignment horizontal="left" vertical="top" wrapText="1"/>
    </xf>
    <xf numFmtId="0" fontId="16" fillId="0" borderId="0" xfId="0" applyFont="1"/>
    <xf numFmtId="0" fontId="0" fillId="0" borderId="13" xfId="0" applyBorder="1"/>
    <xf numFmtId="0" fontId="0" fillId="0" borderId="13" xfId="0" applyFont="1" applyBorder="1"/>
    <xf numFmtId="0" fontId="13" fillId="34" borderId="14" xfId="0" applyFont="1" applyFill="1" applyBorder="1" applyAlignment="1">
      <alignment horizontal="left" vertical="top"/>
    </xf>
    <xf numFmtId="0" fontId="13" fillId="34" borderId="15" xfId="0" applyFont="1" applyFill="1" applyBorder="1" applyAlignment="1">
      <alignment horizontal="left" vertical="top" wrapText="1"/>
    </xf>
    <xf numFmtId="0" fontId="0" fillId="0" borderId="16" xfId="0" applyFont="1" applyBorder="1" applyAlignment="1">
      <alignment vertical="top" wrapText="1"/>
    </xf>
    <xf numFmtId="0" fontId="0" fillId="0" borderId="16" xfId="0" applyFont="1" applyBorder="1"/>
    <xf numFmtId="0" fontId="13" fillId="34" borderId="12" xfId="0" applyFont="1" applyFill="1" applyBorder="1" applyAlignment="1">
      <alignment horizontal="left" vertical="top"/>
    </xf>
    <xf numFmtId="0" fontId="13" fillId="34" borderId="10" xfId="0" applyFont="1" applyFill="1" applyBorder="1" applyAlignment="1">
      <alignment horizontal="left" vertical="top" wrapText="1"/>
    </xf>
    <xf numFmtId="0" fontId="0" fillId="33" borderId="10" xfId="0" applyFont="1" applyFill="1" applyBorder="1"/>
    <xf numFmtId="0" fontId="24" fillId="34" borderId="0" xfId="0" applyFont="1" applyFill="1"/>
    <xf numFmtId="0" fontId="24" fillId="34" borderId="0" xfId="0" applyFont="1" applyFill="1" applyAlignment="1">
      <alignment horizontal="left" vertical="top" wrapText="1"/>
    </xf>
    <xf numFmtId="14" fontId="0" fillId="0" borderId="0" xfId="0" applyNumberFormat="1" applyFill="1" applyAlignment="1">
      <alignment vertical="top" wrapText="1"/>
    </xf>
    <xf numFmtId="0" fontId="25" fillId="0" borderId="0" xfId="42" applyFill="1" applyAlignment="1">
      <alignment vertical="top" wrapText="1"/>
    </xf>
    <xf numFmtId="0" fontId="21" fillId="0" borderId="0" xfId="0" applyFont="1" applyAlignment="1">
      <alignment horizontal="center" vertical="top" wrapText="1"/>
    </xf>
    <xf numFmtId="0" fontId="0" fillId="39" borderId="11" xfId="0" applyFill="1" applyBorder="1" applyAlignment="1">
      <alignment horizontal="left" vertical="top" wrapText="1"/>
    </xf>
    <xf numFmtId="0" fontId="0" fillId="41" borderId="11" xfId="0" applyFill="1" applyBorder="1" applyAlignment="1">
      <alignment horizontal="left" vertical="top" wrapText="1"/>
    </xf>
    <xf numFmtId="0" fontId="13" fillId="34" borderId="11" xfId="0" applyFont="1" applyFill="1" applyBorder="1" applyAlignment="1">
      <alignment horizontal="center" vertical="top" wrapText="1"/>
    </xf>
    <xf numFmtId="0" fontId="0" fillId="35" borderId="11" xfId="0" applyFill="1" applyBorder="1" applyAlignment="1">
      <alignment horizontal="left" vertical="top"/>
    </xf>
    <xf numFmtId="0" fontId="0" fillId="36" borderId="11" xfId="0" applyFill="1" applyBorder="1" applyAlignment="1">
      <alignment horizontal="left" vertical="top" wrapText="1"/>
    </xf>
    <xf numFmtId="0" fontId="0" fillId="37" borderId="11" xfId="0" applyFill="1" applyBorder="1" applyAlignment="1">
      <alignment horizontal="left" vertical="top" wrapText="1"/>
    </xf>
    <xf numFmtId="0" fontId="0" fillId="38" borderId="11" xfId="0" applyFill="1" applyBorder="1" applyAlignment="1">
      <alignment horizontal="left" vertical="top" wrapText="1"/>
    </xf>
    <xf numFmtId="0" fontId="0" fillId="40" borderId="11" xfId="0" applyFill="1" applyBorder="1" applyAlignment="1">
      <alignment horizontal="left" vertical="top" wrapText="1"/>
    </xf>
    <xf numFmtId="0" fontId="0" fillId="42" borderId="11" xfId="0" applyFill="1" applyBorder="1" applyAlignment="1">
      <alignment horizontal="left" vertical="top" wrapText="1"/>
    </xf>
    <xf numFmtId="0" fontId="22" fillId="34" borderId="11" xfId="0" applyFont="1" applyFill="1" applyBorder="1" applyAlignment="1">
      <alignment horizontal="left" vertical="top"/>
    </xf>
    <xf numFmtId="0" fontId="22" fillId="43" borderId="11" xfId="0" applyFont="1" applyFill="1" applyBorder="1" applyAlignment="1">
      <alignment horizontal="left" vertical="top"/>
    </xf>
    <xf numFmtId="0" fontId="14" fillId="44" borderId="11" xfId="0" applyFont="1" applyFill="1" applyBorder="1" applyAlignment="1">
      <alignment horizontal="left" vertical="top"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08">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theme="7" tint="0.79998168889431442"/>
        </patternFill>
      </fill>
    </dxf>
    <dxf>
      <fill>
        <patternFill>
          <bgColor theme="9" tint="0.59996337778862885"/>
        </patternFill>
      </fill>
    </dxf>
    <dxf>
      <fill>
        <patternFill>
          <bgColor rgb="FFFF7C80"/>
        </patternFill>
      </fill>
    </dxf>
    <dxf>
      <fill>
        <patternFill>
          <bgColor rgb="FF99FF99"/>
        </patternFill>
      </fill>
    </dxf>
    <dxf>
      <font>
        <b/>
        <i val="0"/>
        <strike val="0"/>
        <color rgb="FFFFFF00"/>
      </font>
      <fill>
        <patternFill>
          <bgColor rgb="FF7030A0"/>
        </patternFill>
      </fill>
    </dxf>
    <dxf>
      <font>
        <color rgb="FFFF0000"/>
      </font>
      <fill>
        <patternFill>
          <bgColor theme="0" tint="-0.34998626667073579"/>
        </patternFill>
      </fill>
    </dxf>
    <dxf>
      <font>
        <b/>
        <i val="0"/>
        <color rgb="FFFFFF00"/>
      </font>
      <fill>
        <patternFill>
          <bgColor theme="8" tint="-0.24994659260841701"/>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theme="7" tint="0.79998168889431442"/>
        </patternFill>
      </fill>
    </dxf>
    <dxf>
      <fill>
        <patternFill>
          <bgColor theme="9" tint="0.59996337778862885"/>
        </patternFill>
      </fill>
    </dxf>
    <dxf>
      <fill>
        <patternFill>
          <bgColor rgb="FFFF7C80"/>
        </patternFill>
      </fill>
    </dxf>
    <dxf>
      <fill>
        <patternFill>
          <bgColor rgb="FF99FF99"/>
        </patternFill>
      </fill>
    </dxf>
    <dxf>
      <font>
        <b/>
        <i val="0"/>
        <strike val="0"/>
        <color rgb="FFFFFF00"/>
      </font>
      <fill>
        <patternFill>
          <bgColor rgb="FF7030A0"/>
        </patternFill>
      </fill>
    </dxf>
    <dxf>
      <font>
        <color rgb="FFFF0000"/>
      </font>
      <fill>
        <patternFill>
          <bgColor theme="0" tint="-0.34998626667073579"/>
        </patternFill>
      </fill>
    </dxf>
    <dxf>
      <font>
        <b/>
        <i val="0"/>
        <color rgb="FFFFFF00"/>
      </font>
      <fill>
        <patternFill>
          <bgColor theme="8" tint="-0.2499465926084170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4" formatCode="dd/mm/yyyy"/>
      <fill>
        <patternFill patternType="none">
          <fgColor indexed="64"/>
          <bgColor auto="1"/>
        </patternFill>
      </fill>
      <alignment horizontal="righ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rgb="FFFF0000"/>
        <name val="Calibri"/>
        <scheme val="minor"/>
      </font>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theme="7" tint="0.79998168889431442"/>
        </patternFill>
      </fill>
    </dxf>
    <dxf>
      <fill>
        <patternFill>
          <bgColor theme="9" tint="0.59996337778862885"/>
        </patternFill>
      </fill>
    </dxf>
    <dxf>
      <fill>
        <patternFill>
          <bgColor rgb="FFFF7C80"/>
        </patternFill>
      </fill>
    </dxf>
    <dxf>
      <fill>
        <patternFill>
          <bgColor rgb="FF99FF99"/>
        </patternFill>
      </fill>
    </dxf>
    <dxf>
      <font>
        <b/>
        <i val="0"/>
        <strike val="0"/>
        <color rgb="FFFFFF00"/>
      </font>
      <fill>
        <patternFill>
          <bgColor rgb="FF7030A0"/>
        </patternFill>
      </fill>
    </dxf>
    <dxf>
      <font>
        <color rgb="FFFF0000"/>
      </font>
      <fill>
        <patternFill>
          <bgColor theme="0" tint="-0.34998626667073579"/>
        </patternFill>
      </fill>
    </dxf>
    <dxf>
      <font>
        <b/>
        <i val="0"/>
        <color rgb="FFFFFF00"/>
      </font>
      <fill>
        <patternFill>
          <bgColor theme="8" tint="-0.24994659260841701"/>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theme="7" tint="0.79998168889431442"/>
        </patternFill>
      </fill>
    </dxf>
    <dxf>
      <fill>
        <patternFill>
          <bgColor theme="9" tint="0.59996337778862885"/>
        </patternFill>
      </fill>
    </dxf>
    <dxf>
      <fill>
        <patternFill>
          <bgColor rgb="FFFF7C80"/>
        </patternFill>
      </fill>
    </dxf>
    <dxf>
      <fill>
        <patternFill>
          <bgColor rgb="FF99FF99"/>
        </patternFill>
      </fill>
    </dxf>
    <dxf>
      <font>
        <b/>
        <i val="0"/>
        <strike val="0"/>
        <color rgb="FFFFFF00"/>
      </font>
      <fill>
        <patternFill>
          <bgColor rgb="FF7030A0"/>
        </patternFill>
      </fill>
    </dxf>
    <dxf>
      <font>
        <color rgb="FFFF0000"/>
      </font>
      <fill>
        <patternFill>
          <bgColor theme="0" tint="-0.34998626667073579"/>
        </patternFill>
      </fill>
    </dxf>
    <dxf>
      <font>
        <b/>
        <i val="0"/>
        <color rgb="FFFFFF00"/>
      </font>
      <fill>
        <patternFill>
          <bgColor theme="8" tint="-0.24994659260841701"/>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theme="7" tint="0.79998168889431442"/>
        </patternFill>
      </fill>
    </dxf>
    <dxf>
      <fill>
        <patternFill>
          <bgColor theme="9" tint="0.59996337778862885"/>
        </patternFill>
      </fill>
    </dxf>
    <dxf>
      <fill>
        <patternFill>
          <bgColor rgb="FFFF7C80"/>
        </patternFill>
      </fill>
    </dxf>
    <dxf>
      <fill>
        <patternFill>
          <bgColor rgb="FF99FF99"/>
        </patternFill>
      </fill>
    </dxf>
    <dxf>
      <font>
        <b/>
        <i val="0"/>
        <strike val="0"/>
        <color rgb="FFFFFF00"/>
      </font>
      <fill>
        <patternFill>
          <bgColor rgb="FF7030A0"/>
        </patternFill>
      </fill>
    </dxf>
    <dxf>
      <font>
        <color rgb="FFFF0000"/>
      </font>
      <fill>
        <patternFill>
          <bgColor theme="0" tint="-0.34998626667073579"/>
        </patternFill>
      </fill>
    </dxf>
    <dxf>
      <font>
        <b/>
        <i val="0"/>
        <color rgb="FFFFFF00"/>
      </font>
      <fill>
        <patternFill>
          <bgColor theme="8" tint="-0.2499465926084170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4" formatCode="dd/mm/yyyy"/>
      <fill>
        <patternFill patternType="none">
          <fgColor indexed="64"/>
          <bgColor indexed="65"/>
        </patternFill>
      </fill>
      <alignment horizontal="general" vertical="top" textRotation="0" wrapText="1" indent="0" justifyLastLine="0" shrinkToFit="0" readingOrder="0"/>
    </dxf>
    <dxf>
      <numFmt numFmtId="164" formatCode="dd/mm/yyyy"/>
      <fill>
        <patternFill patternType="none">
          <fgColor indexed="64"/>
          <bgColor auto="1"/>
        </patternFill>
      </fill>
      <alignment horizontal="right" vertical="top" textRotation="0" wrapText="1" indent="0" justifyLastLine="0" shrinkToFit="0" readingOrder="0"/>
    </dxf>
    <dxf>
      <alignment horizontal="left"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theme="7" tint="0.79998168889431442"/>
        </patternFill>
      </fill>
    </dxf>
    <dxf>
      <fill>
        <patternFill>
          <bgColor theme="9" tint="0.59996337778862885"/>
        </patternFill>
      </fill>
    </dxf>
    <dxf>
      <fill>
        <patternFill>
          <bgColor rgb="FFFF7C80"/>
        </patternFill>
      </fill>
    </dxf>
    <dxf>
      <fill>
        <patternFill>
          <bgColor rgb="FF99FF99"/>
        </patternFill>
      </fill>
    </dxf>
    <dxf>
      <font>
        <b/>
        <i val="0"/>
        <strike val="0"/>
        <color rgb="FFFFFF00"/>
      </font>
      <fill>
        <patternFill>
          <bgColor rgb="FF7030A0"/>
        </patternFill>
      </fill>
    </dxf>
    <dxf>
      <font>
        <color rgb="FFFF0000"/>
      </font>
      <fill>
        <patternFill>
          <bgColor theme="0" tint="-0.34998626667073579"/>
        </patternFill>
      </fill>
    </dxf>
    <dxf>
      <font>
        <b/>
        <i val="0"/>
        <color rgb="FFFFFF00"/>
      </font>
      <fill>
        <patternFill>
          <bgColor theme="8" tint="-0.24994659260841701"/>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theme="7" tint="0.79998168889431442"/>
        </patternFill>
      </fill>
    </dxf>
    <dxf>
      <fill>
        <patternFill>
          <bgColor theme="9" tint="0.59996337778862885"/>
        </patternFill>
      </fill>
    </dxf>
    <dxf>
      <fill>
        <patternFill>
          <bgColor rgb="FFFF7C80"/>
        </patternFill>
      </fill>
    </dxf>
    <dxf>
      <fill>
        <patternFill>
          <bgColor rgb="FF99FF99"/>
        </patternFill>
      </fill>
    </dxf>
    <dxf>
      <font>
        <b/>
        <i val="0"/>
        <strike val="0"/>
        <color rgb="FFFFFF00"/>
      </font>
      <fill>
        <patternFill>
          <bgColor rgb="FF7030A0"/>
        </patternFill>
      </fill>
    </dxf>
    <dxf>
      <font>
        <color rgb="FFFF0000"/>
      </font>
      <fill>
        <patternFill>
          <bgColor theme="0" tint="-0.34998626667073579"/>
        </patternFill>
      </fill>
    </dxf>
    <dxf>
      <font>
        <b/>
        <i val="0"/>
        <color rgb="FFFFFF00"/>
      </font>
      <fill>
        <patternFill>
          <bgColor theme="8" tint="-0.24994659260841701"/>
        </patternFill>
      </fill>
    </dxf>
  </dxfs>
  <tableStyles count="0" defaultTableStyle="TableStyleMedium2" defaultPivotStyle="PivotStyleLight16"/>
  <colors>
    <mruColors>
      <color rgb="FFCCFF99"/>
      <color rgb="FF99FF99"/>
      <color rgb="FFFF7C80"/>
      <color rgb="FF99FF66"/>
      <color rgb="FFFFCC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Grafico!$B$3</c:f>
              <c:strCache>
                <c:ptCount val="1"/>
                <c:pt idx="0">
                  <c:v>Requerimientos por Estado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Grafico!$A$4:$A$14</c:f>
              <c:strCache>
                <c:ptCount val="11"/>
                <c:pt idx="0">
                  <c:v>Corrección Urgente</c:v>
                </c:pt>
                <c:pt idx="1">
                  <c:v>Descartado</c:v>
                </c:pt>
                <c:pt idx="2">
                  <c:v>Entrega Futura</c:v>
                </c:pt>
                <c:pt idx="3">
                  <c:v>Finalizada</c:v>
                </c:pt>
                <c:pt idx="4">
                  <c:v>Nuevo</c:v>
                </c:pt>
                <c:pt idx="5">
                  <c:v>Pendiente prueba</c:v>
                </c:pt>
                <c:pt idx="6">
                  <c:v>Próximo a vencer</c:v>
                </c:pt>
                <c:pt idx="7">
                  <c:v>Prueba Correcta</c:v>
                </c:pt>
                <c:pt idx="8">
                  <c:v>Prueba Incorrecta</c:v>
                </c:pt>
                <c:pt idx="9">
                  <c:v>Sin Programación</c:v>
                </c:pt>
                <c:pt idx="10">
                  <c:v>Vencida</c:v>
                </c:pt>
              </c:strCache>
            </c:strRef>
          </c:cat>
          <c:val>
            <c:numRef>
              <c:f>Grafico!$B$4:$B$14</c:f>
              <c:numCache>
                <c:formatCode>General</c:formatCode>
                <c:ptCount val="11"/>
                <c:pt idx="0">
                  <c:v>3</c:v>
                </c:pt>
                <c:pt idx="1">
                  <c:v>0</c:v>
                </c:pt>
                <c:pt idx="2">
                  <c:v>0</c:v>
                </c:pt>
                <c:pt idx="3">
                  <c:v>0</c:v>
                </c:pt>
                <c:pt idx="4">
                  <c:v>8</c:v>
                </c:pt>
                <c:pt idx="5">
                  <c:v>13</c:v>
                </c:pt>
                <c:pt idx="6">
                  <c:v>0</c:v>
                </c:pt>
                <c:pt idx="7">
                  <c:v>0</c:v>
                </c:pt>
                <c:pt idx="8">
                  <c:v>0</c:v>
                </c:pt>
                <c:pt idx="9">
                  <c:v>0</c:v>
                </c:pt>
                <c:pt idx="10">
                  <c:v>0</c:v>
                </c:pt>
              </c:numCache>
            </c:numRef>
          </c:val>
          <c:extLst xmlns:c16r2="http://schemas.microsoft.com/office/drawing/2015/06/chart">
            <c:ext xmlns:c16="http://schemas.microsoft.com/office/drawing/2014/chart" uri="{C3380CC4-5D6E-409C-BE32-E72D297353CC}">
              <c16:uniqueId val="{00000000-CB8E-4939-B17E-AC4AB3BF249E}"/>
            </c:ext>
          </c:extLst>
        </c:ser>
        <c:dLbls>
          <c:showLegendKey val="0"/>
          <c:showVal val="1"/>
          <c:showCatName val="0"/>
          <c:showSerName val="0"/>
          <c:showPercent val="0"/>
          <c:showBubbleSize val="0"/>
        </c:dLbls>
        <c:gapWidth val="65"/>
        <c:shape val="box"/>
        <c:axId val="285622344"/>
        <c:axId val="341549968"/>
        <c:axId val="0"/>
      </c:bar3DChart>
      <c:catAx>
        <c:axId val="285622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341549968"/>
        <c:crosses val="autoZero"/>
        <c:auto val="1"/>
        <c:lblAlgn val="ctr"/>
        <c:lblOffset val="100"/>
        <c:noMultiLvlLbl val="0"/>
      </c:catAx>
      <c:valAx>
        <c:axId val="3415499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2856223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Grafico!$B$39</c:f>
              <c:strCache>
                <c:ptCount val="1"/>
                <c:pt idx="0">
                  <c:v>Requerimientos por Etapa Dllo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Grafico!$A$40:$A$47</c:f>
              <c:strCache>
                <c:ptCount val="8"/>
                <c:pt idx="0">
                  <c:v>7 - Error</c:v>
                </c:pt>
                <c:pt idx="1">
                  <c:v>8 - No Viable</c:v>
                </c:pt>
                <c:pt idx="2">
                  <c:v>4 - En Desarrollo</c:v>
                </c:pt>
                <c:pt idx="3">
                  <c:v>6 - Finalizada</c:v>
                </c:pt>
                <c:pt idx="4">
                  <c:v>1 - Nuevo</c:v>
                </c:pt>
                <c:pt idx="5">
                  <c:v>5 - Pruebas</c:v>
                </c:pt>
                <c:pt idx="6">
                  <c:v>9 - Cotizado</c:v>
                </c:pt>
                <c:pt idx="7">
                  <c:v>2 - Por Programar</c:v>
                </c:pt>
              </c:strCache>
            </c:strRef>
          </c:cat>
          <c:val>
            <c:numRef>
              <c:f>Grafico!$B$40:$B$47</c:f>
              <c:numCache>
                <c:formatCode>General</c:formatCode>
                <c:ptCount val="8"/>
                <c:pt idx="0">
                  <c:v>3</c:v>
                </c:pt>
                <c:pt idx="1">
                  <c:v>0</c:v>
                </c:pt>
                <c:pt idx="2">
                  <c:v>0</c:v>
                </c:pt>
                <c:pt idx="3">
                  <c:v>0</c:v>
                </c:pt>
                <c:pt idx="4">
                  <c:v>8</c:v>
                </c:pt>
                <c:pt idx="5">
                  <c:v>13</c:v>
                </c:pt>
                <c:pt idx="6">
                  <c:v>0</c:v>
                </c:pt>
                <c:pt idx="7">
                  <c:v>0</c:v>
                </c:pt>
              </c:numCache>
            </c:numRef>
          </c:val>
          <c:extLst xmlns:c16r2="http://schemas.microsoft.com/office/drawing/2015/06/chart">
            <c:ext xmlns:c16="http://schemas.microsoft.com/office/drawing/2014/chart" uri="{C3380CC4-5D6E-409C-BE32-E72D297353CC}">
              <c16:uniqueId val="{00000000-9912-4425-9A8B-6B42B0C5B981}"/>
            </c:ext>
          </c:extLst>
        </c:ser>
        <c:dLbls>
          <c:showLegendKey val="0"/>
          <c:showVal val="1"/>
          <c:showCatName val="0"/>
          <c:showSerName val="0"/>
          <c:showPercent val="0"/>
          <c:showBubbleSize val="0"/>
        </c:dLbls>
        <c:gapWidth val="65"/>
        <c:shape val="box"/>
        <c:axId val="341545656"/>
        <c:axId val="341546440"/>
        <c:axId val="0"/>
      </c:bar3DChart>
      <c:catAx>
        <c:axId val="3415456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341546440"/>
        <c:crosses val="autoZero"/>
        <c:auto val="1"/>
        <c:lblAlgn val="ctr"/>
        <c:lblOffset val="100"/>
        <c:noMultiLvlLbl val="0"/>
      </c:catAx>
      <c:valAx>
        <c:axId val="3415464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3415456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Grafico!$B$63</c:f>
              <c:strCache>
                <c:ptCount val="1"/>
                <c:pt idx="0">
                  <c:v>Requerimientos por Tipo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Grafico!$A$64:$A$67</c:f>
              <c:strCache>
                <c:ptCount val="4"/>
                <c:pt idx="0">
                  <c:v>Forma</c:v>
                </c:pt>
                <c:pt idx="1">
                  <c:v>Fondo</c:v>
                </c:pt>
                <c:pt idx="2">
                  <c:v>Mejora</c:v>
                </c:pt>
                <c:pt idx="3">
                  <c:v>Rendimiento</c:v>
                </c:pt>
              </c:strCache>
            </c:strRef>
          </c:cat>
          <c:val>
            <c:numRef>
              <c:f>Grafico!$B$64:$B$67</c:f>
              <c:numCache>
                <c:formatCode>General</c:formatCode>
                <c:ptCount val="4"/>
                <c:pt idx="0">
                  <c:v>7</c:v>
                </c:pt>
                <c:pt idx="1">
                  <c:v>16</c:v>
                </c:pt>
                <c:pt idx="2">
                  <c:v>1</c:v>
                </c:pt>
                <c:pt idx="3">
                  <c:v>0</c:v>
                </c:pt>
              </c:numCache>
            </c:numRef>
          </c:val>
        </c:ser>
        <c:dLbls>
          <c:showLegendKey val="0"/>
          <c:showVal val="1"/>
          <c:showCatName val="0"/>
          <c:showSerName val="0"/>
          <c:showPercent val="0"/>
          <c:showBubbleSize val="0"/>
        </c:dLbls>
        <c:gapWidth val="65"/>
        <c:shape val="box"/>
        <c:axId val="341546832"/>
        <c:axId val="341550360"/>
        <c:axId val="0"/>
      </c:bar3DChart>
      <c:catAx>
        <c:axId val="341546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341550360"/>
        <c:crosses val="autoZero"/>
        <c:auto val="1"/>
        <c:lblAlgn val="ctr"/>
        <c:lblOffset val="100"/>
        <c:noMultiLvlLbl val="0"/>
      </c:catAx>
      <c:valAx>
        <c:axId val="3415503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3415468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Grafico!$B$19</c:f>
              <c:strCache>
                <c:ptCount val="1"/>
                <c:pt idx="0">
                  <c:v>Requerimientos por Modulo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Grafico!$A$20:$A$29</c:f>
              <c:strCache>
                <c:ptCount val="10"/>
                <c:pt idx="0">
                  <c:v>Diagnóstico</c:v>
                </c:pt>
                <c:pt idx="1">
                  <c:v>Cuadro de mando</c:v>
                </c:pt>
                <c:pt idx="2">
                  <c:v>Matriz de Riesgo</c:v>
                </c:pt>
                <c:pt idx="3">
                  <c:v>Procedimientos</c:v>
                </c:pt>
                <c:pt idx="4">
                  <c:v>Programas</c:v>
                </c:pt>
                <c:pt idx="5">
                  <c:v>Plan Capacitación</c:v>
                </c:pt>
                <c:pt idx="6">
                  <c:v>Acta de Capacitación</c:v>
                </c:pt>
                <c:pt idx="7">
                  <c:v>Inspecciones</c:v>
                </c:pt>
                <c:pt idx="8">
                  <c:v>Exámenes Médicos</c:v>
                </c:pt>
                <c:pt idx="9">
                  <c:v>Ausentismos</c:v>
                </c:pt>
              </c:strCache>
            </c:strRef>
          </c:cat>
          <c:val>
            <c:numRef>
              <c:f>Grafico!$B$20:$B$29</c:f>
              <c:numCache>
                <c:formatCode>General</c:formatCode>
                <c:ptCount val="10"/>
                <c:pt idx="0">
                  <c:v>2</c:v>
                </c:pt>
                <c:pt idx="1">
                  <c:v>1</c:v>
                </c:pt>
                <c:pt idx="2">
                  <c:v>4</c:v>
                </c:pt>
                <c:pt idx="3">
                  <c:v>1</c:v>
                </c:pt>
                <c:pt idx="4">
                  <c:v>2</c:v>
                </c:pt>
                <c:pt idx="5">
                  <c:v>1</c:v>
                </c:pt>
                <c:pt idx="6">
                  <c:v>1</c:v>
                </c:pt>
                <c:pt idx="7">
                  <c:v>2</c:v>
                </c:pt>
                <c:pt idx="8">
                  <c:v>2</c:v>
                </c:pt>
                <c:pt idx="9">
                  <c:v>1</c:v>
                </c:pt>
              </c:numCache>
            </c:numRef>
          </c:val>
        </c:ser>
        <c:dLbls>
          <c:showLegendKey val="0"/>
          <c:showVal val="1"/>
          <c:showCatName val="0"/>
          <c:showSerName val="0"/>
          <c:showPercent val="0"/>
          <c:showBubbleSize val="0"/>
        </c:dLbls>
        <c:gapWidth val="65"/>
        <c:shape val="box"/>
        <c:axId val="341547224"/>
        <c:axId val="341547616"/>
        <c:axId val="0"/>
      </c:bar3DChart>
      <c:catAx>
        <c:axId val="341547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341547616"/>
        <c:crosses val="autoZero"/>
        <c:auto val="1"/>
        <c:lblAlgn val="ctr"/>
        <c:lblOffset val="100"/>
        <c:noMultiLvlLbl val="0"/>
      </c:catAx>
      <c:valAx>
        <c:axId val="3415476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3415472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17278</xdr:colOff>
      <xdr:row>1</xdr:row>
      <xdr:rowOff>40149</xdr:rowOff>
    </xdr:from>
    <xdr:to>
      <xdr:col>1</xdr:col>
      <xdr:colOff>6204987</xdr:colOff>
      <xdr:row>1</xdr:row>
      <xdr:rowOff>954060</xdr:rowOff>
    </xdr:to>
    <xdr:pic>
      <xdr:nvPicPr>
        <xdr:cNvPr id="2" name="Imagen 1"/>
        <xdr:cNvPicPr>
          <a:picLocks noChangeAspect="1"/>
        </xdr:cNvPicPr>
      </xdr:nvPicPr>
      <xdr:blipFill>
        <a:blip xmlns:r="http://schemas.openxmlformats.org/officeDocument/2006/relationships" r:embed="rId1"/>
        <a:stretch>
          <a:fillRect/>
        </a:stretch>
      </xdr:blipFill>
      <xdr:spPr>
        <a:xfrm>
          <a:off x="809758" y="390669"/>
          <a:ext cx="6187709" cy="913911"/>
        </a:xfrm>
        <a:prstGeom prst="rect">
          <a:avLst/>
        </a:prstGeom>
      </xdr:spPr>
    </xdr:pic>
    <xdr:clientData/>
  </xdr:twoCellAnchor>
  <xdr:twoCellAnchor editAs="oneCell">
    <xdr:from>
      <xdr:col>1</xdr:col>
      <xdr:colOff>65478</xdr:colOff>
      <xdr:row>1</xdr:row>
      <xdr:rowOff>1283144</xdr:rowOff>
    </xdr:from>
    <xdr:to>
      <xdr:col>1</xdr:col>
      <xdr:colOff>6225610</xdr:colOff>
      <xdr:row>1</xdr:row>
      <xdr:rowOff>2675190</xdr:rowOff>
    </xdr:to>
    <xdr:pic>
      <xdr:nvPicPr>
        <xdr:cNvPr id="3" name="Imagen 2"/>
        <xdr:cNvPicPr>
          <a:picLocks noChangeAspect="1"/>
        </xdr:cNvPicPr>
      </xdr:nvPicPr>
      <xdr:blipFill>
        <a:blip xmlns:r="http://schemas.openxmlformats.org/officeDocument/2006/relationships" r:embed="rId2"/>
        <a:stretch>
          <a:fillRect/>
        </a:stretch>
      </xdr:blipFill>
      <xdr:spPr>
        <a:xfrm>
          <a:off x="857958" y="1633664"/>
          <a:ext cx="6160132" cy="1392046"/>
        </a:xfrm>
        <a:prstGeom prst="rect">
          <a:avLst/>
        </a:prstGeom>
      </xdr:spPr>
    </xdr:pic>
    <xdr:clientData/>
  </xdr:twoCellAnchor>
  <xdr:twoCellAnchor editAs="oneCell">
    <xdr:from>
      <xdr:col>1</xdr:col>
      <xdr:colOff>41528</xdr:colOff>
      <xdr:row>2</xdr:row>
      <xdr:rowOff>65828</xdr:rowOff>
    </xdr:from>
    <xdr:to>
      <xdr:col>1</xdr:col>
      <xdr:colOff>6268482</xdr:colOff>
      <xdr:row>2</xdr:row>
      <xdr:rowOff>905552</xdr:rowOff>
    </xdr:to>
    <xdr:pic>
      <xdr:nvPicPr>
        <xdr:cNvPr id="4" name="Imagen 3"/>
        <xdr:cNvPicPr>
          <a:picLocks noChangeAspect="1"/>
        </xdr:cNvPicPr>
      </xdr:nvPicPr>
      <xdr:blipFill>
        <a:blip xmlns:r="http://schemas.openxmlformats.org/officeDocument/2006/relationships" r:embed="rId3"/>
        <a:stretch>
          <a:fillRect/>
        </a:stretch>
      </xdr:blipFill>
      <xdr:spPr>
        <a:xfrm>
          <a:off x="834008" y="3174788"/>
          <a:ext cx="6226954" cy="839724"/>
        </a:xfrm>
        <a:prstGeom prst="rect">
          <a:avLst/>
        </a:prstGeom>
      </xdr:spPr>
    </xdr:pic>
    <xdr:clientData/>
  </xdr:twoCellAnchor>
  <xdr:twoCellAnchor editAs="oneCell">
    <xdr:from>
      <xdr:col>1</xdr:col>
      <xdr:colOff>78126</xdr:colOff>
      <xdr:row>3</xdr:row>
      <xdr:rowOff>54097</xdr:rowOff>
    </xdr:from>
    <xdr:to>
      <xdr:col>1</xdr:col>
      <xdr:colOff>6250685</xdr:colOff>
      <xdr:row>3</xdr:row>
      <xdr:rowOff>1437181</xdr:rowOff>
    </xdr:to>
    <xdr:pic>
      <xdr:nvPicPr>
        <xdr:cNvPr id="5" name="Imagen 4"/>
        <xdr:cNvPicPr>
          <a:picLocks noChangeAspect="1"/>
        </xdr:cNvPicPr>
      </xdr:nvPicPr>
      <xdr:blipFill>
        <a:blip xmlns:r="http://schemas.openxmlformats.org/officeDocument/2006/relationships" r:embed="rId4"/>
        <a:stretch>
          <a:fillRect/>
        </a:stretch>
      </xdr:blipFill>
      <xdr:spPr>
        <a:xfrm>
          <a:off x="870606" y="5921497"/>
          <a:ext cx="6172559" cy="1383084"/>
        </a:xfrm>
        <a:prstGeom prst="rect">
          <a:avLst/>
        </a:prstGeom>
      </xdr:spPr>
    </xdr:pic>
    <xdr:clientData/>
  </xdr:twoCellAnchor>
  <xdr:twoCellAnchor editAs="oneCell">
    <xdr:from>
      <xdr:col>1</xdr:col>
      <xdr:colOff>140387</xdr:colOff>
      <xdr:row>4</xdr:row>
      <xdr:rowOff>55978</xdr:rowOff>
    </xdr:from>
    <xdr:to>
      <xdr:col>1</xdr:col>
      <xdr:colOff>6196440</xdr:colOff>
      <xdr:row>4</xdr:row>
      <xdr:rowOff>921128</xdr:rowOff>
    </xdr:to>
    <xdr:pic>
      <xdr:nvPicPr>
        <xdr:cNvPr id="6" name="Imagen 5"/>
        <xdr:cNvPicPr>
          <a:picLocks noChangeAspect="1"/>
        </xdr:cNvPicPr>
      </xdr:nvPicPr>
      <xdr:blipFill>
        <a:blip xmlns:r="http://schemas.openxmlformats.org/officeDocument/2006/relationships" r:embed="rId5"/>
        <a:stretch>
          <a:fillRect/>
        </a:stretch>
      </xdr:blipFill>
      <xdr:spPr>
        <a:xfrm>
          <a:off x="932867" y="8681818"/>
          <a:ext cx="6056053" cy="865150"/>
        </a:xfrm>
        <a:prstGeom prst="rect">
          <a:avLst/>
        </a:prstGeom>
      </xdr:spPr>
    </xdr:pic>
    <xdr:clientData/>
  </xdr:twoCellAnchor>
  <xdr:twoCellAnchor editAs="oneCell">
    <xdr:from>
      <xdr:col>1</xdr:col>
      <xdr:colOff>59359</xdr:colOff>
      <xdr:row>5</xdr:row>
      <xdr:rowOff>111669</xdr:rowOff>
    </xdr:from>
    <xdr:to>
      <xdr:col>1</xdr:col>
      <xdr:colOff>6285254</xdr:colOff>
      <xdr:row>5</xdr:row>
      <xdr:rowOff>1465466</xdr:rowOff>
    </xdr:to>
    <xdr:pic>
      <xdr:nvPicPr>
        <xdr:cNvPr id="7" name="Imagen 6"/>
        <xdr:cNvPicPr>
          <a:picLocks noChangeAspect="1"/>
        </xdr:cNvPicPr>
      </xdr:nvPicPr>
      <xdr:blipFill>
        <a:blip xmlns:r="http://schemas.openxmlformats.org/officeDocument/2006/relationships" r:embed="rId6"/>
        <a:stretch>
          <a:fillRect/>
        </a:stretch>
      </xdr:blipFill>
      <xdr:spPr>
        <a:xfrm>
          <a:off x="851839" y="11495949"/>
          <a:ext cx="6225895" cy="1353797"/>
        </a:xfrm>
        <a:prstGeom prst="rect">
          <a:avLst/>
        </a:prstGeom>
      </xdr:spPr>
    </xdr:pic>
    <xdr:clientData/>
  </xdr:twoCellAnchor>
  <xdr:twoCellAnchor editAs="oneCell">
    <xdr:from>
      <xdr:col>1</xdr:col>
      <xdr:colOff>0</xdr:colOff>
      <xdr:row>6</xdr:row>
      <xdr:rowOff>0</xdr:rowOff>
    </xdr:from>
    <xdr:to>
      <xdr:col>1</xdr:col>
      <xdr:colOff>5838095</xdr:colOff>
      <xdr:row>6</xdr:row>
      <xdr:rowOff>1580952</xdr:rowOff>
    </xdr:to>
    <xdr:pic>
      <xdr:nvPicPr>
        <xdr:cNvPr id="8" name="Imagen 7"/>
        <xdr:cNvPicPr>
          <a:picLocks noChangeAspect="1"/>
        </xdr:cNvPicPr>
      </xdr:nvPicPr>
      <xdr:blipFill>
        <a:blip xmlns:r="http://schemas.openxmlformats.org/officeDocument/2006/relationships" r:embed="rId7"/>
        <a:stretch>
          <a:fillRect/>
        </a:stretch>
      </xdr:blipFill>
      <xdr:spPr>
        <a:xfrm>
          <a:off x="792480" y="14142720"/>
          <a:ext cx="5838095" cy="1580952"/>
        </a:xfrm>
        <a:prstGeom prst="rect">
          <a:avLst/>
        </a:prstGeom>
      </xdr:spPr>
    </xdr:pic>
    <xdr:clientData/>
  </xdr:twoCellAnchor>
  <xdr:twoCellAnchor editAs="oneCell">
    <xdr:from>
      <xdr:col>1</xdr:col>
      <xdr:colOff>96415</xdr:colOff>
      <xdr:row>7</xdr:row>
      <xdr:rowOff>82558</xdr:rowOff>
    </xdr:from>
    <xdr:to>
      <xdr:col>1</xdr:col>
      <xdr:colOff>6074462</xdr:colOff>
      <xdr:row>7</xdr:row>
      <xdr:rowOff>1679213</xdr:rowOff>
    </xdr:to>
    <xdr:pic>
      <xdr:nvPicPr>
        <xdr:cNvPr id="9" name="Imagen 8"/>
        <xdr:cNvPicPr>
          <a:picLocks noChangeAspect="1"/>
        </xdr:cNvPicPr>
      </xdr:nvPicPr>
      <xdr:blipFill>
        <a:blip xmlns:r="http://schemas.openxmlformats.org/officeDocument/2006/relationships" r:embed="rId8"/>
        <a:stretch>
          <a:fillRect/>
        </a:stretch>
      </xdr:blipFill>
      <xdr:spPr>
        <a:xfrm>
          <a:off x="888895" y="16983718"/>
          <a:ext cx="5978047" cy="1596655"/>
        </a:xfrm>
        <a:prstGeom prst="rect">
          <a:avLst/>
        </a:prstGeom>
      </xdr:spPr>
    </xdr:pic>
    <xdr:clientData/>
  </xdr:twoCellAnchor>
  <xdr:twoCellAnchor editAs="oneCell">
    <xdr:from>
      <xdr:col>1</xdr:col>
      <xdr:colOff>108066</xdr:colOff>
      <xdr:row>8</xdr:row>
      <xdr:rowOff>96770</xdr:rowOff>
    </xdr:from>
    <xdr:to>
      <xdr:col>1</xdr:col>
      <xdr:colOff>5779147</xdr:colOff>
      <xdr:row>8</xdr:row>
      <xdr:rowOff>1811695</xdr:rowOff>
    </xdr:to>
    <xdr:pic>
      <xdr:nvPicPr>
        <xdr:cNvPr id="10" name="Imagen 9"/>
        <xdr:cNvPicPr>
          <a:picLocks noChangeAspect="1"/>
        </xdr:cNvPicPr>
      </xdr:nvPicPr>
      <xdr:blipFill>
        <a:blip xmlns:r="http://schemas.openxmlformats.org/officeDocument/2006/relationships" r:embed="rId9"/>
        <a:stretch>
          <a:fillRect/>
        </a:stretch>
      </xdr:blipFill>
      <xdr:spPr>
        <a:xfrm>
          <a:off x="900546" y="19756370"/>
          <a:ext cx="5671081" cy="1714925"/>
        </a:xfrm>
        <a:prstGeom prst="rect">
          <a:avLst/>
        </a:prstGeom>
      </xdr:spPr>
    </xdr:pic>
    <xdr:clientData/>
  </xdr:twoCellAnchor>
  <xdr:twoCellAnchor editAs="oneCell">
    <xdr:from>
      <xdr:col>1</xdr:col>
      <xdr:colOff>97485</xdr:colOff>
      <xdr:row>9</xdr:row>
      <xdr:rowOff>80789</xdr:rowOff>
    </xdr:from>
    <xdr:to>
      <xdr:col>1</xdr:col>
      <xdr:colOff>5843254</xdr:colOff>
      <xdr:row>9</xdr:row>
      <xdr:rowOff>2134383</xdr:rowOff>
    </xdr:to>
    <xdr:pic>
      <xdr:nvPicPr>
        <xdr:cNvPr id="11" name="Imagen 10"/>
        <xdr:cNvPicPr>
          <a:picLocks noChangeAspect="1"/>
        </xdr:cNvPicPr>
      </xdr:nvPicPr>
      <xdr:blipFill>
        <a:blip xmlns:r="http://schemas.openxmlformats.org/officeDocument/2006/relationships" r:embed="rId10"/>
        <a:stretch>
          <a:fillRect/>
        </a:stretch>
      </xdr:blipFill>
      <xdr:spPr>
        <a:xfrm>
          <a:off x="889965" y="22498829"/>
          <a:ext cx="5745769" cy="2053594"/>
        </a:xfrm>
        <a:prstGeom prst="rect">
          <a:avLst/>
        </a:prstGeom>
      </xdr:spPr>
    </xdr:pic>
    <xdr:clientData/>
  </xdr:twoCellAnchor>
  <xdr:twoCellAnchor editAs="oneCell">
    <xdr:from>
      <xdr:col>1</xdr:col>
      <xdr:colOff>7620</xdr:colOff>
      <xdr:row>10</xdr:row>
      <xdr:rowOff>0</xdr:rowOff>
    </xdr:from>
    <xdr:to>
      <xdr:col>1</xdr:col>
      <xdr:colOff>4283810</xdr:colOff>
      <xdr:row>10</xdr:row>
      <xdr:rowOff>1733333</xdr:rowOff>
    </xdr:to>
    <xdr:pic>
      <xdr:nvPicPr>
        <xdr:cNvPr id="12" name="Imagen 11"/>
        <xdr:cNvPicPr>
          <a:picLocks noChangeAspect="1"/>
        </xdr:cNvPicPr>
      </xdr:nvPicPr>
      <xdr:blipFill>
        <a:blip xmlns:r="http://schemas.openxmlformats.org/officeDocument/2006/relationships" r:embed="rId11"/>
        <a:stretch>
          <a:fillRect/>
        </a:stretch>
      </xdr:blipFill>
      <xdr:spPr>
        <a:xfrm>
          <a:off x="800100" y="25176480"/>
          <a:ext cx="4276190" cy="1733333"/>
        </a:xfrm>
        <a:prstGeom prst="rect">
          <a:avLst/>
        </a:prstGeom>
      </xdr:spPr>
    </xdr:pic>
    <xdr:clientData/>
  </xdr:twoCellAnchor>
  <xdr:twoCellAnchor editAs="oneCell">
    <xdr:from>
      <xdr:col>1</xdr:col>
      <xdr:colOff>87134</xdr:colOff>
      <xdr:row>11</xdr:row>
      <xdr:rowOff>67627</xdr:rowOff>
    </xdr:from>
    <xdr:to>
      <xdr:col>1</xdr:col>
      <xdr:colOff>5893152</xdr:colOff>
      <xdr:row>11</xdr:row>
      <xdr:rowOff>1768380</xdr:rowOff>
    </xdr:to>
    <xdr:pic>
      <xdr:nvPicPr>
        <xdr:cNvPr id="13" name="Imagen 12"/>
        <xdr:cNvPicPr>
          <a:picLocks noChangeAspect="1"/>
        </xdr:cNvPicPr>
      </xdr:nvPicPr>
      <xdr:blipFill>
        <a:blip xmlns:r="http://schemas.openxmlformats.org/officeDocument/2006/relationships" r:embed="rId12"/>
        <a:stretch>
          <a:fillRect/>
        </a:stretch>
      </xdr:blipFill>
      <xdr:spPr>
        <a:xfrm>
          <a:off x="879614" y="28002547"/>
          <a:ext cx="5806018" cy="1700753"/>
        </a:xfrm>
        <a:prstGeom prst="rect">
          <a:avLst/>
        </a:prstGeom>
      </xdr:spPr>
    </xdr:pic>
    <xdr:clientData/>
  </xdr:twoCellAnchor>
  <xdr:twoCellAnchor editAs="oneCell">
    <xdr:from>
      <xdr:col>1</xdr:col>
      <xdr:colOff>227383</xdr:colOff>
      <xdr:row>12</xdr:row>
      <xdr:rowOff>151900</xdr:rowOff>
    </xdr:from>
    <xdr:to>
      <xdr:col>1</xdr:col>
      <xdr:colOff>5939858</xdr:colOff>
      <xdr:row>12</xdr:row>
      <xdr:rowOff>1648025</xdr:rowOff>
    </xdr:to>
    <xdr:pic>
      <xdr:nvPicPr>
        <xdr:cNvPr id="14" name="Imagen 13"/>
        <xdr:cNvPicPr>
          <a:picLocks noChangeAspect="1"/>
        </xdr:cNvPicPr>
      </xdr:nvPicPr>
      <xdr:blipFill>
        <a:blip xmlns:r="http://schemas.openxmlformats.org/officeDocument/2006/relationships" r:embed="rId13"/>
        <a:stretch>
          <a:fillRect/>
        </a:stretch>
      </xdr:blipFill>
      <xdr:spPr>
        <a:xfrm>
          <a:off x="1019863" y="30845260"/>
          <a:ext cx="5712475" cy="1496125"/>
        </a:xfrm>
        <a:prstGeom prst="rect">
          <a:avLst/>
        </a:prstGeom>
      </xdr:spPr>
    </xdr:pic>
    <xdr:clientData/>
  </xdr:twoCellAnchor>
  <xdr:twoCellAnchor editAs="oneCell">
    <xdr:from>
      <xdr:col>1</xdr:col>
      <xdr:colOff>159635</xdr:colOff>
      <xdr:row>13</xdr:row>
      <xdr:rowOff>82633</xdr:rowOff>
    </xdr:from>
    <xdr:to>
      <xdr:col>1</xdr:col>
      <xdr:colOff>5906517</xdr:colOff>
      <xdr:row>13</xdr:row>
      <xdr:rowOff>1802935</xdr:rowOff>
    </xdr:to>
    <xdr:pic>
      <xdr:nvPicPr>
        <xdr:cNvPr id="15" name="Imagen 14"/>
        <xdr:cNvPicPr>
          <a:picLocks noChangeAspect="1"/>
        </xdr:cNvPicPr>
      </xdr:nvPicPr>
      <xdr:blipFill>
        <a:blip xmlns:r="http://schemas.openxmlformats.org/officeDocument/2006/relationships" r:embed="rId14"/>
        <a:stretch>
          <a:fillRect/>
        </a:stretch>
      </xdr:blipFill>
      <xdr:spPr>
        <a:xfrm>
          <a:off x="931160" y="33458233"/>
          <a:ext cx="5746882" cy="1720302"/>
        </a:xfrm>
        <a:prstGeom prst="rect">
          <a:avLst/>
        </a:prstGeom>
      </xdr:spPr>
    </xdr:pic>
    <xdr:clientData/>
  </xdr:twoCellAnchor>
  <xdr:twoCellAnchor editAs="oneCell">
    <xdr:from>
      <xdr:col>1</xdr:col>
      <xdr:colOff>600075</xdr:colOff>
      <xdr:row>14</xdr:row>
      <xdr:rowOff>85725</xdr:rowOff>
    </xdr:from>
    <xdr:to>
      <xdr:col>1</xdr:col>
      <xdr:colOff>5044825</xdr:colOff>
      <xdr:row>14</xdr:row>
      <xdr:rowOff>2584677</xdr:rowOff>
    </xdr:to>
    <xdr:pic>
      <xdr:nvPicPr>
        <xdr:cNvPr id="16" name="Imagen 15"/>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371600" y="36214050"/>
          <a:ext cx="4444750" cy="2498952"/>
        </a:xfrm>
        <a:prstGeom prst="rect">
          <a:avLst/>
        </a:prstGeom>
      </xdr:spPr>
    </xdr:pic>
    <xdr:clientData/>
  </xdr:twoCellAnchor>
  <xdr:twoCellAnchor editAs="oneCell">
    <xdr:from>
      <xdr:col>1</xdr:col>
      <xdr:colOff>571500</xdr:colOff>
      <xdr:row>15</xdr:row>
      <xdr:rowOff>161925</xdr:rowOff>
    </xdr:from>
    <xdr:to>
      <xdr:col>1</xdr:col>
      <xdr:colOff>5123877</xdr:colOff>
      <xdr:row>15</xdr:row>
      <xdr:rowOff>2721387</xdr:rowOff>
    </xdr:to>
    <xdr:pic>
      <xdr:nvPicPr>
        <xdr:cNvPr id="17" name="Imagen 16"/>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43025" y="39042975"/>
          <a:ext cx="4552377" cy="2559462"/>
        </a:xfrm>
        <a:prstGeom prst="rect">
          <a:avLst/>
        </a:prstGeom>
      </xdr:spPr>
    </xdr:pic>
    <xdr:clientData/>
  </xdr:twoCellAnchor>
  <xdr:twoCellAnchor editAs="oneCell">
    <xdr:from>
      <xdr:col>1</xdr:col>
      <xdr:colOff>790575</xdr:colOff>
      <xdr:row>16</xdr:row>
      <xdr:rowOff>126571</xdr:rowOff>
    </xdr:from>
    <xdr:to>
      <xdr:col>1</xdr:col>
      <xdr:colOff>5391150</xdr:colOff>
      <xdr:row>16</xdr:row>
      <xdr:rowOff>2713131</xdr:rowOff>
    </xdr:to>
    <xdr:pic>
      <xdr:nvPicPr>
        <xdr:cNvPr id="19" name="Imagen 18"/>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562100" y="41760346"/>
          <a:ext cx="4600575" cy="2586560"/>
        </a:xfrm>
        <a:prstGeom prst="rect">
          <a:avLst/>
        </a:prstGeom>
      </xdr:spPr>
    </xdr:pic>
    <xdr:clientData/>
  </xdr:twoCellAnchor>
  <xdr:twoCellAnchor editAs="oneCell">
    <xdr:from>
      <xdr:col>1</xdr:col>
      <xdr:colOff>762000</xdr:colOff>
      <xdr:row>17</xdr:row>
      <xdr:rowOff>333375</xdr:rowOff>
    </xdr:from>
    <xdr:to>
      <xdr:col>1</xdr:col>
      <xdr:colOff>4695825</xdr:colOff>
      <xdr:row>17</xdr:row>
      <xdr:rowOff>2545071</xdr:rowOff>
    </xdr:to>
    <xdr:pic>
      <xdr:nvPicPr>
        <xdr:cNvPr id="20" name="Imagen 19"/>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533525" y="44719875"/>
          <a:ext cx="3933825" cy="2211696"/>
        </a:xfrm>
        <a:prstGeom prst="rect">
          <a:avLst/>
        </a:prstGeom>
      </xdr:spPr>
    </xdr:pic>
    <xdr:clientData/>
  </xdr:twoCellAnchor>
  <xdr:twoCellAnchor editAs="oneCell">
    <xdr:from>
      <xdr:col>1</xdr:col>
      <xdr:colOff>647700</xdr:colOff>
      <xdr:row>18</xdr:row>
      <xdr:rowOff>152400</xdr:rowOff>
    </xdr:from>
    <xdr:to>
      <xdr:col>1</xdr:col>
      <xdr:colOff>5183136</xdr:colOff>
      <xdr:row>18</xdr:row>
      <xdr:rowOff>2702337</xdr:rowOff>
    </xdr:to>
    <xdr:pic>
      <xdr:nvPicPr>
        <xdr:cNvPr id="21" name="Imagen 20"/>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419225" y="47291625"/>
          <a:ext cx="4535436" cy="2549937"/>
        </a:xfrm>
        <a:prstGeom prst="rect">
          <a:avLst/>
        </a:prstGeom>
      </xdr:spPr>
    </xdr:pic>
    <xdr:clientData/>
  </xdr:twoCellAnchor>
  <xdr:twoCellAnchor editAs="oneCell">
    <xdr:from>
      <xdr:col>1</xdr:col>
      <xdr:colOff>685801</xdr:colOff>
      <xdr:row>19</xdr:row>
      <xdr:rowOff>171450</xdr:rowOff>
    </xdr:from>
    <xdr:to>
      <xdr:col>1</xdr:col>
      <xdr:colOff>5048251</xdr:colOff>
      <xdr:row>19</xdr:row>
      <xdr:rowOff>2624130</xdr:rowOff>
    </xdr:to>
    <xdr:pic>
      <xdr:nvPicPr>
        <xdr:cNvPr id="22" name="Imagen 21"/>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457326" y="50063400"/>
          <a:ext cx="4362450" cy="2452680"/>
        </a:xfrm>
        <a:prstGeom prst="rect">
          <a:avLst/>
        </a:prstGeom>
      </xdr:spPr>
    </xdr:pic>
    <xdr:clientData/>
  </xdr:twoCellAnchor>
  <xdr:twoCellAnchor editAs="oneCell">
    <xdr:from>
      <xdr:col>1</xdr:col>
      <xdr:colOff>190502</xdr:colOff>
      <xdr:row>20</xdr:row>
      <xdr:rowOff>575865</xdr:rowOff>
    </xdr:from>
    <xdr:to>
      <xdr:col>1</xdr:col>
      <xdr:colOff>2295526</xdr:colOff>
      <xdr:row>20</xdr:row>
      <xdr:rowOff>1759363</xdr:rowOff>
    </xdr:to>
    <xdr:pic>
      <xdr:nvPicPr>
        <xdr:cNvPr id="23" name="Imagen 22"/>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62027" y="53220540"/>
          <a:ext cx="2105024" cy="1183498"/>
        </a:xfrm>
        <a:prstGeom prst="rect">
          <a:avLst/>
        </a:prstGeom>
      </xdr:spPr>
    </xdr:pic>
    <xdr:clientData/>
  </xdr:twoCellAnchor>
  <xdr:twoCellAnchor editAs="oneCell">
    <xdr:from>
      <xdr:col>1</xdr:col>
      <xdr:colOff>2827757</xdr:colOff>
      <xdr:row>20</xdr:row>
      <xdr:rowOff>438149</xdr:rowOff>
    </xdr:from>
    <xdr:to>
      <xdr:col>1</xdr:col>
      <xdr:colOff>5335116</xdr:colOff>
      <xdr:row>20</xdr:row>
      <xdr:rowOff>1847850</xdr:rowOff>
    </xdr:to>
    <xdr:pic>
      <xdr:nvPicPr>
        <xdr:cNvPr id="25" name="Imagen 24"/>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3599282" y="53082824"/>
          <a:ext cx="2507359" cy="1409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777240</xdr:colOff>
      <xdr:row>1</xdr:row>
      <xdr:rowOff>7620</xdr:rowOff>
    </xdr:from>
    <xdr:to>
      <xdr:col>11</xdr:col>
      <xdr:colOff>381000</xdr:colOff>
      <xdr:row>17</xdr:row>
      <xdr:rowOff>80010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36</xdr:row>
      <xdr:rowOff>179070</xdr:rowOff>
    </xdr:from>
    <xdr:to>
      <xdr:col>11</xdr:col>
      <xdr:colOff>381000</xdr:colOff>
      <xdr:row>54</xdr:row>
      <xdr:rowOff>167640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58</xdr:row>
      <xdr:rowOff>0</xdr:rowOff>
    </xdr:from>
    <xdr:to>
      <xdr:col>11</xdr:col>
      <xdr:colOff>342900</xdr:colOff>
      <xdr:row>74</xdr:row>
      <xdr:rowOff>167640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xdr:colOff>
      <xdr:row>18</xdr:row>
      <xdr:rowOff>30480</xdr:rowOff>
    </xdr:from>
    <xdr:to>
      <xdr:col>11</xdr:col>
      <xdr:colOff>320040</xdr:colOff>
      <xdr:row>35</xdr:row>
      <xdr:rowOff>167640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1" name="Tabla1" displayName="Tabla1" ref="A17:H41" totalsRowShown="0" headerRowDxfId="85" dataDxfId="84">
  <autoFilter ref="A17:H41"/>
  <sortState ref="A18:L56">
    <sortCondition ref="A54"/>
  </sortState>
  <tableColumns count="8">
    <tableColumn id="4" name="Estado" dataDxfId="83">
      <calculatedColumnFormula>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calculatedColumnFormula>
    </tableColumn>
    <tableColumn id="1" name="Módulo" dataDxfId="82"/>
    <tableColumn id="2" name="Requerimiento" dataDxfId="81"/>
    <tableColumn id="13" name="Comentarios Febrero 22-28" dataDxfId="80"/>
    <tableColumn id="5" name="F. Entrega" dataDxfId="79"/>
    <tableColumn id="3" name="Tipo" dataDxfId="78"/>
    <tableColumn id="6" name="Etapa Dllo" dataDxfId="77"/>
    <tableColumn id="7" name="Resultado" dataDxfId="76"/>
  </tableColumns>
  <tableStyleInfo name="TableStyleMedium2" showFirstColumn="0" showLastColumn="0" showRowStripes="1" showColumnStripes="0"/>
</table>
</file>

<file path=xl/tables/table2.xml><?xml version="1.0" encoding="utf-8"?>
<table xmlns="http://schemas.openxmlformats.org/spreadsheetml/2006/main" id="3" name="Tabla14" displayName="Tabla14" ref="A5:K21" totalsRowShown="0" headerRowDxfId="42" dataDxfId="41">
  <autoFilter ref="A5:K21"/>
  <sortState ref="A15:K55">
    <sortCondition ref="A15"/>
  </sortState>
  <tableColumns count="11">
    <tableColumn id="4" name="Revision" dataDxfId="40">
      <calculatedColumnFormula>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calculatedColumnFormula>
    </tableColumn>
    <tableColumn id="1" name="Módulo" dataDxfId="39"/>
    <tableColumn id="2" name="Requerimiento" dataDxfId="38"/>
    <tableColumn id="3" name="Detalles" dataDxfId="37"/>
    <tableColumn id="11" name="Enero 18-24" dataDxfId="36"/>
    <tableColumn id="10" name="Enero 25-31" dataDxfId="35"/>
    <tableColumn id="9" name="Febrero 1-7" dataDxfId="34"/>
    <tableColumn id="8" name="Febrero 8-14" dataDxfId="33"/>
    <tableColumn id="5" name="F. Entrega" dataDxfId="32"/>
    <tableColumn id="6" name="Estado" dataDxfId="31"/>
    <tableColumn id="7" name="Resultado" dataDxfId="30"/>
  </tableColumns>
  <tableStyleInfo name="TableStyleMedium2" showFirstColumn="0" showLastColumn="0" showRowStripes="1" showColumnStripes="0"/>
</table>
</file>

<file path=xl/tables/table3.xml><?xml version="1.0" encoding="utf-8"?>
<table xmlns="http://schemas.openxmlformats.org/spreadsheetml/2006/main" id="4" name="Tabla4" displayName="Tabla4" ref="A19:B29" totalsRowShown="0">
  <autoFilter ref="A19:B29"/>
  <sortState ref="A20:B29">
    <sortCondition ref="A20"/>
  </sortState>
  <tableColumns count="2">
    <tableColumn id="1" name="Módulo" dataDxfId="7"/>
    <tableColumn id="2" name="Requerimientos por Modulo" dataDxfId="6">
      <calculatedColumnFormula>COUNTIF(Tabla1[Módulo],Grafico!A20)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Tabla5" displayName="Tabla5" ref="A3:B14" totalsRowShown="0">
  <autoFilter ref="A3:B14"/>
  <sortState ref="A4:B14">
    <sortCondition ref="A4"/>
  </sortState>
  <tableColumns count="2">
    <tableColumn id="1" name="Estado" dataDxfId="5"/>
    <tableColumn id="2" name="Requerimientos por Estado">
      <calculatedColumnFormula>COUNTIF(Tabla1[Estado],Grafico!A4)</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a6" displayName="Tabla6" ref="A39:B47" totalsRowShown="0" headerRowBorderDxfId="4" tableBorderDxfId="3" totalsRowBorderDxfId="2">
  <autoFilter ref="A39:B47"/>
  <tableColumns count="2">
    <tableColumn id="1" name="Módulo" dataDxfId="1"/>
    <tableColumn id="2" name="Requerimientos por Etapa Dllo" dataDxfId="0">
      <calculatedColumnFormula>COUNTIF(Tabla1[Etapa Dllo],Grafico!A40)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1"/>
  <sheetViews>
    <sheetView topLeftCell="A16" zoomScale="85" zoomScaleNormal="85" workbookViewId="0"/>
  </sheetViews>
  <sheetFormatPr baseColWidth="10" defaultColWidth="11.5703125" defaultRowHeight="15" outlineLevelRow="1" x14ac:dyDescent="0.25"/>
  <cols>
    <col min="1" max="1" width="19.140625" style="3" customWidth="1"/>
    <col min="2" max="2" width="14.140625" style="3" customWidth="1"/>
    <col min="3" max="3" width="43.7109375" style="3" customWidth="1"/>
    <col min="4" max="4" width="40" style="11" customWidth="1"/>
    <col min="5" max="5" width="12.42578125" style="3" bestFit="1" customWidth="1"/>
    <col min="6" max="6" width="12.42578125" style="13" customWidth="1"/>
    <col min="7" max="16384" width="11.5703125" style="3"/>
  </cols>
  <sheetData>
    <row r="2" spans="1:8" ht="21" x14ac:dyDescent="0.25">
      <c r="A2" s="41" t="s">
        <v>129</v>
      </c>
      <c r="B2" s="41"/>
      <c r="C2" s="41"/>
      <c r="D2" s="41"/>
      <c r="E2" s="41"/>
      <c r="F2" s="41"/>
      <c r="G2" s="41"/>
      <c r="H2" s="41"/>
    </row>
    <row r="4" spans="1:8" hidden="1" outlineLevel="1" x14ac:dyDescent="0.25">
      <c r="A4" s="7" t="s">
        <v>53</v>
      </c>
      <c r="B4" s="44" t="s">
        <v>54</v>
      </c>
      <c r="C4" s="44"/>
      <c r="D4" s="12"/>
    </row>
    <row r="5" spans="1:8" s="12" customFormat="1" hidden="1" outlineLevel="1" x14ac:dyDescent="0.25">
      <c r="A5" s="18" t="s">
        <v>72</v>
      </c>
      <c r="B5" s="51" t="s">
        <v>73</v>
      </c>
      <c r="C5" s="51"/>
      <c r="F5" s="13"/>
    </row>
    <row r="6" spans="1:8" s="12" customFormat="1" hidden="1" outlineLevel="1" x14ac:dyDescent="0.25">
      <c r="A6" s="18" t="s">
        <v>74</v>
      </c>
      <c r="B6" s="52" t="s">
        <v>76</v>
      </c>
      <c r="C6" s="52"/>
      <c r="F6" s="13"/>
    </row>
    <row r="7" spans="1:8" hidden="1" outlineLevel="1" x14ac:dyDescent="0.25">
      <c r="A7" s="6" t="s">
        <v>65</v>
      </c>
      <c r="B7" s="45" t="s">
        <v>47</v>
      </c>
      <c r="C7" s="45"/>
      <c r="D7" s="12"/>
    </row>
    <row r="8" spans="1:8" hidden="1" outlineLevel="1" x14ac:dyDescent="0.25">
      <c r="A8" s="6" t="s">
        <v>82</v>
      </c>
      <c r="B8" s="46" t="s">
        <v>48</v>
      </c>
      <c r="C8" s="46"/>
      <c r="D8" s="12"/>
    </row>
    <row r="9" spans="1:8" hidden="1" outlineLevel="1" x14ac:dyDescent="0.25">
      <c r="A9" s="6" t="s">
        <v>83</v>
      </c>
      <c r="B9" s="47" t="s">
        <v>49</v>
      </c>
      <c r="C9" s="47"/>
      <c r="D9" s="12"/>
    </row>
    <row r="10" spans="1:8" hidden="1" outlineLevel="1" x14ac:dyDescent="0.25">
      <c r="A10" s="6" t="s">
        <v>46</v>
      </c>
      <c r="B10" s="48" t="s">
        <v>50</v>
      </c>
      <c r="C10" s="48"/>
      <c r="D10" s="12"/>
    </row>
    <row r="11" spans="1:8" hidden="1" outlineLevel="1" x14ac:dyDescent="0.25">
      <c r="A11" s="6" t="s">
        <v>38</v>
      </c>
      <c r="B11" s="49" t="s">
        <v>131</v>
      </c>
      <c r="C11" s="49"/>
      <c r="D11" s="12"/>
    </row>
    <row r="12" spans="1:8" hidden="1" outlineLevel="1" x14ac:dyDescent="0.25">
      <c r="A12" s="6" t="s">
        <v>39</v>
      </c>
      <c r="B12" s="50" t="s">
        <v>51</v>
      </c>
      <c r="C12" s="50"/>
      <c r="D12" s="12"/>
    </row>
    <row r="13" spans="1:8" hidden="1" outlineLevel="1" x14ac:dyDescent="0.25">
      <c r="A13" s="6" t="s">
        <v>40</v>
      </c>
      <c r="B13" s="42" t="s">
        <v>52</v>
      </c>
      <c r="C13" s="42"/>
      <c r="D13" s="12"/>
    </row>
    <row r="14" spans="1:8" s="12" customFormat="1" hidden="1" outlineLevel="1" x14ac:dyDescent="0.25">
      <c r="A14" s="18" t="s">
        <v>75</v>
      </c>
      <c r="B14" s="53" t="s">
        <v>52</v>
      </c>
      <c r="C14" s="53"/>
      <c r="F14" s="13"/>
    </row>
    <row r="15" spans="1:8" hidden="1" outlineLevel="1" x14ac:dyDescent="0.25">
      <c r="A15" s="6" t="s">
        <v>44</v>
      </c>
      <c r="B15" s="43" t="s">
        <v>130</v>
      </c>
      <c r="C15" s="43"/>
      <c r="D15" s="12"/>
    </row>
    <row r="16" spans="1:8" collapsed="1" x14ac:dyDescent="0.25">
      <c r="D16" s="12"/>
    </row>
    <row r="17" spans="1:8" x14ac:dyDescent="0.25">
      <c r="A17" s="4" t="s">
        <v>30</v>
      </c>
      <c r="B17" s="3" t="s">
        <v>27</v>
      </c>
      <c r="C17" s="3" t="s">
        <v>28</v>
      </c>
      <c r="D17" s="12" t="s">
        <v>132</v>
      </c>
      <c r="E17" s="3" t="s">
        <v>41</v>
      </c>
      <c r="F17" s="13" t="s">
        <v>102</v>
      </c>
      <c r="G17" s="3" t="s">
        <v>91</v>
      </c>
      <c r="H17" s="3" t="s">
        <v>42</v>
      </c>
    </row>
    <row r="18" spans="1:8" x14ac:dyDescent="0.25">
      <c r="A18"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18" s="5" t="s">
        <v>92</v>
      </c>
      <c r="C18" s="40" t="s">
        <v>97</v>
      </c>
      <c r="D18" s="12"/>
      <c r="E18" s="15"/>
      <c r="F18" s="39" t="s">
        <v>104</v>
      </c>
      <c r="G18" s="5" t="s">
        <v>7</v>
      </c>
      <c r="H18" s="14"/>
    </row>
    <row r="19" spans="1:8" ht="30" x14ac:dyDescent="0.25">
      <c r="A19"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19" s="17" t="s">
        <v>92</v>
      </c>
      <c r="C19" s="40" t="s">
        <v>99</v>
      </c>
      <c r="D19" s="12"/>
      <c r="E19" s="15"/>
      <c r="F19" s="39" t="s">
        <v>104</v>
      </c>
      <c r="G19" s="17" t="s">
        <v>7</v>
      </c>
      <c r="H19" s="14"/>
    </row>
    <row r="20" spans="1:8" s="4" customFormat="1" ht="45" x14ac:dyDescent="0.25">
      <c r="A20"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Nuevo</v>
      </c>
      <c r="B20" s="17" t="s">
        <v>100</v>
      </c>
      <c r="C20" s="17" t="s">
        <v>101</v>
      </c>
      <c r="D20" s="12"/>
      <c r="E20" s="15"/>
      <c r="F20" s="39" t="s">
        <v>105</v>
      </c>
      <c r="G20" s="17" t="s">
        <v>70</v>
      </c>
      <c r="H20" s="14"/>
    </row>
    <row r="21" spans="1:8" s="4" customFormat="1" ht="30" x14ac:dyDescent="0.25">
      <c r="A21"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Nuevo</v>
      </c>
      <c r="B21" s="17" t="s">
        <v>110</v>
      </c>
      <c r="C21" s="17" t="s">
        <v>109</v>
      </c>
      <c r="D21" s="12"/>
      <c r="E21" s="15"/>
      <c r="F21" s="39" t="s">
        <v>103</v>
      </c>
      <c r="G21" s="17" t="s">
        <v>70</v>
      </c>
      <c r="H21" s="14"/>
    </row>
    <row r="22" spans="1:8" ht="30" x14ac:dyDescent="0.25">
      <c r="A22"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22" s="17" t="s">
        <v>110</v>
      </c>
      <c r="C22" s="17" t="s">
        <v>111</v>
      </c>
      <c r="D22" s="12"/>
      <c r="E22" s="15"/>
      <c r="F22" s="39" t="s">
        <v>104</v>
      </c>
      <c r="G22" s="17" t="s">
        <v>7</v>
      </c>
      <c r="H22" s="14"/>
    </row>
    <row r="23" spans="1:8" s="4" customFormat="1" ht="30" x14ac:dyDescent="0.25">
      <c r="A23"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23" s="17" t="s">
        <v>110</v>
      </c>
      <c r="C23" s="40" t="s">
        <v>114</v>
      </c>
      <c r="D23" s="12"/>
      <c r="E23" s="15"/>
      <c r="F23" s="39" t="s">
        <v>104</v>
      </c>
      <c r="G23" s="17" t="s">
        <v>7</v>
      </c>
      <c r="H23" s="14"/>
    </row>
    <row r="24" spans="1:8" ht="30" x14ac:dyDescent="0.25">
      <c r="A24"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Corrección Urgente</v>
      </c>
      <c r="B24" s="17" t="s">
        <v>110</v>
      </c>
      <c r="C24" s="40" t="s">
        <v>115</v>
      </c>
      <c r="D24" s="12"/>
      <c r="E24" s="15"/>
      <c r="F24" s="39" t="s">
        <v>104</v>
      </c>
      <c r="G24" s="17" t="s">
        <v>58</v>
      </c>
      <c r="H24" s="14"/>
    </row>
    <row r="25" spans="1:8" ht="30" x14ac:dyDescent="0.25">
      <c r="A25"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Nuevo</v>
      </c>
      <c r="B25" s="17" t="s">
        <v>117</v>
      </c>
      <c r="C25" s="40" t="s">
        <v>118</v>
      </c>
      <c r="D25" s="12"/>
      <c r="E25" s="15"/>
      <c r="F25" s="39" t="s">
        <v>103</v>
      </c>
      <c r="G25" s="17" t="s">
        <v>70</v>
      </c>
      <c r="H25" s="14"/>
    </row>
    <row r="26" spans="1:8" s="4" customFormat="1" x14ac:dyDescent="0.25">
      <c r="A26"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Nuevo</v>
      </c>
      <c r="B26" s="17" t="s">
        <v>120</v>
      </c>
      <c r="C26" s="40" t="s">
        <v>121</v>
      </c>
      <c r="D26" s="12"/>
      <c r="E26" s="15"/>
      <c r="F26" s="39" t="s">
        <v>103</v>
      </c>
      <c r="G26" s="17" t="s">
        <v>70</v>
      </c>
      <c r="H26" s="14"/>
    </row>
    <row r="27" spans="1:8" s="4" customFormat="1" ht="30" x14ac:dyDescent="0.25">
      <c r="A27"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Nuevo</v>
      </c>
      <c r="B27" s="17" t="s">
        <v>124</v>
      </c>
      <c r="C27" s="40" t="s">
        <v>123</v>
      </c>
      <c r="D27" s="12"/>
      <c r="E27" s="15"/>
      <c r="F27" s="39" t="s">
        <v>103</v>
      </c>
      <c r="G27" s="17" t="s">
        <v>70</v>
      </c>
      <c r="H27" s="14"/>
    </row>
    <row r="28" spans="1:8" s="4" customFormat="1" ht="30" x14ac:dyDescent="0.25">
      <c r="A28"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28" s="17" t="s">
        <v>125</v>
      </c>
      <c r="C28" s="17" t="s">
        <v>126</v>
      </c>
      <c r="D28" s="12"/>
      <c r="E28" s="15"/>
      <c r="F28" s="39" t="s">
        <v>104</v>
      </c>
      <c r="G28" s="17" t="s">
        <v>7</v>
      </c>
      <c r="H28" s="14"/>
    </row>
    <row r="29" spans="1:8" ht="30" x14ac:dyDescent="0.25">
      <c r="A29"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Nuevo</v>
      </c>
      <c r="B29" s="17" t="s">
        <v>127</v>
      </c>
      <c r="C29" s="40" t="s">
        <v>128</v>
      </c>
      <c r="D29" s="12"/>
      <c r="E29" s="15"/>
      <c r="F29" s="39" t="s">
        <v>103</v>
      </c>
      <c r="G29" s="17" t="s">
        <v>70</v>
      </c>
      <c r="H29" s="14"/>
    </row>
    <row r="30" spans="1:8" ht="30" x14ac:dyDescent="0.25">
      <c r="A30"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Corrección Urgente</v>
      </c>
      <c r="B30" s="17" t="s">
        <v>127</v>
      </c>
      <c r="C30" s="40" t="s">
        <v>134</v>
      </c>
      <c r="D30" s="12"/>
      <c r="E30" s="15"/>
      <c r="F30" s="39" t="s">
        <v>104</v>
      </c>
      <c r="G30" s="17" t="s">
        <v>58</v>
      </c>
      <c r="H30" s="14"/>
    </row>
    <row r="31" spans="1:8" ht="30" x14ac:dyDescent="0.25">
      <c r="A31"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Nuevo</v>
      </c>
      <c r="B31" s="17" t="s">
        <v>137</v>
      </c>
      <c r="C31" s="40" t="s">
        <v>136</v>
      </c>
      <c r="D31" s="12"/>
      <c r="E31" s="15"/>
      <c r="F31" s="39" t="s">
        <v>103</v>
      </c>
      <c r="G31" s="17" t="s">
        <v>70</v>
      </c>
      <c r="H31" s="14"/>
    </row>
    <row r="32" spans="1:8" ht="30" x14ac:dyDescent="0.25">
      <c r="A32"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32" s="17" t="s">
        <v>137</v>
      </c>
      <c r="C32" s="40" t="s">
        <v>142</v>
      </c>
      <c r="D32" s="12"/>
      <c r="E32" s="15"/>
      <c r="F32" s="39" t="s">
        <v>104</v>
      </c>
      <c r="G32" s="17" t="s">
        <v>7</v>
      </c>
      <c r="H32" s="14"/>
    </row>
    <row r="33" spans="1:9" ht="135" x14ac:dyDescent="0.25">
      <c r="A33"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33" s="17" t="s">
        <v>140</v>
      </c>
      <c r="C33" s="17" t="s">
        <v>141</v>
      </c>
      <c r="D33" s="12" t="s">
        <v>143</v>
      </c>
      <c r="E33" s="15"/>
      <c r="F33" s="39" t="s">
        <v>104</v>
      </c>
      <c r="G33" s="17" t="s">
        <v>7</v>
      </c>
      <c r="H33" s="14"/>
    </row>
    <row r="34" spans="1:9" ht="45" x14ac:dyDescent="0.25">
      <c r="A34"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34" s="17" t="s">
        <v>147</v>
      </c>
      <c r="C34" s="17" t="s">
        <v>152</v>
      </c>
      <c r="D34" s="12" t="s">
        <v>144</v>
      </c>
      <c r="E34" s="15"/>
      <c r="F34" s="39" t="s">
        <v>104</v>
      </c>
      <c r="G34" s="17" t="s">
        <v>7</v>
      </c>
      <c r="H34" s="14"/>
    </row>
    <row r="35" spans="1:9" ht="30" x14ac:dyDescent="0.25">
      <c r="A35"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35" s="17" t="s">
        <v>148</v>
      </c>
      <c r="C35" s="17" t="s">
        <v>153</v>
      </c>
      <c r="D35" s="12" t="s">
        <v>145</v>
      </c>
      <c r="E35" s="15"/>
      <c r="F35" s="39" t="s">
        <v>104</v>
      </c>
      <c r="G35" s="17" t="s">
        <v>7</v>
      </c>
      <c r="H35" s="14"/>
    </row>
    <row r="36" spans="1:9" ht="45" x14ac:dyDescent="0.25">
      <c r="A36"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36" s="17" t="s">
        <v>149</v>
      </c>
      <c r="C36" s="17" t="s">
        <v>154</v>
      </c>
      <c r="D36" s="12" t="s">
        <v>146</v>
      </c>
      <c r="E36" s="15"/>
      <c r="F36" s="39" t="s">
        <v>104</v>
      </c>
      <c r="G36" s="17" t="s">
        <v>7</v>
      </c>
      <c r="H36" s="14"/>
    </row>
    <row r="37" spans="1:9" ht="30" x14ac:dyDescent="0.25">
      <c r="A37"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37" s="17" t="s">
        <v>150</v>
      </c>
      <c r="C37" s="17" t="s">
        <v>151</v>
      </c>
      <c r="D37" s="12" t="s">
        <v>145</v>
      </c>
      <c r="E37" s="15"/>
      <c r="F37" s="39" t="s">
        <v>104</v>
      </c>
      <c r="G37" s="17" t="s">
        <v>7</v>
      </c>
      <c r="H37" s="14"/>
    </row>
    <row r="38" spans="1:9" ht="30" x14ac:dyDescent="0.25">
      <c r="A38"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38" s="17" t="s">
        <v>156</v>
      </c>
      <c r="C38" s="17" t="s">
        <v>155</v>
      </c>
      <c r="D38" s="12" t="s">
        <v>145</v>
      </c>
      <c r="E38" s="15"/>
      <c r="F38" s="39" t="s">
        <v>104</v>
      </c>
      <c r="G38" s="17" t="s">
        <v>7</v>
      </c>
      <c r="H38" s="14"/>
    </row>
    <row r="39" spans="1:9" ht="30" x14ac:dyDescent="0.25">
      <c r="A39"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Nuevo</v>
      </c>
      <c r="B39" s="17" t="s">
        <v>149</v>
      </c>
      <c r="C39" s="17" t="s">
        <v>157</v>
      </c>
      <c r="D39" s="12" t="s">
        <v>158</v>
      </c>
      <c r="E39" s="15"/>
      <c r="F39" s="39" t="s">
        <v>103</v>
      </c>
      <c r="G39" s="17" t="s">
        <v>70</v>
      </c>
      <c r="H39" s="14"/>
    </row>
    <row r="40" spans="1:9" x14ac:dyDescent="0.25">
      <c r="A40"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Corrección Urgente</v>
      </c>
      <c r="B40" s="17" t="s">
        <v>149</v>
      </c>
      <c r="C40" s="17" t="s">
        <v>160</v>
      </c>
      <c r="D40" s="12"/>
      <c r="E40" s="15"/>
      <c r="F40" s="39" t="s">
        <v>104</v>
      </c>
      <c r="G40" s="17" t="s">
        <v>58</v>
      </c>
      <c r="H40" s="14"/>
      <c r="I40"/>
    </row>
    <row r="41" spans="1:9" ht="45" x14ac:dyDescent="0.25">
      <c r="A41" s="8" t="str">
        <f ca="1">IF(Tabla1[[#This Row],[Etapa Dllo]]="1 - Nuevo","Nuevo",IF(Tabla1[[#This Row],[Etapa Dllo]]="8 - No Viable","Descartado",IF(Tabla1[[#This Row],[Etapa Dllo]]="7 - Error","Corrección Urgente",IF(AND(TODAY()+7&lt;Tabla1[[#This Row],[F. Entrega]],Tabla1[[#This Row],[Etapa Dllo]]="4 - En Desarrollo"),"Entrega Futura",IF(Tabla1[[#This Row],[Etapa Dllo]]="6 - Finalizada","Finalizada",IF(AND(Tabla1[[#This Row],[Etapa Dllo]]="5 - Pruebas",Tabla1[[#This Row],[Resultado]]="ERROR"),"Prueba Incorrecta",IF(AND(Tabla1[[#This Row],[Etapa Dllo]]="5 - Pruebas",Tabla1[[#This Row],[Resultado]]=""),"Pendiente Prueba",IF(AND(Tabla1[[#This Row],[Etapa Dllo]]="5 - Pruebas",Tabla1[[#This Row],[Resultado]]="OK"),"Prueba Correcta",IF(Tabla1[[#This Row],[F. Entrega]]="","Sin Programación",IF(AND(TODAY()&lt;Tabla1[[#This Row],[F. Entrega]],TODAY()+7 &gt; Tabla1[[#This Row],[F. Entrega]]),"Próximo a Vencer",IF(AND(Tabla1[[#This Row],[F. Entrega]]&lt;=TODAY(),Tabla1[[#This Row],[Etapa Dllo]]="4 - En Desarrollo"),"Vencida","")))))))))))</f>
        <v>Pendiente Prueba</v>
      </c>
      <c r="B41" s="17" t="s">
        <v>120</v>
      </c>
      <c r="C41" s="17" t="s">
        <v>161</v>
      </c>
      <c r="D41" s="12" t="s">
        <v>162</v>
      </c>
      <c r="E41" s="15"/>
      <c r="F41" s="39" t="s">
        <v>104</v>
      </c>
      <c r="G41" s="17" t="s">
        <v>7</v>
      </c>
      <c r="H41" s="14"/>
      <c r="I41"/>
    </row>
  </sheetData>
  <mergeCells count="13">
    <mergeCell ref="A2:H2"/>
    <mergeCell ref="B13:C13"/>
    <mergeCell ref="B15:C15"/>
    <mergeCell ref="B4:C4"/>
    <mergeCell ref="B7:C7"/>
    <mergeCell ref="B8:C8"/>
    <mergeCell ref="B9:C9"/>
    <mergeCell ref="B10:C10"/>
    <mergeCell ref="B11:C11"/>
    <mergeCell ref="B12:C12"/>
    <mergeCell ref="B5:C5"/>
    <mergeCell ref="B6:C6"/>
    <mergeCell ref="B14:C14"/>
  </mergeCells>
  <conditionalFormatting sqref="A1:A955">
    <cfRule type="cellIs" dxfId="107" priority="1" operator="equal">
      <formula>"Nuevo"</formula>
    </cfRule>
    <cfRule type="cellIs" dxfId="106" priority="2" operator="equal">
      <formula>"Descartado"</formula>
    </cfRule>
    <cfRule type="cellIs" dxfId="105" priority="3" operator="equal">
      <formula>"Corrección Urgente"</formula>
    </cfRule>
    <cfRule type="cellIs" dxfId="104" priority="4" operator="equal">
      <formula>"Finalizada"</formula>
    </cfRule>
    <cfRule type="cellIs" dxfId="103" priority="5" operator="equal">
      <formula>"Prueba Incorrecta"</formula>
    </cfRule>
    <cfRule type="cellIs" dxfId="102" priority="6" operator="equal">
      <formula>"Prueba Correcta"</formula>
    </cfRule>
    <cfRule type="cellIs" dxfId="101" priority="7" operator="equal">
      <formula>"Pendiente Prueba"</formula>
    </cfRule>
    <cfRule type="cellIs" dxfId="100" priority="8" operator="equal">
      <formula>"Entrega Futura"</formula>
    </cfRule>
    <cfRule type="cellIs" dxfId="99" priority="9" operator="equal">
      <formula>"Vencida"</formula>
    </cfRule>
    <cfRule type="cellIs" dxfId="98" priority="10" operator="equal">
      <formula>"Próximo a vencer"</formula>
    </cfRule>
    <cfRule type="cellIs" dxfId="97" priority="11" operator="equal">
      <formula>"Sin Programación"</formula>
    </cfRule>
    <cfRule type="cellIs" dxfId="96" priority="12" operator="equal">
      <formula>"Nuevo"</formula>
    </cfRule>
    <cfRule type="cellIs" dxfId="95" priority="13" operator="equal">
      <formula>"Descartado"</formula>
    </cfRule>
    <cfRule type="cellIs" dxfId="94" priority="14" operator="equal">
      <formula>"Corrección Urgente"</formula>
    </cfRule>
    <cfRule type="cellIs" dxfId="93" priority="15" operator="equal">
      <formula>"Finalizada"</formula>
    </cfRule>
    <cfRule type="cellIs" dxfId="92" priority="16" operator="equal">
      <formula>"Prueba Incorrecta"</formula>
    </cfRule>
    <cfRule type="cellIs" dxfId="91" priority="17" operator="equal">
      <formula>"Prueba Correcta"</formula>
    </cfRule>
    <cfRule type="cellIs" dxfId="90" priority="18" operator="equal">
      <formula>"Pendiente Prueba"</formula>
    </cfRule>
    <cfRule type="cellIs" dxfId="89" priority="19" operator="equal">
      <formula>"Entrega Futura"</formula>
    </cfRule>
    <cfRule type="cellIs" dxfId="88" priority="20" operator="equal">
      <formula>"Vencida"</formula>
    </cfRule>
    <cfRule type="cellIs" dxfId="87" priority="21" operator="equal">
      <formula>"Próximo a vencer"</formula>
    </cfRule>
    <cfRule type="cellIs" dxfId="86" priority="22" operator="equal">
      <formula>"Sin Programación"</formula>
    </cfRule>
  </conditionalFormatting>
  <hyperlinks>
    <hyperlink ref="C18" location="Evidencia!A2" display="No se muestran todos los registros en la Grid"/>
    <hyperlink ref="C19" location="Evidencia!A3" display="Formato de Impresión, genera error de division por cero "/>
    <hyperlink ref="C23" location="Evidencia!A4" display="Al modificar no trae registros del detalle"/>
    <hyperlink ref="C24" location="Evidencia!A5" display="No esta guardando todos los archivos de evidencia"/>
    <hyperlink ref="C25" location="Evidencia!A6" display="Alinear los label y campos del encabezado"/>
    <hyperlink ref="C26" location="Evidencia!A7" display="Organizar campos de detalle"/>
    <hyperlink ref="C27" location="Evidencia!A8" display="Eliminar las listas de Vista y Datos"/>
    <hyperlink ref="C29" location="Evidencia!A9" display="El campo de Observaciones no tiene editor de texto"/>
    <hyperlink ref="C30" location="Evidencia!A10" display="En el detalle no permite cargar las imágenes de evidencia "/>
    <hyperlink ref="C31" location="Evidencia!A11" display="Quitar mensaje de prueba en desarrollo"/>
    <hyperlink ref="C32" location="Evidencia!A12" display="Al cambiar el tipo de examen, cambiar los examens del detalle, no acumularlos"/>
  </hyperlink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Listas!$A$2:$A$10</xm:f>
          </x14:formula1>
          <xm:sqref>G18:G41</xm:sqref>
        </x14:dataValidation>
        <x14:dataValidation type="list" allowBlank="1" showInputMessage="1" showErrorMessage="1">
          <x14:formula1>
            <xm:f>Listas!$B$2:$B$5</xm:f>
          </x14:formula1>
          <xm:sqref>F18:F41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topLeftCell="A22" workbookViewId="0">
      <selection activeCell="C22" sqref="C22"/>
    </sheetView>
  </sheetViews>
  <sheetFormatPr baseColWidth="10" defaultRowHeight="217.15" customHeight="1" x14ac:dyDescent="0.25"/>
  <cols>
    <col min="1" max="1" width="11.5703125" style="11"/>
    <col min="2" max="2" width="92.7109375" customWidth="1"/>
    <col min="3" max="3" width="59.28515625" style="12" customWidth="1"/>
  </cols>
  <sheetData>
    <row r="1" spans="1:3" ht="27.6" customHeight="1" x14ac:dyDescent="0.3">
      <c r="A1" s="37" t="s">
        <v>93</v>
      </c>
      <c r="B1" s="37" t="s">
        <v>94</v>
      </c>
      <c r="C1" s="38" t="s">
        <v>95</v>
      </c>
    </row>
    <row r="2" spans="1:3" ht="217.15" customHeight="1" x14ac:dyDescent="0.25">
      <c r="C2" s="12" t="s">
        <v>96</v>
      </c>
    </row>
    <row r="3" spans="1:3" ht="217.15" customHeight="1" x14ac:dyDescent="0.25">
      <c r="C3" s="12" t="s">
        <v>98</v>
      </c>
    </row>
    <row r="4" spans="1:3" ht="217.15" customHeight="1" x14ac:dyDescent="0.25">
      <c r="C4" s="12" t="s">
        <v>112</v>
      </c>
    </row>
    <row r="5" spans="1:3" ht="217.15" customHeight="1" x14ac:dyDescent="0.25">
      <c r="C5" s="12" t="s">
        <v>113</v>
      </c>
    </row>
    <row r="6" spans="1:3" ht="217.15" customHeight="1" x14ac:dyDescent="0.25">
      <c r="C6" s="12" t="s">
        <v>116</v>
      </c>
    </row>
    <row r="7" spans="1:3" ht="217.15" customHeight="1" x14ac:dyDescent="0.25">
      <c r="C7" s="12" t="s">
        <v>119</v>
      </c>
    </row>
    <row r="8" spans="1:3" ht="217.15" customHeight="1" x14ac:dyDescent="0.25">
      <c r="C8" s="12" t="s">
        <v>122</v>
      </c>
    </row>
    <row r="9" spans="1:3" ht="217.15" customHeight="1" x14ac:dyDescent="0.25">
      <c r="C9" s="23" t="s">
        <v>128</v>
      </c>
    </row>
    <row r="10" spans="1:3" ht="217.15" customHeight="1" x14ac:dyDescent="0.25">
      <c r="C10" s="12" t="s">
        <v>133</v>
      </c>
    </row>
    <row r="11" spans="1:3" ht="217.15" customHeight="1" x14ac:dyDescent="0.25">
      <c r="C11" s="12" t="s">
        <v>135</v>
      </c>
    </row>
    <row r="12" spans="1:3" ht="217.15" customHeight="1" x14ac:dyDescent="0.25">
      <c r="C12" s="12" t="s">
        <v>138</v>
      </c>
    </row>
    <row r="13" spans="1:3" ht="217.15" customHeight="1" x14ac:dyDescent="0.25">
      <c r="C13" s="12" t="s">
        <v>139</v>
      </c>
    </row>
    <row r="14" spans="1:3" ht="217.15" customHeight="1" x14ac:dyDescent="0.25">
      <c r="C14" s="12" t="s">
        <v>159</v>
      </c>
    </row>
    <row r="15" spans="1:3" ht="217.15" customHeight="1" x14ac:dyDescent="0.25">
      <c r="C15" s="12" t="s">
        <v>163</v>
      </c>
    </row>
    <row r="16" spans="1:3" ht="217.15" customHeight="1" x14ac:dyDescent="0.25">
      <c r="C16" s="12" t="s">
        <v>164</v>
      </c>
    </row>
    <row r="17" spans="3:3" ht="217.15" customHeight="1" x14ac:dyDescent="0.25">
      <c r="C17" s="12" t="s">
        <v>165</v>
      </c>
    </row>
    <row r="18" spans="3:3" ht="217.15" customHeight="1" x14ac:dyDescent="0.25">
      <c r="C18" s="12" t="s">
        <v>166</v>
      </c>
    </row>
    <row r="19" spans="3:3" ht="217.15" customHeight="1" x14ac:dyDescent="0.25">
      <c r="C19" s="12" t="s">
        <v>167</v>
      </c>
    </row>
    <row r="20" spans="3:3" ht="217.15" customHeight="1" x14ac:dyDescent="0.25">
      <c r="C20" s="12" t="s">
        <v>168</v>
      </c>
    </row>
    <row r="21" spans="3:3" ht="217.15" customHeight="1" x14ac:dyDescent="0.25">
      <c r="C21" s="12" t="s">
        <v>169</v>
      </c>
    </row>
  </sheetData>
  <pageMargins left="0.7" right="0.7" top="0.75" bottom="0.75" header="0.3" footer="0.3"/>
  <pageSetup orientation="portrait" horizontalDpi="4294967292"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21"/>
  <sheetViews>
    <sheetView topLeftCell="A5" zoomScale="85" zoomScaleNormal="85" workbookViewId="0">
      <selection activeCell="C7" sqref="C7"/>
    </sheetView>
  </sheetViews>
  <sheetFormatPr baseColWidth="10" defaultColWidth="11.5703125" defaultRowHeight="15" x14ac:dyDescent="0.25"/>
  <cols>
    <col min="1" max="1" width="16.7109375" style="12" bestFit="1" customWidth="1"/>
    <col min="2" max="2" width="14.140625" style="12" customWidth="1"/>
    <col min="3" max="3" width="43.7109375" style="12" customWidth="1"/>
    <col min="4" max="4" width="50.140625" style="12" customWidth="1"/>
    <col min="5" max="5" width="22.28515625" style="12" customWidth="1"/>
    <col min="6" max="7" width="14.28515625" style="12" hidden="1" customWidth="1"/>
    <col min="8" max="8" width="15.140625" style="11" hidden="1" customWidth="1"/>
    <col min="9" max="9" width="13.140625" style="12" customWidth="1"/>
    <col min="10" max="16384" width="11.5703125" style="12"/>
  </cols>
  <sheetData>
    <row r="2" spans="1:13" ht="21" x14ac:dyDescent="0.25">
      <c r="A2" s="41" t="s">
        <v>55</v>
      </c>
      <c r="B2" s="41"/>
      <c r="C2" s="41"/>
      <c r="D2" s="41"/>
      <c r="E2" s="41"/>
      <c r="F2" s="41"/>
      <c r="G2" s="41"/>
    </row>
    <row r="4" spans="1:13" x14ac:dyDescent="0.25">
      <c r="H4" s="12"/>
    </row>
    <row r="5" spans="1:13" x14ac:dyDescent="0.25">
      <c r="A5" s="13" t="s">
        <v>45</v>
      </c>
      <c r="B5" s="12" t="s">
        <v>27</v>
      </c>
      <c r="C5" s="12" t="s">
        <v>28</v>
      </c>
      <c r="D5" s="12" t="s">
        <v>29</v>
      </c>
      <c r="E5" s="12" t="s">
        <v>59</v>
      </c>
      <c r="F5" s="12" t="s">
        <v>60</v>
      </c>
      <c r="G5" s="12" t="s">
        <v>61</v>
      </c>
      <c r="H5" s="12" t="s">
        <v>62</v>
      </c>
      <c r="I5" s="12" t="s">
        <v>41</v>
      </c>
      <c r="J5" s="12" t="s">
        <v>30</v>
      </c>
      <c r="K5" s="12" t="s">
        <v>42</v>
      </c>
    </row>
    <row r="6" spans="1:13" ht="60" x14ac:dyDescent="0.25">
      <c r="A6"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6" s="17" t="s">
        <v>22</v>
      </c>
      <c r="C6" s="17" t="s">
        <v>9</v>
      </c>
      <c r="D6" s="17" t="s">
        <v>10</v>
      </c>
      <c r="E6" s="9"/>
      <c r="F6" s="17"/>
      <c r="G6" s="17"/>
      <c r="H6" s="17"/>
      <c r="I6" s="15"/>
      <c r="J6" s="17" t="s">
        <v>4</v>
      </c>
      <c r="K6" s="17"/>
    </row>
    <row r="7" spans="1:13" ht="195" x14ac:dyDescent="0.25">
      <c r="A7"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7" s="17" t="s">
        <v>23</v>
      </c>
      <c r="C7" s="17" t="s">
        <v>20</v>
      </c>
      <c r="D7" s="17" t="s">
        <v>21</v>
      </c>
      <c r="E7" s="9"/>
      <c r="F7" s="17"/>
      <c r="G7" s="17"/>
      <c r="H7" s="17"/>
      <c r="I7" s="15"/>
      <c r="J7" s="17" t="s">
        <v>4</v>
      </c>
      <c r="K7" s="17"/>
      <c r="M7" s="16"/>
    </row>
    <row r="8" spans="1:13" s="13" customFormat="1" ht="60" x14ac:dyDescent="0.25">
      <c r="A8"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8" s="17" t="s">
        <v>25</v>
      </c>
      <c r="C8" s="17" t="s">
        <v>11</v>
      </c>
      <c r="D8" s="17" t="s">
        <v>12</v>
      </c>
      <c r="E8" s="9"/>
      <c r="F8" s="17"/>
      <c r="G8" s="17"/>
      <c r="H8" s="17"/>
      <c r="I8" s="15"/>
      <c r="J8" s="17" t="s">
        <v>4</v>
      </c>
      <c r="K8" s="17"/>
    </row>
    <row r="9" spans="1:13" ht="30" x14ac:dyDescent="0.25">
      <c r="A9"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9" s="17" t="s">
        <v>25</v>
      </c>
      <c r="C9" s="17" t="s">
        <v>13</v>
      </c>
      <c r="D9" s="17"/>
      <c r="E9" s="9"/>
      <c r="F9" s="17"/>
      <c r="G9" s="17"/>
      <c r="H9" s="17"/>
      <c r="I9" s="15"/>
      <c r="J9" s="17" t="s">
        <v>4</v>
      </c>
      <c r="K9" s="17"/>
    </row>
    <row r="10" spans="1:13" ht="45" x14ac:dyDescent="0.25">
      <c r="A10"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0" s="17" t="s">
        <v>25</v>
      </c>
      <c r="C10" s="17" t="s">
        <v>18</v>
      </c>
      <c r="D10" s="17" t="s">
        <v>19</v>
      </c>
      <c r="E10" s="9"/>
      <c r="F10" s="17"/>
      <c r="G10" s="17"/>
      <c r="H10" s="17"/>
      <c r="I10" s="15">
        <v>42312</v>
      </c>
      <c r="J10" s="17" t="s">
        <v>4</v>
      </c>
      <c r="K10" s="17"/>
    </row>
    <row r="11" spans="1:13" ht="60" x14ac:dyDescent="0.25">
      <c r="A11"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1" s="17" t="s">
        <v>26</v>
      </c>
      <c r="C11" s="17" t="s">
        <v>16</v>
      </c>
      <c r="D11" s="17" t="s">
        <v>17</v>
      </c>
      <c r="E11" s="9"/>
      <c r="F11" s="17"/>
      <c r="G11" s="17"/>
      <c r="H11" s="17"/>
      <c r="I11" s="15">
        <v>42315</v>
      </c>
      <c r="J11" s="17" t="s">
        <v>4</v>
      </c>
      <c r="K11" s="17"/>
    </row>
    <row r="12" spans="1:13" ht="75" x14ac:dyDescent="0.25">
      <c r="A12"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2" s="17" t="s">
        <v>26</v>
      </c>
      <c r="C12" s="17" t="s">
        <v>2</v>
      </c>
      <c r="D12" s="17" t="s">
        <v>3</v>
      </c>
      <c r="E12" s="9"/>
      <c r="F12" s="17"/>
      <c r="G12" s="17"/>
      <c r="H12" s="17"/>
      <c r="I12" s="15"/>
      <c r="J12" s="17" t="s">
        <v>4</v>
      </c>
      <c r="K12" s="17"/>
    </row>
    <row r="13" spans="1:13" s="13" customFormat="1" ht="75" x14ac:dyDescent="0.25">
      <c r="A13"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3" s="17" t="s">
        <v>26</v>
      </c>
      <c r="C13" s="17" t="s">
        <v>14</v>
      </c>
      <c r="D13" s="17" t="s">
        <v>15</v>
      </c>
      <c r="E13" s="9"/>
      <c r="F13" s="17"/>
      <c r="G13" s="17"/>
      <c r="H13" s="17"/>
      <c r="I13" s="15"/>
      <c r="J13" s="17" t="s">
        <v>4</v>
      </c>
      <c r="K13" s="17"/>
    </row>
    <row r="14" spans="1:13" ht="45" x14ac:dyDescent="0.25">
      <c r="A14"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4" s="17" t="s">
        <v>25</v>
      </c>
      <c r="C14" s="17" t="s">
        <v>35</v>
      </c>
      <c r="D14" s="17" t="s">
        <v>34</v>
      </c>
      <c r="E14" s="9"/>
      <c r="F14" s="17"/>
      <c r="G14" s="17"/>
      <c r="H14" s="17"/>
      <c r="I14" s="15"/>
      <c r="J14" s="17" t="s">
        <v>4</v>
      </c>
      <c r="K14" s="17"/>
    </row>
    <row r="15" spans="1:13" ht="30" x14ac:dyDescent="0.25">
      <c r="A15"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5" s="17" t="s">
        <v>25</v>
      </c>
      <c r="C15" s="17" t="s">
        <v>36</v>
      </c>
      <c r="D15" s="17"/>
      <c r="E15" s="9"/>
      <c r="F15" s="17"/>
      <c r="G15" s="17"/>
      <c r="H15" s="17"/>
      <c r="I15" s="15"/>
      <c r="J15" s="17" t="s">
        <v>4</v>
      </c>
      <c r="K15" s="17"/>
    </row>
    <row r="16" spans="1:13" ht="240" x14ac:dyDescent="0.25">
      <c r="A16"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6" s="14" t="s">
        <v>26</v>
      </c>
      <c r="C16" s="14" t="s">
        <v>5</v>
      </c>
      <c r="D16" s="14" t="s">
        <v>6</v>
      </c>
      <c r="E16" s="10"/>
      <c r="F16" s="14"/>
      <c r="G16" s="14"/>
      <c r="H16" s="14"/>
      <c r="I16" s="15"/>
      <c r="J16" s="14" t="s">
        <v>4</v>
      </c>
      <c r="K16" s="14"/>
    </row>
    <row r="17" spans="1:11" ht="45" x14ac:dyDescent="0.25">
      <c r="A17"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7" s="17" t="s">
        <v>22</v>
      </c>
      <c r="C17" s="17" t="s">
        <v>78</v>
      </c>
      <c r="D17" s="17" t="s">
        <v>79</v>
      </c>
      <c r="E17" s="10"/>
      <c r="F17" s="10" t="s">
        <v>81</v>
      </c>
      <c r="G17" s="14" t="s">
        <v>87</v>
      </c>
      <c r="H17" s="14"/>
      <c r="I17" s="15"/>
      <c r="J17" s="17" t="s">
        <v>4</v>
      </c>
      <c r="K17" s="14"/>
    </row>
    <row r="18" spans="1:11" ht="120" x14ac:dyDescent="0.25">
      <c r="A18" s="13"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8" s="17" t="s">
        <v>24</v>
      </c>
      <c r="C18" s="17" t="s">
        <v>56</v>
      </c>
      <c r="D18" s="17" t="s">
        <v>57</v>
      </c>
      <c r="E18" s="10" t="s">
        <v>68</v>
      </c>
      <c r="F18" s="10" t="s">
        <v>80</v>
      </c>
      <c r="G18" s="14" t="s">
        <v>87</v>
      </c>
      <c r="H18" s="14"/>
      <c r="I18" s="15"/>
      <c r="J18" s="17" t="s">
        <v>4</v>
      </c>
      <c r="K18" s="14"/>
    </row>
    <row r="19" spans="1:11" ht="45" x14ac:dyDescent="0.25">
      <c r="A19" s="8"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19" s="17" t="s">
        <v>22</v>
      </c>
      <c r="C19" s="17" t="s">
        <v>84</v>
      </c>
      <c r="D19" s="17" t="s">
        <v>85</v>
      </c>
      <c r="E19" s="10"/>
      <c r="F19" s="19"/>
      <c r="G19" s="14" t="s">
        <v>87</v>
      </c>
      <c r="H19" s="14"/>
      <c r="I19" s="15"/>
      <c r="J19" s="17" t="s">
        <v>4</v>
      </c>
      <c r="K19" s="14"/>
    </row>
    <row r="20" spans="1:11" ht="90" x14ac:dyDescent="0.25">
      <c r="A20" s="8"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20" s="17" t="s">
        <v>22</v>
      </c>
      <c r="C20" s="17" t="s">
        <v>37</v>
      </c>
      <c r="D20" s="17" t="s">
        <v>67</v>
      </c>
      <c r="E20" s="10" t="s">
        <v>66</v>
      </c>
      <c r="F20" s="10" t="s">
        <v>77</v>
      </c>
      <c r="G20" s="14" t="s">
        <v>87</v>
      </c>
      <c r="H20" s="14"/>
      <c r="I20" s="15">
        <v>42395</v>
      </c>
      <c r="J20" s="17" t="s">
        <v>4</v>
      </c>
      <c r="K20" s="17" t="s">
        <v>43</v>
      </c>
    </row>
    <row r="21" spans="1:11" ht="409.5" x14ac:dyDescent="0.25">
      <c r="A21" s="20" t="str">
        <f ca="1">IF(Tabla14[[#This Row],[Estado]]="1 - Nuevo","Nuevo",IF(Tabla14[[#This Row],[Estado]]="8 - No Viable","Descartado",IF(Tabla14[[#This Row],[Estado]]="7 - Error","Corrección Urgente",IF(AND(TODAY()+7&lt;Tabla14[[#This Row],[F. Entrega]],Tabla14[[#This Row],[Estado]]="4 - En Desarrollo"),"Entrega Futura",IF(Tabla14[[#This Row],[Estado]]="6 - Finalizada","Finalizada",IF(AND(Tabla14[[#This Row],[Estado]]="5 - Pruebas",Tabla14[[#This Row],[Resultado]]="ERROR"),"Prueba Incorrecta",IF(AND(Tabla14[[#This Row],[Estado]]="5 - Pruebas",Tabla14[[#This Row],[Resultado]]=""),"Pendiente Prueba",IF(AND(Tabla14[[#This Row],[Estado]]="5 - Pruebas",Tabla14[[#This Row],[Resultado]]="OK"),"Prueba Correcta",IF(Tabla14[[#This Row],[F. Entrega]]="","Sin Programación",IF(AND(TODAY()&lt;Tabla14[[#This Row],[F. Entrega]],TODAY()+7 &gt; Tabla14[[#This Row],[F. Entrega]]),"Próximo a Vencer",IF(AND(Tabla14[[#This Row],[F. Entrega]]&lt;=TODAY(),Tabla14[[#This Row],[Estado]]="4 - En Desarrollo"),"Vencida","")))))))))))</f>
        <v>Finalizada</v>
      </c>
      <c r="B21" s="17" t="s">
        <v>32</v>
      </c>
      <c r="C21" s="17" t="s">
        <v>33</v>
      </c>
      <c r="D21" s="17"/>
      <c r="E21" s="10" t="s">
        <v>68</v>
      </c>
      <c r="F21" s="10" t="s">
        <v>86</v>
      </c>
      <c r="G21" s="14" t="s">
        <v>87</v>
      </c>
      <c r="H21" s="14"/>
      <c r="I21" s="15">
        <v>42395</v>
      </c>
      <c r="J21" s="17" t="s">
        <v>4</v>
      </c>
      <c r="K21" s="17"/>
    </row>
  </sheetData>
  <mergeCells count="1">
    <mergeCell ref="A2:G2"/>
  </mergeCells>
  <conditionalFormatting sqref="A6:A21">
    <cfRule type="cellIs" dxfId="75" priority="23" operator="equal">
      <formula>"Nuevo"</formula>
    </cfRule>
    <cfRule type="cellIs" dxfId="74" priority="24" operator="equal">
      <formula>"Descartado"</formula>
    </cfRule>
    <cfRule type="cellIs" dxfId="73" priority="25" operator="equal">
      <formula>"Corrección Urgente"</formula>
    </cfRule>
    <cfRule type="cellIs" dxfId="72" priority="26" operator="equal">
      <formula>"Finalizada"</formula>
    </cfRule>
    <cfRule type="cellIs" dxfId="71" priority="27" operator="equal">
      <formula>"Prueba Incorrecta"</formula>
    </cfRule>
    <cfRule type="cellIs" dxfId="70" priority="28" operator="equal">
      <formula>"Prueba Correcta"</formula>
    </cfRule>
    <cfRule type="cellIs" dxfId="69" priority="29" operator="equal">
      <formula>"Pendiente Prueba"</formula>
    </cfRule>
    <cfRule type="cellIs" dxfId="68" priority="30" operator="equal">
      <formula>"Entrega Futura"</formula>
    </cfRule>
    <cfRule type="cellIs" dxfId="67" priority="31" operator="equal">
      <formula>"Vencida"</formula>
    </cfRule>
    <cfRule type="cellIs" dxfId="66" priority="32" operator="equal">
      <formula>"Próximo a vencer"</formula>
    </cfRule>
    <cfRule type="cellIs" dxfId="65" priority="33" operator="equal">
      <formula>"Sin Programación"</formula>
    </cfRule>
  </conditionalFormatting>
  <conditionalFormatting sqref="A17:A21">
    <cfRule type="cellIs" dxfId="64" priority="1" operator="equal">
      <formula>"Nuevo"</formula>
    </cfRule>
    <cfRule type="cellIs" dxfId="63" priority="2" operator="equal">
      <formula>"Descartado"</formula>
    </cfRule>
    <cfRule type="cellIs" dxfId="62" priority="3" operator="equal">
      <formula>"Corrección Urgente"</formula>
    </cfRule>
    <cfRule type="cellIs" dxfId="61" priority="4" operator="equal">
      <formula>"Finalizada"</formula>
    </cfRule>
    <cfRule type="cellIs" dxfId="60" priority="5" operator="equal">
      <formula>"Prueba Incorrecta"</formula>
    </cfRule>
    <cfRule type="cellIs" dxfId="59" priority="6" operator="equal">
      <formula>"Prueba Correcta"</formula>
    </cfRule>
    <cfRule type="cellIs" dxfId="58" priority="7" operator="equal">
      <formula>"Pendiente Prueba"</formula>
    </cfRule>
    <cfRule type="cellIs" dxfId="57" priority="8" operator="equal">
      <formula>"Entrega Futura"</formula>
    </cfRule>
    <cfRule type="cellIs" dxfId="56" priority="9" operator="equal">
      <formula>"Vencida"</formula>
    </cfRule>
    <cfRule type="cellIs" dxfId="55" priority="10" operator="equal">
      <formula>"Próximo a vencer"</formula>
    </cfRule>
    <cfRule type="cellIs" dxfId="54" priority="11" operator="equal">
      <formula>"Sin Programación"</formula>
    </cfRule>
    <cfRule type="cellIs" dxfId="53" priority="12" operator="equal">
      <formula>"Nuevo"</formula>
    </cfRule>
    <cfRule type="cellIs" dxfId="52" priority="13" operator="equal">
      <formula>"Descartado"</formula>
    </cfRule>
    <cfRule type="cellIs" dxfId="51" priority="14" operator="equal">
      <formula>"Corrección Urgente"</formula>
    </cfRule>
    <cfRule type="cellIs" dxfId="50" priority="15" operator="equal">
      <formula>"Finalizada"</formula>
    </cfRule>
    <cfRule type="cellIs" dxfId="49" priority="16" operator="equal">
      <formula>"Prueba Incorrecta"</formula>
    </cfRule>
    <cfRule type="cellIs" dxfId="48" priority="17" operator="equal">
      <formula>"Prueba Correcta"</formula>
    </cfRule>
    <cfRule type="cellIs" dxfId="47" priority="18" operator="equal">
      <formula>"Pendiente Prueba"</formula>
    </cfRule>
    <cfRule type="cellIs" dxfId="46" priority="19" operator="equal">
      <formula>"Entrega Futura"</formula>
    </cfRule>
    <cfRule type="cellIs" dxfId="45" priority="20" operator="equal">
      <formula>"Vencida"</formula>
    </cfRule>
    <cfRule type="cellIs" dxfId="44" priority="21" operator="equal">
      <formula>"Próximo a vencer"</formula>
    </cfRule>
    <cfRule type="cellIs" dxfId="43" priority="22" operator="equal">
      <formula>"Sin Programación"</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Listas!$A$2:$A$10</xm:f>
          </x14:formula1>
          <xm:sqref>J6:J21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
  <sheetViews>
    <sheetView workbookViewId="0">
      <selection activeCell="B3" sqref="B3"/>
    </sheetView>
  </sheetViews>
  <sheetFormatPr baseColWidth="10" defaultRowHeight="15" x14ac:dyDescent="0.25"/>
  <cols>
    <col min="1" max="1" width="6.7109375" bestFit="1" customWidth="1"/>
    <col min="2" max="2" width="27.5703125" bestFit="1" customWidth="1"/>
  </cols>
  <sheetData>
    <row r="2" spans="1:7" ht="21" x14ac:dyDescent="0.25">
      <c r="A2" s="41" t="s">
        <v>71</v>
      </c>
      <c r="B2" s="41"/>
      <c r="C2" s="41"/>
      <c r="D2" s="41"/>
      <c r="E2" s="41"/>
      <c r="F2" s="41"/>
      <c r="G2" s="41"/>
    </row>
    <row r="3" spans="1:7" x14ac:dyDescent="0.25">
      <c r="A3" t="s">
        <v>63</v>
      </c>
      <c r="B3" t="s">
        <v>64</v>
      </c>
    </row>
    <row r="4" spans="1:7" x14ac:dyDescent="0.25">
      <c r="B4" t="s">
        <v>64</v>
      </c>
    </row>
  </sheetData>
  <mergeCells count="1">
    <mergeCell ref="A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67"/>
  <sheetViews>
    <sheetView topLeftCell="A22" workbookViewId="0">
      <selection activeCell="B32" sqref="B32"/>
    </sheetView>
  </sheetViews>
  <sheetFormatPr baseColWidth="10" defaultRowHeight="15" x14ac:dyDescent="0.25"/>
  <cols>
    <col min="1" max="1" width="17" bestFit="1" customWidth="1"/>
    <col min="2" max="2" width="28.28515625" customWidth="1"/>
  </cols>
  <sheetData>
    <row r="3" spans="1:2" x14ac:dyDescent="0.25">
      <c r="A3" s="25" t="s">
        <v>30</v>
      </c>
      <c r="B3" s="26" t="s">
        <v>88</v>
      </c>
    </row>
    <row r="4" spans="1:2" ht="30" x14ac:dyDescent="0.25">
      <c r="A4" s="18" t="s">
        <v>74</v>
      </c>
      <c r="B4">
        <f ca="1">COUNTIF(Tabla1[Estado],Grafico!A4)</f>
        <v>3</v>
      </c>
    </row>
    <row r="5" spans="1:2" x14ac:dyDescent="0.25">
      <c r="A5" s="18" t="s">
        <v>75</v>
      </c>
      <c r="B5" s="11">
        <f ca="1">COUNTIF(Tabla1[Estado],Grafico!A5)</f>
        <v>0</v>
      </c>
    </row>
    <row r="6" spans="1:2" x14ac:dyDescent="0.25">
      <c r="A6" s="18" t="s">
        <v>46</v>
      </c>
      <c r="B6" s="11">
        <f ca="1">COUNTIF(Tabla1[Estado],Grafico!A6)</f>
        <v>0</v>
      </c>
    </row>
    <row r="7" spans="1:2" x14ac:dyDescent="0.25">
      <c r="A7" s="18" t="s">
        <v>44</v>
      </c>
      <c r="B7" s="11">
        <f ca="1">COUNTIF(Tabla1[Estado],Grafico!A7)</f>
        <v>0</v>
      </c>
    </row>
    <row r="8" spans="1:2" x14ac:dyDescent="0.25">
      <c r="A8" s="18" t="s">
        <v>72</v>
      </c>
      <c r="B8" s="11">
        <f ca="1">COUNTIF(Tabla1[Estado],Grafico!A8)</f>
        <v>8</v>
      </c>
    </row>
    <row r="9" spans="1:2" ht="30" x14ac:dyDescent="0.25">
      <c r="A9" s="18" t="s">
        <v>38</v>
      </c>
      <c r="B9" s="11">
        <f ca="1">COUNTIF(Tabla1[Estado],Grafico!A9)</f>
        <v>13</v>
      </c>
    </row>
    <row r="10" spans="1:2" x14ac:dyDescent="0.25">
      <c r="A10" s="18" t="s">
        <v>82</v>
      </c>
      <c r="B10" s="11">
        <f ca="1">COUNTIF(Tabla1[Estado],Grafico!A10)</f>
        <v>0</v>
      </c>
    </row>
    <row r="11" spans="1:2" x14ac:dyDescent="0.25">
      <c r="A11" s="18" t="s">
        <v>39</v>
      </c>
      <c r="B11" s="11">
        <f ca="1">COUNTIF(Tabla1[Estado],Grafico!A11)</f>
        <v>0</v>
      </c>
    </row>
    <row r="12" spans="1:2" x14ac:dyDescent="0.25">
      <c r="A12" s="18" t="s">
        <v>40</v>
      </c>
      <c r="B12" s="11">
        <f ca="1">COUNTIF(Tabla1[Estado],Grafico!A12)</f>
        <v>0</v>
      </c>
    </row>
    <row r="13" spans="1:2" x14ac:dyDescent="0.25">
      <c r="A13" s="18" t="s">
        <v>65</v>
      </c>
      <c r="B13" s="11">
        <f ca="1">COUNTIF(Tabla1[Estado],Grafico!A13)</f>
        <v>0</v>
      </c>
    </row>
    <row r="14" spans="1:2" x14ac:dyDescent="0.25">
      <c r="A14" s="18" t="s">
        <v>83</v>
      </c>
      <c r="B14" s="11">
        <f ca="1">COUNTIF(Tabla1[Estado],Grafico!A14)</f>
        <v>0</v>
      </c>
    </row>
    <row r="15" spans="1:2" x14ac:dyDescent="0.25">
      <c r="B15" s="27">
        <f ca="1">SUM(B4:B14)</f>
        <v>24</v>
      </c>
    </row>
    <row r="19" spans="1:13" x14ac:dyDescent="0.25">
      <c r="A19" s="25" t="s">
        <v>27</v>
      </c>
      <c r="B19" s="26" t="s">
        <v>89</v>
      </c>
    </row>
    <row r="20" spans="1:13" x14ac:dyDescent="0.25">
      <c r="A20" s="21" t="s">
        <v>92</v>
      </c>
      <c r="B20" s="11">
        <f>COUNTIF(Tabla1[Módulo],Grafico!A20)</f>
        <v>2</v>
      </c>
    </row>
    <row r="21" spans="1:13" x14ac:dyDescent="0.25">
      <c r="A21" s="21" t="s">
        <v>100</v>
      </c>
      <c r="B21" s="11">
        <f>COUNTIF(Tabla1[Módulo],Grafico!A21)</f>
        <v>1</v>
      </c>
    </row>
    <row r="22" spans="1:13" x14ac:dyDescent="0.25">
      <c r="A22" s="23" t="s">
        <v>110</v>
      </c>
      <c r="B22" s="11">
        <f>COUNTIF(Tabla1[Módulo],Grafico!A22)</f>
        <v>4</v>
      </c>
    </row>
    <row r="23" spans="1:13" x14ac:dyDescent="0.25">
      <c r="A23" s="23" t="s">
        <v>117</v>
      </c>
      <c r="B23" s="11">
        <f>COUNTIF(Tabla1[Módulo],Grafico!A23)</f>
        <v>1</v>
      </c>
    </row>
    <row r="24" spans="1:13" x14ac:dyDescent="0.25">
      <c r="A24" s="21" t="s">
        <v>120</v>
      </c>
      <c r="B24" s="11">
        <f>COUNTIF(Tabla1[Módulo],Grafico!A24)</f>
        <v>2</v>
      </c>
    </row>
    <row r="25" spans="1:13" x14ac:dyDescent="0.25">
      <c r="A25" s="23" t="s">
        <v>124</v>
      </c>
      <c r="B25" s="11">
        <f>COUNTIF(Tabla1[Módulo],Grafico!A25)</f>
        <v>1</v>
      </c>
    </row>
    <row r="26" spans="1:13" ht="30" x14ac:dyDescent="0.25">
      <c r="A26" s="21" t="s">
        <v>125</v>
      </c>
      <c r="B26" s="11">
        <f>COUNTIF(Tabla1[Módulo],Grafico!A26)</f>
        <v>1</v>
      </c>
    </row>
    <row r="27" spans="1:13" x14ac:dyDescent="0.25">
      <c r="A27" s="23" t="s">
        <v>127</v>
      </c>
      <c r="B27" s="11">
        <f>COUNTIF(Tabla1[Módulo],Grafico!A27)</f>
        <v>2</v>
      </c>
      <c r="M27" s="28"/>
    </row>
    <row r="28" spans="1:13" ht="30" x14ac:dyDescent="0.25">
      <c r="A28" s="23" t="s">
        <v>137</v>
      </c>
      <c r="B28" s="11">
        <f>COUNTIF(Tabla1[Módulo],Grafico!A28)</f>
        <v>2</v>
      </c>
    </row>
    <row r="29" spans="1:13" x14ac:dyDescent="0.25">
      <c r="A29" s="23" t="s">
        <v>140</v>
      </c>
      <c r="B29" s="11">
        <f>COUNTIF(Tabla1[Módulo],Grafico!A29)</f>
        <v>1</v>
      </c>
    </row>
    <row r="30" spans="1:13" x14ac:dyDescent="0.25">
      <c r="B30" s="27">
        <f>SUM(B20:B29)</f>
        <v>17</v>
      </c>
    </row>
    <row r="39" spans="1:2" ht="30" x14ac:dyDescent="0.25">
      <c r="A39" s="30" t="s">
        <v>27</v>
      </c>
      <c r="B39" s="31" t="s">
        <v>90</v>
      </c>
    </row>
    <row r="40" spans="1:2" x14ac:dyDescent="0.25">
      <c r="A40" s="21" t="s">
        <v>58</v>
      </c>
      <c r="B40" s="29">
        <f>COUNTIF(Tabla1[Etapa Dllo],Grafico!A40)</f>
        <v>3</v>
      </c>
    </row>
    <row r="41" spans="1:2" x14ac:dyDescent="0.25">
      <c r="A41" s="24" t="s">
        <v>69</v>
      </c>
      <c r="B41" s="29">
        <f>COUNTIF(Tabla1[Etapa Dllo],Grafico!A41)</f>
        <v>0</v>
      </c>
    </row>
    <row r="42" spans="1:2" x14ac:dyDescent="0.25">
      <c r="A42" s="22" t="s">
        <v>0</v>
      </c>
      <c r="B42" s="29">
        <f>COUNTIF(Tabla1[Etapa Dllo],Grafico!A42)</f>
        <v>0</v>
      </c>
    </row>
    <row r="43" spans="1:2" x14ac:dyDescent="0.25">
      <c r="A43" s="23" t="s">
        <v>4</v>
      </c>
      <c r="B43" s="29">
        <f>COUNTIF(Tabla1[Etapa Dllo],Grafico!A43)</f>
        <v>0</v>
      </c>
    </row>
    <row r="44" spans="1:2" x14ac:dyDescent="0.25">
      <c r="A44" s="21" t="s">
        <v>70</v>
      </c>
      <c r="B44" s="29">
        <f>COUNTIF(Tabla1[Etapa Dllo],Grafico!A44)</f>
        <v>8</v>
      </c>
    </row>
    <row r="45" spans="1:2" x14ac:dyDescent="0.25">
      <c r="A45" s="23" t="s">
        <v>7</v>
      </c>
      <c r="B45" s="29">
        <f>COUNTIF(Tabla1[Etapa Dllo],Grafico!A45)</f>
        <v>13</v>
      </c>
    </row>
    <row r="46" spans="1:2" x14ac:dyDescent="0.25">
      <c r="A46" s="21" t="s">
        <v>8</v>
      </c>
      <c r="B46" s="29">
        <f>COUNTIF(Tabla1[Etapa Dllo],Grafico!A46)</f>
        <v>0</v>
      </c>
    </row>
    <row r="47" spans="1:2" x14ac:dyDescent="0.25">
      <c r="A47" s="32" t="s">
        <v>1</v>
      </c>
      <c r="B47" s="33">
        <f>COUNTIF(Tabla1[Etapa Dllo],Grafico!A47)</f>
        <v>0</v>
      </c>
    </row>
    <row r="48" spans="1:2" x14ac:dyDescent="0.25">
      <c r="B48">
        <f>SUM(B40:B47)</f>
        <v>24</v>
      </c>
    </row>
    <row r="63" spans="1:2" x14ac:dyDescent="0.25">
      <c r="A63" s="34" t="s">
        <v>108</v>
      </c>
      <c r="B63" s="35" t="s">
        <v>107</v>
      </c>
    </row>
    <row r="64" spans="1:2" x14ac:dyDescent="0.25">
      <c r="A64" s="11" t="s">
        <v>103</v>
      </c>
      <c r="B64" s="36">
        <f>COUNTIF(Tabla1[Tipo],Grafico!A64)</f>
        <v>7</v>
      </c>
    </row>
    <row r="65" spans="1:2" x14ac:dyDescent="0.25">
      <c r="A65" s="11" t="s">
        <v>104</v>
      </c>
      <c r="B65" s="36">
        <f>COUNTIF(Tabla1[Tipo],Grafico!A65)</f>
        <v>16</v>
      </c>
    </row>
    <row r="66" spans="1:2" x14ac:dyDescent="0.25">
      <c r="A66" s="11" t="s">
        <v>105</v>
      </c>
      <c r="B66" s="36">
        <f>COUNTIF(Tabla1[Tipo],Grafico!A66)</f>
        <v>1</v>
      </c>
    </row>
    <row r="67" spans="1:2" x14ac:dyDescent="0.25">
      <c r="A67" s="11" t="s">
        <v>106</v>
      </c>
      <c r="B67" s="36">
        <f>COUNTIF(Tabla1[Tipo],Grafico!A67)</f>
        <v>0</v>
      </c>
    </row>
  </sheetData>
  <conditionalFormatting sqref="A4:A14">
    <cfRule type="cellIs" dxfId="29" priority="1" operator="equal">
      <formula>"Nuevo"</formula>
    </cfRule>
    <cfRule type="cellIs" dxfId="28" priority="2" operator="equal">
      <formula>"Descartado"</formula>
    </cfRule>
    <cfRule type="cellIs" dxfId="27" priority="3" operator="equal">
      <formula>"Corrección Urgente"</formula>
    </cfRule>
    <cfRule type="cellIs" dxfId="26" priority="4" operator="equal">
      <formula>"Finalizada"</formula>
    </cfRule>
    <cfRule type="cellIs" dxfId="25" priority="5" operator="equal">
      <formula>"Prueba Incorrecta"</formula>
    </cfRule>
    <cfRule type="cellIs" dxfId="24" priority="6" operator="equal">
      <formula>"Prueba Correcta"</formula>
    </cfRule>
    <cfRule type="cellIs" dxfId="23" priority="7" operator="equal">
      <formula>"Pendiente Prueba"</formula>
    </cfRule>
    <cfRule type="cellIs" dxfId="22" priority="8" operator="equal">
      <formula>"Entrega Futura"</formula>
    </cfRule>
    <cfRule type="cellIs" dxfId="21" priority="9" operator="equal">
      <formula>"Vencida"</formula>
    </cfRule>
    <cfRule type="cellIs" dxfId="20" priority="10" operator="equal">
      <formula>"Próximo a vencer"</formula>
    </cfRule>
    <cfRule type="cellIs" dxfId="19" priority="11" operator="equal">
      <formula>"Sin Programación"</formula>
    </cfRule>
    <cfRule type="cellIs" dxfId="18" priority="12" operator="equal">
      <formula>"Nuevo"</formula>
    </cfRule>
    <cfRule type="cellIs" dxfId="17" priority="13" operator="equal">
      <formula>"Descartado"</formula>
    </cfRule>
    <cfRule type="cellIs" dxfId="16" priority="14" operator="equal">
      <formula>"Corrección Urgente"</formula>
    </cfRule>
    <cfRule type="cellIs" dxfId="15" priority="15" operator="equal">
      <formula>"Finalizada"</formula>
    </cfRule>
    <cfRule type="cellIs" dxfId="14" priority="16" operator="equal">
      <formula>"Prueba Incorrecta"</formula>
    </cfRule>
    <cfRule type="cellIs" dxfId="13" priority="17" operator="equal">
      <formula>"Prueba Correcta"</formula>
    </cfRule>
    <cfRule type="cellIs" dxfId="12" priority="18" operator="equal">
      <formula>"Pendiente Prueba"</formula>
    </cfRule>
    <cfRule type="cellIs" dxfId="11" priority="19" operator="equal">
      <formula>"Entrega Futura"</formula>
    </cfRule>
    <cfRule type="cellIs" dxfId="10" priority="20" operator="equal">
      <formula>"Vencida"</formula>
    </cfRule>
    <cfRule type="cellIs" dxfId="9" priority="21" operator="equal">
      <formula>"Próximo a vencer"</formula>
    </cfRule>
    <cfRule type="cellIs" dxfId="8" priority="22" operator="equal">
      <formula>"Sin Programación"</formula>
    </cfRule>
  </conditionalFormatting>
  <pageMargins left="0.7" right="0.7" top="0.75" bottom="0.75" header="0.3" footer="0.3"/>
  <pageSetup paperSize="9" orientation="portrait" r:id="rId1"/>
  <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Listas!$A$2:$A$10</xm:f>
          </x14:formula1>
          <xm:sqref>A40:A47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2" sqref="B2:B5"/>
    </sheetView>
  </sheetViews>
  <sheetFormatPr baseColWidth="10" defaultRowHeight="15" x14ac:dyDescent="0.25"/>
  <sheetData>
    <row r="2" spans="1:2" x14ac:dyDescent="0.25">
      <c r="A2" s="1" t="s">
        <v>70</v>
      </c>
      <c r="B2" t="s">
        <v>103</v>
      </c>
    </row>
    <row r="3" spans="1:2" ht="30" x14ac:dyDescent="0.25">
      <c r="A3" s="1" t="s">
        <v>1</v>
      </c>
      <c r="B3" t="s">
        <v>104</v>
      </c>
    </row>
    <row r="4" spans="1:2" x14ac:dyDescent="0.25">
      <c r="A4" s="1" t="s">
        <v>31</v>
      </c>
      <c r="B4" t="s">
        <v>105</v>
      </c>
    </row>
    <row r="5" spans="1:2" ht="30" x14ac:dyDescent="0.25">
      <c r="A5" s="2" t="s">
        <v>0</v>
      </c>
      <c r="B5" t="s">
        <v>106</v>
      </c>
    </row>
    <row r="6" spans="1:2" x14ac:dyDescent="0.25">
      <c r="A6" s="1" t="s">
        <v>7</v>
      </c>
    </row>
    <row r="7" spans="1:2" ht="30" x14ac:dyDescent="0.25">
      <c r="A7" s="2" t="s">
        <v>4</v>
      </c>
    </row>
    <row r="8" spans="1:2" x14ac:dyDescent="0.25">
      <c r="A8" s="2" t="s">
        <v>58</v>
      </c>
    </row>
    <row r="9" spans="1:2" s="11" customFormat="1" x14ac:dyDescent="0.25">
      <c r="A9" s="11" t="s">
        <v>69</v>
      </c>
    </row>
    <row r="10" spans="1:2" x14ac:dyDescent="0.25">
      <c r="A10" s="1" t="s">
        <v>8</v>
      </c>
    </row>
  </sheetData>
  <sortState ref="A2:A7">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SISOFT</vt:lpstr>
      <vt:lpstr>Evidencia</vt:lpstr>
      <vt:lpstr>SISOFT Finalizadas</vt:lpstr>
      <vt:lpstr>SCALIA</vt:lpstr>
      <vt:lpstr>Grafico</vt:lpstr>
      <vt:lpstr>Listas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Sierra Software Developer</dc:creator>
  <cp:lastModifiedBy>USER</cp:lastModifiedBy>
  <dcterms:created xsi:type="dcterms:W3CDTF">2016-01-12T16:46:53Z</dcterms:created>
  <dcterms:modified xsi:type="dcterms:W3CDTF">2016-02-23T21:40:58Z</dcterms:modified>
</cp:coreProperties>
</file>