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a5ce69bb098a9f2f/Ucel/Modelos de Simulacion/Practica/notebook/practica-1/"/>
    </mc:Choice>
  </mc:AlternateContent>
  <xr:revisionPtr revIDLastSave="50" documentId="11_F25DC773A252ABDACC1048AF195B74805BDE58E9" xr6:coauthVersionLast="47" xr6:coauthVersionMax="47" xr10:uidLastSave="{30B99F66-BC48-4176-9C7E-517A1327A3C5}"/>
  <bookViews>
    <workbookView xWindow="19090" yWindow="-110" windowWidth="19420" windowHeight="10300" activeTab="1" xr2:uid="{00000000-000D-0000-FFFF-FFFF00000000}"/>
  </bookViews>
  <sheets>
    <sheet name="Enunciado" sheetId="1" r:id="rId1"/>
    <sheet name="Solució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0" i="2" l="1"/>
  <c r="F13" i="2"/>
  <c r="F12" i="2"/>
  <c r="F11" i="2"/>
  <c r="C19" i="2" l="1"/>
  <c r="C16" i="2"/>
  <c r="C11" i="2"/>
  <c r="C10" i="2"/>
  <c r="C9" i="2"/>
  <c r="C13" i="2" s="1"/>
  <c r="C12" i="2" l="1"/>
  <c r="C14" i="2" s="1"/>
  <c r="E11" i="2" l="1"/>
  <c r="H10" i="2"/>
  <c r="I10" i="2" l="1"/>
  <c r="E12" i="2"/>
  <c r="G10" i="2" s="1" a="1"/>
  <c r="G10" i="2" s="1"/>
  <c r="H11" i="2"/>
  <c r="I11" i="2" s="1"/>
  <c r="E13" i="2"/>
  <c r="H12" i="2"/>
  <c r="I12" i="2" s="1"/>
  <c r="J11" i="2" l="1"/>
  <c r="J12" i="2"/>
  <c r="J10" i="2"/>
  <c r="H13" i="2"/>
  <c r="I13" i="2" s="1"/>
  <c r="J13" i="2" s="1"/>
  <c r="H16" i="2" l="1"/>
  <c r="J16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<sst xmlns="http://schemas.openxmlformats.org/spreadsheetml/2006/main" count="20" uniqueCount="20">
  <si>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 xml:space="preserve">Los tiempos de servicio de un banco de la ciudad de Rosario se registraron en la siguiente tabla. </t>
  </si>
  <si>
    <t>Se desea determinar si los mismos corresponden a una distribución exponencial con parámetro β=10 y un nivel de significancia α = 10%.</t>
  </si>
  <si>
    <t>Ejercico 1</t>
  </si>
  <si>
    <t>n</t>
  </si>
  <si>
    <t>LI</t>
  </si>
  <si>
    <t>LS</t>
  </si>
  <si>
    <t>O</t>
  </si>
  <si>
    <t>P</t>
  </si>
  <si>
    <t>E=nP</t>
  </si>
  <si>
    <t>Chi Cuadrado</t>
  </si>
  <si>
    <t xml:space="preserve">mínimo  </t>
  </si>
  <si>
    <t>máximo</t>
  </si>
  <si>
    <t>Rango</t>
  </si>
  <si>
    <t>k</t>
  </si>
  <si>
    <t>Intervalo</t>
  </si>
  <si>
    <t>Beta</t>
  </si>
  <si>
    <t>Lambda</t>
  </si>
  <si>
    <t>Alfa</t>
  </si>
  <si>
    <t>Chi Critico</t>
  </si>
  <si>
    <t>como chi cuadrado calculado es menor que chi crítico no se rechaza la hipótesis nula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</si>
</sst>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right" vertical="center" wrapText="1"/>
    </xf>
    <xf numFmtId="0" fontId="3" fillId="0" borderId="0" xfId="0" applyFont="1"/>
    <xf numFmtId="0" fontId="0" fillId="0" borderId="0" xfId="0" applyAlignment="1">
      <alignment horizontal="center"/>
    </xf>
    <xf numFmtId="49" fontId="0" fillId="0" borderId="0" xfId="0" applyNumberFormat="1"/>
    <xf numFmtId="9" fontId="0" fillId="0" borderId="0" xfId="1" applyFont="1"/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right" vertical="center" wrapText="1"/>
    </xf>
    <xf numFmtId="49" fontId="0" fillId="0" borderId="0" xfId="0" applyNumberFormat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600075</xdr:colOff>
      <xdr:row>8</xdr:row>
      <xdr:rowOff>152400</xdr:rowOff>
    </xdr:from>
    <xdr:to>
      <xdr:col>31</xdr:col>
      <xdr:colOff>200743</xdr:colOff>
      <xdr:row>30</xdr:row>
      <xdr:rowOff>6350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BB28E88-E6A1-4A6B-B4B2-F77C7988BE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63275" y="1905000"/>
          <a:ext cx="8135068" cy="4044950"/>
        </a:xfrm>
        <a:prstGeom prst="rect">
          <a:avLst/>
        </a:prstGeom>
      </xdr:spPr>
    </xdr:pic>
    <xdr:clientData/>
  </xdr:twoCellAnchor>
  <xdr:twoCellAnchor editAs="oneCell">
    <xdr:from>
      <xdr:col>1</xdr:col>
      <xdr:colOff>47625</xdr:colOff>
      <xdr:row>8</xdr:row>
      <xdr:rowOff>66675</xdr:rowOff>
    </xdr:from>
    <xdr:to>
      <xdr:col>17</xdr:col>
      <xdr:colOff>50800</xdr:colOff>
      <xdr:row>36</xdr:row>
      <xdr:rowOff>148252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835AE1-C38F-44BC-916F-EFA53CED6D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7225" y="1819275"/>
          <a:ext cx="9756775" cy="5415577"/>
        </a:xfrm>
        <a:prstGeom prst="rect">
          <a:avLst/>
        </a:prstGeom>
      </xdr:spPr>
    </xdr:pic>
    <xdr:clientData/>
  </xdr:twoCellAnchor>
  <xdr:twoCellAnchor editAs="oneCell">
    <xdr:from>
      <xdr:col>21</xdr:col>
      <xdr:colOff>19050</xdr:colOff>
      <xdr:row>1</xdr:row>
      <xdr:rowOff>194893</xdr:rowOff>
    </xdr:from>
    <xdr:to>
      <xdr:col>24</xdr:col>
      <xdr:colOff>533400</xdr:colOff>
      <xdr:row>4</xdr:row>
      <xdr:rowOff>92075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A11846C-88F2-4071-8D41-DD860928C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820650" y="385393"/>
          <a:ext cx="2343150" cy="6687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L7"/>
  <sheetViews>
    <sheetView topLeftCell="A13" workbookViewId="0">
      <selection activeCell="W8" sqref="W8"/>
    </sheetView>
  </sheetViews>
  <sheetFormatPr baseColWidth="10" defaultColWidth="9.140625" defaultRowHeight="15" x14ac:dyDescent="0.25"/>
  <sheetData>
    <row r="2" spans="3:12" ht="18.75" x14ac:dyDescent="0.3">
      <c r="C2" s="6" t="s">
        <v>2</v>
      </c>
    </row>
    <row r="3" spans="3:12" ht="21" x14ac:dyDescent="0.35">
      <c r="C3" s="1" t="s">
        <v>0</v>
      </c>
    </row>
    <row r="4" spans="3:12" ht="21" x14ac:dyDescent="0.35">
      <c r="C4" s="1" t="s">
        <v>1</v>
      </c>
    </row>
    <row r="5" spans="3:12" ht="15.75" thickBot="1" x14ac:dyDescent="0.3"/>
    <row r="6" spans="3:12" ht="15.75" thickBot="1" x14ac:dyDescent="0.3">
      <c r="C6" s="2">
        <v>3</v>
      </c>
      <c r="D6" s="3">
        <v>15</v>
      </c>
      <c r="E6" s="3">
        <v>45</v>
      </c>
      <c r="F6" s="3">
        <v>3</v>
      </c>
      <c r="G6" s="3">
        <v>8</v>
      </c>
      <c r="H6" s="3">
        <v>11</v>
      </c>
      <c r="I6" s="3">
        <v>2</v>
      </c>
      <c r="J6" s="3">
        <v>23</v>
      </c>
      <c r="K6" s="3">
        <v>21</v>
      </c>
      <c r="L6" s="3">
        <v>5</v>
      </c>
    </row>
    <row r="7" spans="3:12" ht="15.75" thickBot="1" x14ac:dyDescent="0.3">
      <c r="C7" s="4">
        <v>13</v>
      </c>
      <c r="D7" s="5">
        <v>2</v>
      </c>
      <c r="E7" s="5">
        <v>1</v>
      </c>
      <c r="F7" s="5">
        <v>5</v>
      </c>
      <c r="G7" s="5">
        <v>16</v>
      </c>
      <c r="H7" s="5">
        <v>9</v>
      </c>
      <c r="I7" s="5">
        <v>3</v>
      </c>
      <c r="J7" s="5">
        <v>16</v>
      </c>
      <c r="K7" s="5">
        <v>10</v>
      </c>
      <c r="L7" s="5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899FD-C0B6-4FB9-8894-3BDC28C6756A}">
  <dimension ref="A2:O22"/>
  <sheetViews>
    <sheetView tabSelected="1" topLeftCell="A4" workbookViewId="0">
      <selection activeCell="C19" sqref="C19"/>
    </sheetView>
  </sheetViews>
  <sheetFormatPr baseColWidth="10" defaultRowHeight="15" x14ac:dyDescent="0.25"/>
  <sheetData>
    <row r="2" spans="1:15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</row>
    <row r="3" spans="1:15" ht="15.75" thickBot="1" x14ac:dyDescent="0.3">
      <c r="A3" s="11"/>
      <c r="B3" s="12"/>
      <c r="C3" s="12"/>
      <c r="D3" s="12"/>
      <c r="E3" s="12"/>
      <c r="F3" s="12"/>
      <c r="G3" s="12"/>
      <c r="H3" s="12"/>
      <c r="I3" s="12"/>
      <c r="J3" s="12"/>
      <c r="K3" s="10"/>
      <c r="L3" s="10"/>
      <c r="M3" s="10"/>
      <c r="N3" s="10"/>
      <c r="O3" s="10"/>
    </row>
    <row r="4" spans="1:15" ht="15.75" thickBot="1" x14ac:dyDescent="0.3">
      <c r="A4" s="11"/>
      <c r="B4" s="2">
        <v>3</v>
      </c>
      <c r="C4" s="3">
        <v>15</v>
      </c>
      <c r="D4" s="3">
        <v>45</v>
      </c>
      <c r="E4" s="3">
        <v>3</v>
      </c>
      <c r="F4" s="3">
        <v>8</v>
      </c>
      <c r="G4" s="3">
        <v>11</v>
      </c>
      <c r="H4" s="3">
        <v>2</v>
      </c>
      <c r="I4" s="3">
        <v>23</v>
      </c>
      <c r="J4" s="3">
        <v>21</v>
      </c>
      <c r="K4" s="3">
        <v>5</v>
      </c>
      <c r="N4" s="10"/>
      <c r="O4" s="10"/>
    </row>
    <row r="5" spans="1:15" ht="15.75" thickBot="1" x14ac:dyDescent="0.3">
      <c r="A5" s="10"/>
      <c r="B5" s="4">
        <v>13</v>
      </c>
      <c r="C5" s="5">
        <v>2</v>
      </c>
      <c r="D5" s="5">
        <v>1</v>
      </c>
      <c r="E5" s="5">
        <v>5</v>
      </c>
      <c r="F5" s="5">
        <v>16</v>
      </c>
      <c r="G5" s="5">
        <v>9</v>
      </c>
      <c r="H5" s="5">
        <v>3</v>
      </c>
      <c r="I5" s="5">
        <v>16</v>
      </c>
      <c r="J5" s="5">
        <v>10</v>
      </c>
      <c r="K5" s="5">
        <v>13</v>
      </c>
      <c r="N5" s="10"/>
      <c r="O5" s="10"/>
    </row>
    <row r="6" spans="1:15" x14ac:dyDescent="0.25">
      <c r="A6" s="10"/>
      <c r="N6" s="10"/>
      <c r="O6" s="10"/>
    </row>
    <row r="7" spans="1:15" x14ac:dyDescent="0.25">
      <c r="A7" s="10"/>
      <c r="N7" s="10"/>
      <c r="O7" s="10"/>
    </row>
    <row r="8" spans="1:15" x14ac:dyDescent="0.25">
      <c r="A8" s="10"/>
      <c r="N8" s="10"/>
      <c r="O8" s="10"/>
    </row>
    <row r="9" spans="1:15" x14ac:dyDescent="0.25">
      <c r="A9" s="10"/>
      <c r="B9" t="s">
        <v>3</v>
      </c>
      <c r="C9">
        <f>COUNT(B4:K5)</f>
        <v>20</v>
      </c>
      <c r="E9" s="7" t="s">
        <v>4</v>
      </c>
      <c r="F9" s="7" t="s">
        <v>5</v>
      </c>
      <c r="G9" s="7" t="s">
        <v>6</v>
      </c>
      <c r="H9" s="7" t="s">
        <v>7</v>
      </c>
      <c r="I9" s="7" t="s">
        <v>8</v>
      </c>
      <c r="J9" s="7" t="s">
        <v>9</v>
      </c>
      <c r="K9" s="7"/>
      <c r="N9" s="10"/>
      <c r="O9" s="10"/>
    </row>
    <row r="10" spans="1:15" x14ac:dyDescent="0.25">
      <c r="A10" s="10"/>
      <c r="B10" t="s">
        <v>10</v>
      </c>
      <c r="C10">
        <f>MIN(B4:K5)</f>
        <v>1</v>
      </c>
      <c r="E10">
        <v>0</v>
      </c>
      <c r="F10">
        <f>E10+$C$14</f>
        <v>11</v>
      </c>
      <c r="G10" cm="1">
        <f t="array" ref="G10:G14">FREQUENCY(B4:K5,F10:F13)</f>
        <v>12</v>
      </c>
      <c r="H10">
        <f>_xlfn.EXPON.DIST(F10,$C$16,TRUE)</f>
        <v>0.6671289163019205</v>
      </c>
      <c r="I10">
        <f>H10*$C$9</f>
        <v>13.34257832603841</v>
      </c>
      <c r="J10">
        <f>POWER(G10-I10,2)/I10</f>
        <v>0.13509507064541179</v>
      </c>
      <c r="N10" s="10"/>
      <c r="O10" s="10"/>
    </row>
    <row r="11" spans="1:15" x14ac:dyDescent="0.25">
      <c r="A11" s="10"/>
      <c r="B11" t="s">
        <v>11</v>
      </c>
      <c r="C11">
        <f>MAX(B4:K5)</f>
        <v>45</v>
      </c>
      <c r="E11">
        <f>F10+1</f>
        <v>12</v>
      </c>
      <c r="F11">
        <f>E11+$C$14-1</f>
        <v>22</v>
      </c>
      <c r="G11">
        <v>6</v>
      </c>
      <c r="H11">
        <f>_xlfn.EXPON.DIST(F11,$C$16,TRUE)-_xlfn.EXPON.DIST(F10,$C$16,TRUE)</f>
        <v>0.2220679253357456</v>
      </c>
      <c r="I11">
        <f t="shared" ref="I11:I13" si="0">H11*$C$9</f>
        <v>4.4413585067149119</v>
      </c>
      <c r="J11">
        <f t="shared" ref="J11:J13" si="1">POWER(G11-I11,2)/I11</f>
        <v>0.54698653597024482</v>
      </c>
      <c r="N11" s="10"/>
      <c r="O11" s="10"/>
    </row>
    <row r="12" spans="1:15" x14ac:dyDescent="0.25">
      <c r="A12" s="10"/>
      <c r="B12" t="s">
        <v>12</v>
      </c>
      <c r="C12">
        <f>C11-C10</f>
        <v>44</v>
      </c>
      <c r="E12">
        <f t="shared" ref="E12:E13" si="2">F11+1</f>
        <v>23</v>
      </c>
      <c r="F12">
        <f>E12+$C$14-1</f>
        <v>33</v>
      </c>
      <c r="G12">
        <v>1</v>
      </c>
      <c r="H12">
        <f t="shared" ref="H12:H13" si="3">_xlfn.EXPON.DIST(F12,$C$16,TRUE)-_xlfn.EXPON.DIST(F11,$C$16,TRUE)</f>
        <v>7.3919990961093918E-2</v>
      </c>
      <c r="I12">
        <f t="shared" si="0"/>
        <v>1.4783998192218784</v>
      </c>
      <c r="J12">
        <f t="shared" si="1"/>
        <v>0.15480682833956544</v>
      </c>
      <c r="N12" s="10"/>
      <c r="O12" s="10"/>
    </row>
    <row r="13" spans="1:15" x14ac:dyDescent="0.25">
      <c r="A13" s="10"/>
      <c r="B13" t="s">
        <v>13</v>
      </c>
      <c r="C13">
        <f>INT((SQRT(C9)))</f>
        <v>4</v>
      </c>
      <c r="E13">
        <f t="shared" si="2"/>
        <v>34</v>
      </c>
      <c r="F13">
        <f>E13+$C$14-1</f>
        <v>44</v>
      </c>
      <c r="G13">
        <v>0</v>
      </c>
      <c r="H13">
        <f t="shared" si="3"/>
        <v>2.4605827498171529E-2</v>
      </c>
      <c r="I13">
        <f t="shared" si="0"/>
        <v>0.49211654996343057</v>
      </c>
      <c r="J13">
        <f t="shared" si="1"/>
        <v>0.49211654996343057</v>
      </c>
      <c r="N13" s="10"/>
      <c r="O13" s="10"/>
    </row>
    <row r="14" spans="1:15" x14ac:dyDescent="0.25">
      <c r="A14" s="10"/>
      <c r="B14" t="s">
        <v>14</v>
      </c>
      <c r="C14">
        <f>C12/C13</f>
        <v>11</v>
      </c>
      <c r="G14">
        <v>1</v>
      </c>
      <c r="N14" s="10"/>
      <c r="O14" s="10"/>
    </row>
    <row r="15" spans="1:15" x14ac:dyDescent="0.25">
      <c r="A15" s="10"/>
      <c r="B15" t="s">
        <v>15</v>
      </c>
      <c r="C15">
        <v>10</v>
      </c>
      <c r="E15" s="8"/>
      <c r="N15" s="10"/>
      <c r="O15" s="10"/>
    </row>
    <row r="16" spans="1:15" x14ac:dyDescent="0.25">
      <c r="A16" s="10"/>
      <c r="B16" t="s">
        <v>16</v>
      </c>
      <c r="C16">
        <f>1/C15</f>
        <v>0.1</v>
      </c>
      <c r="E16" s="8"/>
      <c r="H16">
        <f>SUM(H10:H13)</f>
        <v>0.98772266009693155</v>
      </c>
      <c r="J16">
        <f>SUM(J10:J13)</f>
        <v>1.3290049849186527</v>
      </c>
      <c r="N16" s="10"/>
      <c r="O16" s="10"/>
    </row>
    <row r="17" spans="1:15" x14ac:dyDescent="0.25">
      <c r="A17" s="10"/>
      <c r="E17" s="8"/>
      <c r="N17" s="10"/>
      <c r="O17" s="10"/>
    </row>
    <row r="18" spans="1:15" x14ac:dyDescent="0.25">
      <c r="A18" s="10"/>
      <c r="B18" t="s">
        <v>17</v>
      </c>
      <c r="C18" s="9">
        <v>0.1</v>
      </c>
      <c r="E18" s="8"/>
      <c r="N18" s="10"/>
      <c r="O18" s="10"/>
    </row>
    <row r="19" spans="1:15" x14ac:dyDescent="0.25">
      <c r="A19" s="10"/>
      <c r="B19" s="10" t="s">
        <v>18</v>
      </c>
      <c r="C19">
        <f>_xlfn.CHISQ.INV(1-C18,3)</f>
        <v>6.2513886311703235</v>
      </c>
      <c r="F19" s="8"/>
      <c r="N19" s="10"/>
      <c r="O19" s="10"/>
    </row>
    <row r="20" spans="1:15" x14ac:dyDescent="0.25">
      <c r="A20" s="10"/>
      <c r="D20" s="10"/>
      <c r="E20" s="13"/>
      <c r="F20" s="10"/>
      <c r="G20" s="10"/>
      <c r="H20" s="10"/>
      <c r="I20" s="10"/>
      <c r="J20" s="10"/>
      <c r="K20" s="10"/>
      <c r="L20" s="10"/>
      <c r="M20" s="10"/>
      <c r="N20" s="10"/>
      <c r="O20" s="10"/>
    </row>
    <row r="21" spans="1:15" x14ac:dyDescent="0.25">
      <c r="A21" s="10"/>
      <c r="B21" t="s">
        <v>19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</row>
    <row r="22" spans="1:15" x14ac:dyDescent="0.25">
      <c r="A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Enunciado</vt:lpstr>
      <vt:lpstr>Solución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 Ranni</dc:creator>
  <cp:lastModifiedBy>Abel Ranni</cp:lastModifiedBy>
  <dcterms:created xsi:type="dcterms:W3CDTF">2015-06-05T18:17:20Z</dcterms:created>
  <dcterms:modified xsi:type="dcterms:W3CDTF">2022-04-21T23:37:22Z</dcterms:modified>
</cp:coreProperties>
</file>