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ESARROLO DE SOFTWARE SENA\"/>
    </mc:Choice>
  </mc:AlternateContent>
  <xr:revisionPtr revIDLastSave="0" documentId="8_{B3E62760-762F-44EB-9237-92A3F0138726}" xr6:coauthVersionLast="47" xr6:coauthVersionMax="47" xr10:uidLastSave="{00000000-0000-0000-0000-000000000000}"/>
  <bookViews>
    <workbookView xWindow="-120" yWindow="-120" windowWidth="20730" windowHeight="11160" activeTab="1" xr2:uid="{EB3771A8-D519-4A41-A294-1802EA5426C1}"/>
  </bookViews>
  <sheets>
    <sheet name="Estimación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F16" i="2"/>
  <c r="F8" i="2"/>
  <c r="E8" i="2"/>
  <c r="D8" i="2"/>
  <c r="C8" i="2"/>
  <c r="E6" i="2"/>
  <c r="F6" i="2"/>
  <c r="E7" i="2"/>
  <c r="F7" i="2"/>
  <c r="D7" i="2"/>
  <c r="H19" i="1"/>
  <c r="N20" i="1"/>
  <c r="M20" i="1"/>
  <c r="L20" i="1"/>
  <c r="N19" i="1"/>
  <c r="M19" i="1"/>
  <c r="N18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2" i="1" l="1"/>
  <c r="H22" i="1" s="1"/>
  <c r="J11" i="1" s="1"/>
  <c r="C5" i="2" l="1"/>
  <c r="K11" i="1"/>
  <c r="K18" i="1" l="1"/>
  <c r="L11" i="1"/>
  <c r="M11" i="1"/>
  <c r="F5" i="2"/>
  <c r="D5" i="2"/>
  <c r="D13" i="2" l="1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K20" i="1"/>
  <c r="C7" i="2" s="1"/>
  <c r="L19" i="1"/>
  <c r="D6" i="2" s="1"/>
  <c r="M18" i="1"/>
  <c r="L18" i="1"/>
  <c r="K19" i="1"/>
  <c r="C6" i="2" s="1"/>
  <c r="C16" i="2" l="1"/>
  <c r="D16" i="2"/>
  <c r="E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<sst xmlns="http://schemas.openxmlformats.org/spreadsheetml/2006/main" count="63" uniqueCount="40">
  <si>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</si>
  <si>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</si>
  <si>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</si>
  <si>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</si>
  <si>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</si>
  <si>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</si>
  <si>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</si>
  <si>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instalr y congurar BD</t>
  </si>
  <si>
    <t>Crear entidades de BD</t>
  </si>
  <si>
    <t>Crear Servicios</t>
  </si>
  <si>
    <t>Total Esfuerzo</t>
  </si>
  <si>
    <t>&lt;Modulo&gt;</t>
  </si>
  <si>
    <t>Tarea 1</t>
  </si>
  <si>
    <t>Tarea 2</t>
  </si>
  <si>
    <t>Tarea 3</t>
  </si>
  <si>
    <t>Tarea 4</t>
  </si>
  <si>
    <t>Tarea 5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</si>
  <si>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</si>
  <si>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</si>
  <si>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</si>
  <si>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</si>
  <si>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</si>
  <si>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</si>
  <si>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</si>
  <si>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</si>
  <si>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</si>
  <si>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Gran Total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</si>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</sst>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;[Red]#,##0"/>
    <numFmt numFmtId="166" formatCode="[$$-240A]\ #,##0;[Red][$$-240A]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3" fillId="6" borderId="0" xfId="0" applyNumberFormat="1" applyFont="1" applyFill="1"/>
    <xf numFmtId="165" fontId="0" fillId="0" borderId="0" xfId="0" applyNumberFormat="1"/>
    <xf numFmtId="16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22"/>
  <sheetViews>
    <sheetView workbookViewId="0">
      <selection activeCell="I2" sqref="I2"/>
    </sheetView>
  </sheetViews>
  <sheetFormatPr baseColWidth="10" defaultRowHeight="15" x14ac:dyDescent="0.25"/>
  <cols>
    <col min="1" max="1" width="20.85546875" customWidth="1"/>
  </cols>
  <sheetData>
    <row r="1" spans="1:1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"/>
    </row>
    <row r="2" spans="1:16" x14ac:dyDescent="0.25">
      <c r="A2" s="10"/>
      <c r="B2" s="10"/>
      <c r="C2" s="10"/>
      <c r="D2" s="10"/>
      <c r="E2" s="10"/>
      <c r="F2" s="10"/>
      <c r="G2" s="10"/>
      <c r="H2" s="10"/>
      <c r="I2" s="1"/>
    </row>
    <row r="3" spans="1:16" x14ac:dyDescent="0.25">
      <c r="A3" s="3" t="s">
        <v>11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17</v>
      </c>
      <c r="H3" s="3" t="s">
        <v>6</v>
      </c>
      <c r="J3" s="7"/>
      <c r="K3" s="7" t="s">
        <v>1</v>
      </c>
      <c r="L3" s="7" t="s">
        <v>2</v>
      </c>
      <c r="M3" s="7" t="s">
        <v>3</v>
      </c>
      <c r="N3" s="7" t="s">
        <v>4</v>
      </c>
      <c r="O3" s="7" t="s">
        <v>5</v>
      </c>
      <c r="P3" s="7" t="s">
        <v>17</v>
      </c>
    </row>
    <row r="4" spans="1:16" x14ac:dyDescent="0.25">
      <c r="A4" s="5" t="s">
        <v>7</v>
      </c>
      <c r="B4" s="4"/>
      <c r="C4" s="4"/>
      <c r="D4" s="4"/>
      <c r="E4" s="4"/>
      <c r="F4" s="4">
        <v>1</v>
      </c>
      <c r="G4" s="4"/>
      <c r="H4" s="4" cm="1">
        <f t="array" ref="H4">_xlfn.IFS(B4=1,K$4,C4=1,L$4,D4=1,M$4,E4=1,N$4,F4=1,O$4,G4=1,P$4,COUNTBLANK(B5:G5)&gt;5," ")</f>
        <v>32</v>
      </c>
      <c r="J4" s="4" t="s">
        <v>6</v>
      </c>
      <c r="K4" s="4">
        <v>4</v>
      </c>
      <c r="L4" s="4">
        <v>8</v>
      </c>
      <c r="M4" s="4">
        <v>16</v>
      </c>
      <c r="N4" s="4">
        <v>24</v>
      </c>
      <c r="O4" s="4">
        <v>32</v>
      </c>
      <c r="P4" s="4">
        <v>40</v>
      </c>
    </row>
    <row r="5" spans="1:16" x14ac:dyDescent="0.25">
      <c r="A5" s="5" t="s">
        <v>8</v>
      </c>
      <c r="B5" s="4"/>
      <c r="C5" s="4"/>
      <c r="D5" s="4">
        <v>1</v>
      </c>
      <c r="E5" s="4"/>
      <c r="F5" s="4"/>
      <c r="G5" s="4"/>
      <c r="H5" s="4" cm="1">
        <f t="array" ref="H5">_xlfn.IFS(B5=1,K$4,C5=1,L$4,D5=1,M$4,E5=1,N$4,F5=1,O$4,G5=1,P$4,COUNTBLANK(B6:G6)&gt;5," ")</f>
        <v>16</v>
      </c>
    </row>
    <row r="6" spans="1:16" x14ac:dyDescent="0.25">
      <c r="A6" s="5" t="s">
        <v>9</v>
      </c>
      <c r="B6" s="4"/>
      <c r="C6" s="4"/>
      <c r="D6" s="4"/>
      <c r="E6" s="4"/>
      <c r="F6" s="4">
        <v>1</v>
      </c>
      <c r="G6" s="4"/>
      <c r="H6" s="4" cm="1">
        <f t="array" ref="H6">_xlfn.IFS(B6=1,K$4,C6=1,L$4,D6=1,M$4,E6=1,N$4,F6=1,O$4,G6=1,P$4,COUNTBLANK(B7:G7)&gt;5," ")</f>
        <v>32</v>
      </c>
    </row>
    <row r="7" spans="1:16" x14ac:dyDescent="0.25">
      <c r="A7" s="5"/>
      <c r="B7" s="4"/>
      <c r="C7" s="4"/>
      <c r="D7" s="4"/>
      <c r="E7" s="4"/>
      <c r="F7" s="4"/>
      <c r="G7" s="4"/>
      <c r="H7" s="4" t="str" cm="1">
        <f t="array" ref="H7">_xlfn.IFS(B7=1,K$4,C7=1,L$4,D7=1,M$4,E7=1,N$4,F7=1,O$4,G7=1,P$4,COUNTBLANK(B8:G8)&gt;5," ")</f>
        <v xml:space="preserve"> </v>
      </c>
    </row>
    <row r="8" spans="1:16" x14ac:dyDescent="0.25">
      <c r="A8" s="5"/>
      <c r="B8" s="4"/>
      <c r="C8" s="4"/>
      <c r="D8" s="4"/>
      <c r="E8" s="4"/>
      <c r="F8" s="4"/>
      <c r="G8" s="4"/>
      <c r="H8" s="4" t="str" cm="1">
        <f t="array" ref="H8">_xlfn.IFS(B8=1,K$4,C8=1,L$4,D8=1,M$4,E8=1,N$4,F8=1,O$4,G8=1,P$4,COUNTBLANK(B9:G9)&gt;5," ")</f>
        <v xml:space="preserve"> </v>
      </c>
    </row>
    <row r="9" spans="1:16" x14ac:dyDescent="0.25">
      <c r="A9" s="5"/>
      <c r="B9" s="4"/>
      <c r="C9" s="4"/>
      <c r="D9" s="4"/>
      <c r="E9" s="4"/>
      <c r="F9" s="4"/>
      <c r="G9" s="4"/>
      <c r="H9" s="4" t="str" cm="1">
        <f t="array" ref="H9">_xlfn.IFS(B9=1,K$4,C9=1,L$4,D9=1,M$4,E9=1,N$4,F9=1,O$4,G9=1,P$4,COUNTBLANK(B10:G10)&gt;5," ")</f>
        <v xml:space="preserve"> </v>
      </c>
      <c r="J9" s="10" t="s">
        <v>27</v>
      </c>
      <c r="K9" s="10"/>
      <c r="L9" s="10"/>
      <c r="M9" s="10"/>
    </row>
    <row r="10" spans="1:16" x14ac:dyDescent="0.25">
      <c r="A10" s="5"/>
      <c r="B10" s="4"/>
      <c r="C10" s="4"/>
      <c r="D10" s="4"/>
      <c r="E10" s="4"/>
      <c r="F10" s="4"/>
      <c r="G10" s="4"/>
      <c r="H10" s="4" t="str" cm="1">
        <f t="array" ref="H10">_xlfn.IFS(B10=1,K$4,C10=1,L$4,D10=1,M$4,E10=1,N$4,F10=1,O$4,G10=1,P$4,COUNTBLANK(B11:G11)&gt;5," ")</f>
        <v xml:space="preserve"> </v>
      </c>
      <c r="J10" s="7" t="s">
        <v>6</v>
      </c>
      <c r="K10" s="7" t="s">
        <v>19</v>
      </c>
      <c r="L10" s="7" t="s">
        <v>28</v>
      </c>
      <c r="M10" s="7" t="s">
        <v>29</v>
      </c>
    </row>
    <row r="11" spans="1:16" x14ac:dyDescent="0.25">
      <c r="A11" s="5"/>
      <c r="B11" s="4"/>
      <c r="C11" s="4"/>
      <c r="D11" s="4"/>
      <c r="E11" s="4"/>
      <c r="F11" s="4"/>
      <c r="G11" s="4"/>
      <c r="H11" s="4"/>
      <c r="J11" s="8">
        <f>H22</f>
        <v>80</v>
      </c>
      <c r="K11" s="8">
        <f>J11/8</f>
        <v>10</v>
      </c>
      <c r="L11" s="8">
        <f>K11/4</f>
        <v>2.5</v>
      </c>
      <c r="M11" s="8">
        <f>K11/20</f>
        <v>0.5</v>
      </c>
    </row>
    <row r="12" spans="1:16" x14ac:dyDescent="0.25">
      <c r="A12" s="5" t="s">
        <v>10</v>
      </c>
      <c r="B12" s="6"/>
      <c r="C12" s="6"/>
      <c r="D12" s="6"/>
      <c r="E12" s="6"/>
      <c r="F12" s="6"/>
      <c r="G12" s="6"/>
      <c r="H12" s="6">
        <f>SUM(H4:H11)</f>
        <v>80</v>
      </c>
    </row>
    <row r="13" spans="1:16" x14ac:dyDescent="0.25">
      <c r="A13" s="7" t="s">
        <v>11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17</v>
      </c>
      <c r="H13" s="7" t="s">
        <v>6</v>
      </c>
    </row>
    <row r="14" spans="1:16" x14ac:dyDescent="0.25">
      <c r="A14" s="5" t="s">
        <v>12</v>
      </c>
      <c r="B14" s="4"/>
      <c r="C14" s="4"/>
      <c r="D14" s="4"/>
      <c r="E14" s="4"/>
      <c r="F14" s="4"/>
      <c r="G14" s="4"/>
      <c r="H14" s="4"/>
    </row>
    <row r="15" spans="1:16" x14ac:dyDescent="0.25">
      <c r="A15" s="5" t="s">
        <v>13</v>
      </c>
      <c r="B15" s="4"/>
      <c r="C15" s="4"/>
      <c r="D15" s="4"/>
      <c r="E15" s="4"/>
      <c r="F15" s="4"/>
      <c r="G15" s="4"/>
      <c r="H15" s="4"/>
    </row>
    <row r="16" spans="1:16" x14ac:dyDescent="0.25">
      <c r="A16" s="5" t="s">
        <v>14</v>
      </c>
      <c r="B16" s="4"/>
      <c r="C16" s="4"/>
      <c r="D16" s="4"/>
      <c r="E16" s="4"/>
      <c r="F16" s="4"/>
      <c r="G16" s="4"/>
      <c r="H16" s="4"/>
      <c r="J16" s="11" t="s">
        <v>18</v>
      </c>
      <c r="K16" s="11"/>
      <c r="L16" s="11"/>
      <c r="M16" s="11"/>
      <c r="N16" s="11"/>
    </row>
    <row r="17" spans="1:14" x14ac:dyDescent="0.25">
      <c r="A17" s="5" t="s">
        <v>15</v>
      </c>
      <c r="B17" s="4"/>
      <c r="C17" s="4"/>
      <c r="D17" s="4"/>
      <c r="E17" s="4"/>
      <c r="F17" s="4"/>
      <c r="G17" s="4"/>
      <c r="H17" s="4"/>
      <c r="J17" s="3" t="s">
        <v>6</v>
      </c>
      <c r="K17" s="3" t="s">
        <v>22</v>
      </c>
      <c r="L17" s="3" t="s">
        <v>23</v>
      </c>
      <c r="M17" s="3" t="s">
        <v>24</v>
      </c>
      <c r="N17" s="3" t="s">
        <v>25</v>
      </c>
    </row>
    <row r="18" spans="1:14" x14ac:dyDescent="0.25">
      <c r="A18" s="5" t="s">
        <v>16</v>
      </c>
      <c r="B18" s="4"/>
      <c r="C18" s="4"/>
      <c r="D18" s="4"/>
      <c r="E18" s="4"/>
      <c r="F18" s="4"/>
      <c r="G18" s="4"/>
      <c r="H18" s="4"/>
      <c r="J18" s="4" t="s">
        <v>19</v>
      </c>
      <c r="K18" s="4">
        <f>K$11/1</f>
        <v>10</v>
      </c>
      <c r="L18" s="4">
        <f>L$11/2</f>
        <v>1.25</v>
      </c>
      <c r="M18" s="4">
        <f>M$11/3</f>
        <v>0.16666666666666666</v>
      </c>
      <c r="N18" s="4">
        <f>N$11/4</f>
        <v>0</v>
      </c>
    </row>
    <row r="19" spans="1:14" x14ac:dyDescent="0.25">
      <c r="A19" s="5" t="s">
        <v>10</v>
      </c>
      <c r="B19" s="6"/>
      <c r="C19" s="6"/>
      <c r="D19" s="6"/>
      <c r="E19" s="6"/>
      <c r="F19" s="6"/>
      <c r="G19" s="6"/>
      <c r="H19" s="6">
        <f>SUM(H14:H18)</f>
        <v>0</v>
      </c>
      <c r="J19" s="4" t="s">
        <v>20</v>
      </c>
      <c r="K19" s="4">
        <f>L$11/1</f>
        <v>2.5</v>
      </c>
      <c r="L19" s="4">
        <f>M$11/2</f>
        <v>0.25</v>
      </c>
      <c r="M19" s="4">
        <f>N$11/3</f>
        <v>0</v>
      </c>
      <c r="N19" s="4">
        <f>O$11/4</f>
        <v>0</v>
      </c>
    </row>
    <row r="20" spans="1:14" x14ac:dyDescent="0.25">
      <c r="J20" s="4" t="s">
        <v>21</v>
      </c>
      <c r="K20" s="4">
        <f>M$11/1</f>
        <v>0.5</v>
      </c>
      <c r="L20" s="4">
        <f>N$11/2</f>
        <v>0</v>
      </c>
      <c r="M20" s="4">
        <f>O$11/3</f>
        <v>0</v>
      </c>
      <c r="N20" s="4">
        <f>P$11/4</f>
        <v>0</v>
      </c>
    </row>
    <row r="22" spans="1:14" x14ac:dyDescent="0.25">
      <c r="A22" s="5" t="s">
        <v>26</v>
      </c>
      <c r="B22" s="6"/>
      <c r="C22" s="6"/>
      <c r="D22" s="6"/>
      <c r="E22" s="6"/>
      <c r="F22" s="6"/>
      <c r="G22" s="6"/>
      <c r="H22" s="6">
        <f>SUM(H12)</f>
        <v>80</v>
      </c>
    </row>
  </sheetData>
  <mergeCells count="3">
    <mergeCell ref="A1:H2"/>
    <mergeCell ref="J9:M9"/>
    <mergeCell ref="J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tabSelected="1" workbookViewId="0">
      <selection activeCell="H6" sqref="H6"/>
    </sheetView>
  </sheetViews>
  <sheetFormatPr baseColWidth="10" defaultRowHeight="15" x14ac:dyDescent="0.25"/>
  <cols>
    <col min="2" max="2" width="21.42578125" customWidth="1"/>
    <col min="3" max="6" width="13.140625" bestFit="1" customWidth="1"/>
    <col min="9" max="9" width="24.85546875" style="14" bestFit="1" customWidth="1"/>
  </cols>
  <sheetData>
    <row r="2" spans="2:9" x14ac:dyDescent="0.25">
      <c r="H2" s="2" t="s">
        <v>33</v>
      </c>
      <c r="I2" s="13">
        <v>12800</v>
      </c>
    </row>
    <row r="3" spans="2:9" x14ac:dyDescent="0.25">
      <c r="B3" s="12" t="s">
        <v>32</v>
      </c>
      <c r="C3" s="12"/>
      <c r="D3" s="12"/>
      <c r="E3" s="12"/>
      <c r="F3" s="12"/>
    </row>
    <row r="4" spans="2:9" x14ac:dyDescent="0.25">
      <c r="B4" s="7" t="s">
        <v>30</v>
      </c>
      <c r="C4" s="7">
        <v>1</v>
      </c>
      <c r="D4" s="7">
        <v>2</v>
      </c>
      <c r="E4" s="7">
        <v>3</v>
      </c>
      <c r="F4" s="7">
        <v>4</v>
      </c>
    </row>
    <row r="5" spans="2:9" x14ac:dyDescent="0.25">
      <c r="B5" s="9" t="s">
        <v>6</v>
      </c>
      <c r="C5" s="4">
        <f>Estimación!J11</f>
        <v>80</v>
      </c>
      <c r="D5" s="4">
        <f>C5/2</f>
        <v>40</v>
      </c>
      <c r="E5" s="4">
        <f>C5/3</f>
        <v>26.666666666666668</v>
      </c>
      <c r="F5" s="4">
        <f>C5/4</f>
        <v>20</v>
      </c>
    </row>
    <row r="6" spans="2:9" x14ac:dyDescent="0.25">
      <c r="B6" s="9" t="s">
        <v>20</v>
      </c>
      <c r="C6" s="4">
        <f>Estimación!K19</f>
        <v>2.5</v>
      </c>
      <c r="D6" s="4">
        <f>Estimación!L19</f>
        <v>0.25</v>
      </c>
      <c r="E6" s="4">
        <f>Estimación!M19</f>
        <v>0</v>
      </c>
      <c r="F6" s="4">
        <f>Estimación!N19</f>
        <v>0</v>
      </c>
    </row>
    <row r="7" spans="2:9" x14ac:dyDescent="0.25">
      <c r="B7" s="9" t="s">
        <v>21</v>
      </c>
      <c r="C7" s="4">
        <f>Estimación!K20</f>
        <v>0.5</v>
      </c>
      <c r="D7" s="4">
        <f>Estimación!L20</f>
        <v>0</v>
      </c>
      <c r="E7" s="4">
        <f>Estimación!M20</f>
        <v>0</v>
      </c>
      <c r="F7" s="4">
        <f>Estimación!N20</f>
        <v>0</v>
      </c>
    </row>
    <row r="8" spans="2:9" x14ac:dyDescent="0.25">
      <c r="B8" s="6" t="s">
        <v>31</v>
      </c>
      <c r="C8" s="15">
        <f>C5*I2</f>
        <v>1024000</v>
      </c>
      <c r="D8" s="15">
        <f>(D5*I2)*2</f>
        <v>1024000</v>
      </c>
      <c r="E8" s="15">
        <f>(E5*I2)*3</f>
        <v>1024000.0000000001</v>
      </c>
      <c r="F8" s="15">
        <f>(F5*I2)*4</f>
        <v>1024000</v>
      </c>
    </row>
    <row r="10" spans="2:9" x14ac:dyDescent="0.25">
      <c r="B10" s="12" t="s">
        <v>35</v>
      </c>
      <c r="C10" s="12"/>
      <c r="D10" s="12"/>
      <c r="E10" s="12"/>
      <c r="F10" s="12"/>
    </row>
    <row r="11" spans="2:9" x14ac:dyDescent="0.25">
      <c r="B11" s="7" t="s">
        <v>34</v>
      </c>
      <c r="C11" s="7">
        <v>1</v>
      </c>
      <c r="D11" s="7">
        <v>2</v>
      </c>
      <c r="E11" s="7">
        <v>3</v>
      </c>
      <c r="F11" s="7">
        <v>4</v>
      </c>
    </row>
    <row r="12" spans="2:9" x14ac:dyDescent="0.25">
      <c r="B12" s="9" t="s">
        <v>36</v>
      </c>
      <c r="C12" s="15">
        <f>(C8*50)/100</f>
        <v>512000</v>
      </c>
      <c r="D12" s="15">
        <f t="shared" ref="D12:F12" si="0">(D8*50)/100</f>
        <v>512000</v>
      </c>
      <c r="E12" s="15">
        <f t="shared" si="0"/>
        <v>512000.00000000006</v>
      </c>
      <c r="F12" s="15">
        <f t="shared" si="0"/>
        <v>512000</v>
      </c>
    </row>
    <row r="13" spans="2:9" x14ac:dyDescent="0.25">
      <c r="B13" s="9" t="s">
        <v>37</v>
      </c>
      <c r="C13" s="15">
        <f>(C8*30)/100</f>
        <v>307200</v>
      </c>
      <c r="D13" s="15">
        <f t="shared" ref="D13:F13" si="1">(D8*30)/100</f>
        <v>307200</v>
      </c>
      <c r="E13" s="15">
        <f t="shared" si="1"/>
        <v>307200.00000000006</v>
      </c>
      <c r="F13" s="15">
        <f t="shared" si="1"/>
        <v>307200</v>
      </c>
    </row>
    <row r="14" spans="2:9" x14ac:dyDescent="0.25">
      <c r="B14" s="9" t="s">
        <v>38</v>
      </c>
      <c r="C14" s="15">
        <f>(C8*10)/100</f>
        <v>102400</v>
      </c>
      <c r="D14" s="15">
        <f t="shared" ref="D14:F14" si="2">(D8*10)/100</f>
        <v>102400</v>
      </c>
      <c r="E14" s="15">
        <f t="shared" si="2"/>
        <v>102400.00000000001</v>
      </c>
      <c r="F14" s="15">
        <f t="shared" si="2"/>
        <v>102400</v>
      </c>
    </row>
    <row r="15" spans="2:9" x14ac:dyDescent="0.25">
      <c r="B15" s="9" t="s">
        <v>39</v>
      </c>
      <c r="C15" s="15">
        <f>(C8*10)/100</f>
        <v>102400</v>
      </c>
      <c r="D15" s="15">
        <f t="shared" ref="D15:F15" si="3">(D8*10)/100</f>
        <v>102400</v>
      </c>
      <c r="E15" s="15">
        <f t="shared" si="3"/>
        <v>102400.00000000001</v>
      </c>
      <c r="F15" s="15">
        <f t="shared" si="3"/>
        <v>102400</v>
      </c>
    </row>
    <row r="16" spans="2:9" x14ac:dyDescent="0.25">
      <c r="B16" s="6" t="s">
        <v>31</v>
      </c>
      <c r="C16" s="15">
        <f>SUM(C12:C15)</f>
        <v>1024000</v>
      </c>
      <c r="D16" s="15">
        <f t="shared" ref="D16:F16" si="4">SUM(D12:D15)</f>
        <v>1024000</v>
      </c>
      <c r="E16" s="15">
        <f t="shared" si="4"/>
        <v>1024000.0000000001</v>
      </c>
      <c r="F16" s="15">
        <f>SUM(F12:F15)</f>
        <v>1024000</v>
      </c>
    </row>
  </sheetData>
  <mergeCells count="2">
    <mergeCell ref="B3:F3"/>
    <mergeCell ref="B10:F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JUANCHO</cp:lastModifiedBy>
  <dcterms:created xsi:type="dcterms:W3CDTF">2021-11-08T21:40:05Z</dcterms:created>
  <dcterms:modified xsi:type="dcterms:W3CDTF">2024-11-18T03:19:22Z</dcterms:modified>
</cp:coreProperties>
</file>