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tables/table1.xml" ContentType="application/vnd.openxmlformats-officedocument.spreadsheetml.table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omments1.xml" ContentType="application/vnd.openxmlformats-officedocument.spreadsheetml.comment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7510" windowHeight="11850" tabRatio="601" firstSheet="30" activeTab="45"/>
  </bookViews>
  <sheets>
    <sheet name="1" sheetId="106" r:id="rId1"/>
    <sheet name="ЗАКАЗЫ" sheetId="116" r:id="rId2"/>
    <sheet name="ИСТОЧНИК" sheetId="108" r:id="rId3"/>
    <sheet name="2-1" sheetId="112" r:id="rId4"/>
    <sheet name="2-2" sheetId="99" r:id="rId5"/>
    <sheet name="ПРОИЗВОДСТВО 2018" sheetId="115" r:id="rId6"/>
    <sheet name="3-1" sheetId="100" r:id="rId7"/>
    <sheet name="3-2" sheetId="102" r:id="rId8"/>
    <sheet name="3-3" sheetId="111" r:id="rId9"/>
    <sheet name="4-1" sheetId="93" r:id="rId10"/>
    <sheet name="4-2" sheetId="92" r:id="rId11"/>
    <sheet name="4-3" sheetId="95" r:id="rId12"/>
    <sheet name="4-4" sheetId="90" r:id="rId13"/>
    <sheet name="4-5" sheetId="91" r:id="rId14"/>
    <sheet name="5-1" sheetId="85" r:id="rId15"/>
    <sheet name="5-2" sheetId="67" r:id="rId16"/>
    <sheet name="5-3" sheetId="56" r:id="rId17"/>
    <sheet name="5-4" sheetId="87" r:id="rId18"/>
    <sheet name="5-5" sheetId="52" r:id="rId19"/>
    <sheet name="курс" sheetId="32" r:id="rId20"/>
    <sheet name="5-6" sheetId="51" r:id="rId21"/>
    <sheet name="5-7" sheetId="4" r:id="rId22"/>
    <sheet name="5-8" sheetId="88" r:id="rId23"/>
    <sheet name="5-9" sheetId="89" r:id="rId24"/>
    <sheet name="5-10" sheetId="80" r:id="rId25"/>
    <sheet name="6" sheetId="81" r:id="rId26"/>
    <sheet name="6+" sheetId="113" r:id="rId27"/>
    <sheet name="7" sheetId="53" r:id="rId28"/>
    <sheet name="8-1" sheetId="71" r:id="rId29"/>
    <sheet name="8-2" sheetId="69" r:id="rId30"/>
    <sheet name="8-3" sheetId="72" r:id="rId31"/>
    <sheet name="8-4" sheetId="70" r:id="rId32"/>
    <sheet name="9" sheetId="78" r:id="rId33"/>
    <sheet name="10-1" sheetId="84" r:id="rId34"/>
    <sheet name="10-2" sheetId="79" r:id="rId35"/>
    <sheet name="10-3" sheetId="82" r:id="rId36"/>
    <sheet name="13-1" sheetId="54" r:id="rId37"/>
    <sheet name="13-2" sheetId="18" r:id="rId38"/>
    <sheet name="14-1" sheetId="61" r:id="rId39"/>
    <sheet name="14-2" sheetId="62" r:id="rId40"/>
    <sheet name="БытТехника" sheetId="118" r:id="rId41"/>
    <sheet name="15" sheetId="75" r:id="rId42"/>
    <sheet name="16" sheetId="76" r:id="rId43"/>
    <sheet name="17-1" sheetId="97" r:id="rId44"/>
    <sheet name="17-2" sheetId="96" r:id="rId45"/>
    <sheet name="17-3" sheetId="98" r:id="rId46"/>
  </sheets>
  <definedNames>
    <definedName name="_xlnm._FilterDatabase" localSheetId="36" hidden="1">'13-1'!$B$1:$B$37</definedName>
    <definedName name="_xlnm._FilterDatabase" localSheetId="37" hidden="1">'13-2'!$A$1:$O$37</definedName>
    <definedName name="_xlnm._FilterDatabase" localSheetId="38" hidden="1">'14-1'!$A$6:$J$324</definedName>
    <definedName name="_xlnm._FilterDatabase" localSheetId="39" hidden="1">'14-2'!$A$12:$J$330</definedName>
    <definedName name="_xlnm.Print_Area" localSheetId="45">'17-3'!$A$3:$AH$11</definedName>
  </definedNames>
  <calcPr calcId="152511"/>
  <fileRecoveryPr repairLoad="1"/>
</workbook>
</file>

<file path=xl/calcChain.xml><?xml version="1.0" encoding="utf-8"?>
<calcChain xmlns="http://schemas.openxmlformats.org/spreadsheetml/2006/main">
  <c r="H12" i="79" l="1"/>
  <c r="F2" i="80"/>
  <c r="F3" i="80"/>
  <c r="F4" i="80"/>
  <c r="F5" i="80"/>
  <c r="F6" i="80"/>
  <c r="H3" i="80"/>
  <c r="H4" i="80"/>
  <c r="H5" i="80"/>
  <c r="H6" i="80"/>
  <c r="H2" i="80"/>
  <c r="D3" i="80"/>
  <c r="D4" i="80"/>
  <c r="D5" i="80"/>
  <c r="D6" i="80"/>
  <c r="D2" i="80"/>
  <c r="F37" i="69"/>
  <c r="F36" i="69"/>
  <c r="F35" i="69"/>
  <c r="F34" i="69"/>
  <c r="F33" i="69"/>
  <c r="F32" i="69"/>
  <c r="F31" i="69"/>
  <c r="F30" i="69"/>
  <c r="F29" i="69"/>
  <c r="F28" i="69"/>
  <c r="F27" i="69"/>
  <c r="F26" i="69"/>
  <c r="F25" i="69"/>
  <c r="F24" i="69"/>
  <c r="F23" i="69"/>
  <c r="F22" i="69"/>
  <c r="F21" i="69"/>
  <c r="F20" i="69"/>
  <c r="F19" i="69"/>
  <c r="F18" i="69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J3" i="89" l="1"/>
  <c r="G3" i="89"/>
  <c r="G4" i="89"/>
  <c r="G5" i="89"/>
  <c r="G6" i="89"/>
  <c r="G7" i="89"/>
  <c r="G8" i="89"/>
  <c r="G9" i="89"/>
  <c r="G10" i="89"/>
  <c r="G11" i="89"/>
  <c r="G12" i="89"/>
  <c r="G13" i="89"/>
  <c r="G14" i="89"/>
  <c r="G15" i="89"/>
  <c r="G16" i="89"/>
  <c r="G17" i="89"/>
  <c r="G18" i="89"/>
  <c r="G19" i="89"/>
  <c r="G20" i="89"/>
  <c r="G21" i="89"/>
  <c r="G22" i="89"/>
  <c r="G23" i="89"/>
  <c r="G24" i="89"/>
  <c r="G2" i="89"/>
  <c r="J2" i="89"/>
  <c r="F3" i="89"/>
  <c r="F4" i="89"/>
  <c r="F5" i="89"/>
  <c r="F6" i="89"/>
  <c r="F7" i="89"/>
  <c r="F8" i="89"/>
  <c r="F9" i="89"/>
  <c r="F10" i="89"/>
  <c r="F11" i="89"/>
  <c r="F12" i="89"/>
  <c r="F13" i="89"/>
  <c r="F14" i="89"/>
  <c r="F15" i="89"/>
  <c r="F16" i="89"/>
  <c r="F17" i="89"/>
  <c r="F18" i="89"/>
  <c r="F19" i="89"/>
  <c r="F20" i="89"/>
  <c r="F21" i="89"/>
  <c r="F22" i="89"/>
  <c r="F23" i="89"/>
  <c r="F24" i="89"/>
  <c r="F2" i="89"/>
  <c r="E3" i="89"/>
  <c r="E4" i="89"/>
  <c r="E5" i="89"/>
  <c r="E6" i="89"/>
  <c r="E7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4" i="89"/>
  <c r="E2" i="89"/>
  <c r="F3" i="88"/>
  <c r="I4" i="88" s="1"/>
  <c r="I3" i="88"/>
  <c r="F4" i="88"/>
  <c r="F5" i="88"/>
  <c r="F6" i="88"/>
  <c r="F7" i="88"/>
  <c r="F8" i="88"/>
  <c r="F9" i="88"/>
  <c r="F10" i="88"/>
  <c r="E4" i="88"/>
  <c r="E5" i="88"/>
  <c r="E6" i="88"/>
  <c r="E7" i="88"/>
  <c r="E8" i="88"/>
  <c r="E9" i="88"/>
  <c r="E10" i="88"/>
  <c r="E3" i="88"/>
  <c r="E10" i="4"/>
  <c r="E2" i="4"/>
  <c r="E8" i="4"/>
  <c r="E6" i="4"/>
  <c r="E4" i="4"/>
  <c r="J4" i="51"/>
  <c r="J5" i="51"/>
  <c r="J6" i="51"/>
  <c r="J7" i="5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J46" i="51"/>
  <c r="J47" i="51"/>
  <c r="J48" i="51"/>
  <c r="J49" i="51"/>
  <c r="J50" i="51"/>
  <c r="J51" i="51"/>
  <c r="I3" i="51"/>
  <c r="I4" i="51"/>
  <c r="I5" i="51"/>
  <c r="I6" i="51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2" i="51"/>
  <c r="H2" i="51"/>
  <c r="J3" i="51"/>
  <c r="J2" i="51"/>
  <c r="H3" i="51"/>
  <c r="H4" i="51"/>
  <c r="H5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47" i="51"/>
  <c r="H48" i="51"/>
  <c r="H49" i="51"/>
  <c r="H50" i="51"/>
  <c r="H51" i="5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8" i="51"/>
  <c r="G49" i="51"/>
  <c r="G50" i="51"/>
  <c r="G51" i="51"/>
  <c r="G2" i="51"/>
  <c r="F3" i="51"/>
  <c r="F4" i="51"/>
  <c r="F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2" i="51"/>
  <c r="F3" i="52"/>
  <c r="F4" i="52"/>
  <c r="F5" i="52"/>
  <c r="F6" i="52"/>
  <c r="F7" i="52"/>
  <c r="F8" i="52"/>
  <c r="F9" i="52"/>
  <c r="F10" i="52"/>
  <c r="F11" i="52"/>
  <c r="F12" i="52"/>
  <c r="F13" i="52"/>
  <c r="F2" i="52"/>
  <c r="E2" i="52"/>
  <c r="E3" i="52"/>
  <c r="E4" i="52"/>
  <c r="E5" i="52"/>
  <c r="E6" i="52"/>
  <c r="E7" i="52"/>
  <c r="E8" i="52"/>
  <c r="E9" i="52"/>
  <c r="E10" i="52"/>
  <c r="E11" i="52"/>
  <c r="E12" i="52"/>
  <c r="E13" i="52"/>
  <c r="D3" i="52"/>
  <c r="D4" i="52"/>
  <c r="D5" i="52"/>
  <c r="D6" i="52"/>
  <c r="D7" i="52"/>
  <c r="D8" i="52"/>
  <c r="D9" i="52"/>
  <c r="D10" i="52"/>
  <c r="D11" i="52"/>
  <c r="D12" i="52"/>
  <c r="D13" i="52"/>
  <c r="D2" i="52"/>
  <c r="E4" i="87"/>
  <c r="E5" i="87"/>
  <c r="E6" i="87"/>
  <c r="E7" i="87"/>
  <c r="E8" i="87"/>
  <c r="E9" i="87"/>
  <c r="E10" i="87"/>
  <c r="E3" i="87"/>
  <c r="H21" i="87"/>
  <c r="G3" i="56"/>
  <c r="G4" i="56"/>
  <c r="G5" i="56"/>
  <c r="G6" i="56"/>
  <c r="G7" i="56"/>
  <c r="G8" i="56"/>
  <c r="G9" i="56"/>
  <c r="G10" i="56"/>
  <c r="G11" i="56"/>
  <c r="G12" i="56"/>
  <c r="G13" i="56"/>
  <c r="G14" i="56"/>
  <c r="G15" i="56"/>
  <c r="G2" i="56"/>
  <c r="F3" i="56"/>
  <c r="F4" i="56"/>
  <c r="F5" i="56"/>
  <c r="F6" i="56"/>
  <c r="F7" i="56"/>
  <c r="F8" i="56"/>
  <c r="F9" i="56"/>
  <c r="F10" i="56"/>
  <c r="F11" i="56"/>
  <c r="F12" i="56"/>
  <c r="F13" i="56"/>
  <c r="F14" i="56"/>
  <c r="F15" i="56"/>
  <c r="F2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2" i="56"/>
  <c r="G4" i="85"/>
  <c r="G5" i="85"/>
  <c r="G6" i="85"/>
  <c r="G7" i="85"/>
  <c r="G8" i="85"/>
  <c r="G9" i="85"/>
  <c r="G10" i="85"/>
  <c r="G3" i="85"/>
  <c r="H3" i="85"/>
  <c r="H4" i="85"/>
  <c r="H5" i="85"/>
  <c r="H6" i="85"/>
  <c r="H7" i="85"/>
  <c r="H8" i="85"/>
  <c r="H9" i="85"/>
  <c r="H10" i="85"/>
  <c r="F4" i="85"/>
  <c r="F5" i="85"/>
  <c r="F6" i="85"/>
  <c r="F7" i="85"/>
  <c r="F8" i="85"/>
  <c r="F9" i="85"/>
  <c r="F10" i="85"/>
  <c r="F3" i="85"/>
  <c r="J3" i="67"/>
  <c r="J4" i="67"/>
  <c r="J5" i="67"/>
  <c r="J6" i="67"/>
  <c r="J7" i="67"/>
  <c r="J8" i="67"/>
  <c r="J9" i="67"/>
  <c r="J10" i="67"/>
  <c r="J11" i="67"/>
  <c r="J12" i="67"/>
  <c r="J13" i="67"/>
  <c r="J14" i="67"/>
  <c r="J15" i="67"/>
  <c r="J16" i="67"/>
  <c r="J17" i="67"/>
  <c r="J18" i="67"/>
  <c r="J19" i="67"/>
  <c r="J20" i="67"/>
  <c r="J21" i="67"/>
  <c r="J22" i="67"/>
  <c r="J23" i="67"/>
  <c r="J24" i="67"/>
  <c r="J25" i="67"/>
  <c r="J26" i="67"/>
  <c r="J27" i="67"/>
  <c r="J28" i="67"/>
  <c r="J29" i="67"/>
  <c r="J30" i="67"/>
  <c r="J31" i="67"/>
  <c r="J32" i="67"/>
  <c r="J33" i="67"/>
  <c r="J34" i="67"/>
  <c r="J35" i="67"/>
  <c r="J36" i="67"/>
  <c r="J37" i="67"/>
  <c r="J38" i="67"/>
  <c r="J39" i="67"/>
  <c r="J40" i="67"/>
  <c r="J41" i="67"/>
  <c r="J42" i="67"/>
  <c r="J43" i="67"/>
  <c r="J44" i="67"/>
  <c r="J45" i="67"/>
  <c r="J46" i="67"/>
  <c r="J47" i="67"/>
  <c r="J48" i="67"/>
  <c r="J49" i="67"/>
  <c r="J50" i="67"/>
  <c r="J51" i="67"/>
  <c r="J52" i="67"/>
  <c r="J53" i="67"/>
  <c r="J54" i="67"/>
  <c r="J55" i="67"/>
  <c r="J56" i="67"/>
  <c r="J57" i="67"/>
  <c r="J58" i="67"/>
  <c r="J59" i="67"/>
  <c r="J60" i="67"/>
  <c r="J61" i="67"/>
  <c r="J62" i="67"/>
  <c r="J63" i="67"/>
  <c r="J64" i="67"/>
  <c r="J65" i="67"/>
  <c r="J66" i="67"/>
  <c r="J67" i="67"/>
  <c r="J68" i="67"/>
  <c r="J69" i="67"/>
  <c r="J70" i="67"/>
  <c r="J71" i="67"/>
  <c r="J72" i="67"/>
  <c r="J73" i="67"/>
  <c r="J74" i="67"/>
  <c r="J75" i="67"/>
  <c r="J76" i="67"/>
  <c r="J77" i="67"/>
  <c r="J78" i="67"/>
  <c r="J79" i="67"/>
  <c r="J80" i="67"/>
  <c r="J81" i="67"/>
  <c r="J82" i="67"/>
  <c r="J83" i="67"/>
  <c r="J84" i="67"/>
  <c r="J85" i="67"/>
  <c r="J86" i="67"/>
  <c r="J87" i="67"/>
  <c r="J88" i="67"/>
  <c r="J89" i="67"/>
  <c r="J90" i="67"/>
  <c r="J91" i="67"/>
  <c r="J92" i="67"/>
  <c r="J93" i="67"/>
  <c r="J94" i="67"/>
  <c r="J95" i="67"/>
  <c r="J96" i="67"/>
  <c r="J97" i="67"/>
  <c r="J98" i="67"/>
  <c r="J99" i="67"/>
  <c r="J100" i="67"/>
  <c r="J101" i="67"/>
  <c r="J102" i="67"/>
  <c r="J103" i="67"/>
  <c r="J104" i="67"/>
  <c r="J105" i="67"/>
  <c r="J106" i="67"/>
  <c r="J107" i="67"/>
  <c r="J108" i="67"/>
  <c r="J109" i="67"/>
  <c r="J110" i="67"/>
  <c r="J111" i="67"/>
  <c r="J112" i="67"/>
  <c r="J113" i="67"/>
  <c r="J114" i="67"/>
  <c r="J115" i="67"/>
  <c r="J116" i="67"/>
  <c r="J117" i="67"/>
  <c r="J118" i="67"/>
  <c r="J119" i="67"/>
  <c r="J120" i="67"/>
  <c r="J121" i="67"/>
  <c r="J122" i="67"/>
  <c r="J123" i="67"/>
  <c r="J124" i="67"/>
  <c r="J125" i="67"/>
  <c r="J126" i="67"/>
  <c r="J127" i="67"/>
  <c r="J128" i="67"/>
  <c r="J129" i="67"/>
  <c r="J130" i="67"/>
  <c r="J131" i="67"/>
  <c r="J132" i="67"/>
  <c r="J133" i="67"/>
  <c r="J134" i="67"/>
  <c r="J135" i="67"/>
  <c r="J136" i="67"/>
  <c r="J137" i="67"/>
  <c r="J138" i="67"/>
  <c r="J139" i="67"/>
  <c r="J140" i="67"/>
  <c r="J141" i="67"/>
  <c r="J142" i="67"/>
  <c r="J143" i="67"/>
  <c r="J144" i="67"/>
  <c r="J145" i="67"/>
  <c r="J146" i="67"/>
  <c r="J147" i="67"/>
  <c r="J148" i="67"/>
  <c r="J149" i="67"/>
  <c r="J150" i="67"/>
  <c r="J151" i="67"/>
  <c r="J152" i="67"/>
  <c r="J153" i="67"/>
  <c r="J154" i="67"/>
  <c r="J155" i="67"/>
  <c r="J156" i="67"/>
  <c r="J157" i="67"/>
  <c r="J158" i="67"/>
  <c r="J159" i="67"/>
  <c r="J160" i="67"/>
  <c r="J161" i="67"/>
  <c r="J162" i="67"/>
  <c r="J163" i="67"/>
  <c r="J164" i="67"/>
  <c r="J165" i="67"/>
  <c r="J166" i="67"/>
  <c r="J167" i="67"/>
  <c r="J168" i="67"/>
  <c r="J169" i="67"/>
  <c r="J170" i="67"/>
  <c r="J171" i="67"/>
  <c r="J172" i="67"/>
  <c r="J173" i="67"/>
  <c r="J174" i="67"/>
  <c r="J175" i="67"/>
  <c r="J176" i="67"/>
  <c r="J177" i="67"/>
  <c r="J178" i="67"/>
  <c r="J179" i="67"/>
  <c r="J180" i="67"/>
  <c r="J181" i="67"/>
  <c r="J182" i="67"/>
  <c r="J183" i="67"/>
  <c r="J184" i="67"/>
  <c r="J185" i="67"/>
  <c r="J186" i="67"/>
  <c r="J187" i="67"/>
  <c r="J188" i="67"/>
  <c r="J189" i="67"/>
  <c r="J190" i="67"/>
  <c r="J191" i="67"/>
  <c r="J192" i="67"/>
  <c r="J193" i="67"/>
  <c r="J194" i="67"/>
  <c r="J195" i="67"/>
  <c r="J196" i="67"/>
  <c r="J197" i="67"/>
  <c r="J198" i="67"/>
  <c r="J199" i="67"/>
  <c r="J200" i="67"/>
  <c r="J201" i="67"/>
  <c r="J202" i="67"/>
  <c r="J203" i="67"/>
  <c r="J204" i="67"/>
  <c r="J205" i="67"/>
  <c r="J206" i="67"/>
  <c r="J207" i="67"/>
  <c r="J208" i="67"/>
  <c r="J209" i="67"/>
  <c r="J210" i="67"/>
  <c r="J211" i="67"/>
  <c r="J212" i="67"/>
  <c r="J213" i="67"/>
  <c r="J214" i="67"/>
  <c r="J215" i="67"/>
  <c r="J216" i="67"/>
  <c r="J217" i="67"/>
  <c r="J218" i="67"/>
  <c r="J219" i="67"/>
  <c r="J220" i="67"/>
  <c r="J221" i="67"/>
  <c r="J222" i="67"/>
  <c r="J223" i="67"/>
  <c r="J224" i="67"/>
  <c r="J225" i="67"/>
  <c r="J226" i="67"/>
  <c r="J227" i="67"/>
  <c r="J228" i="67"/>
  <c r="J229" i="67"/>
  <c r="J230" i="67"/>
  <c r="J231" i="67"/>
  <c r="J232" i="67"/>
  <c r="J233" i="67"/>
  <c r="J234" i="67"/>
  <c r="J235" i="67"/>
  <c r="J236" i="67"/>
  <c r="J237" i="67"/>
  <c r="J238" i="67"/>
  <c r="J239" i="67"/>
  <c r="J240" i="67"/>
  <c r="J241" i="67"/>
  <c r="J242" i="67"/>
  <c r="J243" i="67"/>
  <c r="J244" i="67"/>
  <c r="J245" i="67"/>
  <c r="J246" i="67"/>
  <c r="J247" i="67"/>
  <c r="J248" i="67"/>
  <c r="J249" i="67"/>
  <c r="J250" i="67"/>
  <c r="J251" i="67"/>
  <c r="J252" i="67"/>
  <c r="J253" i="67"/>
  <c r="J254" i="67"/>
  <c r="J255" i="67"/>
  <c r="J256" i="67"/>
  <c r="J257" i="67"/>
  <c r="J258" i="67"/>
  <c r="J259" i="67"/>
  <c r="J260" i="67"/>
  <c r="J261" i="67"/>
  <c r="J262" i="67"/>
  <c r="J263" i="67"/>
  <c r="J264" i="67"/>
  <c r="J265" i="67"/>
  <c r="J266" i="67"/>
  <c r="J267" i="67"/>
  <c r="J268" i="67"/>
  <c r="J269" i="67"/>
  <c r="J270" i="67"/>
  <c r="J271" i="67"/>
  <c r="J272" i="67"/>
  <c r="J273" i="67"/>
  <c r="J274" i="67"/>
  <c r="J275" i="67"/>
  <c r="J276" i="67"/>
  <c r="J277" i="67"/>
  <c r="J278" i="67"/>
  <c r="J279" i="67"/>
  <c r="J280" i="67"/>
  <c r="J281" i="67"/>
  <c r="J282" i="67"/>
  <c r="J283" i="67"/>
  <c r="J284" i="67"/>
  <c r="J285" i="67"/>
  <c r="J286" i="67"/>
  <c r="J287" i="67"/>
  <c r="J288" i="67"/>
  <c r="J289" i="67"/>
  <c r="J290" i="67"/>
  <c r="J291" i="67"/>
  <c r="J292" i="67"/>
  <c r="J293" i="67"/>
  <c r="J294" i="67"/>
  <c r="J295" i="67"/>
  <c r="J296" i="67"/>
  <c r="J297" i="67"/>
  <c r="J298" i="67"/>
  <c r="J299" i="67"/>
  <c r="J300" i="67"/>
  <c r="J301" i="67"/>
  <c r="J302" i="67"/>
  <c r="J303" i="67"/>
  <c r="J304" i="67"/>
  <c r="J305" i="67"/>
  <c r="J306" i="67"/>
  <c r="J307" i="67"/>
  <c r="J308" i="67"/>
  <c r="J309" i="67"/>
  <c r="J310" i="67"/>
  <c r="J311" i="67"/>
  <c r="J312" i="67"/>
  <c r="J313" i="67"/>
  <c r="J314" i="67"/>
  <c r="J315" i="67"/>
  <c r="J316" i="67"/>
  <c r="J317" i="67"/>
  <c r="J318" i="67"/>
  <c r="J319" i="67"/>
  <c r="J2" i="67"/>
  <c r="I15" i="67"/>
  <c r="I16" i="67"/>
  <c r="I17" i="67"/>
  <c r="I18" i="67"/>
  <c r="I19" i="67"/>
  <c r="I20" i="67"/>
  <c r="I21" i="67"/>
  <c r="I22" i="67"/>
  <c r="I23" i="67"/>
  <c r="I24" i="67"/>
  <c r="I25" i="67"/>
  <c r="I26" i="67"/>
  <c r="I27" i="67"/>
  <c r="I28" i="67"/>
  <c r="I29" i="67"/>
  <c r="I30" i="67"/>
  <c r="I31" i="67"/>
  <c r="I32" i="67"/>
  <c r="I33" i="67"/>
  <c r="I34" i="67"/>
  <c r="I35" i="67"/>
  <c r="I36" i="67"/>
  <c r="I37" i="67"/>
  <c r="I38" i="67"/>
  <c r="I39" i="67"/>
  <c r="I40" i="67"/>
  <c r="I41" i="67"/>
  <c r="I42" i="67"/>
  <c r="I43" i="67"/>
  <c r="I44" i="67"/>
  <c r="I45" i="67"/>
  <c r="I46" i="67"/>
  <c r="I47" i="67"/>
  <c r="I48" i="67"/>
  <c r="I49" i="67"/>
  <c r="I50" i="67"/>
  <c r="I51" i="67"/>
  <c r="I52" i="67"/>
  <c r="I53" i="67"/>
  <c r="I54" i="67"/>
  <c r="I55" i="67"/>
  <c r="I56" i="67"/>
  <c r="I57" i="67"/>
  <c r="I58" i="67"/>
  <c r="I59" i="67"/>
  <c r="I60" i="67"/>
  <c r="I61" i="67"/>
  <c r="I62" i="67"/>
  <c r="I63" i="67"/>
  <c r="I64" i="67"/>
  <c r="I65" i="67"/>
  <c r="I66" i="67"/>
  <c r="I67" i="67"/>
  <c r="I68" i="67"/>
  <c r="I69" i="67"/>
  <c r="I70" i="67"/>
  <c r="I71" i="67"/>
  <c r="I72" i="67"/>
  <c r="I73" i="67"/>
  <c r="I74" i="67"/>
  <c r="I75" i="67"/>
  <c r="I76" i="67"/>
  <c r="I77" i="67"/>
  <c r="I78" i="67"/>
  <c r="I79" i="67"/>
  <c r="I80" i="67"/>
  <c r="I81" i="67"/>
  <c r="I82" i="67"/>
  <c r="I83" i="67"/>
  <c r="I84" i="67"/>
  <c r="I85" i="67"/>
  <c r="I86" i="67"/>
  <c r="I87" i="67"/>
  <c r="I88" i="67"/>
  <c r="I89" i="67"/>
  <c r="I90" i="67"/>
  <c r="I91" i="67"/>
  <c r="I92" i="67"/>
  <c r="I93" i="67"/>
  <c r="I94" i="67"/>
  <c r="I95" i="67"/>
  <c r="I96" i="67"/>
  <c r="I97" i="67"/>
  <c r="I98" i="67"/>
  <c r="I99" i="67"/>
  <c r="I100" i="67"/>
  <c r="I101" i="67"/>
  <c r="I102" i="67"/>
  <c r="I103" i="67"/>
  <c r="I104" i="67"/>
  <c r="I105" i="67"/>
  <c r="I106" i="67"/>
  <c r="I107" i="67"/>
  <c r="I108" i="67"/>
  <c r="I109" i="67"/>
  <c r="I110" i="67"/>
  <c r="I111" i="67"/>
  <c r="I112" i="67"/>
  <c r="I113" i="67"/>
  <c r="I114" i="67"/>
  <c r="I115" i="67"/>
  <c r="I116" i="67"/>
  <c r="I117" i="67"/>
  <c r="I118" i="67"/>
  <c r="I119" i="67"/>
  <c r="I120" i="67"/>
  <c r="I121" i="67"/>
  <c r="I122" i="67"/>
  <c r="I123" i="67"/>
  <c r="I124" i="67"/>
  <c r="I125" i="67"/>
  <c r="I126" i="67"/>
  <c r="I127" i="67"/>
  <c r="I128" i="67"/>
  <c r="I129" i="67"/>
  <c r="I130" i="67"/>
  <c r="I131" i="67"/>
  <c r="I132" i="67"/>
  <c r="I133" i="67"/>
  <c r="I134" i="67"/>
  <c r="I135" i="67"/>
  <c r="I136" i="67"/>
  <c r="I137" i="67"/>
  <c r="I138" i="67"/>
  <c r="I139" i="67"/>
  <c r="I140" i="67"/>
  <c r="I141" i="67"/>
  <c r="I142" i="67"/>
  <c r="I143" i="67"/>
  <c r="I144" i="67"/>
  <c r="I145" i="67"/>
  <c r="I146" i="67"/>
  <c r="I147" i="67"/>
  <c r="I148" i="67"/>
  <c r="I149" i="67"/>
  <c r="I150" i="67"/>
  <c r="I151" i="67"/>
  <c r="I152" i="67"/>
  <c r="I153" i="67"/>
  <c r="I154" i="67"/>
  <c r="I155" i="67"/>
  <c r="I156" i="67"/>
  <c r="I157" i="67"/>
  <c r="I158" i="67"/>
  <c r="I159" i="67"/>
  <c r="I160" i="67"/>
  <c r="I161" i="67"/>
  <c r="I162" i="67"/>
  <c r="I163" i="67"/>
  <c r="I164" i="67"/>
  <c r="I165" i="67"/>
  <c r="I166" i="67"/>
  <c r="I167" i="67"/>
  <c r="I168" i="67"/>
  <c r="I169" i="67"/>
  <c r="I170" i="67"/>
  <c r="I171" i="67"/>
  <c r="I172" i="67"/>
  <c r="I173" i="67"/>
  <c r="I174" i="67"/>
  <c r="I175" i="67"/>
  <c r="I176" i="67"/>
  <c r="I177" i="67"/>
  <c r="I178" i="67"/>
  <c r="I179" i="67"/>
  <c r="I180" i="67"/>
  <c r="I181" i="67"/>
  <c r="I182" i="67"/>
  <c r="I183" i="67"/>
  <c r="I184" i="67"/>
  <c r="I185" i="67"/>
  <c r="I186" i="67"/>
  <c r="I187" i="67"/>
  <c r="I188" i="67"/>
  <c r="I189" i="67"/>
  <c r="I190" i="67"/>
  <c r="I191" i="67"/>
  <c r="I192" i="67"/>
  <c r="I193" i="67"/>
  <c r="I194" i="67"/>
  <c r="I195" i="67"/>
  <c r="I196" i="67"/>
  <c r="I197" i="67"/>
  <c r="I198" i="67"/>
  <c r="I199" i="67"/>
  <c r="I200" i="67"/>
  <c r="I201" i="67"/>
  <c r="I202" i="67"/>
  <c r="I203" i="67"/>
  <c r="I204" i="67"/>
  <c r="I205" i="67"/>
  <c r="I206" i="67"/>
  <c r="I207" i="67"/>
  <c r="I208" i="67"/>
  <c r="I209" i="67"/>
  <c r="I210" i="67"/>
  <c r="I211" i="67"/>
  <c r="I212" i="67"/>
  <c r="I213" i="67"/>
  <c r="I214" i="67"/>
  <c r="I215" i="67"/>
  <c r="I216" i="67"/>
  <c r="I217" i="67"/>
  <c r="I218" i="67"/>
  <c r="I219" i="67"/>
  <c r="I220" i="67"/>
  <c r="I221" i="67"/>
  <c r="I222" i="67"/>
  <c r="I223" i="67"/>
  <c r="I224" i="67"/>
  <c r="I225" i="67"/>
  <c r="I226" i="67"/>
  <c r="I227" i="67"/>
  <c r="I228" i="67"/>
  <c r="I229" i="67"/>
  <c r="I230" i="67"/>
  <c r="I231" i="67"/>
  <c r="I232" i="67"/>
  <c r="I233" i="67"/>
  <c r="I234" i="67"/>
  <c r="I235" i="67"/>
  <c r="I236" i="67"/>
  <c r="I237" i="67"/>
  <c r="I238" i="67"/>
  <c r="I239" i="67"/>
  <c r="I240" i="67"/>
  <c r="I241" i="67"/>
  <c r="I242" i="67"/>
  <c r="I243" i="67"/>
  <c r="I244" i="67"/>
  <c r="I245" i="67"/>
  <c r="I246" i="67"/>
  <c r="I247" i="67"/>
  <c r="I248" i="67"/>
  <c r="I249" i="67"/>
  <c r="I250" i="67"/>
  <c r="I251" i="67"/>
  <c r="I252" i="67"/>
  <c r="I253" i="67"/>
  <c r="I254" i="67"/>
  <c r="I255" i="67"/>
  <c r="I256" i="67"/>
  <c r="I257" i="67"/>
  <c r="I258" i="67"/>
  <c r="I259" i="67"/>
  <c r="I260" i="67"/>
  <c r="I261" i="67"/>
  <c r="I262" i="67"/>
  <c r="I263" i="67"/>
  <c r="I264" i="67"/>
  <c r="I265" i="67"/>
  <c r="I266" i="67"/>
  <c r="I267" i="67"/>
  <c r="I268" i="67"/>
  <c r="I269" i="67"/>
  <c r="I270" i="67"/>
  <c r="I271" i="67"/>
  <c r="I272" i="67"/>
  <c r="I273" i="67"/>
  <c r="I274" i="67"/>
  <c r="I275" i="67"/>
  <c r="I276" i="67"/>
  <c r="I277" i="67"/>
  <c r="I278" i="67"/>
  <c r="I279" i="67"/>
  <c r="I280" i="67"/>
  <c r="I281" i="67"/>
  <c r="I282" i="67"/>
  <c r="I283" i="67"/>
  <c r="I284" i="67"/>
  <c r="I285" i="67"/>
  <c r="I286" i="67"/>
  <c r="I287" i="67"/>
  <c r="I288" i="67"/>
  <c r="I289" i="67"/>
  <c r="I290" i="67"/>
  <c r="I291" i="67"/>
  <c r="I292" i="67"/>
  <c r="I293" i="67"/>
  <c r="I294" i="67"/>
  <c r="I295" i="67"/>
  <c r="I296" i="67"/>
  <c r="I297" i="67"/>
  <c r="I298" i="67"/>
  <c r="I299" i="67"/>
  <c r="I300" i="67"/>
  <c r="I301" i="67"/>
  <c r="I302" i="67"/>
  <c r="I303" i="67"/>
  <c r="I304" i="67"/>
  <c r="I305" i="67"/>
  <c r="I306" i="67"/>
  <c r="I307" i="67"/>
  <c r="I308" i="67"/>
  <c r="I309" i="67"/>
  <c r="I310" i="67"/>
  <c r="I311" i="67"/>
  <c r="I312" i="67"/>
  <c r="I313" i="67"/>
  <c r="I314" i="67"/>
  <c r="I315" i="67"/>
  <c r="I316" i="67"/>
  <c r="I317" i="67"/>
  <c r="I318" i="67"/>
  <c r="I319" i="67"/>
  <c r="I2" i="67"/>
  <c r="I3" i="67"/>
  <c r="I5" i="67"/>
  <c r="I6" i="67"/>
  <c r="I7" i="67"/>
  <c r="I8" i="67"/>
  <c r="I9" i="67"/>
  <c r="I10" i="67"/>
  <c r="I11" i="67"/>
  <c r="I12" i="67"/>
  <c r="I13" i="67"/>
  <c r="I14" i="67"/>
  <c r="I4" i="67"/>
  <c r="F13" i="113" l="1"/>
  <c r="H13" i="113" s="1"/>
  <c r="G12" i="113"/>
  <c r="F12" i="113"/>
  <c r="H12" i="113" s="1"/>
  <c r="G11" i="113"/>
  <c r="F11" i="113"/>
  <c r="H11" i="113" s="1"/>
  <c r="G10" i="113"/>
  <c r="F10" i="113"/>
  <c r="H10" i="113" s="1"/>
  <c r="G9" i="113"/>
  <c r="F9" i="113"/>
  <c r="H9" i="113" s="1"/>
  <c r="G8" i="113"/>
  <c r="F8" i="113"/>
  <c r="H8" i="113" s="1"/>
  <c r="G7" i="113"/>
  <c r="F7" i="113"/>
  <c r="H7" i="113" s="1"/>
  <c r="G6" i="113"/>
  <c r="F6" i="113"/>
  <c r="H6" i="113" s="1"/>
  <c r="G5" i="113"/>
  <c r="F5" i="113"/>
  <c r="H5" i="113" s="1"/>
  <c r="G4" i="113"/>
  <c r="F4" i="113"/>
  <c r="H4" i="113" s="1"/>
  <c r="G3" i="113"/>
  <c r="F3" i="113"/>
  <c r="H3" i="113" s="1"/>
  <c r="G2" i="113"/>
  <c r="F2" i="113"/>
  <c r="H2" i="113" s="1"/>
  <c r="F14" i="113" l="1"/>
  <c r="G13" i="113"/>
  <c r="N320" i="96"/>
  <c r="O320" i="96" s="1"/>
  <c r="I320" i="96"/>
  <c r="H320" i="96"/>
  <c r="O319" i="96"/>
  <c r="N319" i="96"/>
  <c r="I319" i="96"/>
  <c r="H319" i="96"/>
  <c r="N318" i="96"/>
  <c r="O318" i="96" s="1"/>
  <c r="I318" i="96"/>
  <c r="H318" i="96"/>
  <c r="N317" i="96"/>
  <c r="O317" i="96" s="1"/>
  <c r="I317" i="96"/>
  <c r="H317" i="96"/>
  <c r="O316" i="96"/>
  <c r="N316" i="96"/>
  <c r="I316" i="96"/>
  <c r="H316" i="96"/>
  <c r="N315" i="96"/>
  <c r="O315" i="96" s="1"/>
  <c r="I315" i="96"/>
  <c r="H315" i="96"/>
  <c r="N314" i="96"/>
  <c r="O314" i="96" s="1"/>
  <c r="I314" i="96"/>
  <c r="H314" i="96"/>
  <c r="O313" i="96"/>
  <c r="N313" i="96"/>
  <c r="I313" i="96"/>
  <c r="H313" i="96"/>
  <c r="N312" i="96"/>
  <c r="O312" i="96" s="1"/>
  <c r="I312" i="96"/>
  <c r="H312" i="96"/>
  <c r="O311" i="96"/>
  <c r="N311" i="96"/>
  <c r="I311" i="96"/>
  <c r="H311" i="96"/>
  <c r="O310" i="96"/>
  <c r="N310" i="96"/>
  <c r="I310" i="96"/>
  <c r="H310" i="96"/>
  <c r="N309" i="96"/>
  <c r="O309" i="96" s="1"/>
  <c r="I309" i="96"/>
  <c r="H309" i="96"/>
  <c r="O308" i="96"/>
  <c r="N308" i="96"/>
  <c r="I308" i="96"/>
  <c r="H308" i="96"/>
  <c r="O307" i="96"/>
  <c r="N307" i="96"/>
  <c r="I307" i="96"/>
  <c r="H307" i="96"/>
  <c r="N306" i="96"/>
  <c r="O306" i="96" s="1"/>
  <c r="I306" i="96"/>
  <c r="H306" i="96"/>
  <c r="N305" i="96"/>
  <c r="O305" i="96" s="1"/>
  <c r="I305" i="96"/>
  <c r="H305" i="96"/>
  <c r="O304" i="96"/>
  <c r="N304" i="96"/>
  <c r="I304" i="96"/>
  <c r="H304" i="96"/>
  <c r="N303" i="96"/>
  <c r="O303" i="96" s="1"/>
  <c r="I303" i="96"/>
  <c r="H303" i="96"/>
  <c r="N302" i="96"/>
  <c r="O302" i="96" s="1"/>
  <c r="I302" i="96"/>
  <c r="H302" i="96"/>
  <c r="O301" i="96"/>
  <c r="N301" i="96"/>
  <c r="I301" i="96"/>
  <c r="H301" i="96"/>
  <c r="N300" i="96"/>
  <c r="O300" i="96" s="1"/>
  <c r="I300" i="96"/>
  <c r="H300" i="96"/>
  <c r="N299" i="96"/>
  <c r="O299" i="96" s="1"/>
  <c r="I299" i="96"/>
  <c r="H299" i="96"/>
  <c r="O298" i="96"/>
  <c r="N298" i="96"/>
  <c r="I298" i="96"/>
  <c r="H298" i="96"/>
  <c r="N297" i="96"/>
  <c r="O297" i="96" s="1"/>
  <c r="I297" i="96"/>
  <c r="H297" i="96"/>
  <c r="O296" i="96"/>
  <c r="N296" i="96"/>
  <c r="I296" i="96"/>
  <c r="H296" i="96"/>
  <c r="O295" i="96"/>
  <c r="N295" i="96"/>
  <c r="I295" i="96"/>
  <c r="H295" i="96"/>
  <c r="N294" i="96"/>
  <c r="O294" i="96" s="1"/>
  <c r="I294" i="96"/>
  <c r="H294" i="96"/>
  <c r="O293" i="96"/>
  <c r="N293" i="96"/>
  <c r="I293" i="96"/>
  <c r="H293" i="96"/>
  <c r="O292" i="96"/>
  <c r="N292" i="96"/>
  <c r="I292" i="96"/>
  <c r="H292" i="96"/>
  <c r="N291" i="96"/>
  <c r="O291" i="96" s="1"/>
  <c r="I291" i="96"/>
  <c r="H291" i="96"/>
  <c r="O290" i="96"/>
  <c r="N290" i="96"/>
  <c r="I290" i="96"/>
  <c r="H290" i="96"/>
  <c r="O289" i="96"/>
  <c r="N289" i="96"/>
  <c r="I289" i="96"/>
  <c r="H289" i="96"/>
  <c r="N288" i="96"/>
  <c r="O288" i="96" s="1"/>
  <c r="I288" i="96"/>
  <c r="H288" i="96"/>
  <c r="N287" i="96"/>
  <c r="O287" i="96" s="1"/>
  <c r="I287" i="96"/>
  <c r="H287" i="96"/>
  <c r="O286" i="96"/>
  <c r="N286" i="96"/>
  <c r="I286" i="96"/>
  <c r="H286" i="96"/>
  <c r="N285" i="96"/>
  <c r="O285" i="96" s="1"/>
  <c r="I285" i="96"/>
  <c r="H285" i="96"/>
  <c r="N284" i="96"/>
  <c r="O284" i="96" s="1"/>
  <c r="I284" i="96"/>
  <c r="H284" i="96"/>
  <c r="O283" i="96"/>
  <c r="N283" i="96"/>
  <c r="I283" i="96"/>
  <c r="H283" i="96"/>
  <c r="N282" i="96"/>
  <c r="O282" i="96" s="1"/>
  <c r="I282" i="96"/>
  <c r="H282" i="96"/>
  <c r="N281" i="96"/>
  <c r="O281" i="96" s="1"/>
  <c r="I281" i="96"/>
  <c r="H281" i="96"/>
  <c r="O280" i="96"/>
  <c r="N280" i="96"/>
  <c r="I280" i="96"/>
  <c r="H280" i="96"/>
  <c r="N279" i="96"/>
  <c r="O279" i="96" s="1"/>
  <c r="I279" i="96"/>
  <c r="H279" i="96"/>
  <c r="N278" i="96"/>
  <c r="O278" i="96" s="1"/>
  <c r="I278" i="96"/>
  <c r="H278" i="96"/>
  <c r="O277" i="96"/>
  <c r="N277" i="96"/>
  <c r="I277" i="96"/>
  <c r="H277" i="96"/>
  <c r="N276" i="96"/>
  <c r="O276" i="96" s="1"/>
  <c r="I276" i="96"/>
  <c r="H276" i="96"/>
  <c r="N275" i="96"/>
  <c r="O275" i="96" s="1"/>
  <c r="I275" i="96"/>
  <c r="H275" i="96"/>
  <c r="O274" i="96"/>
  <c r="N274" i="96"/>
  <c r="I274" i="96"/>
  <c r="H274" i="96"/>
  <c r="N273" i="96"/>
  <c r="O273" i="96" s="1"/>
  <c r="I273" i="96"/>
  <c r="H273" i="96"/>
  <c r="N272" i="96"/>
  <c r="O272" i="96" s="1"/>
  <c r="I272" i="96"/>
  <c r="H272" i="96"/>
  <c r="O271" i="96"/>
  <c r="N271" i="96"/>
  <c r="I271" i="96"/>
  <c r="H271" i="96"/>
  <c r="N270" i="96"/>
  <c r="O270" i="96" s="1"/>
  <c r="I270" i="96"/>
  <c r="H270" i="96"/>
  <c r="N269" i="96"/>
  <c r="O269" i="96" s="1"/>
  <c r="I269" i="96"/>
  <c r="H269" i="96"/>
  <c r="O268" i="96"/>
  <c r="N268" i="96"/>
  <c r="I268" i="96"/>
  <c r="H268" i="96"/>
  <c r="N267" i="96"/>
  <c r="O267" i="96" s="1"/>
  <c r="I267" i="96"/>
  <c r="H267" i="96"/>
  <c r="N266" i="96"/>
  <c r="O266" i="96" s="1"/>
  <c r="I266" i="96"/>
  <c r="H266" i="96"/>
  <c r="O265" i="96"/>
  <c r="N265" i="96"/>
  <c r="I265" i="96"/>
  <c r="H265" i="96"/>
  <c r="N264" i="96"/>
  <c r="O264" i="96" s="1"/>
  <c r="I264" i="96"/>
  <c r="H264" i="96"/>
  <c r="N263" i="96"/>
  <c r="O263" i="96" s="1"/>
  <c r="I263" i="96"/>
  <c r="H263" i="96"/>
  <c r="O262" i="96"/>
  <c r="N262" i="96"/>
  <c r="I262" i="96"/>
  <c r="H262" i="96"/>
  <c r="N261" i="96"/>
  <c r="O261" i="96" s="1"/>
  <c r="I261" i="96"/>
  <c r="H261" i="96"/>
  <c r="N260" i="96"/>
  <c r="O260" i="96" s="1"/>
  <c r="I260" i="96"/>
  <c r="H260" i="96"/>
  <c r="O259" i="96"/>
  <c r="N259" i="96"/>
  <c r="I259" i="96"/>
  <c r="H259" i="96"/>
  <c r="N258" i="96"/>
  <c r="O258" i="96" s="1"/>
  <c r="I258" i="96"/>
  <c r="H258" i="96"/>
  <c r="N257" i="96"/>
  <c r="O257" i="96" s="1"/>
  <c r="I257" i="96"/>
  <c r="H257" i="96"/>
  <c r="O256" i="96"/>
  <c r="N256" i="96"/>
  <c r="I256" i="96"/>
  <c r="H256" i="96"/>
  <c r="N255" i="96"/>
  <c r="O255" i="96" s="1"/>
  <c r="I255" i="96"/>
  <c r="H255" i="96"/>
  <c r="N254" i="96"/>
  <c r="O254" i="96" s="1"/>
  <c r="I254" i="96"/>
  <c r="H254" i="96"/>
  <c r="O253" i="96"/>
  <c r="N253" i="96"/>
  <c r="I253" i="96"/>
  <c r="H253" i="96"/>
  <c r="N252" i="96"/>
  <c r="O252" i="96" s="1"/>
  <c r="I252" i="96"/>
  <c r="H252" i="96"/>
  <c r="N251" i="96"/>
  <c r="O251" i="96" s="1"/>
  <c r="I251" i="96"/>
  <c r="H251" i="96"/>
  <c r="O250" i="96"/>
  <c r="N250" i="96"/>
  <c r="I250" i="96"/>
  <c r="H250" i="96"/>
  <c r="N249" i="96"/>
  <c r="O249" i="96" s="1"/>
  <c r="I249" i="96"/>
  <c r="H249" i="96"/>
  <c r="N248" i="96"/>
  <c r="O248" i="96" s="1"/>
  <c r="I248" i="96"/>
  <c r="H248" i="96"/>
  <c r="O247" i="96"/>
  <c r="N247" i="96"/>
  <c r="I247" i="96"/>
  <c r="H247" i="96"/>
  <c r="N246" i="96"/>
  <c r="O246" i="96" s="1"/>
  <c r="I246" i="96"/>
  <c r="H246" i="96"/>
  <c r="N245" i="96"/>
  <c r="O245" i="96" s="1"/>
  <c r="I245" i="96"/>
  <c r="H245" i="96"/>
  <c r="O244" i="96"/>
  <c r="N244" i="96"/>
  <c r="I244" i="96"/>
  <c r="H244" i="96"/>
  <c r="N243" i="96"/>
  <c r="O243" i="96" s="1"/>
  <c r="I243" i="96"/>
  <c r="H243" i="96"/>
  <c r="N242" i="96"/>
  <c r="O242" i="96" s="1"/>
  <c r="I242" i="96"/>
  <c r="H242" i="96"/>
  <c r="O241" i="96"/>
  <c r="N241" i="96"/>
  <c r="I241" i="96"/>
  <c r="H241" i="96"/>
  <c r="N240" i="96"/>
  <c r="O240" i="96" s="1"/>
  <c r="I240" i="96"/>
  <c r="H240" i="96"/>
  <c r="N239" i="96"/>
  <c r="O239" i="96" s="1"/>
  <c r="I239" i="96"/>
  <c r="H239" i="96"/>
  <c r="O238" i="96"/>
  <c r="N238" i="96"/>
  <c r="I238" i="96"/>
  <c r="H238" i="96"/>
  <c r="N237" i="96"/>
  <c r="O237" i="96" s="1"/>
  <c r="I237" i="96"/>
  <c r="H237" i="96"/>
  <c r="N236" i="96"/>
  <c r="O236" i="96" s="1"/>
  <c r="I236" i="96"/>
  <c r="H236" i="96"/>
  <c r="O235" i="96"/>
  <c r="N235" i="96"/>
  <c r="I235" i="96"/>
  <c r="H235" i="96"/>
  <c r="N234" i="96"/>
  <c r="O234" i="96" s="1"/>
  <c r="I234" i="96"/>
  <c r="H234" i="96"/>
  <c r="N233" i="96"/>
  <c r="O233" i="96" s="1"/>
  <c r="I233" i="96"/>
  <c r="H233" i="96"/>
  <c r="O232" i="96"/>
  <c r="N232" i="96"/>
  <c r="I232" i="96"/>
  <c r="H232" i="96"/>
  <c r="N231" i="96"/>
  <c r="O231" i="96" s="1"/>
  <c r="I231" i="96"/>
  <c r="H231" i="96"/>
  <c r="N230" i="96"/>
  <c r="O230" i="96" s="1"/>
  <c r="I230" i="96"/>
  <c r="H230" i="96"/>
  <c r="O229" i="96"/>
  <c r="N229" i="96"/>
  <c r="I229" i="96"/>
  <c r="H229" i="96"/>
  <c r="N228" i="96"/>
  <c r="O228" i="96" s="1"/>
  <c r="I228" i="96"/>
  <c r="H228" i="96"/>
  <c r="N227" i="96"/>
  <c r="O227" i="96" s="1"/>
  <c r="I227" i="96"/>
  <c r="H227" i="96"/>
  <c r="O226" i="96"/>
  <c r="N226" i="96"/>
  <c r="I226" i="96"/>
  <c r="H226" i="96"/>
  <c r="N225" i="96"/>
  <c r="O225" i="96" s="1"/>
  <c r="I225" i="96"/>
  <c r="H225" i="96"/>
  <c r="N224" i="96"/>
  <c r="O224" i="96" s="1"/>
  <c r="I224" i="96"/>
  <c r="H224" i="96"/>
  <c r="O223" i="96"/>
  <c r="N223" i="96"/>
  <c r="I223" i="96"/>
  <c r="H223" i="96"/>
  <c r="N222" i="96"/>
  <c r="O222" i="96" s="1"/>
  <c r="I222" i="96"/>
  <c r="H222" i="96"/>
  <c r="N221" i="96"/>
  <c r="O221" i="96" s="1"/>
  <c r="I221" i="96"/>
  <c r="H221" i="96"/>
  <c r="O220" i="96"/>
  <c r="N220" i="96"/>
  <c r="I220" i="96"/>
  <c r="H220" i="96"/>
  <c r="N219" i="96"/>
  <c r="O219" i="96" s="1"/>
  <c r="I219" i="96"/>
  <c r="H219" i="96"/>
  <c r="N218" i="96"/>
  <c r="O218" i="96" s="1"/>
  <c r="I218" i="96"/>
  <c r="H218" i="96"/>
  <c r="O217" i="96"/>
  <c r="N217" i="96"/>
  <c r="I217" i="96"/>
  <c r="H217" i="96"/>
  <c r="N216" i="96"/>
  <c r="O216" i="96" s="1"/>
  <c r="I216" i="96"/>
  <c r="H216" i="96"/>
  <c r="N215" i="96"/>
  <c r="O215" i="96" s="1"/>
  <c r="I215" i="96"/>
  <c r="H215" i="96"/>
  <c r="O214" i="96"/>
  <c r="N214" i="96"/>
  <c r="I214" i="96"/>
  <c r="H214" i="96"/>
  <c r="N213" i="96"/>
  <c r="O213" i="96" s="1"/>
  <c r="I213" i="96"/>
  <c r="H213" i="96"/>
  <c r="N212" i="96"/>
  <c r="O212" i="96" s="1"/>
  <c r="I212" i="96"/>
  <c r="H212" i="96"/>
  <c r="O211" i="96"/>
  <c r="N211" i="96"/>
  <c r="I211" i="96"/>
  <c r="H211" i="96"/>
  <c r="N210" i="96"/>
  <c r="O210" i="96" s="1"/>
  <c r="I210" i="96"/>
  <c r="H210" i="96"/>
  <c r="N209" i="96"/>
  <c r="O209" i="96" s="1"/>
  <c r="I209" i="96"/>
  <c r="H209" i="96"/>
  <c r="O208" i="96"/>
  <c r="N208" i="96"/>
  <c r="I208" i="96"/>
  <c r="H208" i="96"/>
  <c r="N207" i="96"/>
  <c r="O207" i="96" s="1"/>
  <c r="I207" i="96"/>
  <c r="H207" i="96"/>
  <c r="N206" i="96"/>
  <c r="O206" i="96" s="1"/>
  <c r="I206" i="96"/>
  <c r="H206" i="96"/>
  <c r="O205" i="96"/>
  <c r="N205" i="96"/>
  <c r="I205" i="96"/>
  <c r="H205" i="96"/>
  <c r="N204" i="96"/>
  <c r="O204" i="96" s="1"/>
  <c r="I204" i="96"/>
  <c r="H204" i="96"/>
  <c r="N203" i="96"/>
  <c r="O203" i="96" s="1"/>
  <c r="I203" i="96"/>
  <c r="H203" i="96"/>
  <c r="O202" i="96"/>
  <c r="N202" i="96"/>
  <c r="I202" i="96"/>
  <c r="H202" i="96"/>
  <c r="N201" i="96"/>
  <c r="O201" i="96" s="1"/>
  <c r="I201" i="96"/>
  <c r="H201" i="96"/>
  <c r="N200" i="96"/>
  <c r="O200" i="96" s="1"/>
  <c r="I200" i="96"/>
  <c r="H200" i="96"/>
  <c r="O199" i="96"/>
  <c r="N199" i="96"/>
  <c r="I199" i="96"/>
  <c r="H199" i="96"/>
  <c r="N198" i="96"/>
  <c r="O198" i="96" s="1"/>
  <c r="I198" i="96"/>
  <c r="H198" i="96"/>
  <c r="N197" i="96"/>
  <c r="O197" i="96" s="1"/>
  <c r="I197" i="96"/>
  <c r="H197" i="96"/>
  <c r="O196" i="96"/>
  <c r="N196" i="96"/>
  <c r="I196" i="96"/>
  <c r="H196" i="96"/>
  <c r="N195" i="96"/>
  <c r="O195" i="96" s="1"/>
  <c r="I195" i="96"/>
  <c r="H195" i="96"/>
  <c r="N194" i="96"/>
  <c r="O194" i="96" s="1"/>
  <c r="I194" i="96"/>
  <c r="H194" i="96"/>
  <c r="O193" i="96"/>
  <c r="N193" i="96"/>
  <c r="I193" i="96"/>
  <c r="H193" i="96"/>
  <c r="N192" i="96"/>
  <c r="O192" i="96" s="1"/>
  <c r="I192" i="96"/>
  <c r="H192" i="96"/>
  <c r="O191" i="96"/>
  <c r="N191" i="96"/>
  <c r="I191" i="96"/>
  <c r="H191" i="96"/>
  <c r="O190" i="96"/>
  <c r="N190" i="96"/>
  <c r="I190" i="96"/>
  <c r="H190" i="96"/>
  <c r="N189" i="96"/>
  <c r="O189" i="96" s="1"/>
  <c r="I189" i="96"/>
  <c r="H189" i="96"/>
  <c r="N188" i="96"/>
  <c r="O188" i="96" s="1"/>
  <c r="I188" i="96"/>
  <c r="H188" i="96"/>
  <c r="O187" i="96"/>
  <c r="N187" i="96"/>
  <c r="I187" i="96"/>
  <c r="H187" i="96"/>
  <c r="N186" i="96"/>
  <c r="O186" i="96" s="1"/>
  <c r="I186" i="96"/>
  <c r="H186" i="96"/>
  <c r="O185" i="96"/>
  <c r="N185" i="96"/>
  <c r="I185" i="96"/>
  <c r="H185" i="96"/>
  <c r="O184" i="96"/>
  <c r="N184" i="96"/>
  <c r="I184" i="96"/>
  <c r="H184" i="96"/>
  <c r="N183" i="96"/>
  <c r="O183" i="96" s="1"/>
  <c r="I183" i="96"/>
  <c r="H183" i="96"/>
  <c r="O182" i="96"/>
  <c r="N182" i="96"/>
  <c r="I182" i="96"/>
  <c r="H182" i="96"/>
  <c r="O181" i="96"/>
  <c r="N181" i="96"/>
  <c r="I181" i="96"/>
  <c r="H181" i="96"/>
  <c r="N180" i="96"/>
  <c r="O180" i="96" s="1"/>
  <c r="I180" i="96"/>
  <c r="H180" i="96"/>
  <c r="N179" i="96"/>
  <c r="O179" i="96" s="1"/>
  <c r="I179" i="96"/>
  <c r="H179" i="96"/>
  <c r="O178" i="96"/>
  <c r="N178" i="96"/>
  <c r="I178" i="96"/>
  <c r="H178" i="96"/>
  <c r="N177" i="96"/>
  <c r="O177" i="96" s="1"/>
  <c r="I177" i="96"/>
  <c r="H177" i="96"/>
  <c r="O176" i="96"/>
  <c r="N176" i="96"/>
  <c r="I176" i="96"/>
  <c r="H176" i="96"/>
  <c r="O175" i="96"/>
  <c r="N175" i="96"/>
  <c r="I175" i="96"/>
  <c r="H175" i="96"/>
  <c r="N174" i="96"/>
  <c r="O174" i="96" s="1"/>
  <c r="I174" i="96"/>
  <c r="H174" i="96"/>
  <c r="O173" i="96"/>
  <c r="N173" i="96"/>
  <c r="I173" i="96"/>
  <c r="H173" i="96"/>
  <c r="O172" i="96"/>
  <c r="N172" i="96"/>
  <c r="I172" i="96"/>
  <c r="H172" i="96"/>
  <c r="N171" i="96"/>
  <c r="O171" i="96" s="1"/>
  <c r="I171" i="96"/>
  <c r="H171" i="96"/>
  <c r="N170" i="96"/>
  <c r="O170" i="96" s="1"/>
  <c r="I170" i="96"/>
  <c r="H170" i="96"/>
  <c r="O169" i="96"/>
  <c r="N169" i="96"/>
  <c r="I169" i="96"/>
  <c r="H169" i="96"/>
  <c r="N168" i="96"/>
  <c r="O168" i="96" s="1"/>
  <c r="I168" i="96"/>
  <c r="H168" i="96"/>
  <c r="O167" i="96"/>
  <c r="N167" i="96"/>
  <c r="I167" i="96"/>
  <c r="H167" i="96"/>
  <c r="O166" i="96"/>
  <c r="N166" i="96"/>
  <c r="I166" i="96"/>
  <c r="H166" i="96"/>
  <c r="N165" i="96"/>
  <c r="O165" i="96" s="1"/>
  <c r="I165" i="96"/>
  <c r="H165" i="96"/>
  <c r="O164" i="96"/>
  <c r="N164" i="96"/>
  <c r="I164" i="96"/>
  <c r="H164" i="96"/>
  <c r="O163" i="96"/>
  <c r="N163" i="96"/>
  <c r="I163" i="96"/>
  <c r="H163" i="96"/>
  <c r="N162" i="96"/>
  <c r="O162" i="96" s="1"/>
  <c r="I162" i="96"/>
  <c r="H162" i="96"/>
  <c r="N161" i="96"/>
  <c r="O161" i="96" s="1"/>
  <c r="I161" i="96"/>
  <c r="H161" i="96"/>
  <c r="O160" i="96"/>
  <c r="N160" i="96"/>
  <c r="I160" i="96"/>
  <c r="H160" i="96"/>
  <c r="N159" i="96"/>
  <c r="O159" i="96" s="1"/>
  <c r="I159" i="96"/>
  <c r="H159" i="96"/>
  <c r="O158" i="96"/>
  <c r="N158" i="96"/>
  <c r="I158" i="96"/>
  <c r="H158" i="96"/>
  <c r="O157" i="96"/>
  <c r="N157" i="96"/>
  <c r="I157" i="96"/>
  <c r="H157" i="96"/>
  <c r="N156" i="96"/>
  <c r="O156" i="96" s="1"/>
  <c r="I156" i="96"/>
  <c r="H156" i="96"/>
  <c r="O155" i="96"/>
  <c r="N155" i="96"/>
  <c r="I155" i="96"/>
  <c r="H155" i="96"/>
  <c r="O154" i="96"/>
  <c r="N154" i="96"/>
  <c r="I154" i="96"/>
  <c r="H154" i="96"/>
  <c r="N153" i="96"/>
  <c r="O153" i="96" s="1"/>
  <c r="I153" i="96"/>
  <c r="H153" i="96"/>
  <c r="N152" i="96"/>
  <c r="O152" i="96" s="1"/>
  <c r="I152" i="96"/>
  <c r="H152" i="96"/>
  <c r="O151" i="96"/>
  <c r="N151" i="96"/>
  <c r="I151" i="96"/>
  <c r="H151" i="96"/>
  <c r="N150" i="96"/>
  <c r="O150" i="96" s="1"/>
  <c r="I150" i="96"/>
  <c r="H150" i="96"/>
  <c r="O149" i="96"/>
  <c r="N149" i="96"/>
  <c r="I149" i="96"/>
  <c r="H149" i="96"/>
  <c r="O148" i="96"/>
  <c r="N148" i="96"/>
  <c r="I148" i="96"/>
  <c r="H148" i="96"/>
  <c r="N147" i="96"/>
  <c r="O147" i="96" s="1"/>
  <c r="I147" i="96"/>
  <c r="H147" i="96"/>
  <c r="O146" i="96"/>
  <c r="N146" i="96"/>
  <c r="I146" i="96"/>
  <c r="H146" i="96"/>
  <c r="O145" i="96"/>
  <c r="N145" i="96"/>
  <c r="I145" i="96"/>
  <c r="H145" i="96"/>
  <c r="N144" i="96"/>
  <c r="O144" i="96" s="1"/>
  <c r="I144" i="96"/>
  <c r="H144" i="96"/>
  <c r="N143" i="96"/>
  <c r="O143" i="96" s="1"/>
  <c r="I143" i="96"/>
  <c r="H143" i="96"/>
  <c r="O142" i="96"/>
  <c r="N142" i="96"/>
  <c r="I142" i="96"/>
  <c r="H142" i="96"/>
  <c r="N141" i="96"/>
  <c r="O141" i="96" s="1"/>
  <c r="I141" i="96"/>
  <c r="H141" i="96"/>
  <c r="O140" i="96"/>
  <c r="N140" i="96"/>
  <c r="I140" i="96"/>
  <c r="H140" i="96"/>
  <c r="O139" i="96"/>
  <c r="N139" i="96"/>
  <c r="I139" i="96"/>
  <c r="H139" i="96"/>
  <c r="N138" i="96"/>
  <c r="O138" i="96" s="1"/>
  <c r="I138" i="96"/>
  <c r="H138" i="96"/>
  <c r="O137" i="96"/>
  <c r="N137" i="96"/>
  <c r="I137" i="96"/>
  <c r="H137" i="96"/>
  <c r="O136" i="96"/>
  <c r="N136" i="96"/>
  <c r="I136" i="96"/>
  <c r="H136" i="96"/>
  <c r="N135" i="96"/>
  <c r="O135" i="96" s="1"/>
  <c r="I135" i="96"/>
  <c r="H135" i="96"/>
  <c r="N134" i="96"/>
  <c r="O134" i="96" s="1"/>
  <c r="I134" i="96"/>
  <c r="H134" i="96"/>
  <c r="O133" i="96"/>
  <c r="N133" i="96"/>
  <c r="I133" i="96"/>
  <c r="H133" i="96"/>
  <c r="N132" i="96"/>
  <c r="O132" i="96" s="1"/>
  <c r="I132" i="96"/>
  <c r="H132" i="96"/>
  <c r="O131" i="96"/>
  <c r="N131" i="96"/>
  <c r="I131" i="96"/>
  <c r="H131" i="96"/>
  <c r="O130" i="96"/>
  <c r="N130" i="96"/>
  <c r="I130" i="96"/>
  <c r="H130" i="96"/>
  <c r="N129" i="96"/>
  <c r="O129" i="96" s="1"/>
  <c r="I129" i="96"/>
  <c r="H129" i="96"/>
  <c r="O128" i="96"/>
  <c r="N128" i="96"/>
  <c r="I128" i="96"/>
  <c r="H128" i="96"/>
  <c r="O127" i="96"/>
  <c r="N127" i="96"/>
  <c r="I127" i="96"/>
  <c r="H127" i="96"/>
  <c r="N126" i="96"/>
  <c r="O126" i="96" s="1"/>
  <c r="I126" i="96"/>
  <c r="H126" i="96"/>
  <c r="N125" i="96"/>
  <c r="O125" i="96" s="1"/>
  <c r="I125" i="96"/>
  <c r="H125" i="96"/>
  <c r="O124" i="96"/>
  <c r="N124" i="96"/>
  <c r="I124" i="96"/>
  <c r="H124" i="96"/>
  <c r="N123" i="96"/>
  <c r="O123" i="96" s="1"/>
  <c r="I123" i="96"/>
  <c r="H123" i="96"/>
  <c r="O122" i="96"/>
  <c r="N122" i="96"/>
  <c r="I122" i="96"/>
  <c r="H122" i="96"/>
  <c r="O121" i="96"/>
  <c r="N121" i="96"/>
  <c r="I121" i="96"/>
  <c r="H121" i="96"/>
  <c r="N120" i="96"/>
  <c r="O120" i="96" s="1"/>
  <c r="I120" i="96"/>
  <c r="H120" i="96"/>
  <c r="O119" i="96"/>
  <c r="N119" i="96"/>
  <c r="I119" i="96"/>
  <c r="H119" i="96"/>
  <c r="O118" i="96"/>
  <c r="N118" i="96"/>
  <c r="I118" i="96"/>
  <c r="H118" i="96"/>
  <c r="N117" i="96"/>
  <c r="O117" i="96" s="1"/>
  <c r="I117" i="96"/>
  <c r="H117" i="96"/>
  <c r="N116" i="96"/>
  <c r="O116" i="96" s="1"/>
  <c r="I116" i="96"/>
  <c r="H116" i="96"/>
  <c r="O115" i="96"/>
  <c r="N115" i="96"/>
  <c r="I115" i="96"/>
  <c r="H115" i="96"/>
  <c r="N114" i="96"/>
  <c r="O114" i="96" s="1"/>
  <c r="I114" i="96"/>
  <c r="H114" i="96"/>
  <c r="O113" i="96"/>
  <c r="N113" i="96"/>
  <c r="I113" i="96"/>
  <c r="H113" i="96"/>
  <c r="O112" i="96"/>
  <c r="N112" i="96"/>
  <c r="I112" i="96"/>
  <c r="H112" i="96"/>
  <c r="N111" i="96"/>
  <c r="O111" i="96" s="1"/>
  <c r="I111" i="96"/>
  <c r="H111" i="96"/>
  <c r="O110" i="96"/>
  <c r="N110" i="96"/>
  <c r="I110" i="96"/>
  <c r="H110" i="96"/>
  <c r="O109" i="96"/>
  <c r="N109" i="96"/>
  <c r="I109" i="96"/>
  <c r="H109" i="96"/>
  <c r="N108" i="96"/>
  <c r="O108" i="96" s="1"/>
  <c r="I108" i="96"/>
  <c r="H108" i="96"/>
  <c r="N107" i="96"/>
  <c r="O107" i="96" s="1"/>
  <c r="I107" i="96"/>
  <c r="H107" i="96"/>
  <c r="O106" i="96"/>
  <c r="N106" i="96"/>
  <c r="I106" i="96"/>
  <c r="H106" i="96"/>
  <c r="N105" i="96"/>
  <c r="O105" i="96" s="1"/>
  <c r="I105" i="96"/>
  <c r="H105" i="96"/>
  <c r="O104" i="96"/>
  <c r="N104" i="96"/>
  <c r="I104" i="96"/>
  <c r="H104" i="96"/>
  <c r="O103" i="96"/>
  <c r="N103" i="96"/>
  <c r="I103" i="96"/>
  <c r="H103" i="96"/>
  <c r="N102" i="96"/>
  <c r="O102" i="96" s="1"/>
  <c r="I102" i="96"/>
  <c r="H102" i="96"/>
  <c r="O101" i="96"/>
  <c r="N101" i="96"/>
  <c r="I101" i="96"/>
  <c r="H101" i="96"/>
  <c r="O100" i="96"/>
  <c r="N100" i="96"/>
  <c r="I100" i="96"/>
  <c r="H100" i="96"/>
  <c r="N99" i="96"/>
  <c r="O99" i="96" s="1"/>
  <c r="I99" i="96"/>
  <c r="H99" i="96"/>
  <c r="N98" i="96"/>
  <c r="O98" i="96" s="1"/>
  <c r="I98" i="96"/>
  <c r="H98" i="96"/>
  <c r="O97" i="96"/>
  <c r="N97" i="96"/>
  <c r="I97" i="96"/>
  <c r="H97" i="96"/>
  <c r="N96" i="96"/>
  <c r="O96" i="96" s="1"/>
  <c r="I96" i="96"/>
  <c r="H96" i="96"/>
  <c r="O95" i="96"/>
  <c r="N95" i="96"/>
  <c r="I95" i="96"/>
  <c r="H95" i="96"/>
  <c r="O94" i="96"/>
  <c r="N94" i="96"/>
  <c r="I94" i="96"/>
  <c r="H94" i="96"/>
  <c r="N93" i="96"/>
  <c r="O93" i="96" s="1"/>
  <c r="I93" i="96"/>
  <c r="H93" i="96"/>
  <c r="O92" i="96"/>
  <c r="N92" i="96"/>
  <c r="I92" i="96"/>
  <c r="H92" i="96"/>
  <c r="O91" i="96"/>
  <c r="N91" i="96"/>
  <c r="I91" i="96"/>
  <c r="H91" i="96"/>
  <c r="N90" i="96"/>
  <c r="O90" i="96" s="1"/>
  <c r="I90" i="96"/>
  <c r="H90" i="96"/>
  <c r="N89" i="96"/>
  <c r="O89" i="96" s="1"/>
  <c r="I89" i="96"/>
  <c r="H89" i="96"/>
  <c r="O88" i="96"/>
  <c r="N88" i="96"/>
  <c r="I88" i="96"/>
  <c r="H88" i="96"/>
  <c r="N87" i="96"/>
  <c r="O87" i="96" s="1"/>
  <c r="I87" i="96"/>
  <c r="H87" i="96"/>
  <c r="O86" i="96"/>
  <c r="N86" i="96"/>
  <c r="I86" i="96"/>
  <c r="H86" i="96"/>
  <c r="O85" i="96"/>
  <c r="N85" i="96"/>
  <c r="I85" i="96"/>
  <c r="H85" i="96"/>
  <c r="N84" i="96"/>
  <c r="O84" i="96" s="1"/>
  <c r="I84" i="96"/>
  <c r="H84" i="96"/>
  <c r="O83" i="96"/>
  <c r="N83" i="96"/>
  <c r="I83" i="96"/>
  <c r="H83" i="96"/>
  <c r="O82" i="96"/>
  <c r="N82" i="96"/>
  <c r="I82" i="96"/>
  <c r="H82" i="96"/>
  <c r="N81" i="96"/>
  <c r="O81" i="96" s="1"/>
  <c r="I81" i="96"/>
  <c r="H81" i="96"/>
  <c r="N80" i="96"/>
  <c r="O80" i="96" s="1"/>
  <c r="I80" i="96"/>
  <c r="H80" i="96"/>
  <c r="O79" i="96"/>
  <c r="N79" i="96"/>
  <c r="I79" i="96"/>
  <c r="H79" i="96"/>
  <c r="N78" i="96"/>
  <c r="O78" i="96" s="1"/>
  <c r="I78" i="96"/>
  <c r="H78" i="96"/>
  <c r="O77" i="96"/>
  <c r="N77" i="96"/>
  <c r="I77" i="96"/>
  <c r="H77" i="96"/>
  <c r="O76" i="96"/>
  <c r="N76" i="96"/>
  <c r="I76" i="96"/>
  <c r="H76" i="96"/>
  <c r="N75" i="96"/>
  <c r="O75" i="96" s="1"/>
  <c r="I75" i="96"/>
  <c r="H75" i="96"/>
  <c r="O74" i="96"/>
  <c r="N74" i="96"/>
  <c r="I74" i="96"/>
  <c r="H74" i="96"/>
  <c r="O73" i="96"/>
  <c r="N73" i="96"/>
  <c r="I73" i="96"/>
  <c r="H73" i="96"/>
  <c r="N72" i="96"/>
  <c r="O72" i="96" s="1"/>
  <c r="I72" i="96"/>
  <c r="H72" i="96"/>
  <c r="N71" i="96"/>
  <c r="O71" i="96" s="1"/>
  <c r="I71" i="96"/>
  <c r="H71" i="96"/>
  <c r="O70" i="96"/>
  <c r="N70" i="96"/>
  <c r="I70" i="96"/>
  <c r="H70" i="96"/>
  <c r="N69" i="96"/>
  <c r="O69" i="96" s="1"/>
  <c r="I69" i="96"/>
  <c r="H69" i="96"/>
  <c r="O68" i="96"/>
  <c r="N68" i="96"/>
  <c r="I68" i="96"/>
  <c r="H68" i="96"/>
  <c r="O67" i="96"/>
  <c r="N67" i="96"/>
  <c r="I67" i="96"/>
  <c r="H67" i="96"/>
  <c r="N66" i="96"/>
  <c r="O66" i="96" s="1"/>
  <c r="I66" i="96"/>
  <c r="H66" i="96"/>
  <c r="O65" i="96"/>
  <c r="N65" i="96"/>
  <c r="I65" i="96"/>
  <c r="H65" i="96"/>
  <c r="O64" i="96"/>
  <c r="N64" i="96"/>
  <c r="I64" i="96"/>
  <c r="H64" i="96"/>
  <c r="N63" i="96"/>
  <c r="O63" i="96" s="1"/>
  <c r="I63" i="96"/>
  <c r="H63" i="96"/>
  <c r="O62" i="96"/>
  <c r="N62" i="96"/>
  <c r="I62" i="96"/>
  <c r="H62" i="96"/>
  <c r="O61" i="96"/>
  <c r="N61" i="96"/>
  <c r="I61" i="96"/>
  <c r="H61" i="96"/>
  <c r="N60" i="96"/>
  <c r="O60" i="96" s="1"/>
  <c r="I60" i="96"/>
  <c r="H60" i="96"/>
  <c r="O59" i="96"/>
  <c r="N59" i="96"/>
  <c r="I59" i="96"/>
  <c r="H59" i="96"/>
  <c r="O58" i="96"/>
  <c r="N58" i="96"/>
  <c r="I58" i="96"/>
  <c r="H58" i="96"/>
  <c r="N57" i="96"/>
  <c r="O57" i="96" s="1"/>
  <c r="I57" i="96"/>
  <c r="H57" i="96"/>
  <c r="O56" i="96"/>
  <c r="N56" i="96"/>
  <c r="I56" i="96"/>
  <c r="H56" i="96"/>
  <c r="O55" i="96"/>
  <c r="N55" i="96"/>
  <c r="I55" i="96"/>
  <c r="H55" i="96"/>
  <c r="N54" i="96"/>
  <c r="O54" i="96" s="1"/>
  <c r="I54" i="96"/>
  <c r="H54" i="96"/>
  <c r="O53" i="96"/>
  <c r="N53" i="96"/>
  <c r="I53" i="96"/>
  <c r="H53" i="96"/>
  <c r="O52" i="96"/>
  <c r="N52" i="96"/>
  <c r="I52" i="96"/>
  <c r="H52" i="96"/>
  <c r="N51" i="96"/>
  <c r="O51" i="96" s="1"/>
  <c r="I51" i="96"/>
  <c r="H51" i="96"/>
  <c r="O50" i="96"/>
  <c r="N50" i="96"/>
  <c r="I50" i="96"/>
  <c r="H50" i="96"/>
  <c r="O49" i="96"/>
  <c r="N49" i="96"/>
  <c r="I49" i="96"/>
  <c r="H49" i="96"/>
  <c r="N48" i="96"/>
  <c r="O48" i="96" s="1"/>
  <c r="I48" i="96"/>
  <c r="H48" i="96"/>
  <c r="O47" i="96"/>
  <c r="N47" i="96"/>
  <c r="I47" i="96"/>
  <c r="H47" i="96"/>
  <c r="O46" i="96"/>
  <c r="N46" i="96"/>
  <c r="I46" i="96"/>
  <c r="H46" i="96"/>
  <c r="N45" i="96"/>
  <c r="O45" i="96" s="1"/>
  <c r="I45" i="96"/>
  <c r="H45" i="96"/>
  <c r="O44" i="96"/>
  <c r="N44" i="96"/>
  <c r="I44" i="96"/>
  <c r="H44" i="96"/>
  <c r="O43" i="96"/>
  <c r="N43" i="96"/>
  <c r="I43" i="96"/>
  <c r="H43" i="96"/>
  <c r="N42" i="96"/>
  <c r="O42" i="96" s="1"/>
  <c r="I42" i="96"/>
  <c r="H42" i="96"/>
  <c r="O41" i="96"/>
  <c r="N41" i="96"/>
  <c r="I41" i="96"/>
  <c r="H41" i="96"/>
  <c r="O40" i="96"/>
  <c r="N40" i="96"/>
  <c r="I40" i="96"/>
  <c r="H40" i="96"/>
  <c r="N39" i="96"/>
  <c r="O39" i="96" s="1"/>
  <c r="I39" i="96"/>
  <c r="H39" i="96"/>
  <c r="O38" i="96"/>
  <c r="N38" i="96"/>
  <c r="I38" i="96"/>
  <c r="H38" i="96"/>
  <c r="O37" i="96"/>
  <c r="N37" i="96"/>
  <c r="I37" i="96"/>
  <c r="H37" i="96"/>
  <c r="N36" i="96"/>
  <c r="O36" i="96" s="1"/>
  <c r="I36" i="96"/>
  <c r="H36" i="96"/>
  <c r="O35" i="96"/>
  <c r="N35" i="96"/>
  <c r="I35" i="96"/>
  <c r="H35" i="96"/>
  <c r="O34" i="96"/>
  <c r="N34" i="96"/>
  <c r="I34" i="96"/>
  <c r="H34" i="96"/>
  <c r="N33" i="96"/>
  <c r="O33" i="96" s="1"/>
  <c r="I33" i="96"/>
  <c r="H33" i="96"/>
  <c r="O32" i="96"/>
  <c r="N32" i="96"/>
  <c r="I32" i="96"/>
  <c r="H32" i="96"/>
  <c r="O31" i="96"/>
  <c r="N31" i="96"/>
  <c r="I31" i="96"/>
  <c r="H31" i="96"/>
  <c r="N30" i="96"/>
  <c r="O30" i="96" s="1"/>
  <c r="I30" i="96"/>
  <c r="H30" i="96"/>
  <c r="O29" i="96"/>
  <c r="N29" i="96"/>
  <c r="I29" i="96"/>
  <c r="H29" i="96"/>
  <c r="O28" i="96"/>
  <c r="N28" i="96"/>
  <c r="I28" i="96"/>
  <c r="H28" i="96"/>
  <c r="N27" i="96"/>
  <c r="O27" i="96" s="1"/>
  <c r="I27" i="96"/>
  <c r="H27" i="96"/>
  <c r="O26" i="96"/>
  <c r="N26" i="96"/>
  <c r="I26" i="96"/>
  <c r="H26" i="96"/>
  <c r="O25" i="96"/>
  <c r="N25" i="96"/>
  <c r="I25" i="96"/>
  <c r="H25" i="96"/>
  <c r="N24" i="96"/>
  <c r="O24" i="96" s="1"/>
  <c r="I24" i="96"/>
  <c r="H24" i="96"/>
  <c r="O23" i="96"/>
  <c r="N23" i="96"/>
  <c r="I23" i="96"/>
  <c r="H23" i="96"/>
  <c r="O22" i="96"/>
  <c r="N22" i="96"/>
  <c r="I22" i="96"/>
  <c r="H22" i="96"/>
  <c r="N21" i="96"/>
  <c r="O21" i="96" s="1"/>
  <c r="I21" i="96"/>
  <c r="H21" i="96"/>
  <c r="O20" i="96"/>
  <c r="N20" i="96"/>
  <c r="I20" i="96"/>
  <c r="H20" i="96"/>
  <c r="O19" i="96"/>
  <c r="N19" i="96"/>
  <c r="I19" i="96"/>
  <c r="H19" i="96"/>
  <c r="N18" i="96"/>
  <c r="O18" i="96" s="1"/>
  <c r="I18" i="96"/>
  <c r="H18" i="96"/>
  <c r="O17" i="96"/>
  <c r="N17" i="96"/>
  <c r="I17" i="96"/>
  <c r="H17" i="96"/>
  <c r="O16" i="96"/>
  <c r="N16" i="96"/>
  <c r="I16" i="96"/>
  <c r="H16" i="96"/>
  <c r="N15" i="96"/>
  <c r="O15" i="96" s="1"/>
  <c r="I15" i="96"/>
  <c r="H15" i="96"/>
  <c r="O14" i="96"/>
  <c r="N14" i="96"/>
  <c r="I14" i="96"/>
  <c r="H14" i="96"/>
  <c r="O13" i="96"/>
  <c r="N13" i="96"/>
  <c r="I13" i="96"/>
  <c r="H13" i="96"/>
  <c r="N12" i="96"/>
  <c r="O12" i="96" s="1"/>
  <c r="I12" i="96"/>
  <c r="H12" i="96"/>
  <c r="O11" i="96"/>
  <c r="N11" i="96"/>
  <c r="I11" i="96"/>
  <c r="H11" i="96"/>
  <c r="O10" i="96"/>
  <c r="N10" i="96"/>
  <c r="I10" i="96"/>
  <c r="H10" i="96"/>
  <c r="N9" i="96"/>
  <c r="O9" i="96" s="1"/>
  <c r="I9" i="96"/>
  <c r="H9" i="96"/>
  <c r="O8" i="96"/>
  <c r="N8" i="96"/>
  <c r="I8" i="96"/>
  <c r="H8" i="96"/>
  <c r="O7" i="96"/>
  <c r="N7" i="96"/>
  <c r="I7" i="96"/>
  <c r="H7" i="96"/>
  <c r="N6" i="96"/>
  <c r="O6" i="96" s="1"/>
  <c r="I6" i="96"/>
  <c r="H6" i="96"/>
  <c r="O5" i="96"/>
  <c r="N5" i="96"/>
  <c r="I5" i="96"/>
  <c r="H5" i="96"/>
  <c r="O4" i="96"/>
  <c r="N4" i="96"/>
  <c r="I4" i="96"/>
  <c r="H4" i="96"/>
  <c r="N3" i="96"/>
  <c r="O3" i="96" s="1"/>
  <c r="I3" i="96"/>
  <c r="H3" i="96"/>
  <c r="H14" i="113" l="1"/>
  <c r="G14" i="113"/>
  <c r="G3" i="80"/>
  <c r="G4" i="80"/>
  <c r="G5" i="80"/>
  <c r="G6" i="80"/>
  <c r="G2" i="80"/>
  <c r="I2" i="52" l="1"/>
  <c r="I1" i="52"/>
  <c r="I3" i="52"/>
  <c r="M3" i="67" l="1"/>
  <c r="M2" i="67"/>
  <c r="H11" i="82" l="1"/>
  <c r="C12" i="79"/>
  <c r="M7" i="51" l="1"/>
  <c r="I4" i="76"/>
  <c r="I5" i="76"/>
  <c r="I6" i="76"/>
  <c r="I7" i="76"/>
  <c r="I8" i="76"/>
  <c r="I9" i="76"/>
  <c r="I10" i="76"/>
  <c r="I11" i="76"/>
  <c r="I12" i="76"/>
  <c r="I13" i="76"/>
  <c r="I14" i="76"/>
  <c r="I15" i="76"/>
  <c r="I16" i="76"/>
  <c r="I17" i="76"/>
  <c r="I18" i="76"/>
  <c r="I19" i="76"/>
  <c r="I20" i="76"/>
  <c r="I21" i="76"/>
  <c r="I22" i="76"/>
  <c r="I23" i="76"/>
  <c r="I24" i="76"/>
  <c r="I25" i="76"/>
  <c r="I26" i="76"/>
  <c r="I27" i="76"/>
  <c r="I28" i="76"/>
  <c r="I29" i="76"/>
  <c r="I30" i="76"/>
  <c r="I31" i="76"/>
  <c r="I32" i="76"/>
  <c r="I33" i="76"/>
  <c r="I34" i="76"/>
  <c r="I35" i="76"/>
  <c r="I36" i="76"/>
  <c r="I37" i="76"/>
  <c r="I38" i="76"/>
  <c r="I39" i="76"/>
  <c r="I40" i="76"/>
  <c r="I41" i="76"/>
  <c r="I42" i="76"/>
  <c r="I43" i="76"/>
  <c r="I44" i="76"/>
  <c r="I45" i="76"/>
  <c r="I46" i="76"/>
  <c r="I47" i="76"/>
  <c r="I48" i="76"/>
  <c r="I49" i="76"/>
  <c r="I50" i="76"/>
  <c r="I51" i="76"/>
  <c r="I52" i="76"/>
  <c r="I53" i="76"/>
  <c r="I54" i="76"/>
  <c r="I55" i="76"/>
  <c r="I56" i="76"/>
  <c r="I57" i="76"/>
  <c r="I58" i="76"/>
  <c r="I59" i="76"/>
  <c r="I60" i="76"/>
  <c r="I61" i="76"/>
  <c r="I62" i="76"/>
  <c r="I63" i="76"/>
  <c r="I64" i="76"/>
  <c r="I65" i="76"/>
  <c r="I66" i="76"/>
  <c r="I67" i="76"/>
  <c r="I68" i="76"/>
  <c r="I69" i="76"/>
  <c r="I70" i="76"/>
  <c r="I71" i="76"/>
  <c r="I72" i="76"/>
  <c r="I73" i="76"/>
  <c r="I74" i="76"/>
  <c r="I75" i="76"/>
  <c r="I76" i="76"/>
  <c r="I77" i="76"/>
  <c r="I78" i="76"/>
  <c r="I79" i="76"/>
  <c r="I80" i="76"/>
  <c r="I81" i="76"/>
  <c r="I82" i="76"/>
  <c r="I83" i="76"/>
  <c r="I84" i="76"/>
  <c r="I85" i="76"/>
  <c r="I86" i="76"/>
  <c r="I87" i="76"/>
  <c r="I88" i="76"/>
  <c r="I89" i="76"/>
  <c r="I90" i="76"/>
  <c r="I91" i="76"/>
  <c r="I92" i="76"/>
  <c r="I93" i="76"/>
  <c r="I94" i="76"/>
  <c r="I95" i="76"/>
  <c r="I96" i="76"/>
  <c r="I97" i="76"/>
  <c r="I98" i="76"/>
  <c r="I99" i="76"/>
  <c r="I100" i="76"/>
  <c r="I101" i="76"/>
  <c r="I102" i="76"/>
  <c r="I103" i="76"/>
  <c r="I104" i="76"/>
  <c r="I105" i="76"/>
  <c r="I106" i="76"/>
  <c r="I107" i="76"/>
  <c r="I108" i="76"/>
  <c r="I109" i="76"/>
  <c r="I110" i="76"/>
  <c r="I111" i="76"/>
  <c r="I112" i="76"/>
  <c r="I113" i="76"/>
  <c r="I114" i="76"/>
  <c r="I115" i="76"/>
  <c r="I116" i="76"/>
  <c r="I117" i="76"/>
  <c r="I118" i="76"/>
  <c r="I119" i="76"/>
  <c r="I120" i="76"/>
  <c r="I121" i="76"/>
  <c r="I122" i="76"/>
  <c r="I123" i="76"/>
  <c r="I124" i="76"/>
  <c r="I125" i="76"/>
  <c r="I126" i="76"/>
  <c r="I127" i="76"/>
  <c r="I128" i="76"/>
  <c r="I129" i="76"/>
  <c r="I130" i="76"/>
  <c r="I131" i="76"/>
  <c r="I132" i="76"/>
  <c r="I133" i="76"/>
  <c r="I134" i="76"/>
  <c r="I135" i="76"/>
  <c r="I136" i="76"/>
  <c r="I137" i="76"/>
  <c r="I138" i="76"/>
  <c r="I139" i="76"/>
  <c r="I140" i="76"/>
  <c r="I141" i="76"/>
  <c r="I142" i="76"/>
  <c r="I143" i="76"/>
  <c r="I144" i="76"/>
  <c r="I145" i="76"/>
  <c r="I146" i="76"/>
  <c r="I147" i="76"/>
  <c r="I148" i="76"/>
  <c r="I149" i="76"/>
  <c r="I150" i="76"/>
  <c r="I151" i="76"/>
  <c r="I152" i="76"/>
  <c r="I153" i="76"/>
  <c r="I154" i="76"/>
  <c r="I155" i="76"/>
  <c r="I156" i="76"/>
  <c r="I157" i="76"/>
  <c r="I158" i="76"/>
  <c r="I159" i="76"/>
  <c r="I160" i="76"/>
  <c r="I161" i="76"/>
  <c r="I162" i="76"/>
  <c r="I163" i="76"/>
  <c r="I164" i="76"/>
  <c r="I165" i="76"/>
  <c r="I166" i="76"/>
  <c r="I167" i="76"/>
  <c r="I168" i="76"/>
  <c r="I169" i="76"/>
  <c r="I170" i="76"/>
  <c r="I171" i="76"/>
  <c r="I172" i="76"/>
  <c r="I173" i="76"/>
  <c r="I174" i="76"/>
  <c r="I175" i="76"/>
  <c r="I176" i="76"/>
  <c r="I177" i="76"/>
  <c r="I178" i="76"/>
  <c r="I179" i="76"/>
  <c r="I180" i="76"/>
  <c r="I181" i="76"/>
  <c r="I182" i="76"/>
  <c r="I183" i="76"/>
  <c r="I184" i="76"/>
  <c r="I185" i="76"/>
  <c r="I186" i="76"/>
  <c r="I187" i="76"/>
  <c r="I188" i="76"/>
  <c r="I189" i="76"/>
  <c r="I190" i="76"/>
  <c r="I191" i="76"/>
  <c r="I192" i="76"/>
  <c r="I193" i="76"/>
  <c r="I194" i="76"/>
  <c r="I195" i="76"/>
  <c r="I196" i="76"/>
  <c r="I197" i="76"/>
  <c r="I198" i="76"/>
  <c r="I199" i="76"/>
  <c r="I200" i="76"/>
  <c r="I201" i="76"/>
  <c r="I202" i="76"/>
  <c r="I203" i="76"/>
  <c r="I204" i="76"/>
  <c r="I205" i="76"/>
  <c r="I206" i="76"/>
  <c r="I207" i="76"/>
  <c r="I208" i="76"/>
  <c r="I209" i="76"/>
  <c r="I210" i="76"/>
  <c r="I211" i="76"/>
  <c r="I212" i="76"/>
  <c r="I213" i="76"/>
  <c r="I214" i="76"/>
  <c r="I215" i="76"/>
  <c r="I216" i="76"/>
  <c r="I217" i="76"/>
  <c r="I218" i="76"/>
  <c r="I219" i="76"/>
  <c r="I220" i="76"/>
  <c r="I221" i="76"/>
  <c r="I222" i="76"/>
  <c r="I223" i="76"/>
  <c r="I224" i="76"/>
  <c r="I225" i="76"/>
  <c r="I226" i="76"/>
  <c r="I227" i="76"/>
  <c r="I228" i="76"/>
  <c r="I229" i="76"/>
  <c r="I230" i="76"/>
  <c r="I231" i="76"/>
  <c r="I232" i="76"/>
  <c r="I233" i="76"/>
  <c r="I234" i="76"/>
  <c r="I235" i="76"/>
  <c r="I236" i="76"/>
  <c r="I237" i="76"/>
  <c r="I238" i="76"/>
  <c r="I239" i="76"/>
  <c r="I240" i="76"/>
  <c r="I241" i="76"/>
  <c r="I242" i="76"/>
  <c r="I243" i="76"/>
  <c r="I244" i="76"/>
  <c r="I245" i="76"/>
  <c r="I246" i="76"/>
  <c r="I247" i="76"/>
  <c r="I248" i="76"/>
  <c r="I249" i="76"/>
  <c r="I250" i="76"/>
  <c r="I251" i="76"/>
  <c r="I252" i="76"/>
  <c r="I253" i="76"/>
  <c r="I254" i="76"/>
  <c r="I255" i="76"/>
  <c r="I256" i="76"/>
  <c r="I257" i="76"/>
  <c r="I258" i="76"/>
  <c r="I259" i="76"/>
  <c r="I260" i="76"/>
  <c r="I261" i="76"/>
  <c r="I262" i="76"/>
  <c r="I263" i="76"/>
  <c r="I264" i="76"/>
  <c r="I265" i="76"/>
  <c r="I266" i="76"/>
  <c r="I267" i="76"/>
  <c r="I268" i="76"/>
  <c r="I269" i="76"/>
  <c r="I270" i="76"/>
  <c r="I271" i="76"/>
  <c r="I272" i="76"/>
  <c r="I273" i="76"/>
  <c r="I274" i="76"/>
  <c r="I275" i="76"/>
  <c r="I276" i="76"/>
  <c r="I277" i="76"/>
  <c r="I278" i="76"/>
  <c r="I279" i="76"/>
  <c r="I280" i="76"/>
  <c r="I281" i="76"/>
  <c r="I282" i="76"/>
  <c r="I283" i="76"/>
  <c r="I284" i="76"/>
  <c r="I285" i="76"/>
  <c r="I286" i="76"/>
  <c r="I287" i="76"/>
  <c r="I288" i="76"/>
  <c r="I289" i="76"/>
  <c r="I290" i="76"/>
  <c r="I291" i="76"/>
  <c r="I292" i="76"/>
  <c r="I293" i="76"/>
  <c r="I294" i="76"/>
  <c r="I295" i="76"/>
  <c r="I296" i="76"/>
  <c r="I297" i="76"/>
  <c r="I298" i="76"/>
  <c r="I299" i="76"/>
  <c r="I300" i="76"/>
  <c r="I301" i="76"/>
  <c r="I302" i="76"/>
  <c r="I303" i="76"/>
  <c r="I304" i="76"/>
  <c r="I305" i="76"/>
  <c r="I306" i="76"/>
  <c r="I307" i="76"/>
  <c r="I308" i="76"/>
  <c r="I309" i="76"/>
  <c r="I310" i="76"/>
  <c r="I311" i="76"/>
  <c r="I312" i="76"/>
  <c r="I313" i="76"/>
  <c r="I314" i="76"/>
  <c r="I315" i="76"/>
  <c r="I316" i="76"/>
  <c r="I317" i="76"/>
  <c r="I318" i="76"/>
  <c r="I319" i="76"/>
  <c r="I320" i="76"/>
  <c r="I3" i="76"/>
  <c r="H4" i="76"/>
  <c r="H5" i="76"/>
  <c r="H6" i="76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53" i="76"/>
  <c r="H54" i="76"/>
  <c r="H55" i="76"/>
  <c r="H56" i="76"/>
  <c r="H57" i="76"/>
  <c r="H58" i="76"/>
  <c r="H59" i="76"/>
  <c r="H60" i="76"/>
  <c r="H61" i="76"/>
  <c r="H62" i="76"/>
  <c r="H63" i="76"/>
  <c r="H64" i="76"/>
  <c r="H65" i="76"/>
  <c r="H66" i="76"/>
  <c r="H67" i="76"/>
  <c r="H68" i="76"/>
  <c r="H69" i="76"/>
  <c r="H70" i="76"/>
  <c r="H71" i="76"/>
  <c r="H72" i="76"/>
  <c r="H73" i="76"/>
  <c r="H74" i="76"/>
  <c r="H75" i="76"/>
  <c r="H76" i="76"/>
  <c r="H77" i="76"/>
  <c r="H78" i="76"/>
  <c r="H79" i="76"/>
  <c r="H80" i="76"/>
  <c r="H81" i="76"/>
  <c r="H82" i="76"/>
  <c r="H83" i="76"/>
  <c r="H84" i="76"/>
  <c r="H85" i="76"/>
  <c r="H86" i="76"/>
  <c r="H87" i="76"/>
  <c r="H88" i="76"/>
  <c r="H89" i="76"/>
  <c r="H90" i="76"/>
  <c r="H91" i="76"/>
  <c r="H92" i="76"/>
  <c r="H93" i="76"/>
  <c r="H94" i="76"/>
  <c r="H95" i="76"/>
  <c r="H96" i="76"/>
  <c r="H97" i="76"/>
  <c r="H98" i="76"/>
  <c r="H99" i="76"/>
  <c r="H100" i="76"/>
  <c r="H101" i="76"/>
  <c r="H102" i="76"/>
  <c r="H103" i="76"/>
  <c r="H104" i="76"/>
  <c r="H105" i="76"/>
  <c r="H106" i="76"/>
  <c r="H107" i="76"/>
  <c r="H108" i="76"/>
  <c r="H109" i="76"/>
  <c r="H110" i="76"/>
  <c r="H111" i="76"/>
  <c r="H112" i="76"/>
  <c r="H113" i="76"/>
  <c r="H114" i="76"/>
  <c r="H115" i="76"/>
  <c r="H116" i="76"/>
  <c r="H117" i="76"/>
  <c r="H118" i="76"/>
  <c r="H119" i="76"/>
  <c r="H120" i="76"/>
  <c r="H121" i="76"/>
  <c r="H122" i="76"/>
  <c r="H123" i="76"/>
  <c r="H124" i="76"/>
  <c r="H125" i="76"/>
  <c r="H126" i="76"/>
  <c r="H127" i="76"/>
  <c r="H128" i="76"/>
  <c r="H129" i="76"/>
  <c r="H130" i="76"/>
  <c r="H131" i="76"/>
  <c r="H132" i="76"/>
  <c r="H133" i="76"/>
  <c r="H134" i="76"/>
  <c r="H135" i="76"/>
  <c r="H136" i="76"/>
  <c r="H137" i="76"/>
  <c r="H138" i="76"/>
  <c r="H139" i="76"/>
  <c r="H140" i="76"/>
  <c r="H141" i="76"/>
  <c r="H142" i="76"/>
  <c r="H143" i="76"/>
  <c r="H144" i="76"/>
  <c r="H145" i="76"/>
  <c r="H146" i="76"/>
  <c r="H147" i="76"/>
  <c r="H148" i="76"/>
  <c r="H149" i="76"/>
  <c r="H150" i="76"/>
  <c r="H151" i="76"/>
  <c r="H152" i="76"/>
  <c r="H153" i="76"/>
  <c r="H154" i="76"/>
  <c r="H155" i="76"/>
  <c r="H156" i="76"/>
  <c r="H157" i="76"/>
  <c r="H158" i="76"/>
  <c r="H159" i="76"/>
  <c r="H160" i="76"/>
  <c r="H161" i="76"/>
  <c r="H162" i="76"/>
  <c r="H163" i="76"/>
  <c r="H164" i="76"/>
  <c r="H165" i="76"/>
  <c r="H166" i="76"/>
  <c r="H167" i="76"/>
  <c r="H168" i="76"/>
  <c r="H169" i="76"/>
  <c r="H170" i="76"/>
  <c r="H171" i="76"/>
  <c r="H172" i="76"/>
  <c r="H173" i="76"/>
  <c r="H174" i="76"/>
  <c r="H175" i="76"/>
  <c r="H176" i="76"/>
  <c r="H177" i="76"/>
  <c r="H178" i="76"/>
  <c r="H179" i="76"/>
  <c r="H180" i="76"/>
  <c r="H181" i="76"/>
  <c r="H182" i="76"/>
  <c r="H183" i="76"/>
  <c r="H184" i="76"/>
  <c r="H185" i="76"/>
  <c r="H186" i="76"/>
  <c r="H187" i="76"/>
  <c r="H188" i="76"/>
  <c r="H189" i="76"/>
  <c r="H190" i="76"/>
  <c r="H191" i="76"/>
  <c r="H192" i="76"/>
  <c r="H193" i="76"/>
  <c r="H194" i="76"/>
  <c r="H195" i="76"/>
  <c r="H196" i="76"/>
  <c r="H197" i="76"/>
  <c r="H198" i="76"/>
  <c r="H199" i="76"/>
  <c r="H200" i="76"/>
  <c r="H201" i="76"/>
  <c r="H202" i="76"/>
  <c r="H203" i="76"/>
  <c r="H204" i="76"/>
  <c r="H205" i="76"/>
  <c r="H206" i="76"/>
  <c r="H207" i="76"/>
  <c r="H208" i="76"/>
  <c r="H209" i="76"/>
  <c r="H210" i="76"/>
  <c r="H211" i="76"/>
  <c r="H212" i="76"/>
  <c r="H213" i="76"/>
  <c r="H214" i="76"/>
  <c r="H215" i="76"/>
  <c r="H216" i="76"/>
  <c r="H217" i="76"/>
  <c r="H218" i="76"/>
  <c r="H219" i="76"/>
  <c r="H220" i="76"/>
  <c r="H221" i="76"/>
  <c r="H222" i="76"/>
  <c r="H223" i="76"/>
  <c r="H224" i="76"/>
  <c r="H225" i="76"/>
  <c r="H226" i="76"/>
  <c r="H227" i="76"/>
  <c r="H228" i="76"/>
  <c r="H229" i="76"/>
  <c r="H230" i="76"/>
  <c r="H231" i="76"/>
  <c r="H232" i="76"/>
  <c r="H233" i="76"/>
  <c r="H234" i="76"/>
  <c r="H235" i="76"/>
  <c r="H236" i="76"/>
  <c r="H237" i="76"/>
  <c r="H238" i="76"/>
  <c r="H239" i="76"/>
  <c r="H240" i="76"/>
  <c r="H241" i="76"/>
  <c r="H242" i="76"/>
  <c r="H243" i="76"/>
  <c r="H244" i="76"/>
  <c r="H245" i="76"/>
  <c r="H246" i="76"/>
  <c r="H247" i="76"/>
  <c r="H248" i="76"/>
  <c r="H249" i="76"/>
  <c r="H250" i="76"/>
  <c r="H251" i="76"/>
  <c r="H252" i="76"/>
  <c r="H253" i="76"/>
  <c r="H254" i="76"/>
  <c r="H255" i="76"/>
  <c r="H256" i="76"/>
  <c r="H257" i="76"/>
  <c r="H258" i="76"/>
  <c r="H259" i="76"/>
  <c r="H260" i="76"/>
  <c r="H261" i="76"/>
  <c r="H262" i="76"/>
  <c r="H263" i="76"/>
  <c r="H264" i="76"/>
  <c r="H265" i="76"/>
  <c r="H266" i="76"/>
  <c r="H267" i="76"/>
  <c r="H268" i="76"/>
  <c r="H269" i="76"/>
  <c r="H270" i="76"/>
  <c r="H271" i="76"/>
  <c r="H272" i="76"/>
  <c r="H273" i="76"/>
  <c r="H274" i="76"/>
  <c r="H275" i="76"/>
  <c r="H276" i="76"/>
  <c r="H277" i="76"/>
  <c r="H278" i="76"/>
  <c r="H279" i="76"/>
  <c r="H280" i="76"/>
  <c r="H281" i="76"/>
  <c r="H282" i="76"/>
  <c r="H283" i="76"/>
  <c r="H284" i="76"/>
  <c r="H285" i="76"/>
  <c r="H286" i="76"/>
  <c r="H287" i="76"/>
  <c r="H288" i="76"/>
  <c r="H289" i="76"/>
  <c r="H290" i="76"/>
  <c r="H291" i="76"/>
  <c r="H292" i="76"/>
  <c r="H293" i="76"/>
  <c r="H294" i="76"/>
  <c r="H295" i="76"/>
  <c r="H296" i="76"/>
  <c r="H297" i="76"/>
  <c r="H298" i="76"/>
  <c r="H299" i="76"/>
  <c r="H300" i="76"/>
  <c r="H301" i="76"/>
  <c r="H302" i="76"/>
  <c r="H303" i="76"/>
  <c r="H304" i="76"/>
  <c r="H305" i="76"/>
  <c r="H306" i="76"/>
  <c r="H307" i="76"/>
  <c r="H308" i="76"/>
  <c r="H309" i="76"/>
  <c r="H310" i="76"/>
  <c r="H311" i="76"/>
  <c r="H312" i="76"/>
  <c r="H313" i="76"/>
  <c r="H314" i="76"/>
  <c r="H315" i="76"/>
  <c r="H316" i="76"/>
  <c r="H317" i="76"/>
  <c r="H318" i="76"/>
  <c r="H319" i="76"/>
  <c r="H320" i="76"/>
  <c r="H3" i="76"/>
  <c r="O8" i="76"/>
  <c r="O11" i="76"/>
  <c r="O12" i="76"/>
  <c r="O17" i="76"/>
  <c r="O20" i="76"/>
  <c r="O21" i="76"/>
  <c r="O26" i="76"/>
  <c r="O29" i="76"/>
  <c r="O30" i="76"/>
  <c r="O35" i="76"/>
  <c r="O38" i="76"/>
  <c r="O39" i="76"/>
  <c r="O44" i="76"/>
  <c r="O47" i="76"/>
  <c r="O48" i="76"/>
  <c r="O53" i="76"/>
  <c r="O56" i="76"/>
  <c r="O57" i="76"/>
  <c r="O62" i="76"/>
  <c r="O65" i="76"/>
  <c r="O66" i="76"/>
  <c r="O71" i="76"/>
  <c r="O74" i="76"/>
  <c r="O75" i="76"/>
  <c r="O80" i="76"/>
  <c r="O83" i="76"/>
  <c r="O84" i="76"/>
  <c r="O89" i="76"/>
  <c r="O92" i="76"/>
  <c r="O93" i="76"/>
  <c r="O98" i="76"/>
  <c r="O101" i="76"/>
  <c r="O102" i="76"/>
  <c r="O107" i="76"/>
  <c r="O110" i="76"/>
  <c r="O111" i="76"/>
  <c r="O116" i="76"/>
  <c r="O119" i="76"/>
  <c r="O120" i="76"/>
  <c r="O125" i="76"/>
  <c r="O128" i="76"/>
  <c r="O129" i="76"/>
  <c r="O134" i="76"/>
  <c r="O137" i="76"/>
  <c r="O138" i="76"/>
  <c r="O143" i="76"/>
  <c r="O146" i="76"/>
  <c r="O147" i="76"/>
  <c r="O152" i="76"/>
  <c r="O155" i="76"/>
  <c r="O156" i="76"/>
  <c r="O161" i="76"/>
  <c r="O164" i="76"/>
  <c r="O165" i="76"/>
  <c r="O170" i="76"/>
  <c r="O173" i="76"/>
  <c r="O174" i="76"/>
  <c r="O179" i="76"/>
  <c r="O182" i="76"/>
  <c r="O183" i="76"/>
  <c r="O188" i="76"/>
  <c r="O191" i="76"/>
  <c r="O192" i="76"/>
  <c r="O197" i="76"/>
  <c r="O200" i="76"/>
  <c r="O201" i="76"/>
  <c r="O206" i="76"/>
  <c r="O209" i="76"/>
  <c r="O210" i="76"/>
  <c r="O215" i="76"/>
  <c r="O218" i="76"/>
  <c r="O219" i="76"/>
  <c r="O224" i="76"/>
  <c r="O227" i="76"/>
  <c r="O228" i="76"/>
  <c r="O233" i="76"/>
  <c r="O236" i="76"/>
  <c r="O237" i="76"/>
  <c r="O242" i="76"/>
  <c r="O245" i="76"/>
  <c r="O246" i="76"/>
  <c r="O251" i="76"/>
  <c r="O254" i="76"/>
  <c r="O255" i="76"/>
  <c r="N4" i="76"/>
  <c r="O4" i="76" s="1"/>
  <c r="N5" i="76"/>
  <c r="O5" i="76" s="1"/>
  <c r="N6" i="76"/>
  <c r="O6" i="76" s="1"/>
  <c r="N7" i="76"/>
  <c r="O7" i="76" s="1"/>
  <c r="N8" i="76"/>
  <c r="N9" i="76"/>
  <c r="O9" i="76" s="1"/>
  <c r="N10" i="76"/>
  <c r="O10" i="76" s="1"/>
  <c r="N11" i="76"/>
  <c r="N12" i="76"/>
  <c r="N13" i="76"/>
  <c r="O13" i="76" s="1"/>
  <c r="N14" i="76"/>
  <c r="O14" i="76" s="1"/>
  <c r="N15" i="76"/>
  <c r="O15" i="76" s="1"/>
  <c r="N16" i="76"/>
  <c r="O16" i="76" s="1"/>
  <c r="N17" i="76"/>
  <c r="N18" i="76"/>
  <c r="O18" i="76" s="1"/>
  <c r="N19" i="76"/>
  <c r="O19" i="76" s="1"/>
  <c r="N20" i="76"/>
  <c r="N21" i="76"/>
  <c r="N22" i="76"/>
  <c r="O22" i="76" s="1"/>
  <c r="N23" i="76"/>
  <c r="O23" i="76" s="1"/>
  <c r="N24" i="76"/>
  <c r="O24" i="76" s="1"/>
  <c r="N25" i="76"/>
  <c r="O25" i="76" s="1"/>
  <c r="N26" i="76"/>
  <c r="N27" i="76"/>
  <c r="O27" i="76" s="1"/>
  <c r="N28" i="76"/>
  <c r="O28" i="76" s="1"/>
  <c r="N29" i="76"/>
  <c r="N30" i="76"/>
  <c r="N31" i="76"/>
  <c r="O31" i="76" s="1"/>
  <c r="N32" i="76"/>
  <c r="O32" i="76" s="1"/>
  <c r="N33" i="76"/>
  <c r="O33" i="76" s="1"/>
  <c r="N34" i="76"/>
  <c r="O34" i="76" s="1"/>
  <c r="N35" i="76"/>
  <c r="N36" i="76"/>
  <c r="O36" i="76" s="1"/>
  <c r="N37" i="76"/>
  <c r="O37" i="76" s="1"/>
  <c r="N38" i="76"/>
  <c r="N39" i="76"/>
  <c r="N40" i="76"/>
  <c r="O40" i="76" s="1"/>
  <c r="N41" i="76"/>
  <c r="O41" i="76" s="1"/>
  <c r="N42" i="76"/>
  <c r="O42" i="76" s="1"/>
  <c r="N43" i="76"/>
  <c r="O43" i="76" s="1"/>
  <c r="N44" i="76"/>
  <c r="N45" i="76"/>
  <c r="O45" i="76" s="1"/>
  <c r="N46" i="76"/>
  <c r="O46" i="76" s="1"/>
  <c r="N47" i="76"/>
  <c r="N48" i="76"/>
  <c r="N49" i="76"/>
  <c r="O49" i="76" s="1"/>
  <c r="N50" i="76"/>
  <c r="O50" i="76" s="1"/>
  <c r="N51" i="76"/>
  <c r="O51" i="76" s="1"/>
  <c r="N52" i="76"/>
  <c r="O52" i="76" s="1"/>
  <c r="N53" i="76"/>
  <c r="N54" i="76"/>
  <c r="O54" i="76" s="1"/>
  <c r="N55" i="76"/>
  <c r="O55" i="76" s="1"/>
  <c r="N56" i="76"/>
  <c r="N57" i="76"/>
  <c r="N58" i="76"/>
  <c r="O58" i="76" s="1"/>
  <c r="N59" i="76"/>
  <c r="O59" i="76" s="1"/>
  <c r="N60" i="76"/>
  <c r="O60" i="76" s="1"/>
  <c r="N61" i="76"/>
  <c r="O61" i="76" s="1"/>
  <c r="N62" i="76"/>
  <c r="N63" i="76"/>
  <c r="O63" i="76" s="1"/>
  <c r="N64" i="76"/>
  <c r="O64" i="76" s="1"/>
  <c r="N65" i="76"/>
  <c r="N66" i="76"/>
  <c r="N67" i="76"/>
  <c r="O67" i="76" s="1"/>
  <c r="N68" i="76"/>
  <c r="O68" i="76" s="1"/>
  <c r="N69" i="76"/>
  <c r="O69" i="76" s="1"/>
  <c r="N70" i="76"/>
  <c r="O70" i="76" s="1"/>
  <c r="N71" i="76"/>
  <c r="N72" i="76"/>
  <c r="O72" i="76" s="1"/>
  <c r="N73" i="76"/>
  <c r="O73" i="76" s="1"/>
  <c r="N74" i="76"/>
  <c r="N75" i="76"/>
  <c r="N76" i="76"/>
  <c r="O76" i="76" s="1"/>
  <c r="N77" i="76"/>
  <c r="O77" i="76" s="1"/>
  <c r="N78" i="76"/>
  <c r="O78" i="76" s="1"/>
  <c r="N79" i="76"/>
  <c r="O79" i="76" s="1"/>
  <c r="N80" i="76"/>
  <c r="N81" i="76"/>
  <c r="O81" i="76" s="1"/>
  <c r="N82" i="76"/>
  <c r="O82" i="76" s="1"/>
  <c r="N83" i="76"/>
  <c r="N84" i="76"/>
  <c r="N85" i="76"/>
  <c r="O85" i="76" s="1"/>
  <c r="N86" i="76"/>
  <c r="O86" i="76" s="1"/>
  <c r="N87" i="76"/>
  <c r="O87" i="76" s="1"/>
  <c r="N88" i="76"/>
  <c r="O88" i="76" s="1"/>
  <c r="N89" i="76"/>
  <c r="N90" i="76"/>
  <c r="O90" i="76" s="1"/>
  <c r="N91" i="76"/>
  <c r="O91" i="76" s="1"/>
  <c r="N92" i="76"/>
  <c r="N93" i="76"/>
  <c r="N94" i="76"/>
  <c r="O94" i="76" s="1"/>
  <c r="N95" i="76"/>
  <c r="O95" i="76" s="1"/>
  <c r="N96" i="76"/>
  <c r="O96" i="76" s="1"/>
  <c r="N97" i="76"/>
  <c r="O97" i="76" s="1"/>
  <c r="N98" i="76"/>
  <c r="N99" i="76"/>
  <c r="O99" i="76" s="1"/>
  <c r="N100" i="76"/>
  <c r="O100" i="76" s="1"/>
  <c r="N101" i="76"/>
  <c r="N102" i="76"/>
  <c r="N103" i="76"/>
  <c r="O103" i="76" s="1"/>
  <c r="N104" i="76"/>
  <c r="O104" i="76" s="1"/>
  <c r="N105" i="76"/>
  <c r="O105" i="76" s="1"/>
  <c r="N106" i="76"/>
  <c r="O106" i="76" s="1"/>
  <c r="N107" i="76"/>
  <c r="N108" i="76"/>
  <c r="O108" i="76" s="1"/>
  <c r="N109" i="76"/>
  <c r="O109" i="76" s="1"/>
  <c r="N110" i="76"/>
  <c r="N111" i="76"/>
  <c r="N112" i="76"/>
  <c r="O112" i="76" s="1"/>
  <c r="N113" i="76"/>
  <c r="O113" i="76" s="1"/>
  <c r="N114" i="76"/>
  <c r="O114" i="76" s="1"/>
  <c r="N115" i="76"/>
  <c r="O115" i="76" s="1"/>
  <c r="N116" i="76"/>
  <c r="N117" i="76"/>
  <c r="O117" i="76" s="1"/>
  <c r="N118" i="76"/>
  <c r="O118" i="76" s="1"/>
  <c r="N119" i="76"/>
  <c r="N120" i="76"/>
  <c r="N121" i="76"/>
  <c r="O121" i="76" s="1"/>
  <c r="N122" i="76"/>
  <c r="O122" i="76" s="1"/>
  <c r="N123" i="76"/>
  <c r="O123" i="76" s="1"/>
  <c r="N124" i="76"/>
  <c r="O124" i="76" s="1"/>
  <c r="N125" i="76"/>
  <c r="N126" i="76"/>
  <c r="O126" i="76" s="1"/>
  <c r="N127" i="76"/>
  <c r="O127" i="76" s="1"/>
  <c r="N128" i="76"/>
  <c r="N129" i="76"/>
  <c r="N130" i="76"/>
  <c r="O130" i="76" s="1"/>
  <c r="N131" i="76"/>
  <c r="O131" i="76" s="1"/>
  <c r="N132" i="76"/>
  <c r="O132" i="76" s="1"/>
  <c r="N133" i="76"/>
  <c r="O133" i="76" s="1"/>
  <c r="N134" i="76"/>
  <c r="N135" i="76"/>
  <c r="O135" i="76" s="1"/>
  <c r="N136" i="76"/>
  <c r="O136" i="76" s="1"/>
  <c r="N137" i="76"/>
  <c r="N138" i="76"/>
  <c r="N139" i="76"/>
  <c r="O139" i="76" s="1"/>
  <c r="N140" i="76"/>
  <c r="O140" i="76" s="1"/>
  <c r="N141" i="76"/>
  <c r="O141" i="76" s="1"/>
  <c r="N142" i="76"/>
  <c r="O142" i="76" s="1"/>
  <c r="N143" i="76"/>
  <c r="N144" i="76"/>
  <c r="O144" i="76" s="1"/>
  <c r="N145" i="76"/>
  <c r="O145" i="76" s="1"/>
  <c r="N146" i="76"/>
  <c r="N147" i="76"/>
  <c r="N148" i="76"/>
  <c r="O148" i="76" s="1"/>
  <c r="N149" i="76"/>
  <c r="O149" i="76" s="1"/>
  <c r="N150" i="76"/>
  <c r="O150" i="76" s="1"/>
  <c r="N151" i="76"/>
  <c r="O151" i="76" s="1"/>
  <c r="N152" i="76"/>
  <c r="N153" i="76"/>
  <c r="O153" i="76" s="1"/>
  <c r="N154" i="76"/>
  <c r="O154" i="76" s="1"/>
  <c r="N155" i="76"/>
  <c r="N156" i="76"/>
  <c r="N157" i="76"/>
  <c r="O157" i="76" s="1"/>
  <c r="N158" i="76"/>
  <c r="O158" i="76" s="1"/>
  <c r="N159" i="76"/>
  <c r="O159" i="76" s="1"/>
  <c r="N160" i="76"/>
  <c r="O160" i="76" s="1"/>
  <c r="N161" i="76"/>
  <c r="N162" i="76"/>
  <c r="O162" i="76" s="1"/>
  <c r="N163" i="76"/>
  <c r="O163" i="76" s="1"/>
  <c r="N164" i="76"/>
  <c r="N165" i="76"/>
  <c r="N166" i="76"/>
  <c r="O166" i="76" s="1"/>
  <c r="N167" i="76"/>
  <c r="O167" i="76" s="1"/>
  <c r="N168" i="76"/>
  <c r="O168" i="76" s="1"/>
  <c r="N169" i="76"/>
  <c r="O169" i="76" s="1"/>
  <c r="N170" i="76"/>
  <c r="N171" i="76"/>
  <c r="O171" i="76" s="1"/>
  <c r="N172" i="76"/>
  <c r="O172" i="76" s="1"/>
  <c r="N173" i="76"/>
  <c r="N174" i="76"/>
  <c r="N175" i="76"/>
  <c r="O175" i="76" s="1"/>
  <c r="N176" i="76"/>
  <c r="O176" i="76" s="1"/>
  <c r="N177" i="76"/>
  <c r="O177" i="76" s="1"/>
  <c r="N178" i="76"/>
  <c r="O178" i="76" s="1"/>
  <c r="N179" i="76"/>
  <c r="N180" i="76"/>
  <c r="O180" i="76" s="1"/>
  <c r="N181" i="76"/>
  <c r="O181" i="76" s="1"/>
  <c r="N182" i="76"/>
  <c r="N183" i="76"/>
  <c r="N184" i="76"/>
  <c r="O184" i="76" s="1"/>
  <c r="N185" i="76"/>
  <c r="O185" i="76" s="1"/>
  <c r="N186" i="76"/>
  <c r="O186" i="76" s="1"/>
  <c r="N187" i="76"/>
  <c r="O187" i="76" s="1"/>
  <c r="N188" i="76"/>
  <c r="N189" i="76"/>
  <c r="O189" i="76" s="1"/>
  <c r="N190" i="76"/>
  <c r="O190" i="76" s="1"/>
  <c r="N191" i="76"/>
  <c r="N192" i="76"/>
  <c r="N193" i="76"/>
  <c r="O193" i="76" s="1"/>
  <c r="N194" i="76"/>
  <c r="O194" i="76" s="1"/>
  <c r="N195" i="76"/>
  <c r="O195" i="76" s="1"/>
  <c r="N196" i="76"/>
  <c r="O196" i="76" s="1"/>
  <c r="N197" i="76"/>
  <c r="N198" i="76"/>
  <c r="O198" i="76" s="1"/>
  <c r="N199" i="76"/>
  <c r="O199" i="76" s="1"/>
  <c r="N200" i="76"/>
  <c r="N201" i="76"/>
  <c r="N202" i="76"/>
  <c r="O202" i="76" s="1"/>
  <c r="N203" i="76"/>
  <c r="O203" i="76" s="1"/>
  <c r="N204" i="76"/>
  <c r="O204" i="76" s="1"/>
  <c r="N205" i="76"/>
  <c r="O205" i="76" s="1"/>
  <c r="N206" i="76"/>
  <c r="N207" i="76"/>
  <c r="O207" i="76" s="1"/>
  <c r="N208" i="76"/>
  <c r="O208" i="76" s="1"/>
  <c r="N209" i="76"/>
  <c r="N210" i="76"/>
  <c r="N211" i="76"/>
  <c r="O211" i="76" s="1"/>
  <c r="N212" i="76"/>
  <c r="O212" i="76" s="1"/>
  <c r="N213" i="76"/>
  <c r="O213" i="76" s="1"/>
  <c r="N214" i="76"/>
  <c r="O214" i="76" s="1"/>
  <c r="N215" i="76"/>
  <c r="N216" i="76"/>
  <c r="O216" i="76" s="1"/>
  <c r="N217" i="76"/>
  <c r="O217" i="76" s="1"/>
  <c r="N218" i="76"/>
  <c r="N219" i="76"/>
  <c r="N220" i="76"/>
  <c r="O220" i="76" s="1"/>
  <c r="N221" i="76"/>
  <c r="O221" i="76" s="1"/>
  <c r="N222" i="76"/>
  <c r="O222" i="76" s="1"/>
  <c r="N223" i="76"/>
  <c r="O223" i="76" s="1"/>
  <c r="N224" i="76"/>
  <c r="N225" i="76"/>
  <c r="O225" i="76" s="1"/>
  <c r="N226" i="76"/>
  <c r="O226" i="76" s="1"/>
  <c r="N227" i="76"/>
  <c r="N228" i="76"/>
  <c r="N229" i="76"/>
  <c r="O229" i="76" s="1"/>
  <c r="N230" i="76"/>
  <c r="O230" i="76" s="1"/>
  <c r="N231" i="76"/>
  <c r="O231" i="76" s="1"/>
  <c r="N232" i="76"/>
  <c r="O232" i="76" s="1"/>
  <c r="N233" i="76"/>
  <c r="N234" i="76"/>
  <c r="O234" i="76" s="1"/>
  <c r="N235" i="76"/>
  <c r="O235" i="76" s="1"/>
  <c r="N236" i="76"/>
  <c r="N237" i="76"/>
  <c r="N238" i="76"/>
  <c r="O238" i="76" s="1"/>
  <c r="N239" i="76"/>
  <c r="O239" i="76" s="1"/>
  <c r="N240" i="76"/>
  <c r="O240" i="76" s="1"/>
  <c r="N241" i="76"/>
  <c r="O241" i="76" s="1"/>
  <c r="N242" i="76"/>
  <c r="N243" i="76"/>
  <c r="O243" i="76" s="1"/>
  <c r="N244" i="76"/>
  <c r="O244" i="76" s="1"/>
  <c r="N245" i="76"/>
  <c r="N246" i="76"/>
  <c r="N247" i="76"/>
  <c r="O247" i="76" s="1"/>
  <c r="N248" i="76"/>
  <c r="O248" i="76" s="1"/>
  <c r="N249" i="76"/>
  <c r="O249" i="76" s="1"/>
  <c r="N250" i="76"/>
  <c r="O250" i="76" s="1"/>
  <c r="N251" i="76"/>
  <c r="N252" i="76"/>
  <c r="O252" i="76" s="1"/>
  <c r="N253" i="76"/>
  <c r="O253" i="76" s="1"/>
  <c r="N254" i="76"/>
  <c r="N255" i="76"/>
  <c r="N256" i="76"/>
  <c r="O256" i="76" s="1"/>
  <c r="N257" i="76"/>
  <c r="O257" i="76" s="1"/>
  <c r="N258" i="76"/>
  <c r="O258" i="76" s="1"/>
  <c r="N259" i="76"/>
  <c r="O259" i="76" s="1"/>
  <c r="N260" i="76"/>
  <c r="O260" i="76" s="1"/>
  <c r="N261" i="76"/>
  <c r="O261" i="76" s="1"/>
  <c r="N262" i="76"/>
  <c r="O262" i="76" s="1"/>
  <c r="N263" i="76"/>
  <c r="O263" i="76" s="1"/>
  <c r="N264" i="76"/>
  <c r="O264" i="76" s="1"/>
  <c r="N265" i="76"/>
  <c r="O265" i="76" s="1"/>
  <c r="N266" i="76"/>
  <c r="O266" i="76" s="1"/>
  <c r="N267" i="76"/>
  <c r="O267" i="76" s="1"/>
  <c r="N268" i="76"/>
  <c r="O268" i="76" s="1"/>
  <c r="N269" i="76"/>
  <c r="O269" i="76" s="1"/>
  <c r="N270" i="76"/>
  <c r="O270" i="76" s="1"/>
  <c r="N271" i="76"/>
  <c r="O271" i="76" s="1"/>
  <c r="N272" i="76"/>
  <c r="O272" i="76" s="1"/>
  <c r="N273" i="76"/>
  <c r="O273" i="76" s="1"/>
  <c r="N274" i="76"/>
  <c r="O274" i="76" s="1"/>
  <c r="N275" i="76"/>
  <c r="O275" i="76" s="1"/>
  <c r="N276" i="76"/>
  <c r="O276" i="76" s="1"/>
  <c r="N277" i="76"/>
  <c r="O277" i="76" s="1"/>
  <c r="N278" i="76"/>
  <c r="O278" i="76" s="1"/>
  <c r="N279" i="76"/>
  <c r="O279" i="76" s="1"/>
  <c r="N280" i="76"/>
  <c r="O280" i="76" s="1"/>
  <c r="N281" i="76"/>
  <c r="O281" i="76" s="1"/>
  <c r="N282" i="76"/>
  <c r="O282" i="76" s="1"/>
  <c r="N283" i="76"/>
  <c r="O283" i="76" s="1"/>
  <c r="N284" i="76"/>
  <c r="O284" i="76" s="1"/>
  <c r="N285" i="76"/>
  <c r="O285" i="76" s="1"/>
  <c r="N286" i="76"/>
  <c r="O286" i="76" s="1"/>
  <c r="N287" i="76"/>
  <c r="O287" i="76" s="1"/>
  <c r="N288" i="76"/>
  <c r="O288" i="76" s="1"/>
  <c r="N289" i="76"/>
  <c r="O289" i="76" s="1"/>
  <c r="N290" i="76"/>
  <c r="O290" i="76" s="1"/>
  <c r="N291" i="76"/>
  <c r="O291" i="76" s="1"/>
  <c r="N292" i="76"/>
  <c r="O292" i="76" s="1"/>
  <c r="N293" i="76"/>
  <c r="O293" i="76" s="1"/>
  <c r="N294" i="76"/>
  <c r="O294" i="76" s="1"/>
  <c r="N295" i="76"/>
  <c r="O295" i="76" s="1"/>
  <c r="N296" i="76"/>
  <c r="O296" i="76" s="1"/>
  <c r="N297" i="76"/>
  <c r="O297" i="76" s="1"/>
  <c r="N298" i="76"/>
  <c r="O298" i="76" s="1"/>
  <c r="N299" i="76"/>
  <c r="O299" i="76" s="1"/>
  <c r="N300" i="76"/>
  <c r="O300" i="76" s="1"/>
  <c r="N301" i="76"/>
  <c r="O301" i="76" s="1"/>
  <c r="N302" i="76"/>
  <c r="O302" i="76" s="1"/>
  <c r="N303" i="76"/>
  <c r="O303" i="76" s="1"/>
  <c r="N304" i="76"/>
  <c r="O304" i="76" s="1"/>
  <c r="N305" i="76"/>
  <c r="O305" i="76" s="1"/>
  <c r="N306" i="76"/>
  <c r="O306" i="76" s="1"/>
  <c r="N307" i="76"/>
  <c r="O307" i="76" s="1"/>
  <c r="N308" i="76"/>
  <c r="O308" i="76" s="1"/>
  <c r="N309" i="76"/>
  <c r="O309" i="76" s="1"/>
  <c r="N310" i="76"/>
  <c r="O310" i="76" s="1"/>
  <c r="N311" i="76"/>
  <c r="O311" i="76" s="1"/>
  <c r="N312" i="76"/>
  <c r="O312" i="76" s="1"/>
  <c r="N313" i="76"/>
  <c r="O313" i="76" s="1"/>
  <c r="N314" i="76"/>
  <c r="O314" i="76" s="1"/>
  <c r="N315" i="76"/>
  <c r="O315" i="76" s="1"/>
  <c r="N316" i="76"/>
  <c r="O316" i="76" s="1"/>
  <c r="N317" i="76"/>
  <c r="O317" i="76" s="1"/>
  <c r="N318" i="76"/>
  <c r="O318" i="76" s="1"/>
  <c r="N319" i="76"/>
  <c r="O319" i="76" s="1"/>
  <c r="N320" i="76"/>
  <c r="O320" i="76" s="1"/>
  <c r="N3" i="76"/>
  <c r="O3" i="76" s="1"/>
</calcChain>
</file>

<file path=xl/comments1.xml><?xml version="1.0" encoding="utf-8"?>
<comments xmlns="http://schemas.openxmlformats.org/spreadsheetml/2006/main">
  <authors>
    <author>PC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PC:</t>
        </r>
        <r>
          <rPr>
            <sz val="9"/>
            <color indexed="81"/>
            <rFont val="Tahoma"/>
            <family val="2"/>
            <charset val="204"/>
          </rPr>
          <t xml:space="preserve">
Скидка только в летний период.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PC:</t>
        </r>
        <r>
          <rPr>
            <sz val="9"/>
            <color indexed="81"/>
            <rFont val="Tahoma"/>
            <family val="2"/>
            <charset val="204"/>
          </rPr>
          <t xml:space="preserve">
Цена действует с 1 января по 14 февраля включительно.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  <charset val="204"/>
          </rPr>
          <t>PC:</t>
        </r>
        <r>
          <rPr>
            <sz val="9"/>
            <color indexed="81"/>
            <rFont val="Tahoma"/>
            <family val="2"/>
            <charset val="204"/>
          </rPr>
          <t xml:space="preserve">
с 1 января по 8 марта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  <charset val="204"/>
          </rPr>
          <t>PC:</t>
        </r>
        <r>
          <rPr>
            <sz val="9"/>
            <color indexed="81"/>
            <rFont val="Tahoma"/>
            <family val="2"/>
            <charset val="204"/>
          </rPr>
          <t xml:space="preserve">
- Скидка только в летний период</t>
        </r>
      </text>
    </comment>
  </commentList>
</comments>
</file>

<file path=xl/sharedStrings.xml><?xml version="1.0" encoding="utf-8"?>
<sst xmlns="http://schemas.openxmlformats.org/spreadsheetml/2006/main" count="11450" uniqueCount="643">
  <si>
    <t>Поставщик</t>
  </si>
  <si>
    <t>30 коробок</t>
  </si>
  <si>
    <t>16 банок по 500 г</t>
  </si>
  <si>
    <t>16 коробок по 2 кг</t>
  </si>
  <si>
    <t>12 бутылок по 550 мл</t>
  </si>
  <si>
    <t>Наименование</t>
  </si>
  <si>
    <t>Цена, $</t>
  </si>
  <si>
    <t>Количество</t>
  </si>
  <si>
    <t>Стоимость, $</t>
  </si>
  <si>
    <t>скейт</t>
  </si>
  <si>
    <t>ролики</t>
  </si>
  <si>
    <t>мячи теннисные</t>
  </si>
  <si>
    <t>велосипед</t>
  </si>
  <si>
    <t>коньки</t>
  </si>
  <si>
    <t>ракетка</t>
  </si>
  <si>
    <t>костюм спортивный</t>
  </si>
  <si>
    <t>кимоно</t>
  </si>
  <si>
    <t>лыжи горные</t>
  </si>
  <si>
    <t>кроссовки</t>
  </si>
  <si>
    <t>футболка</t>
  </si>
  <si>
    <t>велошлем</t>
  </si>
  <si>
    <t>Анна</t>
  </si>
  <si>
    <t>Николаевна</t>
  </si>
  <si>
    <t>Раиса</t>
  </si>
  <si>
    <t>Виктор</t>
  </si>
  <si>
    <t>Юрий</t>
  </si>
  <si>
    <t>Нина</t>
  </si>
  <si>
    <t>Любовь</t>
  </si>
  <si>
    <t>Васильевна</t>
  </si>
  <si>
    <t>Петрович</t>
  </si>
  <si>
    <t>Сергей</t>
  </si>
  <si>
    <t>Николаевич</t>
  </si>
  <si>
    <t>Павлович</t>
  </si>
  <si>
    <t>Леонидович</t>
  </si>
  <si>
    <t>Алексеевна</t>
  </si>
  <si>
    <t>Семенович</t>
  </si>
  <si>
    <t>Павел</t>
  </si>
  <si>
    <t>Викторович</t>
  </si>
  <si>
    <t>Михайлович</t>
  </si>
  <si>
    <t>Васильевич</t>
  </si>
  <si>
    <t>Дмитрий</t>
  </si>
  <si>
    <t>Олег</t>
  </si>
  <si>
    <t>Яковлевич</t>
  </si>
  <si>
    <t>Юрьевич</t>
  </si>
  <si>
    <t>№</t>
  </si>
  <si>
    <t>Наименование товара</t>
  </si>
  <si>
    <t>Объем партии, т</t>
  </si>
  <si>
    <t>Дата поступления</t>
  </si>
  <si>
    <t>Валентина</t>
  </si>
  <si>
    <t>Дата</t>
  </si>
  <si>
    <t>Затраты</t>
  </si>
  <si>
    <t>Выручка</t>
  </si>
  <si>
    <t>Прибыль</t>
  </si>
  <si>
    <t>фирма "Нирвана"</t>
  </si>
  <si>
    <t>Фамилия</t>
  </si>
  <si>
    <t>Имя</t>
  </si>
  <si>
    <t>Олеговна</t>
  </si>
  <si>
    <t>компания "Рапсодия"</t>
  </si>
  <si>
    <t>ООО "Фаворит"</t>
  </si>
  <si>
    <t>1$</t>
  </si>
  <si>
    <t>Алексеевич</t>
  </si>
  <si>
    <t>Пелагея</t>
  </si>
  <si>
    <t>Павловна</t>
  </si>
  <si>
    <t>Отчество</t>
  </si>
  <si>
    <t>Везунчиков В.В.</t>
  </si>
  <si>
    <t>Ангелочкин</t>
  </si>
  <si>
    <t>Везунчиков</t>
  </si>
  <si>
    <t>Добрецов</t>
  </si>
  <si>
    <t>Денис</t>
  </si>
  <si>
    <t>Давидович</t>
  </si>
  <si>
    <t>Душечкин</t>
  </si>
  <si>
    <t>Замечательная</t>
  </si>
  <si>
    <t>Зинаида</t>
  </si>
  <si>
    <t>Красавцев</t>
  </si>
  <si>
    <t>Мирный</t>
  </si>
  <si>
    <t>Максим</t>
  </si>
  <si>
    <t>Неунывающий</t>
  </si>
  <si>
    <t>Никита</t>
  </si>
  <si>
    <t>Оптимистов</t>
  </si>
  <si>
    <t>Отличницева</t>
  </si>
  <si>
    <t>Позитивов</t>
  </si>
  <si>
    <t>Праздникова</t>
  </si>
  <si>
    <t>Прекрасная</t>
  </si>
  <si>
    <t>Приятный</t>
  </si>
  <si>
    <t>Радостная</t>
  </si>
  <si>
    <t>Радостный</t>
  </si>
  <si>
    <t>Роман</t>
  </si>
  <si>
    <t>Русланович</t>
  </si>
  <si>
    <t>Счастливцев</t>
  </si>
  <si>
    <t>Кириллович</t>
  </si>
  <si>
    <t>Удальцов</t>
  </si>
  <si>
    <t>Константин</t>
  </si>
  <si>
    <t>Хороших</t>
  </si>
  <si>
    <t>Харитон</t>
  </si>
  <si>
    <t>Харитонович</t>
  </si>
  <si>
    <t>Веселый</t>
  </si>
  <si>
    <t>Василий</t>
  </si>
  <si>
    <t>Толерантная</t>
  </si>
  <si>
    <t>Таисия</t>
  </si>
  <si>
    <t>Тихоновна</t>
  </si>
  <si>
    <t>Добрейший</t>
  </si>
  <si>
    <t>Даниил</t>
  </si>
  <si>
    <t>Антон</t>
  </si>
  <si>
    <t>Дмитриевич</t>
  </si>
  <si>
    <t>Данилович</t>
  </si>
  <si>
    <t>Захаровна</t>
  </si>
  <si>
    <t>Оксана</t>
  </si>
  <si>
    <t>Осипович</t>
  </si>
  <si>
    <t>Полина</t>
  </si>
  <si>
    <t>Платоновна</t>
  </si>
  <si>
    <t>Платон</t>
  </si>
  <si>
    <t>Романовна</t>
  </si>
  <si>
    <t>Устин</t>
  </si>
  <si>
    <t>Устинович</t>
  </si>
  <si>
    <t>Улыбочкина</t>
  </si>
  <si>
    <t>Ульяна</t>
  </si>
  <si>
    <t>Устиновна</t>
  </si>
  <si>
    <t>Душечкина Д.Д.</t>
  </si>
  <si>
    <t>Ангелочкина</t>
  </si>
  <si>
    <t>Везунчикова</t>
  </si>
  <si>
    <t>Вера</t>
  </si>
  <si>
    <t>Веселая</t>
  </si>
  <si>
    <t>Викторовна</t>
  </si>
  <si>
    <t>Добрецова</t>
  </si>
  <si>
    <t>Дарья</t>
  </si>
  <si>
    <t>Дмитриевна</t>
  </si>
  <si>
    <t>Душечкина</t>
  </si>
  <si>
    <t>Дина</t>
  </si>
  <si>
    <t>Замечательный</t>
  </si>
  <si>
    <t>Захар</t>
  </si>
  <si>
    <t>Захарович</t>
  </si>
  <si>
    <t>Леонид</t>
  </si>
  <si>
    <t>Лариса</t>
  </si>
  <si>
    <t>Леонтьевна</t>
  </si>
  <si>
    <t>Мирная</t>
  </si>
  <si>
    <t>Марина</t>
  </si>
  <si>
    <t>Максимовна</t>
  </si>
  <si>
    <t>Неунывающая</t>
  </si>
  <si>
    <t>Оптимистова</t>
  </si>
  <si>
    <t>Ольга</t>
  </si>
  <si>
    <t>Позитивная</t>
  </si>
  <si>
    <t>Праздников</t>
  </si>
  <si>
    <t>Платонович</t>
  </si>
  <si>
    <t>Прекрасный</t>
  </si>
  <si>
    <t>Петр</t>
  </si>
  <si>
    <t>Рената</t>
  </si>
  <si>
    <t>Руслановна</t>
  </si>
  <si>
    <t>Радостнов</t>
  </si>
  <si>
    <t>Руслан</t>
  </si>
  <si>
    <t>Романович</t>
  </si>
  <si>
    <t>Романтичный</t>
  </si>
  <si>
    <t>Станислав</t>
  </si>
  <si>
    <t>Счастливцева</t>
  </si>
  <si>
    <t>Светлана</t>
  </si>
  <si>
    <t>Сергеевна</t>
  </si>
  <si>
    <t>Толерантный</t>
  </si>
  <si>
    <t>Тимофей</t>
  </si>
  <si>
    <t>Трофимович</t>
  </si>
  <si>
    <t>Хорошая</t>
  </si>
  <si>
    <t>Христина</t>
  </si>
  <si>
    <t>Харитоновна</t>
  </si>
  <si>
    <t>Юбилейный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</si>
  <si>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</si>
  <si>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</si>
  <si>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</si>
  <si>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</si>
  <si>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</si>
  <si>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</si>
  <si>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</si>
  <si>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</si>
  <si>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Код заказа</t>
  </si>
  <si>
    <t>Сумма заказа, р</t>
  </si>
  <si>
    <t>12-001</t>
  </si>
  <si>
    <t>12-002</t>
  </si>
  <si>
    <t>12-003</t>
  </si>
  <si>
    <t>12-004</t>
  </si>
  <si>
    <t>12-005</t>
  </si>
  <si>
    <t>12-006</t>
  </si>
  <si>
    <t>12-007</t>
  </si>
  <si>
    <t>12-008</t>
  </si>
  <si>
    <t>12-009</t>
  </si>
  <si>
    <t>12-010</t>
  </si>
  <si>
    <t>12-011</t>
  </si>
  <si>
    <t>12-012</t>
  </si>
  <si>
    <t>12-013</t>
  </si>
  <si>
    <t>12-014</t>
  </si>
  <si>
    <t>12-015</t>
  </si>
  <si>
    <t>12-016</t>
  </si>
  <si>
    <t>12-017</t>
  </si>
  <si>
    <t>12-018</t>
  </si>
  <si>
    <t>12-019</t>
  </si>
  <si>
    <t>12-020</t>
  </si>
  <si>
    <t>12-021</t>
  </si>
  <si>
    <t>12-022</t>
  </si>
  <si>
    <t>12-023</t>
  </si>
  <si>
    <t>12-024</t>
  </si>
  <si>
    <t>12-025</t>
  </si>
  <si>
    <t>12-026</t>
  </si>
  <si>
    <t>12-027</t>
  </si>
  <si>
    <t>12-028</t>
  </si>
  <si>
    <t>12-029</t>
  </si>
  <si>
    <t>12-030</t>
  </si>
  <si>
    <t>12-031</t>
  </si>
  <si>
    <t>12-032</t>
  </si>
  <si>
    <t>12-033</t>
  </si>
  <si>
    <t>12-034</t>
  </si>
  <si>
    <t>Производитель</t>
  </si>
  <si>
    <t>Цена за шт, р</t>
  </si>
  <si>
    <t>Брак, шт</t>
  </si>
  <si>
    <t>Стоимость партии, р</t>
  </si>
  <si>
    <t>Стоимость брака, р</t>
  </si>
  <si>
    <t>День поставки</t>
  </si>
  <si>
    <t>Приемщик</t>
  </si>
  <si>
    <t>Чайник</t>
  </si>
  <si>
    <t>Смак Компани</t>
  </si>
  <si>
    <t>Мирный М.М.</t>
  </si>
  <si>
    <t>Хороших Х.Х.</t>
  </si>
  <si>
    <t>Удальцов У.У.</t>
  </si>
  <si>
    <t>Толерантная Т.Т.</t>
  </si>
  <si>
    <t>Соковыжималка</t>
  </si>
  <si>
    <t>Кофеварка</t>
  </si>
  <si>
    <t>Пароварка</t>
  </si>
  <si>
    <t>Мясорубка</t>
  </si>
  <si>
    <t>Кухонный комбайн</t>
  </si>
  <si>
    <t>Тостер</t>
  </si>
  <si>
    <t>Печь СВЧ</t>
  </si>
  <si>
    <t>Миксер</t>
  </si>
  <si>
    <t>Кофемолка</t>
  </si>
  <si>
    <t>БытТехСила</t>
  </si>
  <si>
    <t>OK&amp;KO</t>
  </si>
  <si>
    <t>ТД и Компани</t>
  </si>
  <si>
    <t>Легкость бытия</t>
  </si>
  <si>
    <t>STD лидер</t>
  </si>
  <si>
    <t>Весы</t>
  </si>
  <si>
    <t>Оклад, €</t>
  </si>
  <si>
    <t>Премия, €</t>
  </si>
  <si>
    <t>Итого, €</t>
  </si>
  <si>
    <t>Налог, €</t>
  </si>
  <si>
    <t>% премии</t>
  </si>
  <si>
    <t>Итого, р</t>
  </si>
  <si>
    <t>Итого, $</t>
  </si>
  <si>
    <t>Стоимость, р</t>
  </si>
  <si>
    <t>Стоимость, €</t>
  </si>
  <si>
    <t>Название мероприятия</t>
  </si>
  <si>
    <t>День открытых дверей</t>
  </si>
  <si>
    <t>Презентация проекта ХХХ</t>
  </si>
  <si>
    <t>Затраты, р</t>
  </si>
  <si>
    <t>Уборка территории</t>
  </si>
  <si>
    <t>Время</t>
  </si>
  <si>
    <t>Премьера фильма</t>
  </si>
  <si>
    <t>Код товара</t>
  </si>
  <si>
    <t>Количество в позиции</t>
  </si>
  <si>
    <t>Склад</t>
  </si>
  <si>
    <t>Цейлонский чай</t>
  </si>
  <si>
    <t>10 коробок по 20 пакетиков</t>
  </si>
  <si>
    <t>Пиво</t>
  </si>
  <si>
    <t>24 бутылки по 12 унций</t>
  </si>
  <si>
    <t>Кофе</t>
  </si>
  <si>
    <t>Зеленый чай</t>
  </si>
  <si>
    <t>20 пакетиков в коробке</t>
  </si>
  <si>
    <t>Индийский чай</t>
  </si>
  <si>
    <t>100 штук в коробке</t>
  </si>
  <si>
    <t>Шоколадные бисквиты</t>
  </si>
  <si>
    <t>10 коробок по 12 штук</t>
  </si>
  <si>
    <t>Пирожное с орехами</t>
  </si>
  <si>
    <t>3 коробки</t>
  </si>
  <si>
    <t>Торт</t>
  </si>
  <si>
    <t>4 коробки</t>
  </si>
  <si>
    <t>Шоколад</t>
  </si>
  <si>
    <t>10 пакетов</t>
  </si>
  <si>
    <t>Фруктовый салат</t>
  </si>
  <si>
    <t>15,25 унций</t>
  </si>
  <si>
    <t>Груши</t>
  </si>
  <si>
    <t>Персики</t>
  </si>
  <si>
    <t>Ананас</t>
  </si>
  <si>
    <t>Вишневый пирог</t>
  </si>
  <si>
    <t>Фасоль</t>
  </si>
  <si>
    <t>14,5 унций</t>
  </si>
  <si>
    <t>Кукуруза</t>
  </si>
  <si>
    <t>Зеленый горошек</t>
  </si>
  <si>
    <t>Тихоокеанские крабы</t>
  </si>
  <si>
    <t>24 банки по 100 г</t>
  </si>
  <si>
    <t>5 унций</t>
  </si>
  <si>
    <t>Копченый лосось</t>
  </si>
  <si>
    <t>Сироп</t>
  </si>
  <si>
    <t>Французская приправа</t>
  </si>
  <si>
    <t>48 банок по 6 унций</t>
  </si>
  <si>
    <t>Моцарелла</t>
  </si>
  <si>
    <t>24 пакета по 200 г</t>
  </si>
  <si>
    <t>Грецкие орехи</t>
  </si>
  <si>
    <t>40 пакетов по 100 г</t>
  </si>
  <si>
    <t>Сушеные груши</t>
  </si>
  <si>
    <t>12 пакетов по 500 г</t>
  </si>
  <si>
    <t>Миндаль</t>
  </si>
  <si>
    <t>пакет 5 кг</t>
  </si>
  <si>
    <t>Сушеные сливы</t>
  </si>
  <si>
    <t>пакет 500 г</t>
  </si>
  <si>
    <t>Длиннозерный рис</t>
  </si>
  <si>
    <t>Ежевичный джем</t>
  </si>
  <si>
    <t>12 банок по 250 г</t>
  </si>
  <si>
    <t>Мармелад</t>
  </si>
  <si>
    <t>Пельмени</t>
  </si>
  <si>
    <t>24 пакета по 250 г</t>
  </si>
  <si>
    <t>Равиоли</t>
  </si>
  <si>
    <t>Луизианский соус</t>
  </si>
  <si>
    <t>32 бутылки по 8 унций</t>
  </si>
  <si>
    <t>Томатный соус</t>
  </si>
  <si>
    <t>24 банок по 400 г</t>
  </si>
  <si>
    <t>Карри</t>
  </si>
  <si>
    <t>12 банок по 400 г</t>
  </si>
  <si>
    <t>Атлантические мидии</t>
  </si>
  <si>
    <t>Количество, шт</t>
  </si>
  <si>
    <t>компания "Мечтатель"</t>
  </si>
  <si>
    <t>ООО "Счастливы вместе"</t>
  </si>
  <si>
    <t>компания "Сладкая жизнь"</t>
  </si>
  <si>
    <t>фирма "Франкония"</t>
  </si>
  <si>
    <t>ООО "Молодец"</t>
  </si>
  <si>
    <t>торт "Радости жизни"</t>
  </si>
  <si>
    <t>кекс "Он и Она"</t>
  </si>
  <si>
    <t>пирог "Вселенная"</t>
  </si>
  <si>
    <t>торт "Мелодия весны"</t>
  </si>
  <si>
    <t>пирог "Неожиданность"</t>
  </si>
  <si>
    <t>кекс "Жемчужина"</t>
  </si>
  <si>
    <t>торт "Сказка наяву"</t>
  </si>
  <si>
    <t>торт "Гениальность"</t>
  </si>
  <si>
    <t>Ф.И.О.</t>
  </si>
  <si>
    <t>Тарифная ставка, $/час</t>
  </si>
  <si>
    <t>Отработано часов</t>
  </si>
  <si>
    <t>Начислено, $</t>
  </si>
  <si>
    <t>Подоходный налог, $</t>
  </si>
  <si>
    <t>К выдаче,
руб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</si>
  <si>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</si>
  <si>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</si>
  <si>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</si>
  <si>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</si>
  <si>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</si>
  <si>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Приятный П.П.</t>
  </si>
  <si>
    <t>Подоходный налог, %</t>
  </si>
  <si>
    <t>Курс доллара, р</t>
  </si>
  <si>
    <t>Tefalka</t>
  </si>
  <si>
    <t>Philipka</t>
  </si>
  <si>
    <t>Braunok</t>
  </si>
  <si>
    <t>Moulinexik</t>
  </si>
  <si>
    <t>Boschik</t>
  </si>
  <si>
    <t>Kenwoodik</t>
  </si>
  <si>
    <t>Delonghik</t>
  </si>
  <si>
    <t>Panasonika</t>
  </si>
  <si>
    <t>Samsuni</t>
  </si>
  <si>
    <t>Goldika</t>
  </si>
  <si>
    <t>Sharpik</t>
  </si>
  <si>
    <t>% налога</t>
  </si>
  <si>
    <t>Минимальная сумма заказа</t>
  </si>
  <si>
    <t>Максимальная сумма заказа</t>
  </si>
  <si>
    <t>Необходимое количество</t>
  </si>
  <si>
    <t>Количество на складе</t>
  </si>
  <si>
    <t>Текущее состояние</t>
  </si>
  <si>
    <t>Фруктовый чай</t>
  </si>
  <si>
    <t>NW-01</t>
  </si>
  <si>
    <t>NW-02</t>
  </si>
  <si>
    <t>NW-03</t>
  </si>
  <si>
    <t>NW-04</t>
  </si>
  <si>
    <t>NW-05</t>
  </si>
  <si>
    <t>NW-06</t>
  </si>
  <si>
    <t>NW-07</t>
  </si>
  <si>
    <t>NW-08</t>
  </si>
  <si>
    <t>NW-09</t>
  </si>
  <si>
    <t>NW-10</t>
  </si>
  <si>
    <t>NW-11</t>
  </si>
  <si>
    <t>NW-12</t>
  </si>
  <si>
    <t>NW-13</t>
  </si>
  <si>
    <t>NW-14</t>
  </si>
  <si>
    <t>NW-15</t>
  </si>
  <si>
    <t>NW-16</t>
  </si>
  <si>
    <t>NW-17</t>
  </si>
  <si>
    <t>NW-18</t>
  </si>
  <si>
    <t>NW-19</t>
  </si>
  <si>
    <t>NW-20</t>
  </si>
  <si>
    <t>NW-21</t>
  </si>
  <si>
    <t>NW-22</t>
  </si>
  <si>
    <t>NW-23</t>
  </si>
  <si>
    <t>NW-24</t>
  </si>
  <si>
    <t>NW-25</t>
  </si>
  <si>
    <t>NW-26</t>
  </si>
  <si>
    <t>NW-27</t>
  </si>
  <si>
    <t>NW-28</t>
  </si>
  <si>
    <t>NW-29</t>
  </si>
  <si>
    <t>NW-30</t>
  </si>
  <si>
    <t>NW-31</t>
  </si>
  <si>
    <t>NW-32</t>
  </si>
  <si>
    <t>NW-33</t>
  </si>
  <si>
    <t>NW-34</t>
  </si>
  <si>
    <t>NW-35</t>
  </si>
  <si>
    <t>NW-36</t>
  </si>
  <si>
    <t>Фамилия И.О.</t>
  </si>
  <si>
    <t>Табельный номер</t>
  </si>
  <si>
    <t>Должность</t>
  </si>
  <si>
    <t>Счастливцев С.С.</t>
  </si>
  <si>
    <t>начальник</t>
  </si>
  <si>
    <t>от</t>
  </si>
  <si>
    <t>в</t>
  </si>
  <si>
    <t>к</t>
  </si>
  <si>
    <t>Красавец К.К.</t>
  </si>
  <si>
    <t>зам.начальника</t>
  </si>
  <si>
    <t>п</t>
  </si>
  <si>
    <t>б/л</t>
  </si>
  <si>
    <t>Ангелочкина А.А.</t>
  </si>
  <si>
    <t>фин.директор</t>
  </si>
  <si>
    <t>Удальцова У.У.</t>
  </si>
  <si>
    <t>гл.бухгалтер</t>
  </si>
  <si>
    <t>Добрецов Д.Д.</t>
  </si>
  <si>
    <t>бухгалтер</t>
  </si>
  <si>
    <t>ген.директор</t>
  </si>
  <si>
    <t>Приятных П.П.</t>
  </si>
  <si>
    <t>агент</t>
  </si>
  <si>
    <t>МАЙ</t>
  </si>
  <si>
    <t>Дата заказа</t>
  </si>
  <si>
    <t>Дата разгрузки</t>
  </si>
  <si>
    <t>Принято, шт</t>
  </si>
  <si>
    <t>Стоимость принятого, р</t>
  </si>
  <si>
    <t>Название</t>
  </si>
  <si>
    <t>Место нахождение</t>
  </si>
  <si>
    <t>Длина пролета моста</t>
  </si>
  <si>
    <t>Год постройки</t>
  </si>
  <si>
    <t>Тип</t>
  </si>
  <si>
    <t>Квебекский</t>
  </si>
  <si>
    <t>Канада</t>
  </si>
  <si>
    <t>Стальные фермы</t>
  </si>
  <si>
    <t>Золотые ворота</t>
  </si>
  <si>
    <t>США</t>
  </si>
  <si>
    <t>Висячий</t>
  </si>
  <si>
    <t>Джорджа</t>
  </si>
  <si>
    <t>Арочный</t>
  </si>
  <si>
    <t>Босфорский</t>
  </si>
  <si>
    <t>Турция</t>
  </si>
  <si>
    <t>Паранскай</t>
  </si>
  <si>
    <t>Бразилия</t>
  </si>
  <si>
    <t>Хуглинский</t>
  </si>
  <si>
    <t>Индия</t>
  </si>
  <si>
    <t>Вантовый</t>
  </si>
  <si>
    <t>Макенакский</t>
  </si>
  <si>
    <t>Осакаский</t>
  </si>
  <si>
    <t>Япония</t>
  </si>
  <si>
    <t>Хамберский</t>
  </si>
  <si>
    <t>Англия</t>
  </si>
  <si>
    <t>25 апреля</t>
  </si>
  <si>
    <t>Португалия</t>
  </si>
  <si>
    <t>Сиднейский</t>
  </si>
  <si>
    <t>Австралия</t>
  </si>
  <si>
    <t>Фёрт-оф-Форт</t>
  </si>
  <si>
    <t>Шотландия</t>
  </si>
  <si>
    <t>Аннансис Айландский</t>
  </si>
  <si>
    <t>Глейдсвиллский</t>
  </si>
  <si>
    <t>Верразано</t>
  </si>
  <si>
    <t>Арабида</t>
  </si>
  <si>
    <t>Паско-Кенневикский</t>
  </si>
  <si>
    <t>Джорджа Вашингтона</t>
  </si>
  <si>
    <t>Клиент</t>
  </si>
  <si>
    <t>Cумма, руб</t>
  </si>
  <si>
    <t>Итого</t>
  </si>
  <si>
    <t>Сумма контрактов за 2011 год</t>
  </si>
  <si>
    <t>Заголовки</t>
  </si>
  <si>
    <t>От спонсоров, $</t>
  </si>
  <si>
    <t>МОСТЫ</t>
  </si>
  <si>
    <t>КЛИЕНТЫ</t>
  </si>
  <si>
    <t>Стоимость доставки, р</t>
  </si>
  <si>
    <t>1 $</t>
  </si>
  <si>
    <t>Скидка, %</t>
  </si>
  <si>
    <t>Скидка за шт, р</t>
  </si>
  <si>
    <t>Цена с учетом скидки, р</t>
  </si>
  <si>
    <t>Стоимость заказа с учетом скидки, р</t>
  </si>
  <si>
    <t>ЗАКАЗЫ в кондитерской фабрике "Сладкая жизнь"</t>
  </si>
  <si>
    <t>Алёнка</t>
  </si>
  <si>
    <t>Вдохновение</t>
  </si>
  <si>
    <t>Гвардейский</t>
  </si>
  <si>
    <t>Иван да Марья</t>
  </si>
  <si>
    <t>Кузя, друг Алёнки</t>
  </si>
  <si>
    <t>Осенний вальс</t>
  </si>
  <si>
    <t>Российский</t>
  </si>
  <si>
    <t>Слава</t>
  </si>
  <si>
    <t>% скидки</t>
  </si>
  <si>
    <t>Заказы шоколада</t>
  </si>
  <si>
    <t>Средняя сумма заказа</t>
  </si>
  <si>
    <t>Количество заказов</t>
  </si>
  <si>
    <t>Общая сумма заказов</t>
  </si>
  <si>
    <t>Женщин в группе</t>
  </si>
  <si>
    <t>Мужчин в группе</t>
  </si>
  <si>
    <t>Всего в группе</t>
  </si>
  <si>
    <t>Стоимость заказа, р</t>
  </si>
  <si>
    <t>№ группы</t>
  </si>
  <si>
    <t>Обучение 1 человека, р</t>
  </si>
  <si>
    <t>Обучение группы, р</t>
  </si>
  <si>
    <t>1 доллар</t>
  </si>
  <si>
    <t>Обучение группы, $</t>
  </si>
  <si>
    <t>Обучение 1 чел, $</t>
  </si>
  <si>
    <t>Стаж работы</t>
  </si>
  <si>
    <t>Оклад, руб</t>
  </si>
  <si>
    <t>Ангелочкин Антон Алексеевич</t>
  </si>
  <si>
    <t>Везунчиков Виктор Васильевич</t>
  </si>
  <si>
    <t>Веселый Василий Викторович</t>
  </si>
  <si>
    <t>Добрейший Даниил Дмитриевич</t>
  </si>
  <si>
    <t>Добрецов Денис Давидович</t>
  </si>
  <si>
    <t>Душечкин Дмитрий Данилович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</si>
  <si>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</si>
  <si>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</si>
  <si>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</si>
  <si>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</si>
  <si>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</si>
  <si>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</si>
  <si>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</si>
  <si>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</si>
  <si>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</si>
  <si>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</si>
  <si>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</si>
  <si>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</si>
  <si>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</si>
  <si>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</si>
  <si>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</si>
  <si>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</si>
  <si>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</si>
  <si>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Фамилия Имя Отчество</t>
  </si>
  <si>
    <t>Премия, р</t>
  </si>
  <si>
    <t>Сумма премий, р</t>
  </si>
  <si>
    <t>Итоговая сумма, р</t>
  </si>
  <si>
    <t>Душечкин Д.Д.</t>
  </si>
  <si>
    <t>Ó</t>
  </si>
  <si>
    <t>Улыбочкин У.У.</t>
  </si>
  <si>
    <t>Ангелочкин А.А.</t>
  </si>
  <si>
    <t>n</t>
  </si>
  <si>
    <t>График дежурств</t>
  </si>
  <si>
    <t>Работа по сменам</t>
  </si>
  <si>
    <t>Смена</t>
  </si>
  <si>
    <t xml:space="preserve">График приема сотрудников </t>
  </si>
  <si>
    <t>Время приема</t>
  </si>
  <si>
    <t>День недели</t>
  </si>
  <si>
    <t>Время начала работы</t>
  </si>
  <si>
    <t>План работы на неделю</t>
  </si>
  <si>
    <t>Продажи, шт</t>
  </si>
  <si>
    <t>Возврат, шт</t>
  </si>
  <si>
    <t>План продаж контрактов на год</t>
  </si>
  <si>
    <t>Месяц</t>
  </si>
  <si>
    <t>Кол-во, шт</t>
  </si>
  <si>
    <t>ИЮНЬ</t>
  </si>
  <si>
    <t>Красавцев К.К.</t>
  </si>
  <si>
    <t>Изготовлено</t>
  </si>
  <si>
    <t>Масса, г</t>
  </si>
  <si>
    <t>торт "Милодия весны"</t>
  </si>
  <si>
    <t>Товары 2012</t>
  </si>
  <si>
    <t>Товары 2013</t>
  </si>
  <si>
    <t>Производство 2012</t>
  </si>
  <si>
    <t>Производство 2013</t>
  </si>
  <si>
    <t>Рабочие дни</t>
  </si>
  <si>
    <t>Курсы валют на</t>
  </si>
  <si>
    <t xml:space="preserve">№ </t>
  </si>
  <si>
    <t>Итого:</t>
  </si>
  <si>
    <t>Стоимость заказа, $</t>
  </si>
  <si>
    <t>Стоимость заказа, €</t>
  </si>
  <si>
    <t>Производство 2014</t>
  </si>
  <si>
    <t>Производство 2015</t>
  </si>
  <si>
    <t>название мероприятия</t>
  </si>
  <si>
    <t>дата начала</t>
  </si>
  <si>
    <t>время начала</t>
  </si>
  <si>
    <t>стоимость участия в долларах</t>
  </si>
  <si>
    <t>максимальная скидка в %</t>
  </si>
  <si>
    <t>торт "Сюрпиз для всех"</t>
  </si>
  <si>
    <r>
      <t>Цена</t>
    </r>
    <r>
      <rPr>
        <b/>
        <sz val="11"/>
        <rFont val="Calibri"/>
        <family val="2"/>
        <charset val="204"/>
      </rPr>
      <t>€</t>
    </r>
  </si>
  <si>
    <t>Летний период 2013 года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</si>
  <si>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</si>
  <si>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</si>
  <si>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</si>
  <si>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</si>
  <si>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</si>
  <si>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</si>
  <si>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</si>
  <si>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</si>
  <si>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</si>
  <si>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</si>
  <si>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</si>
  <si>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</si>
  <si>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</si>
  <si>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</si>
  <si>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</si>
  <si>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</si>
  <si>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</si>
  <si>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</si>
  <si>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</si>
  <si>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$</t>
  </si>
  <si>
    <t>Премия, %</t>
  </si>
  <si>
    <t>13 мая 13</t>
  </si>
  <si>
    <t>2 520,00 р.</t>
  </si>
  <si>
    <t>10 080,00 р.</t>
  </si>
  <si>
    <t>321,84 $</t>
  </si>
  <si>
    <t>14 мая 13</t>
  </si>
  <si>
    <t>5 640,00 р.</t>
  </si>
  <si>
    <t>33 840,00 р.</t>
  </si>
  <si>
    <t>1 080,46 $</t>
  </si>
  <si>
    <t>15 мая 13</t>
  </si>
  <si>
    <t>945,00 р.</t>
  </si>
  <si>
    <t>4 725,00 р.</t>
  </si>
  <si>
    <t>150,86 $</t>
  </si>
  <si>
    <t>16 мая 13</t>
  </si>
  <si>
    <t>15 660,00 р.</t>
  </si>
  <si>
    <t>78 300,00 р.</t>
  </si>
  <si>
    <t>2 500,00 $</t>
  </si>
  <si>
    <t>1 932,86 €</t>
  </si>
  <si>
    <t>17 мая 13</t>
  </si>
  <si>
    <t>635,00 р.</t>
  </si>
  <si>
    <t>6 350,00 р.</t>
  </si>
  <si>
    <t>202,75 $</t>
  </si>
  <si>
    <t>18 мая 13</t>
  </si>
  <si>
    <t>1 585,00 р.</t>
  </si>
  <si>
    <t>15 850,00 р.</t>
  </si>
  <si>
    <t>506,07 $</t>
  </si>
  <si>
    <t>19 мая 13</t>
  </si>
  <si>
    <t>2 820,00 р.</t>
  </si>
  <si>
    <t>28 200,00 р.</t>
  </si>
  <si>
    <t>900,38 $</t>
  </si>
  <si>
    <t>20 мая 13</t>
  </si>
  <si>
    <t>955,00 р.</t>
  </si>
  <si>
    <t>3 820,00 р.</t>
  </si>
  <si>
    <t>121,97 $</t>
  </si>
  <si>
    <t>21 мая 13</t>
  </si>
  <si>
    <t>10 675,00 р.</t>
  </si>
  <si>
    <t>21 350,00 р.</t>
  </si>
  <si>
    <t>681,67 $</t>
  </si>
  <si>
    <t>22 мая 13</t>
  </si>
  <si>
    <t>1 430,00 р.</t>
  </si>
  <si>
    <t>14 300,00 р.</t>
  </si>
  <si>
    <t>456,58 $</t>
  </si>
  <si>
    <t>23 мая 13</t>
  </si>
  <si>
    <t>655,00 р.</t>
  </si>
  <si>
    <t>6 550,00 р.</t>
  </si>
  <si>
    <t>209,13 $</t>
  </si>
  <si>
    <t>24 мая 13</t>
  </si>
  <si>
    <t>960,00 р.</t>
  </si>
  <si>
    <t>9 600,00 р.</t>
  </si>
  <si>
    <t>306,51 $</t>
  </si>
  <si>
    <t>232 965,00 р.</t>
  </si>
  <si>
    <t>7 438,22 $</t>
  </si>
  <si>
    <t>5 750,80 €</t>
  </si>
  <si>
    <t>понедельник, мая 13, 2013</t>
  </si>
  <si>
    <t>я не понял что есть что</t>
  </si>
  <si>
    <t>Сумма контрактов за 2013 год</t>
  </si>
  <si>
    <t>Замечательная Д.Д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</si>
</sst>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_-* #,##0\ _р_._-;\-* #,##0\ _р_._-;_-* &quot;-&quot;\ _р_._-;_-@_-"/>
    <numFmt numFmtId="165" formatCode="_-* #,##0.00\ _р_._-;\-* #,##0.00\ _р_._-;_-* &quot;-&quot;??\ _р_._-;_-@_-"/>
    <numFmt numFmtId="166" formatCode="_-* #,##0&quot;р.&quot;_-;\-* #,##0&quot;р.&quot;_-;_-* &quot;-&quot;&quot;р.&quot;_-;_-@_-"/>
    <numFmt numFmtId="167" formatCode="_-* #,##0.00&quot;р.&quot;_-;\-* #,##0.00&quot;р.&quot;_-;_-* &quot;-&quot;??&quot;р.&quot;_-;_-@_-"/>
    <numFmt numFmtId="168" formatCode="[$$-409]#,##0"/>
    <numFmt numFmtId="169" formatCode="#,##0\ [$€-1]"/>
    <numFmt numFmtId="170" formatCode="_([$€]* #,##0.00_);_([$€]* \(#,##0.00\);_([$€]* &quot;-&quot;??_);_(@_)"/>
    <numFmt numFmtId="171" formatCode="#,##0\ [$€-1];[Red]\-#,##0\ [$€-1]"/>
    <numFmt numFmtId="172" formatCode="#,##0.00\ [$$-C0C]"/>
    <numFmt numFmtId="173" formatCode="#,##0.00\ &quot;р.&quot;"/>
    <numFmt numFmtId="174" formatCode="#,##0.00\ [$€-1]"/>
    <numFmt numFmtId="175" formatCode="dd/mm/yy;@"/>
    <numFmt numFmtId="176" formatCode="h:mm;@"/>
    <numFmt numFmtId="177" formatCode="[$-419]dd\ mmm\ yy;@"/>
    <numFmt numFmtId="178" formatCode="[$-F800]dddd\,\ mmmm\ dd\,\ yyyy"/>
    <numFmt numFmtId="179" formatCode="dd/mm/yy\ h:mm;@"/>
    <numFmt numFmtId="180" formatCode="0.00000"/>
    <numFmt numFmtId="181" formatCode="#,##0.00\ [$€-1];[Red]\-#,##0.00\ [$€-1]"/>
    <numFmt numFmtId="182" formatCode="#,##0.00\ &quot;₽&quot;"/>
  </numFmts>
  <fonts count="77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b/>
      <i/>
      <sz val="14"/>
      <color indexed="9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name val="Helv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indexed="18"/>
      <name val="Arial"/>
      <family val="2"/>
      <charset val="204"/>
    </font>
    <font>
      <sz val="11"/>
      <name val="Arial"/>
      <family val="2"/>
      <charset val="204"/>
    </font>
    <font>
      <sz val="11"/>
      <color theme="0" tint="-0.34998626667073579"/>
      <name val="Arial"/>
      <family val="2"/>
      <charset val="204"/>
    </font>
    <font>
      <b/>
      <sz val="11"/>
      <color theme="0" tint="-0.499984740745262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sz val="11"/>
      <color theme="4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2"/>
      <color rgb="FF00206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6"/>
      <color rgb="FF002060"/>
      <name val="Arial Cyr"/>
      <charset val="204"/>
    </font>
    <font>
      <b/>
      <sz val="20"/>
      <color rgb="FF0070C0"/>
      <name val="Arial"/>
      <family val="2"/>
      <charset val="20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Wingdings 2"/>
      <family val="1"/>
      <charset val="2"/>
    </font>
    <font>
      <sz val="11"/>
      <color theme="6"/>
      <name val="Webdings"/>
      <family val="1"/>
      <charset val="2"/>
    </font>
    <font>
      <sz val="11"/>
      <color theme="6"/>
      <name val="Calibri"/>
      <family val="2"/>
      <scheme val="minor"/>
    </font>
    <font>
      <sz val="11"/>
      <color rgb="FF002060"/>
      <name val="Webdings"/>
      <family val="1"/>
      <charset val="2"/>
    </font>
    <font>
      <b/>
      <sz val="16"/>
      <color rgb="FF002060"/>
      <name val="Arial"/>
      <family val="2"/>
      <charset val="204"/>
    </font>
    <font>
      <sz val="14"/>
      <color rgb="FF002060"/>
      <name val="Calibri"/>
      <family val="2"/>
      <scheme val="minor"/>
    </font>
    <font>
      <b/>
      <sz val="11"/>
      <color rgb="FF0070C0"/>
      <name val="Arial"/>
      <family val="2"/>
      <charset val="204"/>
    </font>
    <font>
      <b/>
      <sz val="11"/>
      <color rgb="FF00B050"/>
      <name val="Arial"/>
      <family val="2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Arial Cyr"/>
      <charset val="204"/>
    </font>
    <font>
      <i/>
      <sz val="11"/>
      <name val="Arial"/>
      <family val="2"/>
      <charset val="204"/>
    </font>
    <font>
      <b/>
      <sz val="11"/>
      <color theme="4"/>
      <name val="Arial"/>
      <family val="2"/>
      <charset val="204"/>
    </font>
    <font>
      <b/>
      <sz val="20"/>
      <name val="Arial"/>
      <family val="2"/>
      <charset val="204"/>
    </font>
    <font>
      <sz val="20"/>
      <name val="Arial"/>
      <family val="2"/>
      <charset val="204"/>
    </font>
    <font>
      <b/>
      <sz val="20"/>
      <color rgb="FF00B050"/>
      <name val="Arial"/>
      <family val="2"/>
      <charset val="204"/>
    </font>
    <font>
      <sz val="11"/>
      <color rgb="FF000066"/>
      <name val="Arial"/>
      <family val="2"/>
      <charset val="204"/>
    </font>
    <font>
      <b/>
      <sz val="11"/>
      <name val="Calibri"/>
      <family val="2"/>
      <charset val="204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DDEFF"/>
        <bgColor theme="6" tint="0.79998168889431442"/>
      </patternFill>
    </fill>
    <fill>
      <patternFill patternType="solid">
        <fgColor theme="0"/>
        <bgColor indexed="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21"/>
      </patternFill>
    </fill>
    <fill>
      <patternFill patternType="solid">
        <fgColor theme="4" tint="0.59999389629810485"/>
        <bgColor indexed="21"/>
      </patternFill>
    </fill>
    <fill>
      <patternFill patternType="solid">
        <fgColor rgb="FFBDD6EE"/>
        <bgColor indexed="64"/>
      </patternFill>
    </fill>
    <fill>
      <patternFill patternType="solid">
        <fgColor rgb="FFE2EFD9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n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thick">
        <color rgb="FF00B050"/>
      </right>
      <top style="thin">
        <color rgb="FF00B050"/>
      </top>
      <bottom style="thick">
        <color rgb="FF00B050"/>
      </bottom>
      <diagonal/>
    </border>
    <border>
      <left style="thick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ck">
        <color rgb="FF00B050"/>
      </right>
      <top/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B050"/>
      </bottom>
      <diagonal/>
    </border>
    <border>
      <left style="medium">
        <color rgb="FFCCCCCC"/>
      </left>
      <right style="thick">
        <color rgb="FF00B05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B050"/>
      </right>
      <top style="medium">
        <color rgb="FFCCCCCC"/>
      </top>
      <bottom style="thick">
        <color rgb="FF00B050"/>
      </bottom>
      <diagonal/>
    </border>
    <border>
      <left style="medium">
        <color rgb="FFCCCCCC"/>
      </left>
      <right style="thick">
        <color rgb="FF00B050"/>
      </right>
      <top style="medium">
        <color rgb="FFCCCCCC"/>
      </top>
      <bottom style="thick">
        <color rgb="FF00B050"/>
      </bottom>
      <diagonal/>
    </border>
    <border>
      <left style="medium">
        <color rgb="FFCCCCCC"/>
      </left>
      <right style="medium">
        <color rgb="FF00B050"/>
      </right>
      <top style="medium">
        <color rgb="FFCCCCCC"/>
      </top>
      <bottom style="medium">
        <color rgb="FF00B050"/>
      </bottom>
      <diagonal/>
    </border>
    <border>
      <left style="medium">
        <color rgb="FFCCCCCC"/>
      </left>
      <right style="thick">
        <color rgb="FF00B050"/>
      </right>
      <top style="medium">
        <color rgb="FFCCCCCC"/>
      </top>
      <bottom style="medium">
        <color rgb="FF00B05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</borders>
  <cellStyleXfs count="2211">
    <xf numFmtId="0" fontId="0" fillId="0" borderId="0"/>
    <xf numFmtId="170" fontId="2" fillId="0" borderId="0" applyFont="0" applyFill="0" applyBorder="0" applyAlignment="0" applyProtection="0"/>
    <xf numFmtId="0" fontId="6" fillId="2" borderId="0">
      <alignment horizontal="center"/>
    </xf>
    <xf numFmtId="0" fontId="5" fillId="0" borderId="0"/>
    <xf numFmtId="0" fontId="5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1" fontId="2" fillId="0" borderId="0" applyFont="0" applyFill="0" applyBorder="0" applyAlignment="0" applyProtection="0"/>
    <xf numFmtId="0" fontId="11" fillId="0" borderId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2" fillId="9" borderId="1" applyNumberFormat="0" applyAlignment="0" applyProtection="0"/>
    <xf numFmtId="0" fontId="13" fillId="22" borderId="2" applyNumberFormat="0" applyAlignment="0" applyProtection="0"/>
    <xf numFmtId="0" fontId="14" fillId="22" borderId="1" applyNumberFormat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23" borderId="7" applyNumberFormat="0" applyAlignment="0" applyProtection="0"/>
    <xf numFmtId="0" fontId="20" fillId="0" borderId="0" applyNumberFormat="0" applyFill="0" applyBorder="0" applyAlignment="0" applyProtection="0"/>
    <xf numFmtId="0" fontId="21" fillId="24" borderId="0" applyNumberFormat="0" applyBorder="0" applyAlignment="0" applyProtection="0"/>
    <xf numFmtId="0" fontId="2" fillId="0" borderId="0"/>
    <xf numFmtId="0" fontId="22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1" fillId="25" borderId="8" applyNumberFormat="0" applyFont="0" applyAlignment="0" applyProtection="0"/>
    <xf numFmtId="9" fontId="2" fillId="0" borderId="0" applyFont="0" applyFill="0" applyBorder="0" applyAlignment="0" applyProtection="0"/>
    <xf numFmtId="0" fontId="24" fillId="0" borderId="9" applyNumberFormat="0" applyFill="0" applyAlignment="0" applyProtection="0"/>
    <xf numFmtId="0" fontId="7" fillId="0" borderId="0"/>
    <xf numFmtId="0" fontId="1" fillId="0" borderId="0">
      <alignment vertical="justify"/>
    </xf>
    <xf numFmtId="0" fontId="2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6" fillId="6" borderId="0" applyNumberFormat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/>
    <xf numFmtId="0" fontId="34" fillId="0" borderId="0"/>
    <xf numFmtId="0" fontId="2" fillId="0" borderId="0"/>
    <xf numFmtId="0" fontId="4" fillId="0" borderId="0"/>
    <xf numFmtId="165" fontId="1" fillId="0" borderId="0" applyFont="0" applyFill="0" applyBorder="0" applyAlignment="0" applyProtection="0"/>
  </cellStyleXfs>
  <cellXfs count="231">
    <xf numFmtId="0" fontId="0" fillId="0" borderId="0" xfId="0"/>
    <xf numFmtId="0" fontId="28" fillId="0" borderId="0" xfId="6" applyFont="1"/>
    <xf numFmtId="0" fontId="28" fillId="0" borderId="0" xfId="0" applyFont="1"/>
    <xf numFmtId="0" fontId="30" fillId="0" borderId="0" xfId="6" applyFont="1"/>
    <xf numFmtId="0" fontId="28" fillId="26" borderId="10" xfId="0" applyFont="1" applyFill="1" applyBorder="1" applyAlignment="1">
      <alignment horizontal="right"/>
    </xf>
    <xf numFmtId="171" fontId="28" fillId="26" borderId="10" xfId="0" applyNumberFormat="1" applyFont="1" applyFill="1" applyBorder="1"/>
    <xf numFmtId="0" fontId="31" fillId="26" borderId="11" xfId="5" applyFont="1" applyFill="1" applyBorder="1" applyAlignment="1">
      <alignment horizontal="left" vertical="center"/>
    </xf>
    <xf numFmtId="0" fontId="31" fillId="26" borderId="11" xfId="6" applyFont="1" applyFill="1" applyBorder="1" applyAlignment="1">
      <alignment horizontal="center" vertical="center" wrapText="1"/>
    </xf>
    <xf numFmtId="0" fontId="28" fillId="0" borderId="11" xfId="6" applyFont="1" applyFill="1" applyBorder="1"/>
    <xf numFmtId="14" fontId="28" fillId="0" borderId="11" xfId="6" applyNumberFormat="1" applyFont="1" applyFill="1" applyBorder="1"/>
    <xf numFmtId="0" fontId="29" fillId="0" borderId="0" xfId="3" applyFont="1"/>
    <xf numFmtId="0" fontId="32" fillId="0" borderId="0" xfId="2206" applyFont="1" applyFill="1" applyBorder="1"/>
    <xf numFmtId="14" fontId="32" fillId="0" borderId="0" xfId="2206" applyNumberFormat="1" applyFont="1" applyFill="1" applyBorder="1"/>
    <xf numFmtId="14" fontId="28" fillId="0" borderId="0" xfId="0" applyNumberFormat="1" applyFont="1" applyFill="1" applyBorder="1"/>
    <xf numFmtId="0" fontId="31" fillId="0" borderId="0" xfId="3" applyFont="1"/>
    <xf numFmtId="0" fontId="31" fillId="0" borderId="0" xfId="3" applyFont="1" applyAlignment="1">
      <alignment vertical="top" wrapText="1"/>
    </xf>
    <xf numFmtId="0" fontId="28" fillId="0" borderId="0" xfId="3" applyFont="1"/>
    <xf numFmtId="168" fontId="28" fillId="0" borderId="0" xfId="3" applyNumberFormat="1" applyFont="1"/>
    <xf numFmtId="0" fontId="2" fillId="0" borderId="0" xfId="0" applyFont="1" applyBorder="1"/>
    <xf numFmtId="0" fontId="28" fillId="0" borderId="0" xfId="0" applyFont="1" applyFill="1" applyBorder="1" applyAlignment="1">
      <alignment vertical="center"/>
    </xf>
    <xf numFmtId="2" fontId="28" fillId="0" borderId="10" xfId="2204" applyNumberFormat="1" applyFont="1" applyBorder="1"/>
    <xf numFmtId="0" fontId="27" fillId="0" borderId="0" xfId="0" applyFont="1" applyFill="1" applyBorder="1" applyAlignment="1">
      <alignment horizontal="left" indent="2"/>
    </xf>
    <xf numFmtId="0" fontId="28" fillId="0" borderId="11" xfId="6" applyNumberFormat="1" applyFont="1" applyFill="1" applyBorder="1"/>
    <xf numFmtId="0" fontId="28" fillId="0" borderId="11" xfId="6" applyNumberFormat="1" applyFont="1" applyFill="1" applyBorder="1" applyAlignment="1">
      <alignment horizontal="center"/>
    </xf>
    <xf numFmtId="0" fontId="28" fillId="0" borderId="25" xfId="6" applyNumberFormat="1" applyFont="1" applyFill="1" applyBorder="1"/>
    <xf numFmtId="0" fontId="28" fillId="0" borderId="26" xfId="6" applyNumberFormat="1" applyFont="1" applyFill="1" applyBorder="1"/>
    <xf numFmtId="0" fontId="28" fillId="0" borderId="27" xfId="6" applyNumberFormat="1" applyFont="1" applyFill="1" applyBorder="1"/>
    <xf numFmtId="0" fontId="28" fillId="0" borderId="30" xfId="6" applyNumberFormat="1" applyFont="1" applyFill="1" applyBorder="1"/>
    <xf numFmtId="0" fontId="28" fillId="0" borderId="31" xfId="6" applyNumberFormat="1" applyFont="1" applyFill="1" applyBorder="1"/>
    <xf numFmtId="0" fontId="28" fillId="0" borderId="32" xfId="6" applyNumberFormat="1" applyFont="1" applyFill="1" applyBorder="1"/>
    <xf numFmtId="0" fontId="28" fillId="0" borderId="14" xfId="6" applyNumberFormat="1" applyFont="1" applyFill="1" applyBorder="1"/>
    <xf numFmtId="0" fontId="28" fillId="0" borderId="13" xfId="6" applyNumberFormat="1" applyFont="1" applyFill="1" applyBorder="1"/>
    <xf numFmtId="0" fontId="28" fillId="0" borderId="36" xfId="6" applyNumberFormat="1" applyFont="1" applyFill="1" applyBorder="1"/>
    <xf numFmtId="0" fontId="28" fillId="0" borderId="17" xfId="6" applyNumberFormat="1" applyFont="1" applyFill="1" applyBorder="1" applyAlignment="1">
      <alignment horizontal="center"/>
    </xf>
    <xf numFmtId="0" fontId="28" fillId="0" borderId="18" xfId="6" applyNumberFormat="1" applyFont="1" applyFill="1" applyBorder="1" applyAlignment="1">
      <alignment horizontal="center"/>
    </xf>
    <xf numFmtId="0" fontId="28" fillId="0" borderId="19" xfId="6" applyNumberFormat="1" applyFont="1" applyFill="1" applyBorder="1" applyAlignment="1">
      <alignment horizontal="center"/>
    </xf>
    <xf numFmtId="0" fontId="28" fillId="0" borderId="20" xfId="6" applyNumberFormat="1" applyFont="1" applyFill="1" applyBorder="1" applyAlignment="1">
      <alignment horizontal="center"/>
    </xf>
    <xf numFmtId="0" fontId="28" fillId="0" borderId="21" xfId="6" applyNumberFormat="1" applyFont="1" applyFill="1" applyBorder="1" applyAlignment="1">
      <alignment horizontal="center"/>
    </xf>
    <xf numFmtId="0" fontId="28" fillId="0" borderId="22" xfId="6" applyNumberFormat="1" applyFont="1" applyFill="1" applyBorder="1" applyAlignment="1">
      <alignment horizontal="center"/>
    </xf>
    <xf numFmtId="0" fontId="28" fillId="0" borderId="15" xfId="6" applyNumberFormat="1" applyFont="1" applyFill="1" applyBorder="1" applyAlignment="1">
      <alignment horizontal="center"/>
    </xf>
    <xf numFmtId="0" fontId="28" fillId="0" borderId="16" xfId="6" applyNumberFormat="1" applyFont="1" applyFill="1" applyBorder="1" applyAlignment="1">
      <alignment horizontal="center"/>
    </xf>
    <xf numFmtId="0" fontId="31" fillId="0" borderId="37" xfId="6" applyNumberFormat="1" applyFont="1" applyFill="1" applyBorder="1" applyAlignment="1">
      <alignment horizontal="center" vertical="center"/>
    </xf>
    <xf numFmtId="0" fontId="31" fillId="0" borderId="38" xfId="6" applyNumberFormat="1" applyFont="1" applyFill="1" applyBorder="1" applyAlignment="1">
      <alignment horizontal="center" vertical="center"/>
    </xf>
    <xf numFmtId="0" fontId="31" fillId="0" borderId="39" xfId="6" applyNumberFormat="1" applyFont="1" applyFill="1" applyBorder="1" applyAlignment="1">
      <alignment horizontal="center" vertical="center"/>
    </xf>
    <xf numFmtId="172" fontId="28" fillId="0" borderId="11" xfId="6" applyNumberFormat="1" applyFont="1" applyFill="1" applyBorder="1"/>
    <xf numFmtId="0" fontId="31" fillId="26" borderId="11" xfId="6" applyFont="1" applyFill="1" applyBorder="1" applyAlignment="1">
      <alignment horizontal="center" vertical="center"/>
    </xf>
    <xf numFmtId="0" fontId="0" fillId="0" borderId="0" xfId="0" applyAlignment="1"/>
    <xf numFmtId="0" fontId="37" fillId="26" borderId="11" xfId="6" applyFont="1" applyFill="1" applyBorder="1" applyAlignment="1">
      <alignment horizontal="center" vertical="center"/>
    </xf>
    <xf numFmtId="0" fontId="38" fillId="29" borderId="10" xfId="0" applyFont="1" applyFill="1" applyBorder="1" applyAlignment="1">
      <alignment horizontal="center" vertical="center" wrapText="1"/>
    </xf>
    <xf numFmtId="0" fontId="39" fillId="0" borderId="41" xfId="0" applyFont="1" applyFill="1" applyBorder="1" applyAlignment="1">
      <alignment horizontal="left" vertical="center" wrapText="1" indent="1"/>
    </xf>
    <xf numFmtId="173" fontId="39" fillId="0" borderId="40" xfId="0" applyNumberFormat="1" applyFont="1" applyFill="1" applyBorder="1" applyAlignment="1">
      <alignment vertical="center" wrapText="1"/>
    </xf>
    <xf numFmtId="173" fontId="40" fillId="29" borderId="41" xfId="0" applyNumberFormat="1" applyFont="1" applyFill="1" applyBorder="1" applyAlignment="1">
      <alignment horizontal="left" vertical="center" wrapText="1" indent="1"/>
    </xf>
    <xf numFmtId="173" fontId="40" fillId="29" borderId="40" xfId="0" applyNumberFormat="1" applyFont="1" applyFill="1" applyBorder="1" applyAlignment="1">
      <alignment vertical="center" wrapText="1"/>
    </xf>
    <xf numFmtId="173" fontId="40" fillId="29" borderId="41" xfId="0" applyNumberFormat="1" applyFont="1" applyFill="1" applyBorder="1" applyAlignment="1">
      <alignment horizontal="center" vertical="center" wrapText="1"/>
    </xf>
    <xf numFmtId="0" fontId="39" fillId="33" borderId="41" xfId="0" applyFont="1" applyFill="1" applyBorder="1" applyAlignment="1">
      <alignment horizontal="left" vertical="center" wrapText="1" indent="1"/>
    </xf>
    <xf numFmtId="173" fontId="39" fillId="33" borderId="40" xfId="0" applyNumberFormat="1" applyFont="1" applyFill="1" applyBorder="1" applyAlignment="1">
      <alignment vertical="center" wrapText="1"/>
    </xf>
    <xf numFmtId="14" fontId="0" fillId="0" borderId="0" xfId="0" applyNumberFormat="1"/>
    <xf numFmtId="0" fontId="42" fillId="0" borderId="0" xfId="0" applyFont="1"/>
    <xf numFmtId="0" fontId="43" fillId="0" borderId="0" xfId="0" applyFont="1"/>
    <xf numFmtId="20" fontId="47" fillId="0" borderId="12" xfId="4" applyNumberFormat="1" applyFont="1" applyFill="1" applyBorder="1"/>
    <xf numFmtId="0" fontId="41" fillId="27" borderId="12" xfId="4" applyFont="1" applyFill="1" applyBorder="1" applyAlignment="1">
      <alignment horizontal="center" vertical="center" wrapText="1"/>
    </xf>
    <xf numFmtId="173" fontId="46" fillId="0" borderId="12" xfId="4" applyNumberFormat="1" applyFont="1" applyFill="1" applyBorder="1"/>
    <xf numFmtId="174" fontId="48" fillId="0" borderId="12" xfId="0" applyNumberFormat="1" applyFont="1" applyBorder="1"/>
    <xf numFmtId="0" fontId="45" fillId="0" borderId="12" xfId="4" applyFont="1" applyFill="1" applyBorder="1"/>
    <xf numFmtId="175" fontId="44" fillId="0" borderId="12" xfId="4" applyNumberFormat="1" applyFont="1" applyFill="1" applyBorder="1"/>
    <xf numFmtId="176" fontId="0" fillId="0" borderId="0" xfId="0" applyNumberFormat="1"/>
    <xf numFmtId="0" fontId="39" fillId="32" borderId="10" xfId="0" applyFont="1" applyFill="1" applyBorder="1" applyAlignment="1">
      <alignment vertical="center" wrapText="1"/>
    </xf>
    <xf numFmtId="0" fontId="39" fillId="31" borderId="10" xfId="0" applyFont="1" applyFill="1" applyBorder="1" applyAlignment="1">
      <alignment vertical="center" wrapText="1"/>
    </xf>
    <xf numFmtId="173" fontId="40" fillId="29" borderId="10" xfId="0" applyNumberFormat="1" applyFont="1" applyFill="1" applyBorder="1" applyAlignment="1">
      <alignment horizontal="left" vertical="center" wrapText="1" indent="1"/>
    </xf>
    <xf numFmtId="173" fontId="40" fillId="29" borderId="10" xfId="0" applyNumberFormat="1" applyFont="1" applyFill="1" applyBorder="1" applyAlignment="1">
      <alignment vertical="center" wrapText="1"/>
    </xf>
    <xf numFmtId="0" fontId="31" fillId="26" borderId="11" xfId="6" applyFont="1" applyFill="1" applyBorder="1" applyAlignment="1">
      <alignment horizontal="left" vertical="center" wrapText="1"/>
    </xf>
    <xf numFmtId="3" fontId="31" fillId="34" borderId="11" xfId="6" applyNumberFormat="1" applyFont="1" applyFill="1" applyBorder="1" applyAlignment="1">
      <alignment vertical="center" wrapText="1"/>
    </xf>
    <xf numFmtId="3" fontId="30" fillId="0" borderId="0" xfId="6" applyNumberFormat="1" applyFont="1"/>
    <xf numFmtId="9" fontId="31" fillId="0" borderId="11" xfId="0" applyNumberFormat="1" applyFont="1" applyBorder="1" applyAlignment="1">
      <alignment horizontal="right"/>
    </xf>
    <xf numFmtId="2" fontId="31" fillId="0" borderId="11" xfId="2205" applyNumberFormat="1" applyFont="1" applyBorder="1" applyAlignment="1">
      <alignment horizontal="right"/>
    </xf>
    <xf numFmtId="9" fontId="28" fillId="0" borderId="11" xfId="7" applyFont="1" applyFill="1" applyBorder="1"/>
    <xf numFmtId="171" fontId="31" fillId="26" borderId="11" xfId="6" applyNumberFormat="1" applyFont="1" applyFill="1" applyBorder="1" applyAlignment="1">
      <alignment horizontal="center" vertical="center"/>
    </xf>
    <xf numFmtId="0" fontId="50" fillId="0" borderId="0" xfId="0" applyFont="1"/>
    <xf numFmtId="3" fontId="31" fillId="0" borderId="11" xfId="6" applyNumberFormat="1" applyFont="1" applyFill="1" applyBorder="1"/>
    <xf numFmtId="0" fontId="31" fillId="0" borderId="11" xfId="6" applyNumberFormat="1" applyFont="1" applyFill="1" applyBorder="1"/>
    <xf numFmtId="0" fontId="28" fillId="0" borderId="0" xfId="6" applyFont="1" applyAlignment="1"/>
    <xf numFmtId="0" fontId="31" fillId="0" borderId="11" xfId="7" applyNumberFormat="1" applyFont="1" applyFill="1" applyBorder="1" applyAlignment="1">
      <alignment vertical="center"/>
    </xf>
    <xf numFmtId="0" fontId="31" fillId="26" borderId="11" xfId="6" applyFont="1" applyFill="1" applyBorder="1" applyAlignment="1">
      <alignment vertical="center" wrapText="1"/>
    </xf>
    <xf numFmtId="0" fontId="31" fillId="26" borderId="43" xfId="6" applyFont="1" applyFill="1" applyBorder="1" applyAlignment="1">
      <alignment horizontal="center" vertical="center" wrapText="1"/>
    </xf>
    <xf numFmtId="0" fontId="28" fillId="30" borderId="11" xfId="6" applyNumberFormat="1" applyFont="1" applyFill="1" applyBorder="1"/>
    <xf numFmtId="0" fontId="51" fillId="27" borderId="11" xfId="2209" applyNumberFormat="1" applyFont="1" applyFill="1" applyBorder="1" applyAlignment="1">
      <alignment horizontal="center" vertical="center" wrapText="1"/>
    </xf>
    <xf numFmtId="14" fontId="43" fillId="27" borderId="11" xfId="2209" applyNumberFormat="1" applyFont="1" applyFill="1" applyBorder="1" applyAlignment="1">
      <alignment horizontal="center" vertical="center" textRotation="90"/>
    </xf>
    <xf numFmtId="0" fontId="52" fillId="0" borderId="11" xfId="2209" applyNumberFormat="1" applyFont="1" applyBorder="1" applyAlignment="1">
      <alignment horizontal="center"/>
    </xf>
    <xf numFmtId="0" fontId="52" fillId="0" borderId="11" xfId="2209" applyNumberFormat="1" applyFont="1" applyBorder="1"/>
    <xf numFmtId="0" fontId="53" fillId="35" borderId="11" xfId="2209" applyNumberFormat="1" applyFont="1" applyFill="1" applyBorder="1"/>
    <xf numFmtId="0" fontId="54" fillId="0" borderId="11" xfId="2209" applyNumberFormat="1" applyFont="1" applyFill="1" applyBorder="1"/>
    <xf numFmtId="0" fontId="55" fillId="0" borderId="11" xfId="2209" applyNumberFormat="1" applyFont="1" applyFill="1" applyBorder="1"/>
    <xf numFmtId="0" fontId="55" fillId="0" borderId="11" xfId="0" applyFont="1" applyBorder="1"/>
    <xf numFmtId="14" fontId="43" fillId="27" borderId="37" xfId="2209" applyNumberFormat="1" applyFont="1" applyFill="1" applyBorder="1" applyAlignment="1">
      <alignment horizontal="center" vertical="center" textRotation="90"/>
    </xf>
    <xf numFmtId="14" fontId="43" fillId="27" borderId="38" xfId="2209" applyNumberFormat="1" applyFont="1" applyFill="1" applyBorder="1" applyAlignment="1">
      <alignment horizontal="center" vertical="center" textRotation="90"/>
    </xf>
    <xf numFmtId="14" fontId="43" fillId="27" borderId="39" xfId="2209" applyNumberFormat="1" applyFont="1" applyFill="1" applyBorder="1" applyAlignment="1">
      <alignment horizontal="center" vertical="center" textRotation="90"/>
    </xf>
    <xf numFmtId="0" fontId="54" fillId="0" borderId="18" xfId="2209" applyNumberFormat="1" applyFont="1" applyFill="1" applyBorder="1"/>
    <xf numFmtId="0" fontId="55" fillId="0" borderId="18" xfId="2209" applyNumberFormat="1" applyFont="1" applyFill="1" applyBorder="1"/>
    <xf numFmtId="0" fontId="53" fillId="35" borderId="19" xfId="2209" applyNumberFormat="1" applyFont="1" applyFill="1" applyBorder="1"/>
    <xf numFmtId="0" fontId="55" fillId="0" borderId="20" xfId="0" applyFont="1" applyBorder="1"/>
    <xf numFmtId="0" fontId="54" fillId="0" borderId="21" xfId="2209" applyNumberFormat="1" applyFont="1" applyFill="1" applyBorder="1"/>
    <xf numFmtId="0" fontId="54" fillId="0" borderId="20" xfId="2209" applyNumberFormat="1" applyFont="1" applyFill="1" applyBorder="1"/>
    <xf numFmtId="0" fontId="55" fillId="0" borderId="21" xfId="2209" applyNumberFormat="1" applyFont="1" applyFill="1" applyBorder="1"/>
    <xf numFmtId="0" fontId="53" fillId="35" borderId="22" xfId="2209" applyNumberFormat="1" applyFont="1" applyFill="1" applyBorder="1"/>
    <xf numFmtId="0" fontId="54" fillId="0" borderId="15" xfId="2209" applyNumberFormat="1" applyFont="1" applyFill="1" applyBorder="1"/>
    <xf numFmtId="0" fontId="55" fillId="0" borderId="15" xfId="2209" applyNumberFormat="1" applyFont="1" applyFill="1" applyBorder="1"/>
    <xf numFmtId="0" fontId="54" fillId="0" borderId="16" xfId="2209" applyNumberFormat="1" applyFont="1" applyFill="1" applyBorder="1"/>
    <xf numFmtId="0" fontId="51" fillId="27" borderId="44" xfId="2209" applyNumberFormat="1" applyFont="1" applyFill="1" applyBorder="1" applyAlignment="1">
      <alignment horizontal="center" vertical="center" wrapText="1"/>
    </xf>
    <xf numFmtId="0" fontId="54" fillId="0" borderId="0" xfId="2209" applyNumberFormat="1" applyFont="1" applyFill="1" applyBorder="1"/>
    <xf numFmtId="0" fontId="52" fillId="0" borderId="30" xfId="2209" applyNumberFormat="1" applyFont="1" applyBorder="1"/>
    <xf numFmtId="0" fontId="52" fillId="0" borderId="31" xfId="2209" applyNumberFormat="1" applyFont="1" applyBorder="1"/>
    <xf numFmtId="0" fontId="52" fillId="0" borderId="32" xfId="2209" applyNumberFormat="1" applyFont="1" applyBorder="1"/>
    <xf numFmtId="0" fontId="0" fillId="0" borderId="17" xfId="0" applyBorder="1"/>
    <xf numFmtId="0" fontId="0" fillId="0" borderId="11" xfId="0" applyBorder="1"/>
    <xf numFmtId="0" fontId="52" fillId="0" borderId="30" xfId="2209" applyNumberFormat="1" applyFont="1" applyBorder="1" applyAlignment="1">
      <alignment horizontal="center"/>
    </xf>
    <xf numFmtId="0" fontId="52" fillId="0" borderId="31" xfId="2209" applyNumberFormat="1" applyFont="1" applyBorder="1" applyAlignment="1">
      <alignment horizontal="center"/>
    </xf>
    <xf numFmtId="0" fontId="52" fillId="0" borderId="32" xfId="2209" applyNumberFormat="1" applyFont="1" applyBorder="1" applyAlignment="1">
      <alignment horizontal="center"/>
    </xf>
    <xf numFmtId="0" fontId="52" fillId="0" borderId="0" xfId="2209" applyNumberFormat="1" applyFont="1" applyBorder="1" applyAlignment="1">
      <alignment horizontal="center"/>
    </xf>
    <xf numFmtId="0" fontId="52" fillId="0" borderId="0" xfId="2209" applyNumberFormat="1" applyFont="1" applyBorder="1"/>
    <xf numFmtId="0" fontId="56" fillId="0" borderId="11" xfId="2209" applyNumberFormat="1" applyFont="1" applyFill="1" applyBorder="1"/>
    <xf numFmtId="0" fontId="57" fillId="0" borderId="0" xfId="0" applyFont="1"/>
    <xf numFmtId="0" fontId="51" fillId="27" borderId="11" xfId="2209" applyNumberFormat="1" applyFont="1" applyFill="1" applyBorder="1" applyAlignment="1">
      <alignment horizontal="center" vertical="center" textRotation="90" wrapText="1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43" fillId="0" borderId="45" xfId="6" applyNumberFormat="1" applyFont="1" applyFill="1" applyBorder="1"/>
    <xf numFmtId="177" fontId="43" fillId="0" borderId="46" xfId="6" applyNumberFormat="1" applyFont="1" applyFill="1" applyBorder="1"/>
    <xf numFmtId="0" fontId="43" fillId="0" borderId="46" xfId="6" applyNumberFormat="1" applyFont="1" applyFill="1" applyBorder="1"/>
    <xf numFmtId="0" fontId="43" fillId="0" borderId="48" xfId="6" applyNumberFormat="1" applyFont="1" applyFill="1" applyBorder="1"/>
    <xf numFmtId="177" fontId="43" fillId="0" borderId="10" xfId="6" applyNumberFormat="1" applyFont="1" applyFill="1" applyBorder="1"/>
    <xf numFmtId="0" fontId="43" fillId="0" borderId="10" xfId="6" applyNumberFormat="1" applyFont="1" applyFill="1" applyBorder="1"/>
    <xf numFmtId="0" fontId="43" fillId="0" borderId="50" xfId="6" applyNumberFormat="1" applyFont="1" applyFill="1" applyBorder="1"/>
    <xf numFmtId="177" fontId="43" fillId="0" borderId="51" xfId="6" applyNumberFormat="1" applyFont="1" applyFill="1" applyBorder="1"/>
    <xf numFmtId="0" fontId="43" fillId="0" borderId="51" xfId="6" applyNumberFormat="1" applyFont="1" applyFill="1" applyBorder="1"/>
    <xf numFmtId="173" fontId="43" fillId="0" borderId="46" xfId="6" applyNumberFormat="1" applyFont="1" applyFill="1" applyBorder="1"/>
    <xf numFmtId="173" fontId="43" fillId="0" borderId="10" xfId="6" applyNumberFormat="1" applyFont="1" applyFill="1" applyBorder="1"/>
    <xf numFmtId="173" fontId="43" fillId="0" borderId="51" xfId="6" applyNumberFormat="1" applyFont="1" applyFill="1" applyBorder="1"/>
    <xf numFmtId="172" fontId="43" fillId="0" borderId="46" xfId="6" applyNumberFormat="1" applyFont="1" applyFill="1" applyBorder="1"/>
    <xf numFmtId="172" fontId="43" fillId="0" borderId="10" xfId="6" applyNumberFormat="1" applyFont="1" applyFill="1" applyBorder="1"/>
    <xf numFmtId="172" fontId="43" fillId="0" borderId="51" xfId="6" applyNumberFormat="1" applyFont="1" applyFill="1" applyBorder="1"/>
    <xf numFmtId="174" fontId="43" fillId="0" borderId="47" xfId="6" applyNumberFormat="1" applyFont="1" applyFill="1" applyBorder="1"/>
    <xf numFmtId="174" fontId="43" fillId="0" borderId="49" xfId="6" applyNumberFormat="1" applyFont="1" applyFill="1" applyBorder="1"/>
    <xf numFmtId="174" fontId="43" fillId="0" borderId="52" xfId="6" applyNumberFormat="1" applyFont="1" applyFill="1" applyBorder="1"/>
    <xf numFmtId="0" fontId="43" fillId="36" borderId="61" xfId="0" applyFont="1" applyFill="1" applyBorder="1" applyAlignment="1">
      <alignment horizontal="right"/>
    </xf>
    <xf numFmtId="171" fontId="43" fillId="36" borderId="59" xfId="0" applyNumberFormat="1" applyFont="1" applyFill="1" applyBorder="1"/>
    <xf numFmtId="0" fontId="43" fillId="36" borderId="63" xfId="6" applyNumberFormat="1" applyFont="1" applyFill="1" applyBorder="1"/>
    <xf numFmtId="178" fontId="35" fillId="0" borderId="64" xfId="0" applyNumberFormat="1" applyFont="1" applyBorder="1"/>
    <xf numFmtId="2" fontId="35" fillId="0" borderId="62" xfId="2204" applyNumberFormat="1" applyFont="1" applyBorder="1"/>
    <xf numFmtId="2" fontId="35" fillId="0" borderId="60" xfId="2204" applyNumberFormat="1" applyFont="1" applyBorder="1"/>
    <xf numFmtId="0" fontId="62" fillId="0" borderId="0" xfId="0" applyFont="1" applyAlignment="1"/>
    <xf numFmtId="173" fontId="61" fillId="28" borderId="57" xfId="6" applyNumberFormat="1" applyFont="1" applyFill="1" applyBorder="1" applyAlignment="1">
      <alignment vertical="center"/>
    </xf>
    <xf numFmtId="172" fontId="61" fillId="28" borderId="57" xfId="6" applyNumberFormat="1" applyFont="1" applyFill="1" applyBorder="1" applyAlignment="1">
      <alignment vertical="center"/>
    </xf>
    <xf numFmtId="174" fontId="61" fillId="28" borderId="58" xfId="6" applyNumberFormat="1" applyFont="1" applyFill="1" applyBorder="1" applyAlignment="1">
      <alignment vertical="center"/>
    </xf>
    <xf numFmtId="0" fontId="62" fillId="0" borderId="0" xfId="0" applyFont="1" applyAlignment="1">
      <alignment vertical="center"/>
    </xf>
    <xf numFmtId="0" fontId="61" fillId="37" borderId="53" xfId="6" applyFont="1" applyFill="1" applyBorder="1" applyAlignment="1">
      <alignment horizontal="center" vertical="center" wrapText="1"/>
    </xf>
    <xf numFmtId="0" fontId="61" fillId="37" borderId="54" xfId="6" applyFont="1" applyFill="1" applyBorder="1" applyAlignment="1">
      <alignment horizontal="center" vertical="center" wrapText="1"/>
    </xf>
    <xf numFmtId="0" fontId="61" fillId="37" borderId="55" xfId="6" applyFont="1" applyFill="1" applyBorder="1" applyAlignment="1">
      <alignment horizontal="center" vertical="center" wrapText="1"/>
    </xf>
    <xf numFmtId="0" fontId="63" fillId="0" borderId="0" xfId="0" applyFont="1"/>
    <xf numFmtId="0" fontId="64" fillId="26" borderId="11" xfId="6" applyFont="1" applyFill="1" applyBorder="1" applyAlignment="1">
      <alignment horizontal="center" vertical="center"/>
    </xf>
    <xf numFmtId="0" fontId="65" fillId="26" borderId="11" xfId="6" applyFont="1" applyFill="1" applyBorder="1" applyAlignment="1">
      <alignment horizontal="center" vertical="center"/>
    </xf>
    <xf numFmtId="0" fontId="28" fillId="26" borderId="11" xfId="6" applyFont="1" applyFill="1" applyBorder="1" applyAlignment="1">
      <alignment horizontal="center" vertical="center"/>
    </xf>
    <xf numFmtId="0" fontId="64" fillId="0" borderId="11" xfId="6" applyNumberFormat="1" applyFont="1" applyFill="1" applyBorder="1"/>
    <xf numFmtId="14" fontId="37" fillId="0" borderId="11" xfId="6" applyNumberFormat="1" applyFont="1" applyFill="1" applyBorder="1"/>
    <xf numFmtId="0" fontId="37" fillId="0" borderId="0" xfId="0" applyFont="1"/>
    <xf numFmtId="0" fontId="66" fillId="26" borderId="11" xfId="6" applyFont="1" applyFill="1" applyBorder="1" applyAlignment="1">
      <alignment horizontal="center" vertical="center"/>
    </xf>
    <xf numFmtId="0" fontId="67" fillId="0" borderId="0" xfId="0" applyFont="1"/>
    <xf numFmtId="0" fontId="68" fillId="0" borderId="0" xfId="0" applyFont="1"/>
    <xf numFmtId="0" fontId="69" fillId="0" borderId="0" xfId="0" applyFont="1"/>
    <xf numFmtId="0" fontId="63" fillId="0" borderId="0" xfId="0" applyFont="1" applyAlignment="1">
      <alignment horizontal="center"/>
    </xf>
    <xf numFmtId="176" fontId="28" fillId="0" borderId="11" xfId="6" applyNumberFormat="1" applyFont="1" applyFill="1" applyBorder="1"/>
    <xf numFmtId="179" fontId="28" fillId="0" borderId="11" xfId="6" applyNumberFormat="1" applyFont="1" applyFill="1" applyBorder="1"/>
    <xf numFmtId="0" fontId="31" fillId="26" borderId="11" xfId="6" applyNumberFormat="1" applyFont="1" applyFill="1" applyBorder="1" applyAlignment="1">
      <alignment horizontal="center" vertical="center"/>
    </xf>
    <xf numFmtId="0" fontId="28" fillId="0" borderId="11" xfId="2210" applyNumberFormat="1" applyFont="1" applyFill="1" applyBorder="1"/>
    <xf numFmtId="0" fontId="0" fillId="0" borderId="0" xfId="0" applyNumberFormat="1"/>
    <xf numFmtId="0" fontId="28" fillId="0" borderId="11" xfId="7" applyNumberFormat="1" applyFont="1" applyFill="1" applyBorder="1"/>
    <xf numFmtId="175" fontId="28" fillId="0" borderId="11" xfId="6" applyNumberFormat="1" applyFont="1" applyFill="1" applyBorder="1"/>
    <xf numFmtId="175" fontId="0" fillId="0" borderId="0" xfId="0" applyNumberFormat="1"/>
    <xf numFmtId="1" fontId="28" fillId="0" borderId="11" xfId="6" applyNumberFormat="1" applyFont="1" applyFill="1" applyBorder="1"/>
    <xf numFmtId="180" fontId="31" fillId="26" borderId="11" xfId="6" applyNumberFormat="1" applyFont="1" applyFill="1" applyBorder="1" applyAlignment="1">
      <alignment horizontal="center" vertical="center" wrapText="1"/>
    </xf>
    <xf numFmtId="180" fontId="28" fillId="0" borderId="11" xfId="6" applyNumberFormat="1" applyFont="1" applyFill="1" applyBorder="1"/>
    <xf numFmtId="180" fontId="28" fillId="0" borderId="0" xfId="0" applyNumberFormat="1" applyFont="1"/>
    <xf numFmtId="1" fontId="31" fillId="0" borderId="11" xfId="7" applyNumberFormat="1" applyFont="1" applyFill="1" applyBorder="1" applyAlignment="1">
      <alignment vertical="center"/>
    </xf>
    <xf numFmtId="0" fontId="71" fillId="0" borderId="0" xfId="0" applyFont="1"/>
    <xf numFmtId="0" fontId="71" fillId="0" borderId="0" xfId="0" applyFont="1" applyAlignment="1">
      <alignment horizontal="left" vertical="center"/>
    </xf>
    <xf numFmtId="0" fontId="71" fillId="0" borderId="0" xfId="0" applyFont="1" applyAlignment="1">
      <alignment horizontal="center" vertical="center" wrapText="1"/>
    </xf>
    <xf numFmtId="0" fontId="72" fillId="38" borderId="65" xfId="0" applyFont="1" applyFill="1" applyBorder="1" applyAlignment="1">
      <alignment horizontal="center" vertical="center" wrapText="1"/>
    </xf>
    <xf numFmtId="0" fontId="72" fillId="38" borderId="66" xfId="0" applyFont="1" applyFill="1" applyBorder="1" applyAlignment="1">
      <alignment horizontal="center" vertical="center" wrapText="1"/>
    </xf>
    <xf numFmtId="0" fontId="72" fillId="38" borderId="67" xfId="0" applyFont="1" applyFill="1" applyBorder="1" applyAlignment="1">
      <alignment horizontal="center" vertical="center" wrapText="1"/>
    </xf>
    <xf numFmtId="0" fontId="73" fillId="0" borderId="68" xfId="0" applyFont="1" applyBorder="1" applyAlignment="1">
      <alignment wrapText="1"/>
    </xf>
    <xf numFmtId="0" fontId="74" fillId="0" borderId="69" xfId="0" applyFont="1" applyBorder="1" applyAlignment="1">
      <alignment horizontal="right" wrapText="1"/>
    </xf>
    <xf numFmtId="0" fontId="74" fillId="0" borderId="70" xfId="0" applyFont="1" applyBorder="1" applyAlignment="1">
      <alignment horizontal="right" wrapText="1"/>
    </xf>
    <xf numFmtId="0" fontId="74" fillId="0" borderId="70" xfId="0" applyFont="1" applyBorder="1" applyAlignment="1">
      <alignment wrapText="1"/>
    </xf>
    <xf numFmtId="181" fontId="74" fillId="0" borderId="71" xfId="0" applyNumberFormat="1" applyFont="1" applyBorder="1" applyAlignment="1">
      <alignment horizontal="right" wrapText="1"/>
    </xf>
    <xf numFmtId="0" fontId="74" fillId="0" borderId="71" xfId="0" applyFont="1" applyBorder="1" applyAlignment="1">
      <alignment horizontal="right" wrapText="1"/>
    </xf>
    <xf numFmtId="0" fontId="74" fillId="0" borderId="72" xfId="0" applyFont="1" applyBorder="1" applyAlignment="1">
      <alignment horizontal="right" wrapText="1"/>
    </xf>
    <xf numFmtId="0" fontId="74" fillId="0" borderId="73" xfId="0" applyFont="1" applyBorder="1" applyAlignment="1">
      <alignment horizontal="right" wrapText="1"/>
    </xf>
    <xf numFmtId="0" fontId="74" fillId="0" borderId="73" xfId="0" applyFont="1" applyBorder="1" applyAlignment="1">
      <alignment wrapText="1"/>
    </xf>
    <xf numFmtId="181" fontId="74" fillId="0" borderId="74" xfId="0" applyNumberFormat="1" applyFont="1" applyBorder="1" applyAlignment="1">
      <alignment horizontal="right" wrapText="1"/>
    </xf>
    <xf numFmtId="0" fontId="72" fillId="38" borderId="73" xfId="0" applyFont="1" applyFill="1" applyBorder="1" applyAlignment="1">
      <alignment horizontal="right" vertical="center" wrapText="1"/>
    </xf>
    <xf numFmtId="0" fontId="72" fillId="38" borderId="74" xfId="0" applyFont="1" applyFill="1" applyBorder="1" applyAlignment="1">
      <alignment horizontal="right" vertical="center" wrapText="1"/>
    </xf>
    <xf numFmtId="0" fontId="73" fillId="0" borderId="68" xfId="0" applyFont="1" applyBorder="1" applyAlignment="1">
      <alignment vertical="center" wrapText="1"/>
    </xf>
    <xf numFmtId="0" fontId="73" fillId="0" borderId="75" xfId="0" applyFont="1" applyBorder="1" applyAlignment="1">
      <alignment wrapText="1"/>
    </xf>
    <xf numFmtId="0" fontId="73" fillId="0" borderId="76" xfId="0" applyFont="1" applyBorder="1" applyAlignment="1">
      <alignment wrapText="1"/>
    </xf>
    <xf numFmtId="0" fontId="74" fillId="39" borderId="77" xfId="0" applyFont="1" applyFill="1" applyBorder="1" applyAlignment="1">
      <alignment wrapText="1"/>
    </xf>
    <xf numFmtId="0" fontId="70" fillId="0" borderId="78" xfId="0" applyFont="1" applyBorder="1" applyAlignment="1">
      <alignment horizontal="right" wrapText="1"/>
    </xf>
    <xf numFmtId="0" fontId="74" fillId="39" borderId="79" xfId="0" applyFont="1" applyFill="1" applyBorder="1" applyAlignment="1">
      <alignment horizontal="right" wrapText="1"/>
    </xf>
    <xf numFmtId="0" fontId="70" fillId="0" borderId="80" xfId="0" applyFont="1" applyBorder="1" applyAlignment="1">
      <alignment horizontal="right" wrapText="1"/>
    </xf>
    <xf numFmtId="171" fontId="74" fillId="39" borderId="77" xfId="0" applyNumberFormat="1" applyFont="1" applyFill="1" applyBorder="1" applyAlignment="1">
      <alignment horizontal="right" wrapText="1"/>
    </xf>
    <xf numFmtId="0" fontId="31" fillId="3" borderId="11" xfId="0" applyFont="1" applyFill="1" applyBorder="1" applyAlignment="1">
      <alignment horizontal="left"/>
    </xf>
    <xf numFmtId="0" fontId="72" fillId="38" borderId="81" xfId="0" applyFont="1" applyFill="1" applyBorder="1" applyAlignment="1">
      <alignment horizontal="right" vertical="center" wrapText="1"/>
    </xf>
    <xf numFmtId="0" fontId="72" fillId="38" borderId="82" xfId="0" applyFont="1" applyFill="1" applyBorder="1" applyAlignment="1">
      <alignment horizontal="right" vertical="center" wrapText="1"/>
    </xf>
    <xf numFmtId="0" fontId="72" fillId="38" borderId="83" xfId="0" applyFont="1" applyFill="1" applyBorder="1" applyAlignment="1">
      <alignment horizontal="right" vertical="center" wrapText="1"/>
    </xf>
    <xf numFmtId="0" fontId="61" fillId="28" borderId="56" xfId="0" applyFont="1" applyFill="1" applyBorder="1" applyAlignment="1">
      <alignment horizontal="right" vertical="center"/>
    </xf>
    <xf numFmtId="0" fontId="61" fillId="28" borderId="57" xfId="0" applyFont="1" applyFill="1" applyBorder="1" applyAlignment="1">
      <alignment horizontal="right" vertical="center"/>
    </xf>
    <xf numFmtId="0" fontId="31" fillId="0" borderId="23" xfId="6" applyNumberFormat="1" applyFont="1" applyFill="1" applyBorder="1" applyAlignment="1">
      <alignment horizontal="center" vertical="center"/>
    </xf>
    <xf numFmtId="0" fontId="31" fillId="0" borderId="24" xfId="6" applyNumberFormat="1" applyFont="1" applyFill="1" applyBorder="1" applyAlignment="1">
      <alignment horizontal="center" vertical="center"/>
    </xf>
    <xf numFmtId="0" fontId="31" fillId="0" borderId="28" xfId="6" applyNumberFormat="1" applyFont="1" applyFill="1" applyBorder="1" applyAlignment="1">
      <alignment horizontal="center" vertical="center" wrapText="1"/>
    </xf>
    <xf numFmtId="0" fontId="31" fillId="0" borderId="29" xfId="6" applyNumberFormat="1" applyFont="1" applyFill="1" applyBorder="1" applyAlignment="1">
      <alignment horizontal="center" vertical="center" wrapText="1"/>
    </xf>
    <xf numFmtId="0" fontId="31" fillId="0" borderId="28" xfId="6" applyNumberFormat="1" applyFont="1" applyFill="1" applyBorder="1" applyAlignment="1">
      <alignment horizontal="center" vertical="center"/>
    </xf>
    <xf numFmtId="0" fontId="31" fillId="0" borderId="29" xfId="6" applyNumberFormat="1" applyFont="1" applyFill="1" applyBorder="1" applyAlignment="1">
      <alignment horizontal="center" vertical="center"/>
    </xf>
    <xf numFmtId="0" fontId="31" fillId="28" borderId="33" xfId="6" applyNumberFormat="1" applyFont="1" applyFill="1" applyBorder="1" applyAlignment="1">
      <alignment horizontal="center" vertical="center"/>
    </xf>
    <xf numFmtId="0" fontId="31" fillId="28" borderId="34" xfId="6" applyNumberFormat="1" applyFont="1" applyFill="1" applyBorder="1" applyAlignment="1">
      <alignment horizontal="center" vertical="center"/>
    </xf>
    <xf numFmtId="0" fontId="31" fillId="28" borderId="35" xfId="6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49" fillId="0" borderId="42" xfId="0" applyFont="1" applyBorder="1" applyAlignment="1">
      <alignment horizontal="center"/>
    </xf>
    <xf numFmtId="0" fontId="31" fillId="27" borderId="33" xfId="6" applyNumberFormat="1" applyFont="1" applyFill="1" applyBorder="1" applyAlignment="1">
      <alignment horizontal="center" vertical="center"/>
    </xf>
    <xf numFmtId="0" fontId="31" fillId="27" borderId="34" xfId="6" applyNumberFormat="1" applyFont="1" applyFill="1" applyBorder="1" applyAlignment="1">
      <alignment horizontal="center" vertical="center"/>
    </xf>
    <xf numFmtId="0" fontId="31" fillId="27" borderId="35" xfId="6" applyNumberFormat="1" applyFont="1" applyFill="1" applyBorder="1" applyAlignment="1">
      <alignment horizontal="center" vertical="center"/>
    </xf>
    <xf numFmtId="0" fontId="28" fillId="0" borderId="11" xfId="6" applyNumberFormat="1" applyFont="1" applyFill="1" applyBorder="1" applyProtection="1">
      <protection locked="0"/>
    </xf>
    <xf numFmtId="182" fontId="28" fillId="0" borderId="11" xfId="6" applyNumberFormat="1" applyFont="1" applyFill="1" applyBorder="1"/>
    <xf numFmtId="0" fontId="41" fillId="27" borderId="12" xfId="4" applyFont="1" applyFill="1" applyBorder="1" applyAlignment="1">
      <alignment horizontal="center" vertical="top" wrapText="1"/>
    </xf>
  </cellXfs>
  <cellStyles count="2211">
    <cellStyle name="_3ДМ" xfId="8"/>
    <cellStyle name="_3ДМ_БЕЛ" xfId="9"/>
    <cellStyle name="_3ДМ_РЕЧ" xfId="10"/>
    <cellStyle name="_PRICE" xfId="11"/>
    <cellStyle name="_Август" xfId="12"/>
    <cellStyle name="_Август_Дистанц." xfId="13"/>
    <cellStyle name="_Август_Индив." xfId="14"/>
    <cellStyle name="_АКАД" xfId="15"/>
    <cellStyle name="_АКАД_БЕЛ" xfId="16"/>
    <cellStyle name="_АКАД_РЕЧ" xfId="17"/>
    <cellStyle name="_Апрель" xfId="18"/>
    <cellStyle name="_Апрель_3ДМ" xfId="19"/>
    <cellStyle name="_Апрель_3ДМ_БЕЛ" xfId="20"/>
    <cellStyle name="_Апрель_3ДМ_РЕЧ" xfId="21"/>
    <cellStyle name="_Апрель_Август" xfId="22"/>
    <cellStyle name="_Апрель_Август_Дистанц." xfId="23"/>
    <cellStyle name="_Апрель_Август_Индив." xfId="24"/>
    <cellStyle name="_Апрель_АКАД" xfId="25"/>
    <cellStyle name="_Апрель_АКАД_БЕЛ" xfId="26"/>
    <cellStyle name="_Апрель_АКАД_РЕЧ" xfId="27"/>
    <cellStyle name="_Апрель_Б9560" xfId="28"/>
    <cellStyle name="_Апрель_Б9560_БЕЛ" xfId="29"/>
    <cellStyle name="_Апрель_Б9560_РЕЧ" xfId="30"/>
    <cellStyle name="_Апрель_БЕЛ" xfId="31"/>
    <cellStyle name="_Апрель_БИНТ" xfId="32"/>
    <cellStyle name="_Апрель_БИНТ_БЕЛ" xfId="33"/>
    <cellStyle name="_Апрель_БИНТ_РЕЧ" xfId="34"/>
    <cellStyle name="_Апрель_БУХ" xfId="35"/>
    <cellStyle name="_Апрель_БУХ_БЕЛ" xfId="36"/>
    <cellStyle name="_Апрель_БУХ_РЕЧ" xfId="37"/>
    <cellStyle name="_Апрель_ВЕБДИЗ" xfId="38"/>
    <cellStyle name="_Апрель_ВЕБДИЗ_БЕЛ" xfId="39"/>
    <cellStyle name="_Апрель_ВЕБДИЗ_РЕЧ" xfId="40"/>
    <cellStyle name="_Апрель_ВЕБМАСТ" xfId="41"/>
    <cellStyle name="_Апрель_ВЕБМАСТ_БЕЛ" xfId="42"/>
    <cellStyle name="_Апрель_ВЕБМАСТ_РЕЧ" xfId="43"/>
    <cellStyle name="_Апрель_ВУЕ" xfId="44"/>
    <cellStyle name="_Апрель_ВУЕ_БЕЛ" xfId="45"/>
    <cellStyle name="_Апрель_ВУЕ_РЕЧ" xfId="46"/>
    <cellStyle name="_Апрель_Дети" xfId="47"/>
    <cellStyle name="_Апрель_Дети_БЕЛ" xfId="48"/>
    <cellStyle name="_Апрель_Дети_РЕЧ" xfId="49"/>
    <cellStyle name="_Апрель_Дистанц." xfId="50"/>
    <cellStyle name="_Апрель_Индив." xfId="51"/>
    <cellStyle name="_Апрель_Индив._БЕЛ" xfId="52"/>
    <cellStyle name="_Апрель_Индив._РЕЧ" xfId="53"/>
    <cellStyle name="_Апрель_Июль" xfId="54"/>
    <cellStyle name="_Апрель_Июль_Август" xfId="55"/>
    <cellStyle name="_Апрель_Июль_Август_Дистанц." xfId="56"/>
    <cellStyle name="_Апрель_Июль_Август_Индив." xfId="57"/>
    <cellStyle name="_Апрель_Июль_БЕЛ" xfId="58"/>
    <cellStyle name="_Апрель_Июль_БИНТ" xfId="59"/>
    <cellStyle name="_Апрель_Июль_БИНТ_БЕЛ" xfId="60"/>
    <cellStyle name="_Апрель_Июль_БИНТ_РЕЧ" xfId="61"/>
    <cellStyle name="_Апрель_Июль_ВЕБДИЗ" xfId="62"/>
    <cellStyle name="_Апрель_Июль_ВЕБМАСТ" xfId="63"/>
    <cellStyle name="_Апрель_Июль_ВЕБМАСТ_БЕЛ" xfId="64"/>
    <cellStyle name="_Апрель_Июль_ВЕБМАСТ_РЕЧ" xfId="65"/>
    <cellStyle name="_Апрель_Июль_Дети" xfId="66"/>
    <cellStyle name="_Апрель_Июль_Дистанц." xfId="67"/>
    <cellStyle name="_Апрель_Июль_Индив." xfId="68"/>
    <cellStyle name="_Апрель_Июль_Индив._БЕЛ" xfId="69"/>
    <cellStyle name="_Апрель_Июль_Индив._РЕЧ" xfId="70"/>
    <cellStyle name="_Апрель_Июль_Июнь" xfId="71"/>
    <cellStyle name="_Апрель_Июль_Июнь_Август" xfId="72"/>
    <cellStyle name="_Апрель_Июль_Июнь_Дистанц." xfId="73"/>
    <cellStyle name="_Апрель_Июль_Июнь_Индив." xfId="74"/>
    <cellStyle name="_Апрель_Июль_Июнь_КБУ" xfId="75"/>
    <cellStyle name="_Апрель_Июль_Июнь_Май" xfId="76"/>
    <cellStyle name="_Апрель_Июль_КБУ" xfId="77"/>
    <cellStyle name="_Апрель_Июль_КРН" xfId="78"/>
    <cellStyle name="_Апрель_Июль_Май" xfId="79"/>
    <cellStyle name="_Апрель_Июль_ОПШ" xfId="80"/>
    <cellStyle name="_Апрель_Июль_СР" xfId="81"/>
    <cellStyle name="_Апрель_Июнь" xfId="82"/>
    <cellStyle name="_Апрель_Июнь_1" xfId="83"/>
    <cellStyle name="_Апрель_Июнь_1_Август" xfId="84"/>
    <cellStyle name="_Апрель_Июнь_1_Дистанц." xfId="85"/>
    <cellStyle name="_Апрель_Июнь_1_Индив." xfId="86"/>
    <cellStyle name="_Апрель_Июнь_1_КБУ" xfId="87"/>
    <cellStyle name="_Апрель_Июнь_1_Май" xfId="88"/>
    <cellStyle name="_Апрель_Июнь_Август" xfId="89"/>
    <cellStyle name="_Апрель_Июнь_Август_Дистанц." xfId="90"/>
    <cellStyle name="_Апрель_Июнь_Август_Индив." xfId="91"/>
    <cellStyle name="_Апрель_Июнь_БЕЛ" xfId="92"/>
    <cellStyle name="_Апрель_Июнь_БИНТ" xfId="93"/>
    <cellStyle name="_Апрель_Июнь_БИНТ_БЕЛ" xfId="94"/>
    <cellStyle name="_Апрель_Июнь_БИНТ_РЕЧ" xfId="95"/>
    <cellStyle name="_Апрель_Июнь_БУХ" xfId="96"/>
    <cellStyle name="_Апрель_Июнь_БУХ_БЕЛ" xfId="97"/>
    <cellStyle name="_Апрель_Июнь_БУХ_РЕЧ" xfId="98"/>
    <cellStyle name="_Апрель_Июнь_ВЕБДИЗ" xfId="99"/>
    <cellStyle name="_Апрель_Июнь_ВЕБМАСТ" xfId="100"/>
    <cellStyle name="_Апрель_Июнь_ВЕБМАСТ_БЕЛ" xfId="101"/>
    <cellStyle name="_Апрель_Июнь_ВЕБМАСТ_РЕЧ" xfId="102"/>
    <cellStyle name="_Апрель_Июнь_Дети" xfId="103"/>
    <cellStyle name="_Апрель_Июнь_Дистанц." xfId="104"/>
    <cellStyle name="_Апрель_Июнь_Индив." xfId="105"/>
    <cellStyle name="_Апрель_Июнь_Индив._БЕЛ" xfId="106"/>
    <cellStyle name="_Апрель_Июнь_Индив._РЕЧ" xfId="107"/>
    <cellStyle name="_Апрель_Июнь_Июнь" xfId="108"/>
    <cellStyle name="_Апрель_Июнь_Июнь_Август" xfId="109"/>
    <cellStyle name="_Апрель_Июнь_Июнь_Дистанц." xfId="110"/>
    <cellStyle name="_Апрель_Июнь_Июнь_Индив." xfId="111"/>
    <cellStyle name="_Апрель_Июнь_Июнь_КБУ" xfId="112"/>
    <cellStyle name="_Апрель_Июнь_КБУ" xfId="113"/>
    <cellStyle name="_Апрель_Июнь_КРН" xfId="114"/>
    <cellStyle name="_Апрель_Июнь_Май" xfId="115"/>
    <cellStyle name="_Апрель_Июнь_ОПШ" xfId="116"/>
    <cellStyle name="_Апрель_Июнь_СР" xfId="117"/>
    <cellStyle name="_Апрель_КБУ" xfId="118"/>
    <cellStyle name="_Апрель_КБУ_БЕЛ" xfId="119"/>
    <cellStyle name="_Апрель_КБУ_РЕЧ" xfId="120"/>
    <cellStyle name="_Апрель_КРН" xfId="121"/>
    <cellStyle name="_Апрель_Май" xfId="122"/>
    <cellStyle name="_Апрель_Май_1" xfId="123"/>
    <cellStyle name="_Апрель_Май_1_Август" xfId="124"/>
    <cellStyle name="_Апрель_Май_1_Август_Дистанц." xfId="125"/>
    <cellStyle name="_Апрель_Май_1_Август_Индив." xfId="126"/>
    <cellStyle name="_Апрель_Май_1_БЕЛ" xfId="127"/>
    <cellStyle name="_Апрель_Май_1_БИНТ" xfId="128"/>
    <cellStyle name="_Апрель_Май_1_БИНТ_БЕЛ" xfId="129"/>
    <cellStyle name="_Апрель_Май_1_БИНТ_РЕЧ" xfId="130"/>
    <cellStyle name="_Апрель_Май_1_ВЕБДИЗ" xfId="131"/>
    <cellStyle name="_Апрель_Май_1_ВЕБМАСТ" xfId="132"/>
    <cellStyle name="_Апрель_Май_1_ВЕБМАСТ_БЕЛ" xfId="133"/>
    <cellStyle name="_Апрель_Май_1_ВЕБМАСТ_РЕЧ" xfId="134"/>
    <cellStyle name="_Апрель_Май_1_Дети" xfId="135"/>
    <cellStyle name="_Апрель_Май_1_Дистанц." xfId="136"/>
    <cellStyle name="_Апрель_Май_1_Индив." xfId="137"/>
    <cellStyle name="_Апрель_Май_1_Индив._БЕЛ" xfId="138"/>
    <cellStyle name="_Апрель_Май_1_Индив._РЕЧ" xfId="139"/>
    <cellStyle name="_Апрель_Май_1_Июнь" xfId="140"/>
    <cellStyle name="_Апрель_Май_1_Июнь_Август" xfId="141"/>
    <cellStyle name="_Апрель_Май_1_Июнь_Дистанц." xfId="142"/>
    <cellStyle name="_Апрель_Май_1_Июнь_Индив." xfId="143"/>
    <cellStyle name="_Апрель_Май_1_Июнь_КБУ" xfId="144"/>
    <cellStyle name="_Апрель_Май_1_КБУ" xfId="145"/>
    <cellStyle name="_Апрель_Май_1_КРН" xfId="146"/>
    <cellStyle name="_Апрель_Май_1_ОПШ" xfId="147"/>
    <cellStyle name="_Апрель_Май_1_СР" xfId="148"/>
    <cellStyle name="_Апрель_Май_2" xfId="149"/>
    <cellStyle name="_Апрель_Май_Август" xfId="150"/>
    <cellStyle name="_Апрель_Май_Август_Дистанц." xfId="151"/>
    <cellStyle name="_Апрель_Май_Август_Индив." xfId="152"/>
    <cellStyle name="_Апрель_Май_АКАД" xfId="153"/>
    <cellStyle name="_Апрель_Май_АКАД_БЕЛ" xfId="154"/>
    <cellStyle name="_Апрель_Май_АКАД_РЕЧ" xfId="155"/>
    <cellStyle name="_Апрель_Май_Б9560" xfId="156"/>
    <cellStyle name="_Апрель_Май_Б9560_БЕЛ" xfId="157"/>
    <cellStyle name="_Апрель_Май_Б9560_РЕЧ" xfId="158"/>
    <cellStyle name="_Апрель_Май_БЕЛ" xfId="159"/>
    <cellStyle name="_Апрель_Май_БИНТ" xfId="160"/>
    <cellStyle name="_Апрель_Май_БИНТ_БЕЛ" xfId="161"/>
    <cellStyle name="_Апрель_Май_БИНТ_РЕЧ" xfId="162"/>
    <cellStyle name="_Апрель_Май_БУХ" xfId="163"/>
    <cellStyle name="_Апрель_Май_БУХ_БЕЛ" xfId="164"/>
    <cellStyle name="_Апрель_Май_БУХ_РЕЧ" xfId="165"/>
    <cellStyle name="_Апрель_Май_ВЕБДИЗ" xfId="166"/>
    <cellStyle name="_Апрель_Май_ВЕБМАСТ" xfId="167"/>
    <cellStyle name="_Апрель_Май_ВЕБМАСТ_БЕЛ" xfId="168"/>
    <cellStyle name="_Апрель_Май_ВЕБМАСТ_РЕЧ" xfId="169"/>
    <cellStyle name="_Апрель_Май_Дети" xfId="170"/>
    <cellStyle name="_Апрель_Май_Дистанц." xfId="171"/>
    <cellStyle name="_Апрель_Май_Индив." xfId="172"/>
    <cellStyle name="_Апрель_Май_Индив._БЕЛ" xfId="173"/>
    <cellStyle name="_Апрель_Май_Индив._РЕЧ" xfId="174"/>
    <cellStyle name="_Апрель_Май_Июль" xfId="175"/>
    <cellStyle name="_Апрель_Май_Июль_Август" xfId="176"/>
    <cellStyle name="_Апрель_Май_Июль_Август_Дистанц." xfId="177"/>
    <cellStyle name="_Апрель_Май_Июль_Август_Индив." xfId="178"/>
    <cellStyle name="_Апрель_Май_Июль_БЕЛ" xfId="179"/>
    <cellStyle name="_Апрель_Май_Июль_БИНТ" xfId="180"/>
    <cellStyle name="_Апрель_Май_Июль_БИНТ_БЕЛ" xfId="181"/>
    <cellStyle name="_Апрель_Май_Июль_БИНТ_РЕЧ" xfId="182"/>
    <cellStyle name="_Апрель_Май_Июль_ВЕБДИЗ" xfId="183"/>
    <cellStyle name="_Апрель_Май_Июль_ВЕБМАСТ" xfId="184"/>
    <cellStyle name="_Апрель_Май_Июль_ВЕБМАСТ_БЕЛ" xfId="185"/>
    <cellStyle name="_Апрель_Май_Июль_ВЕБМАСТ_РЕЧ" xfId="186"/>
    <cellStyle name="_Апрель_Май_Июль_Дети" xfId="187"/>
    <cellStyle name="_Апрель_Май_Июль_Дистанц." xfId="188"/>
    <cellStyle name="_Апрель_Май_Июль_Индив." xfId="189"/>
    <cellStyle name="_Апрель_Май_Июль_Индив._БЕЛ" xfId="190"/>
    <cellStyle name="_Апрель_Май_Июль_Индив._РЕЧ" xfId="191"/>
    <cellStyle name="_Апрель_Май_Июль_Июнь" xfId="192"/>
    <cellStyle name="_Апрель_Май_Июль_Июнь_Август" xfId="193"/>
    <cellStyle name="_Апрель_Май_Июль_Июнь_Дистанц." xfId="194"/>
    <cellStyle name="_Апрель_Май_Июль_Июнь_Индив." xfId="195"/>
    <cellStyle name="_Апрель_Май_Июль_Июнь_КБУ" xfId="196"/>
    <cellStyle name="_Апрель_Май_Июль_КБУ" xfId="197"/>
    <cellStyle name="_Апрель_Май_Июль_КРН" xfId="198"/>
    <cellStyle name="_Апрель_Май_Июль_ОПШ" xfId="199"/>
    <cellStyle name="_Апрель_Май_Июль_СР" xfId="200"/>
    <cellStyle name="_Апрель_Май_Июнь" xfId="201"/>
    <cellStyle name="_Апрель_Май_Июнь_1" xfId="202"/>
    <cellStyle name="_Апрель_Май_Июнь_1_Август" xfId="203"/>
    <cellStyle name="_Апрель_Май_Июнь_1_Дистанц." xfId="204"/>
    <cellStyle name="_Апрель_Май_Июнь_1_Индив." xfId="205"/>
    <cellStyle name="_Апрель_Май_Июнь_1_КБУ" xfId="206"/>
    <cellStyle name="_Апрель_Май_Июнь_Август" xfId="207"/>
    <cellStyle name="_Апрель_Май_Июнь_Август_Дистанц." xfId="208"/>
    <cellStyle name="_Апрель_Май_Июнь_Август_Индив." xfId="209"/>
    <cellStyle name="_Апрель_Май_Июнь_БЕЛ" xfId="210"/>
    <cellStyle name="_Апрель_Май_Июнь_БИНТ" xfId="211"/>
    <cellStyle name="_Апрель_Май_Июнь_БИНТ_БЕЛ" xfId="212"/>
    <cellStyle name="_Апрель_Май_Июнь_БИНТ_РЕЧ" xfId="213"/>
    <cellStyle name="_Апрель_Май_Июнь_БУХ" xfId="214"/>
    <cellStyle name="_Апрель_Май_Июнь_БУХ_БЕЛ" xfId="215"/>
    <cellStyle name="_Апрель_Май_Июнь_БУХ_РЕЧ" xfId="216"/>
    <cellStyle name="_Апрель_Май_Июнь_ВЕБДИЗ" xfId="217"/>
    <cellStyle name="_Апрель_Май_Июнь_ВЕБМАСТ" xfId="218"/>
    <cellStyle name="_Апрель_Май_Июнь_ВЕБМАСТ_БЕЛ" xfId="219"/>
    <cellStyle name="_Апрель_Май_Июнь_ВЕБМАСТ_РЕЧ" xfId="220"/>
    <cellStyle name="_Апрель_Май_Июнь_Дети" xfId="221"/>
    <cellStyle name="_Апрель_Май_Июнь_Дистанц." xfId="222"/>
    <cellStyle name="_Апрель_Май_Июнь_Индив." xfId="223"/>
    <cellStyle name="_Апрель_Май_Июнь_Индив._БЕЛ" xfId="224"/>
    <cellStyle name="_Апрель_Май_Июнь_Индив._РЕЧ" xfId="225"/>
    <cellStyle name="_Апрель_Май_Июнь_Июнь" xfId="226"/>
    <cellStyle name="_Апрель_Май_Июнь_Июнь_Август" xfId="227"/>
    <cellStyle name="_Апрель_Май_Июнь_Июнь_Дистанц." xfId="228"/>
    <cellStyle name="_Апрель_Май_Июнь_Июнь_Индив." xfId="229"/>
    <cellStyle name="_Апрель_Май_Июнь_Июнь_КБУ" xfId="230"/>
    <cellStyle name="_Апрель_Май_Июнь_КБУ" xfId="231"/>
    <cellStyle name="_Апрель_Май_Июнь_КРН" xfId="232"/>
    <cellStyle name="_Апрель_Май_Июнь_ОПШ" xfId="233"/>
    <cellStyle name="_Апрель_Май_Июнь_СР" xfId="234"/>
    <cellStyle name="_Апрель_Май_КБУ" xfId="235"/>
    <cellStyle name="_Апрель_Май_КРН" xfId="236"/>
    <cellStyle name="_Апрель_Май_Май" xfId="237"/>
    <cellStyle name="_Апрель_Май_Май_Август" xfId="238"/>
    <cellStyle name="_Апрель_Май_Май_Август_Дистанц." xfId="239"/>
    <cellStyle name="_Апрель_Май_Май_Август_Индив." xfId="240"/>
    <cellStyle name="_Апрель_Май_Май_БЕЛ" xfId="241"/>
    <cellStyle name="_Апрель_Май_Май_БИНТ" xfId="242"/>
    <cellStyle name="_Апрель_Май_Май_БИНТ_БЕЛ" xfId="243"/>
    <cellStyle name="_Апрель_Май_Май_БИНТ_РЕЧ" xfId="244"/>
    <cellStyle name="_Апрель_Май_Май_ВЕБДИЗ" xfId="245"/>
    <cellStyle name="_Апрель_Май_Май_ВЕБМАСТ" xfId="246"/>
    <cellStyle name="_Апрель_Май_Май_ВЕБМАСТ_БЕЛ" xfId="247"/>
    <cellStyle name="_Апрель_Май_Май_ВЕБМАСТ_РЕЧ" xfId="248"/>
    <cellStyle name="_Апрель_Май_Май_Дети" xfId="249"/>
    <cellStyle name="_Апрель_Май_Май_Дистанц." xfId="250"/>
    <cellStyle name="_Апрель_Май_Май_Индив." xfId="251"/>
    <cellStyle name="_Апрель_Май_Май_Индив._БЕЛ" xfId="252"/>
    <cellStyle name="_Апрель_Май_Май_Индив._РЕЧ" xfId="253"/>
    <cellStyle name="_Апрель_Май_Май_Июнь" xfId="254"/>
    <cellStyle name="_Апрель_Май_Май_Июнь_Август" xfId="255"/>
    <cellStyle name="_Апрель_Май_Май_Июнь_Дистанц." xfId="256"/>
    <cellStyle name="_Апрель_Май_Май_Июнь_Индив." xfId="257"/>
    <cellStyle name="_Апрель_Май_Май_Июнь_КБУ" xfId="258"/>
    <cellStyle name="_Апрель_Май_Май_КБУ" xfId="259"/>
    <cellStyle name="_Апрель_Май_Май_КРН" xfId="260"/>
    <cellStyle name="_Апрель_Май_Май_ОПШ" xfId="261"/>
    <cellStyle name="_Апрель_Май_Май_СР" xfId="262"/>
    <cellStyle name="_Апрель_Май_ОПШ" xfId="263"/>
    <cellStyle name="_Апрель_Май_РЕЧ" xfId="264"/>
    <cellStyle name="_Апрель_Май_РЕЧ_БЕЛ" xfId="265"/>
    <cellStyle name="_Апрель_Май_РЕЧ_РЕЧ" xfId="266"/>
    <cellStyle name="_Апрель_Май_СИ" xfId="267"/>
    <cellStyle name="_Апрель_Май_СИ_БЕЛ" xfId="268"/>
    <cellStyle name="_Апрель_Май_СИ_РЕЧ" xfId="269"/>
    <cellStyle name="_Апрель_Май_СР" xfId="270"/>
    <cellStyle name="_Апрель_Май_СУБД" xfId="271"/>
    <cellStyle name="_Апрель_Май_СУБД_БЕЛ" xfId="272"/>
    <cellStyle name="_Апрель_Май_СУБД_РЕЧ" xfId="273"/>
    <cellStyle name="_Апрель_НТ" xfId="274"/>
    <cellStyle name="_Апрель_НТ_БЕЛ" xfId="275"/>
    <cellStyle name="_Апрель_НТ_РЕЧ" xfId="276"/>
    <cellStyle name="_Апрель_ОПШ" xfId="277"/>
    <cellStyle name="_Апрель_Офис" xfId="278"/>
    <cellStyle name="_Апрель_Офис_БЕЛ" xfId="279"/>
    <cellStyle name="_Апрель_Офис_РЕЧ" xfId="280"/>
    <cellStyle name="_Апрель_РЕЧ" xfId="281"/>
    <cellStyle name="_Апрель_РЕЧ_БЕЛ" xfId="282"/>
    <cellStyle name="_Апрель_РЕЧ_РЕЧ" xfId="283"/>
    <cellStyle name="_Апрель_СИ" xfId="284"/>
    <cellStyle name="_Апрель_СИ_БЕЛ" xfId="285"/>
    <cellStyle name="_Апрель_СИ_РЕЧ" xfId="286"/>
    <cellStyle name="_Апрель_СИС" xfId="287"/>
    <cellStyle name="_Апрель_СИС_БЕЛ" xfId="288"/>
    <cellStyle name="_Апрель_СИС_РЕЧ" xfId="289"/>
    <cellStyle name="_Апрель_СР" xfId="290"/>
    <cellStyle name="_Апрель_СУБД" xfId="291"/>
    <cellStyle name="_Апрель_СУБД_БЕЛ" xfId="292"/>
    <cellStyle name="_Апрель_СУБД_РЕЧ" xfId="293"/>
    <cellStyle name="_Апрель_ТЕК" xfId="294"/>
    <cellStyle name="_Апрель_ТЕК_БЕЛ" xfId="295"/>
    <cellStyle name="_Апрель_ТЕК_РЕЧ" xfId="296"/>
    <cellStyle name="_Апрель_Февраль" xfId="297"/>
    <cellStyle name="_Апрель_Февраль_Август" xfId="298"/>
    <cellStyle name="_Апрель_Февраль_Август_Дистанц." xfId="299"/>
    <cellStyle name="_Апрель_Февраль_Август_Индив." xfId="300"/>
    <cellStyle name="_Апрель_Февраль_АКАД" xfId="301"/>
    <cellStyle name="_Апрель_Февраль_АКАД_БЕЛ" xfId="302"/>
    <cellStyle name="_Апрель_Февраль_АКАД_РЕЧ" xfId="303"/>
    <cellStyle name="_Апрель_Февраль_Б9560" xfId="304"/>
    <cellStyle name="_Апрель_Февраль_Б9560_БЕЛ" xfId="305"/>
    <cellStyle name="_Апрель_Февраль_Б9560_РЕЧ" xfId="306"/>
    <cellStyle name="_Апрель_Февраль_БЕЛ" xfId="307"/>
    <cellStyle name="_Апрель_Февраль_БИНТ" xfId="308"/>
    <cellStyle name="_Апрель_Февраль_БИНТ_БЕЛ" xfId="309"/>
    <cellStyle name="_Апрель_Февраль_БИНТ_РЕЧ" xfId="310"/>
    <cellStyle name="_Апрель_Февраль_БУХ" xfId="311"/>
    <cellStyle name="_Апрель_Февраль_БУХ_БЕЛ" xfId="312"/>
    <cellStyle name="_Апрель_Февраль_БУХ_РЕЧ" xfId="313"/>
    <cellStyle name="_Апрель_Февраль_ВЕБДИЗ" xfId="314"/>
    <cellStyle name="_Апрель_Февраль_ВЕБМАСТ" xfId="315"/>
    <cellStyle name="_Апрель_Февраль_ВЕБМАСТ_БЕЛ" xfId="316"/>
    <cellStyle name="_Апрель_Февраль_ВЕБМАСТ_РЕЧ" xfId="317"/>
    <cellStyle name="_Апрель_Февраль_Дети" xfId="318"/>
    <cellStyle name="_Апрель_Февраль_Дистанц." xfId="319"/>
    <cellStyle name="_Апрель_Февраль_Индив." xfId="320"/>
    <cellStyle name="_Апрель_Февраль_Индив._БЕЛ" xfId="321"/>
    <cellStyle name="_Апрель_Февраль_Индив._РЕЧ" xfId="322"/>
    <cellStyle name="_Апрель_Февраль_Июль" xfId="323"/>
    <cellStyle name="_Апрель_Февраль_Июль_Август" xfId="324"/>
    <cellStyle name="_Апрель_Февраль_Июль_Август_Дистанц." xfId="325"/>
    <cellStyle name="_Апрель_Февраль_Июль_Август_Индив." xfId="326"/>
    <cellStyle name="_Апрель_Февраль_Июль_БЕЛ" xfId="327"/>
    <cellStyle name="_Апрель_Февраль_Июль_БИНТ" xfId="328"/>
    <cellStyle name="_Апрель_Февраль_Июль_БИНТ_БЕЛ" xfId="329"/>
    <cellStyle name="_Апрель_Февраль_Июль_БИНТ_РЕЧ" xfId="330"/>
    <cellStyle name="_Апрель_Февраль_Июль_ВЕБДИЗ" xfId="331"/>
    <cellStyle name="_Апрель_Февраль_Июль_ВЕБМАСТ" xfId="332"/>
    <cellStyle name="_Апрель_Февраль_Июль_ВЕБМАСТ_БЕЛ" xfId="333"/>
    <cellStyle name="_Апрель_Февраль_Июль_ВЕБМАСТ_РЕЧ" xfId="334"/>
    <cellStyle name="_Апрель_Февраль_Июль_Дети" xfId="335"/>
    <cellStyle name="_Апрель_Февраль_Июль_Дистанц." xfId="336"/>
    <cellStyle name="_Апрель_Февраль_Июль_Индив." xfId="337"/>
    <cellStyle name="_Апрель_Февраль_Июль_Индив._БЕЛ" xfId="338"/>
    <cellStyle name="_Апрель_Февраль_Июль_Индив._РЕЧ" xfId="339"/>
    <cellStyle name="_Апрель_Февраль_Июль_Июнь" xfId="340"/>
    <cellStyle name="_Апрель_Февраль_Июль_Июнь_Август" xfId="341"/>
    <cellStyle name="_Апрель_Февраль_Июль_Июнь_Дистанц." xfId="342"/>
    <cellStyle name="_Апрель_Февраль_Июль_Июнь_Индив." xfId="343"/>
    <cellStyle name="_Апрель_Февраль_Июль_Июнь_КБУ" xfId="344"/>
    <cellStyle name="_Апрель_Февраль_Июль_КБУ" xfId="345"/>
    <cellStyle name="_Апрель_Февраль_Июль_КРН" xfId="346"/>
    <cellStyle name="_Апрель_Февраль_Июль_ОПШ" xfId="347"/>
    <cellStyle name="_Апрель_Февраль_Июль_СР" xfId="348"/>
    <cellStyle name="_Апрель_Февраль_Июнь" xfId="349"/>
    <cellStyle name="_Апрель_Февраль_Июнь_1" xfId="350"/>
    <cellStyle name="_Апрель_Февраль_Июнь_1_Август" xfId="351"/>
    <cellStyle name="_Апрель_Февраль_Июнь_1_Дистанц." xfId="352"/>
    <cellStyle name="_Апрель_Февраль_Июнь_1_Индив." xfId="353"/>
    <cellStyle name="_Апрель_Февраль_Июнь_1_КБУ" xfId="354"/>
    <cellStyle name="_Апрель_Февраль_Июнь_Август" xfId="355"/>
    <cellStyle name="_Апрель_Февраль_Июнь_Август_Дистанц." xfId="356"/>
    <cellStyle name="_Апрель_Февраль_Июнь_Август_Индив." xfId="357"/>
    <cellStyle name="_Апрель_Февраль_Июнь_БЕЛ" xfId="358"/>
    <cellStyle name="_Апрель_Февраль_Июнь_БИНТ" xfId="359"/>
    <cellStyle name="_Апрель_Февраль_Июнь_БИНТ_БЕЛ" xfId="360"/>
    <cellStyle name="_Апрель_Февраль_Июнь_БИНТ_РЕЧ" xfId="361"/>
    <cellStyle name="_Апрель_Февраль_Июнь_БУХ" xfId="362"/>
    <cellStyle name="_Апрель_Февраль_Июнь_БУХ_БЕЛ" xfId="363"/>
    <cellStyle name="_Апрель_Февраль_Июнь_БУХ_РЕЧ" xfId="364"/>
    <cellStyle name="_Апрель_Февраль_Июнь_ВЕБДИЗ" xfId="365"/>
    <cellStyle name="_Апрель_Февраль_Июнь_ВЕБМАСТ" xfId="366"/>
    <cellStyle name="_Апрель_Февраль_Июнь_ВЕБМАСТ_БЕЛ" xfId="367"/>
    <cellStyle name="_Апрель_Февраль_Июнь_ВЕБМАСТ_РЕЧ" xfId="368"/>
    <cellStyle name="_Апрель_Февраль_Июнь_Дети" xfId="369"/>
    <cellStyle name="_Апрель_Февраль_Июнь_Дистанц." xfId="370"/>
    <cellStyle name="_Апрель_Февраль_Июнь_Индив." xfId="371"/>
    <cellStyle name="_Апрель_Февраль_Июнь_Индив._БЕЛ" xfId="372"/>
    <cellStyle name="_Апрель_Февраль_Июнь_Индив._РЕЧ" xfId="373"/>
    <cellStyle name="_Апрель_Февраль_Июнь_Июнь" xfId="374"/>
    <cellStyle name="_Апрель_Февраль_Июнь_Июнь_Август" xfId="375"/>
    <cellStyle name="_Апрель_Февраль_Июнь_Июнь_Дистанц." xfId="376"/>
    <cellStyle name="_Апрель_Февраль_Июнь_Июнь_Индив." xfId="377"/>
    <cellStyle name="_Апрель_Февраль_Июнь_Июнь_КБУ" xfId="378"/>
    <cellStyle name="_Апрель_Февраль_Июнь_КБУ" xfId="379"/>
    <cellStyle name="_Апрель_Февраль_Июнь_КРН" xfId="380"/>
    <cellStyle name="_Апрель_Февраль_Июнь_ОПШ" xfId="381"/>
    <cellStyle name="_Апрель_Февраль_Июнь_СР" xfId="382"/>
    <cellStyle name="_Апрель_Февраль_КБУ" xfId="383"/>
    <cellStyle name="_Апрель_Февраль_КРН" xfId="384"/>
    <cellStyle name="_Апрель_Февраль_Май" xfId="385"/>
    <cellStyle name="_Апрель_Февраль_Май_Август" xfId="386"/>
    <cellStyle name="_Апрель_Февраль_Май_Август_Дистанц." xfId="387"/>
    <cellStyle name="_Апрель_Февраль_Май_Август_Индив." xfId="388"/>
    <cellStyle name="_Апрель_Февраль_Май_БЕЛ" xfId="389"/>
    <cellStyle name="_Апрель_Февраль_Май_БИНТ" xfId="390"/>
    <cellStyle name="_Апрель_Февраль_Май_БИНТ_БЕЛ" xfId="391"/>
    <cellStyle name="_Апрель_Февраль_Май_БИНТ_РЕЧ" xfId="392"/>
    <cellStyle name="_Апрель_Февраль_Май_ВЕБДИЗ" xfId="393"/>
    <cellStyle name="_Апрель_Февраль_Май_ВЕБМАСТ" xfId="394"/>
    <cellStyle name="_Апрель_Февраль_Май_ВЕБМАСТ_БЕЛ" xfId="395"/>
    <cellStyle name="_Апрель_Февраль_Май_ВЕБМАСТ_РЕЧ" xfId="396"/>
    <cellStyle name="_Апрель_Февраль_Май_Дети" xfId="397"/>
    <cellStyle name="_Апрель_Февраль_Май_Дистанц." xfId="398"/>
    <cellStyle name="_Апрель_Февраль_Май_Индив." xfId="399"/>
    <cellStyle name="_Апрель_Февраль_Май_Индив._БЕЛ" xfId="400"/>
    <cellStyle name="_Апрель_Февраль_Май_Индив._РЕЧ" xfId="401"/>
    <cellStyle name="_Апрель_Февраль_Май_Июнь" xfId="402"/>
    <cellStyle name="_Апрель_Февраль_Май_Июнь_Август" xfId="403"/>
    <cellStyle name="_Апрель_Февраль_Май_Июнь_Дистанц." xfId="404"/>
    <cellStyle name="_Апрель_Февраль_Май_Июнь_Индив." xfId="405"/>
    <cellStyle name="_Апрель_Февраль_Май_Июнь_КБУ" xfId="406"/>
    <cellStyle name="_Апрель_Февраль_Май_КБУ" xfId="407"/>
    <cellStyle name="_Апрель_Февраль_Май_КРН" xfId="408"/>
    <cellStyle name="_Апрель_Февраль_Май_ОПШ" xfId="409"/>
    <cellStyle name="_Апрель_Февраль_Май_СР" xfId="410"/>
    <cellStyle name="_Апрель_Февраль_ОПШ" xfId="411"/>
    <cellStyle name="_Апрель_Февраль_РЕЧ" xfId="412"/>
    <cellStyle name="_Апрель_Февраль_РЕЧ_БЕЛ" xfId="413"/>
    <cellStyle name="_Апрель_Февраль_РЕЧ_РЕЧ" xfId="414"/>
    <cellStyle name="_Апрель_Февраль_СИ" xfId="415"/>
    <cellStyle name="_Апрель_Февраль_СИ_БЕЛ" xfId="416"/>
    <cellStyle name="_Апрель_Февраль_СИ_РЕЧ" xfId="417"/>
    <cellStyle name="_Апрель_Февраль_СР" xfId="418"/>
    <cellStyle name="_Апрель_Февраль_СУБД" xfId="419"/>
    <cellStyle name="_Апрель_Февраль_СУБД_БЕЛ" xfId="420"/>
    <cellStyle name="_Апрель_Февраль_СУБД_РЕЧ" xfId="421"/>
    <cellStyle name="_Апрель_ФШ" xfId="422"/>
    <cellStyle name="_Апрель_ФШ_БЕЛ" xfId="423"/>
    <cellStyle name="_Апрель_ФШ_РЕЧ" xfId="424"/>
    <cellStyle name="_Б9560" xfId="425"/>
    <cellStyle name="_Б9560_БЕЛ" xfId="426"/>
    <cellStyle name="_Б9560_РЕЧ" xfId="427"/>
    <cellStyle name="_БЕЛ" xfId="428"/>
    <cellStyle name="_БЕЛ_БЕЛ" xfId="429"/>
    <cellStyle name="_БЕЛ_РЕЧ" xfId="430"/>
    <cellStyle name="_БИНТ" xfId="431"/>
    <cellStyle name="_БИНТ_БЕЛ" xfId="432"/>
    <cellStyle name="_БИНТ_РЕЧ" xfId="433"/>
    <cellStyle name="_БУХ" xfId="434"/>
    <cellStyle name="_БУХ_БЕЛ" xfId="435"/>
    <cellStyle name="_БУХ_РЕЧ" xfId="436"/>
    <cellStyle name="_ВЕБДИЗ" xfId="437"/>
    <cellStyle name="_ВЕБДИЗ_БЕЛ" xfId="438"/>
    <cellStyle name="_ВЕБДИЗ_РЕЧ" xfId="439"/>
    <cellStyle name="_ВЕБМАСТ" xfId="440"/>
    <cellStyle name="_ВЕБМАСТ_БЕЛ" xfId="441"/>
    <cellStyle name="_ВЕБМАСТ_РЕЧ" xfId="442"/>
    <cellStyle name="_ВУЕ" xfId="443"/>
    <cellStyle name="_ВУЕ_БЕЛ" xfId="444"/>
    <cellStyle name="_ВУЕ_РЕЧ" xfId="445"/>
    <cellStyle name="_Дети" xfId="446"/>
    <cellStyle name="_Дети_БЕЛ" xfId="447"/>
    <cellStyle name="_Дети_РЕЧ" xfId="448"/>
    <cellStyle name="_Дистанц." xfId="449"/>
    <cellStyle name="_ДОГ НУДО частн" xfId="450"/>
    <cellStyle name="_ДОГ НУДО частн_БЕЛ" xfId="451"/>
    <cellStyle name="_ДОГ НУДО частн_РЕЧ" xfId="452"/>
    <cellStyle name="_Заявление" xfId="453"/>
    <cellStyle name="_Заявление_БЕЛ" xfId="454"/>
    <cellStyle name="_Заявление_РЕЧ" xfId="455"/>
    <cellStyle name="_Индив." xfId="456"/>
    <cellStyle name="_Индив._БЕЛ" xfId="457"/>
    <cellStyle name="_Индив._РЕЧ" xfId="458"/>
    <cellStyle name="_ИНТ" xfId="459"/>
    <cellStyle name="_ИНТ_БЕЛ" xfId="460"/>
    <cellStyle name="_ИНТ_РЕЧ" xfId="461"/>
    <cellStyle name="_Июль" xfId="462"/>
    <cellStyle name="_Июль_Август" xfId="463"/>
    <cellStyle name="_Июль_Август_Дистанц." xfId="464"/>
    <cellStyle name="_Июль_Август_Индив." xfId="465"/>
    <cellStyle name="_Июль_БЕЛ" xfId="466"/>
    <cellStyle name="_Июль_БИНТ" xfId="467"/>
    <cellStyle name="_Июль_БИНТ_БЕЛ" xfId="468"/>
    <cellStyle name="_Июль_БИНТ_РЕЧ" xfId="469"/>
    <cellStyle name="_Июль_ВЕБДИЗ" xfId="470"/>
    <cellStyle name="_Июль_ВЕБМАСТ" xfId="471"/>
    <cellStyle name="_Июль_ВЕБМАСТ_БЕЛ" xfId="472"/>
    <cellStyle name="_Июль_ВЕБМАСТ_РЕЧ" xfId="473"/>
    <cellStyle name="_Июль_Дети" xfId="474"/>
    <cellStyle name="_Июль_Дистанц." xfId="475"/>
    <cellStyle name="_Июль_Индив." xfId="476"/>
    <cellStyle name="_Июль_Индив._БЕЛ" xfId="477"/>
    <cellStyle name="_Июль_Индив._РЕЧ" xfId="478"/>
    <cellStyle name="_Июль_Июнь" xfId="479"/>
    <cellStyle name="_Июль_Июнь_Август" xfId="480"/>
    <cellStyle name="_Июль_Июнь_Дистанц." xfId="481"/>
    <cellStyle name="_Июль_Июнь_Индив." xfId="482"/>
    <cellStyle name="_Июль_Июнь_КБУ" xfId="483"/>
    <cellStyle name="_Июль_КБУ" xfId="484"/>
    <cellStyle name="_Июль_КРН" xfId="485"/>
    <cellStyle name="_Июль_ОПШ" xfId="486"/>
    <cellStyle name="_Июль_СР" xfId="487"/>
    <cellStyle name="_Июнь" xfId="488"/>
    <cellStyle name="_Июнь_1" xfId="489"/>
    <cellStyle name="_Июнь_1_Август" xfId="490"/>
    <cellStyle name="_Июнь_1_Дистанц." xfId="491"/>
    <cellStyle name="_Июнь_1_Индив." xfId="492"/>
    <cellStyle name="_Июнь_1_КБУ" xfId="493"/>
    <cellStyle name="_Июнь_Август" xfId="494"/>
    <cellStyle name="_Июнь_Август_Дистанц." xfId="495"/>
    <cellStyle name="_Июнь_Август_Индив." xfId="496"/>
    <cellStyle name="_Июнь_БЕЛ" xfId="497"/>
    <cellStyle name="_Июнь_БИНТ" xfId="498"/>
    <cellStyle name="_Июнь_БИНТ_БЕЛ" xfId="499"/>
    <cellStyle name="_Июнь_БИНТ_РЕЧ" xfId="500"/>
    <cellStyle name="_Июнь_БУХ" xfId="501"/>
    <cellStyle name="_Июнь_БУХ_БЕЛ" xfId="502"/>
    <cellStyle name="_Июнь_БУХ_РЕЧ" xfId="503"/>
    <cellStyle name="_Июнь_ВЕБДИЗ" xfId="504"/>
    <cellStyle name="_Июнь_ВЕБМАСТ" xfId="505"/>
    <cellStyle name="_Июнь_ВЕБМАСТ_БЕЛ" xfId="506"/>
    <cellStyle name="_Июнь_ВЕБМАСТ_РЕЧ" xfId="507"/>
    <cellStyle name="_Июнь_Дети" xfId="508"/>
    <cellStyle name="_Июнь_Дистанц." xfId="509"/>
    <cellStyle name="_Июнь_Индив." xfId="510"/>
    <cellStyle name="_Июнь_Индив._БЕЛ" xfId="511"/>
    <cellStyle name="_Июнь_Индив._РЕЧ" xfId="512"/>
    <cellStyle name="_Июнь_Июнь" xfId="513"/>
    <cellStyle name="_Июнь_Июнь_Август" xfId="514"/>
    <cellStyle name="_Июнь_Июнь_Дистанц." xfId="515"/>
    <cellStyle name="_Июнь_Июнь_Индив." xfId="516"/>
    <cellStyle name="_Июнь_Июнь_КБУ" xfId="517"/>
    <cellStyle name="_Июнь_КБУ" xfId="518"/>
    <cellStyle name="_Июнь_КРН" xfId="519"/>
    <cellStyle name="_Июнь_ОПШ" xfId="520"/>
    <cellStyle name="_Июнь_СР" xfId="521"/>
    <cellStyle name="_КБУ" xfId="522"/>
    <cellStyle name="_КБУ_БЕЛ" xfId="523"/>
    <cellStyle name="_КБУ_РЕЧ" xfId="524"/>
    <cellStyle name="_Консультация" xfId="525"/>
    <cellStyle name="_Консультация_БЕЛ" xfId="526"/>
    <cellStyle name="_Консультация_РЕЧ" xfId="527"/>
    <cellStyle name="_КРН" xfId="528"/>
    <cellStyle name="_КРН_БЕЛ" xfId="529"/>
    <cellStyle name="_КРН_РЕЧ" xfId="530"/>
    <cellStyle name="_Лист1" xfId="531"/>
    <cellStyle name="_ЛСХ" xfId="532"/>
    <cellStyle name="_ЛСХ_БЕЛ" xfId="533"/>
    <cellStyle name="_ЛСХ_РЕЧ" xfId="534"/>
    <cellStyle name="_Май" xfId="535"/>
    <cellStyle name="_Май_1" xfId="536"/>
    <cellStyle name="_Май_1_Август" xfId="537"/>
    <cellStyle name="_Май_1_Август_Дистанц." xfId="538"/>
    <cellStyle name="_Май_1_Август_Индив." xfId="539"/>
    <cellStyle name="_Май_1_БЕЛ" xfId="540"/>
    <cellStyle name="_Май_1_БИНТ" xfId="541"/>
    <cellStyle name="_Май_1_БИНТ_БЕЛ" xfId="542"/>
    <cellStyle name="_Май_1_БИНТ_РЕЧ" xfId="543"/>
    <cellStyle name="_Май_1_ВЕБДИЗ" xfId="544"/>
    <cellStyle name="_Май_1_ВЕБМАСТ" xfId="545"/>
    <cellStyle name="_Май_1_ВЕБМАСТ_БЕЛ" xfId="546"/>
    <cellStyle name="_Май_1_ВЕБМАСТ_РЕЧ" xfId="547"/>
    <cellStyle name="_Май_1_Дети" xfId="548"/>
    <cellStyle name="_Май_1_Дистанц." xfId="549"/>
    <cellStyle name="_Май_1_Индив." xfId="550"/>
    <cellStyle name="_Май_1_Индив._БЕЛ" xfId="551"/>
    <cellStyle name="_Май_1_Индив._РЕЧ" xfId="552"/>
    <cellStyle name="_Май_1_Июнь" xfId="553"/>
    <cellStyle name="_Май_1_Июнь_Август" xfId="554"/>
    <cellStyle name="_Май_1_Июнь_Дистанц." xfId="555"/>
    <cellStyle name="_Май_1_Июнь_Индив." xfId="556"/>
    <cellStyle name="_Май_1_Июнь_КБУ" xfId="557"/>
    <cellStyle name="_Май_1_КБУ" xfId="558"/>
    <cellStyle name="_Май_1_КРН" xfId="559"/>
    <cellStyle name="_Май_1_ОПШ" xfId="560"/>
    <cellStyle name="_Май_1_СР" xfId="561"/>
    <cellStyle name="_Май_Август" xfId="562"/>
    <cellStyle name="_Май_Август_Дистанц." xfId="563"/>
    <cellStyle name="_Май_Август_Индив." xfId="564"/>
    <cellStyle name="_Май_АКАД" xfId="565"/>
    <cellStyle name="_Май_АКАД_БЕЛ" xfId="566"/>
    <cellStyle name="_Май_АКАД_РЕЧ" xfId="567"/>
    <cellStyle name="_Май_Б9560" xfId="568"/>
    <cellStyle name="_Май_Б9560_БЕЛ" xfId="569"/>
    <cellStyle name="_Май_Б9560_РЕЧ" xfId="570"/>
    <cellStyle name="_Май_БЕЛ" xfId="571"/>
    <cellStyle name="_Май_БИНТ" xfId="572"/>
    <cellStyle name="_Май_БИНТ_БЕЛ" xfId="573"/>
    <cellStyle name="_Май_БИНТ_РЕЧ" xfId="574"/>
    <cellStyle name="_Май_БУХ" xfId="575"/>
    <cellStyle name="_Май_БУХ_БЕЛ" xfId="576"/>
    <cellStyle name="_Май_БУХ_РЕЧ" xfId="577"/>
    <cellStyle name="_Май_ВЕБДИЗ" xfId="578"/>
    <cellStyle name="_Май_ВЕБМАСТ" xfId="579"/>
    <cellStyle name="_Май_ВЕБМАСТ_БЕЛ" xfId="580"/>
    <cellStyle name="_Май_ВЕБМАСТ_РЕЧ" xfId="581"/>
    <cellStyle name="_Май_Дети" xfId="582"/>
    <cellStyle name="_Май_Дистанц." xfId="583"/>
    <cellStyle name="_Май_Индив." xfId="584"/>
    <cellStyle name="_Май_Индив._БЕЛ" xfId="585"/>
    <cellStyle name="_Май_Индив._РЕЧ" xfId="586"/>
    <cellStyle name="_Май_Июль" xfId="587"/>
    <cellStyle name="_Май_Июль_Август" xfId="588"/>
    <cellStyle name="_Май_Июль_Август_Дистанц." xfId="589"/>
    <cellStyle name="_Май_Июль_Август_Индив." xfId="590"/>
    <cellStyle name="_Май_Июль_БЕЛ" xfId="591"/>
    <cellStyle name="_Май_Июль_БИНТ" xfId="592"/>
    <cellStyle name="_Май_Июль_БИНТ_БЕЛ" xfId="593"/>
    <cellStyle name="_Май_Июль_БИНТ_РЕЧ" xfId="594"/>
    <cellStyle name="_Май_Июль_ВЕБДИЗ" xfId="595"/>
    <cellStyle name="_Май_Июль_ВЕБМАСТ" xfId="596"/>
    <cellStyle name="_Май_Июль_ВЕБМАСТ_БЕЛ" xfId="597"/>
    <cellStyle name="_Май_Июль_ВЕБМАСТ_РЕЧ" xfId="598"/>
    <cellStyle name="_Май_Июль_Дети" xfId="599"/>
    <cellStyle name="_Май_Июль_Дистанц." xfId="600"/>
    <cellStyle name="_Май_Июль_Индив." xfId="601"/>
    <cellStyle name="_Май_Июль_Индив._БЕЛ" xfId="602"/>
    <cellStyle name="_Май_Июль_Индив._РЕЧ" xfId="603"/>
    <cellStyle name="_Май_Июль_Июнь" xfId="604"/>
    <cellStyle name="_Май_Июль_Июнь_Август" xfId="605"/>
    <cellStyle name="_Май_Июль_Июнь_Дистанц." xfId="606"/>
    <cellStyle name="_Май_Июль_Июнь_Индив." xfId="607"/>
    <cellStyle name="_Май_Июль_Июнь_КБУ" xfId="608"/>
    <cellStyle name="_Май_Июль_КБУ" xfId="609"/>
    <cellStyle name="_Май_Июль_КРН" xfId="610"/>
    <cellStyle name="_Май_Июль_ОПШ" xfId="611"/>
    <cellStyle name="_Май_Июль_СР" xfId="612"/>
    <cellStyle name="_Май_Июнь" xfId="613"/>
    <cellStyle name="_Май_Июнь_1" xfId="614"/>
    <cellStyle name="_Май_Июнь_1_Август" xfId="615"/>
    <cellStyle name="_Май_Июнь_1_Дистанц." xfId="616"/>
    <cellStyle name="_Май_Июнь_1_Индив." xfId="617"/>
    <cellStyle name="_Май_Июнь_1_КБУ" xfId="618"/>
    <cellStyle name="_Май_Июнь_Август" xfId="619"/>
    <cellStyle name="_Май_Июнь_Август_Дистанц." xfId="620"/>
    <cellStyle name="_Май_Июнь_Август_Индив." xfId="621"/>
    <cellStyle name="_Май_Июнь_БЕЛ" xfId="622"/>
    <cellStyle name="_Май_Июнь_БИНТ" xfId="623"/>
    <cellStyle name="_Май_Июнь_БИНТ_БЕЛ" xfId="624"/>
    <cellStyle name="_Май_Июнь_БИНТ_РЕЧ" xfId="625"/>
    <cellStyle name="_Май_Июнь_БУХ" xfId="626"/>
    <cellStyle name="_Май_Июнь_БУХ_БЕЛ" xfId="627"/>
    <cellStyle name="_Май_Июнь_БУХ_РЕЧ" xfId="628"/>
    <cellStyle name="_Май_Июнь_ВЕБДИЗ" xfId="629"/>
    <cellStyle name="_Май_Июнь_ВЕБМАСТ" xfId="630"/>
    <cellStyle name="_Май_Июнь_ВЕБМАСТ_БЕЛ" xfId="631"/>
    <cellStyle name="_Май_Июнь_ВЕБМАСТ_РЕЧ" xfId="632"/>
    <cellStyle name="_Май_Июнь_Дети" xfId="633"/>
    <cellStyle name="_Май_Июнь_Дистанц." xfId="634"/>
    <cellStyle name="_Май_Июнь_Индив." xfId="635"/>
    <cellStyle name="_Май_Июнь_Индив._БЕЛ" xfId="636"/>
    <cellStyle name="_Май_Июнь_Индив._РЕЧ" xfId="637"/>
    <cellStyle name="_Май_Июнь_Июнь" xfId="638"/>
    <cellStyle name="_Май_Июнь_Июнь_Август" xfId="639"/>
    <cellStyle name="_Май_Июнь_Июнь_Дистанц." xfId="640"/>
    <cellStyle name="_Май_Июнь_Июнь_Индив." xfId="641"/>
    <cellStyle name="_Май_Июнь_Июнь_КБУ" xfId="642"/>
    <cellStyle name="_Май_Июнь_КБУ" xfId="643"/>
    <cellStyle name="_Май_Июнь_КРН" xfId="644"/>
    <cellStyle name="_Май_Июнь_ОПШ" xfId="645"/>
    <cellStyle name="_Май_Июнь_СР" xfId="646"/>
    <cellStyle name="_Май_КБУ" xfId="647"/>
    <cellStyle name="_Май_КРН" xfId="648"/>
    <cellStyle name="_Май_Май" xfId="649"/>
    <cellStyle name="_Май_Май_Август" xfId="650"/>
    <cellStyle name="_Май_Май_Август_Дистанц." xfId="651"/>
    <cellStyle name="_Май_Май_Август_Индив." xfId="652"/>
    <cellStyle name="_Май_Май_БЕЛ" xfId="653"/>
    <cellStyle name="_Май_Май_БИНТ" xfId="654"/>
    <cellStyle name="_Май_Май_БИНТ_БЕЛ" xfId="655"/>
    <cellStyle name="_Май_Май_БИНТ_РЕЧ" xfId="656"/>
    <cellStyle name="_Май_Май_ВЕБДИЗ" xfId="657"/>
    <cellStyle name="_Май_Май_ВЕБМАСТ" xfId="658"/>
    <cellStyle name="_Май_Май_ВЕБМАСТ_БЕЛ" xfId="659"/>
    <cellStyle name="_Май_Май_ВЕБМАСТ_РЕЧ" xfId="660"/>
    <cellStyle name="_Май_Май_Дети" xfId="661"/>
    <cellStyle name="_Май_Май_Дистанц." xfId="662"/>
    <cellStyle name="_Май_Май_Индив." xfId="663"/>
    <cellStyle name="_Май_Май_Индив._БЕЛ" xfId="664"/>
    <cellStyle name="_Май_Май_Индив._РЕЧ" xfId="665"/>
    <cellStyle name="_Май_Май_Июнь" xfId="666"/>
    <cellStyle name="_Май_Май_Июнь_Август" xfId="667"/>
    <cellStyle name="_Май_Май_Июнь_Дистанц." xfId="668"/>
    <cellStyle name="_Май_Май_Июнь_Индив." xfId="669"/>
    <cellStyle name="_Май_Май_Июнь_КБУ" xfId="670"/>
    <cellStyle name="_Май_Май_КБУ" xfId="671"/>
    <cellStyle name="_Май_Май_КРН" xfId="672"/>
    <cellStyle name="_Май_Май_ОПШ" xfId="673"/>
    <cellStyle name="_Май_Май_СР" xfId="674"/>
    <cellStyle name="_Май_ОПШ" xfId="675"/>
    <cellStyle name="_Май_РЕЧ" xfId="676"/>
    <cellStyle name="_Май_РЕЧ_БЕЛ" xfId="677"/>
    <cellStyle name="_Май_РЕЧ_РЕЧ" xfId="678"/>
    <cellStyle name="_Май_СИ" xfId="679"/>
    <cellStyle name="_Май_СИ_БЕЛ" xfId="680"/>
    <cellStyle name="_Май_СИ_РЕЧ" xfId="681"/>
    <cellStyle name="_Май_СР" xfId="682"/>
    <cellStyle name="_Май_СУБД" xfId="683"/>
    <cellStyle name="_Май_СУБД_БЕЛ" xfId="684"/>
    <cellStyle name="_Май_СУБД_РЕЧ" xfId="685"/>
    <cellStyle name="_МП" xfId="686"/>
    <cellStyle name="_МП_БЕЛ" xfId="687"/>
    <cellStyle name="_МП_РЕЧ" xfId="688"/>
    <cellStyle name="_НТ" xfId="689"/>
    <cellStyle name="_НТ_БЕЛ" xfId="690"/>
    <cellStyle name="_НТ_РЕЧ" xfId="691"/>
    <cellStyle name="_ОПШ" xfId="692"/>
    <cellStyle name="_ОПШ_Апрель" xfId="693"/>
    <cellStyle name="_ОПШ_Апрель_БЕЛ" xfId="694"/>
    <cellStyle name="_ОПШ_Апрель_РЕЧ" xfId="695"/>
    <cellStyle name="_ОПШ_БЕЛ" xfId="696"/>
    <cellStyle name="_ОПШ_Июль" xfId="697"/>
    <cellStyle name="_ОПШ_Июль_БЕЛ" xfId="698"/>
    <cellStyle name="_ОПШ_Июль_РЕЧ" xfId="699"/>
    <cellStyle name="_ОПШ_Июнь" xfId="700"/>
    <cellStyle name="_ОПШ_Июнь_БЕЛ" xfId="701"/>
    <cellStyle name="_ОПШ_Июнь_РЕЧ" xfId="702"/>
    <cellStyle name="_ОПШ_Май" xfId="703"/>
    <cellStyle name="_ОПШ_Май_БЕЛ" xfId="704"/>
    <cellStyle name="_ОПШ_Май_РЕЧ" xfId="705"/>
    <cellStyle name="_ОПШ_РЕЧ" xfId="706"/>
    <cellStyle name="_ОПШ_Февраль" xfId="707"/>
    <cellStyle name="_ОПШ_Февраль_БЕЛ" xfId="708"/>
    <cellStyle name="_ОПШ_Февраль_РЕЧ" xfId="709"/>
    <cellStyle name="_ОПШ_Январь" xfId="710"/>
    <cellStyle name="_ОПШ_Январь_БЕЛ" xfId="711"/>
    <cellStyle name="_ОПШ_Январь_РЕЧ" xfId="712"/>
    <cellStyle name="_Офис" xfId="713"/>
    <cellStyle name="_Офис_БЕЛ" xfId="714"/>
    <cellStyle name="_Офис_РЕЧ" xfId="715"/>
    <cellStyle name="_ПРШ" xfId="716"/>
    <cellStyle name="_ПРШ_Апрель" xfId="717"/>
    <cellStyle name="_ПРШ_Апрель_БЕЛ" xfId="718"/>
    <cellStyle name="_ПРШ_Апрель_РЕЧ" xfId="719"/>
    <cellStyle name="_ПРШ_БЕЛ" xfId="720"/>
    <cellStyle name="_ПРШ_Июль" xfId="721"/>
    <cellStyle name="_ПРШ_Июль_БЕЛ" xfId="722"/>
    <cellStyle name="_ПРШ_Июль_РЕЧ" xfId="723"/>
    <cellStyle name="_ПРШ_Июнь" xfId="724"/>
    <cellStyle name="_ПРШ_Июнь_БЕЛ" xfId="725"/>
    <cellStyle name="_ПРШ_Июнь_РЕЧ" xfId="726"/>
    <cellStyle name="_ПРШ_Май" xfId="727"/>
    <cellStyle name="_ПРШ_Май_БЕЛ" xfId="728"/>
    <cellStyle name="_ПРШ_Май_РЕЧ" xfId="729"/>
    <cellStyle name="_ПРШ_РЕЧ" xfId="730"/>
    <cellStyle name="_ПРШ_Февраль" xfId="731"/>
    <cellStyle name="_ПРШ_Февраль_БЕЛ" xfId="732"/>
    <cellStyle name="_ПРШ_Февраль_РЕЧ" xfId="733"/>
    <cellStyle name="_ПРШ_Январь" xfId="734"/>
    <cellStyle name="_ПРШ_Январь_БЕЛ" xfId="735"/>
    <cellStyle name="_ПРШ_Январь_РЕЧ" xfId="736"/>
    <cellStyle name="_РЕЧ" xfId="737"/>
    <cellStyle name="_РЕЧ_БЕЛ" xfId="738"/>
    <cellStyle name="_РЕЧ_РЕЧ" xfId="739"/>
    <cellStyle name="_СВБ" xfId="740"/>
    <cellStyle name="_СВБ_БЕЛ" xfId="741"/>
    <cellStyle name="_СВБ_РЕЧ" xfId="742"/>
    <cellStyle name="_СИ" xfId="743"/>
    <cellStyle name="_СИ_БЕЛ" xfId="744"/>
    <cellStyle name="_СИ_РЕЧ" xfId="745"/>
    <cellStyle name="_СИС" xfId="746"/>
    <cellStyle name="_СИС_БЕЛ" xfId="747"/>
    <cellStyle name="_СИС_РЕЧ" xfId="748"/>
    <cellStyle name="_СР" xfId="749"/>
    <cellStyle name="_СУБД" xfId="750"/>
    <cellStyle name="_СУБД_БЕЛ" xfId="751"/>
    <cellStyle name="_СУБД_РЕЧ" xfId="752"/>
    <cellStyle name="_СЧ СПЕЦ" xfId="753"/>
    <cellStyle name="_СЧ ЦКО" xfId="754"/>
    <cellStyle name="_СЧ ЦКО_Лист1" xfId="755"/>
    <cellStyle name="_СЧ ЦКО_Лист1_БЕЛ" xfId="756"/>
    <cellStyle name="_СЧ ЦКО_Лист1_РЕЧ" xfId="757"/>
    <cellStyle name="_СЧ ЦКО_СЧ СПЕЦ" xfId="758"/>
    <cellStyle name="_СЧ ЦКО_СЧДОГ СПЕЦ" xfId="759"/>
    <cellStyle name="_СЧДОГ" xfId="760"/>
    <cellStyle name="_СЧДОГ СПЕЦ" xfId="761"/>
    <cellStyle name="_СЧДОГ_1" xfId="762"/>
    <cellStyle name="_СЧДОГ_3ДМ" xfId="763"/>
    <cellStyle name="_СЧДОГ_3ДМ_БЕЛ" xfId="764"/>
    <cellStyle name="_СЧДОГ_3ДМ_РЕЧ" xfId="765"/>
    <cellStyle name="_СЧДОГ_Август" xfId="766"/>
    <cellStyle name="_СЧДОГ_Август_Дистанц." xfId="767"/>
    <cellStyle name="_СЧДОГ_Август_Индив." xfId="768"/>
    <cellStyle name="_СЧДОГ_АКАД" xfId="769"/>
    <cellStyle name="_СЧДОГ_АКАД_БЕЛ" xfId="770"/>
    <cellStyle name="_СЧДОГ_АКАД_РЕЧ" xfId="771"/>
    <cellStyle name="_СЧДОГ_Б9560" xfId="772"/>
    <cellStyle name="_СЧДОГ_Б9560_БЕЛ" xfId="773"/>
    <cellStyle name="_СЧДОГ_Б9560_РЕЧ" xfId="774"/>
    <cellStyle name="_СЧДОГ_БЕЛ" xfId="775"/>
    <cellStyle name="_СЧДОГ_БИНТ" xfId="776"/>
    <cellStyle name="_СЧДОГ_БИНТ_БЕЛ" xfId="777"/>
    <cellStyle name="_СЧДОГ_БИНТ_РЕЧ" xfId="778"/>
    <cellStyle name="_СЧДОГ_БУХ" xfId="779"/>
    <cellStyle name="_СЧДОГ_БУХ_БЕЛ" xfId="780"/>
    <cellStyle name="_СЧДОГ_БУХ_РЕЧ" xfId="781"/>
    <cellStyle name="_СЧДОГ_ВЕБДИЗ" xfId="782"/>
    <cellStyle name="_СЧДОГ_ВЕБДИЗ_БЕЛ" xfId="783"/>
    <cellStyle name="_СЧДОГ_ВЕБДИЗ_РЕЧ" xfId="784"/>
    <cellStyle name="_СЧДОГ_ВЕБМАСТ" xfId="785"/>
    <cellStyle name="_СЧДОГ_ВЕБМАСТ_БЕЛ" xfId="786"/>
    <cellStyle name="_СЧДОГ_ВЕБМАСТ_РЕЧ" xfId="787"/>
    <cellStyle name="_СЧДОГ_ВУЕ" xfId="788"/>
    <cellStyle name="_СЧДОГ_ВУЕ_БЕЛ" xfId="789"/>
    <cellStyle name="_СЧДОГ_ВУЕ_РЕЧ" xfId="790"/>
    <cellStyle name="_СЧДОГ_Дети" xfId="791"/>
    <cellStyle name="_СЧДОГ_Дети_БЕЛ" xfId="792"/>
    <cellStyle name="_СЧДОГ_Дети_РЕЧ" xfId="793"/>
    <cellStyle name="_СЧДОГ_Дистанц." xfId="794"/>
    <cellStyle name="_СЧДОГ_Индив." xfId="795"/>
    <cellStyle name="_СЧДОГ_Индив._БЕЛ" xfId="796"/>
    <cellStyle name="_СЧДОГ_Индив._РЕЧ" xfId="797"/>
    <cellStyle name="_СЧДОГ_Июль" xfId="798"/>
    <cellStyle name="_СЧДОГ_Июль_Август" xfId="799"/>
    <cellStyle name="_СЧДОГ_Июль_Август_Дистанц." xfId="800"/>
    <cellStyle name="_СЧДОГ_Июль_Август_Индив." xfId="801"/>
    <cellStyle name="_СЧДОГ_Июль_БЕЛ" xfId="802"/>
    <cellStyle name="_СЧДОГ_Июль_БИНТ" xfId="803"/>
    <cellStyle name="_СЧДОГ_Июль_БИНТ_БЕЛ" xfId="804"/>
    <cellStyle name="_СЧДОГ_Июль_БИНТ_РЕЧ" xfId="805"/>
    <cellStyle name="_СЧДОГ_Июль_ВЕБДИЗ" xfId="806"/>
    <cellStyle name="_СЧДОГ_Июль_ВЕБМАСТ" xfId="807"/>
    <cellStyle name="_СЧДОГ_Июль_ВЕБМАСТ_БЕЛ" xfId="808"/>
    <cellStyle name="_СЧДОГ_Июль_ВЕБМАСТ_РЕЧ" xfId="809"/>
    <cellStyle name="_СЧДОГ_Июль_Дети" xfId="810"/>
    <cellStyle name="_СЧДОГ_Июль_Дистанц." xfId="811"/>
    <cellStyle name="_СЧДОГ_Июль_Индив." xfId="812"/>
    <cellStyle name="_СЧДОГ_Июль_Индив._БЕЛ" xfId="813"/>
    <cellStyle name="_СЧДОГ_Июль_Индив._РЕЧ" xfId="814"/>
    <cellStyle name="_СЧДОГ_Июль_Июнь" xfId="815"/>
    <cellStyle name="_СЧДОГ_Июль_Июнь_Август" xfId="816"/>
    <cellStyle name="_СЧДОГ_Июль_Июнь_Дистанц." xfId="817"/>
    <cellStyle name="_СЧДОГ_Июль_Июнь_Индив." xfId="818"/>
    <cellStyle name="_СЧДОГ_Июль_Июнь_КБУ" xfId="819"/>
    <cellStyle name="_СЧДОГ_Июль_КБУ" xfId="820"/>
    <cellStyle name="_СЧДОГ_Июль_КРН" xfId="821"/>
    <cellStyle name="_СЧДОГ_Июль_ОПШ" xfId="822"/>
    <cellStyle name="_СЧДОГ_Июль_СР" xfId="823"/>
    <cellStyle name="_СЧДОГ_Июнь" xfId="824"/>
    <cellStyle name="_СЧДОГ_Июнь_1" xfId="825"/>
    <cellStyle name="_СЧДОГ_Июнь_1_Август" xfId="826"/>
    <cellStyle name="_СЧДОГ_Июнь_1_Дистанц." xfId="827"/>
    <cellStyle name="_СЧДОГ_Июнь_1_Индив." xfId="828"/>
    <cellStyle name="_СЧДОГ_Июнь_1_КБУ" xfId="829"/>
    <cellStyle name="_СЧДОГ_Июнь_Август" xfId="830"/>
    <cellStyle name="_СЧДОГ_Июнь_Август_Дистанц." xfId="831"/>
    <cellStyle name="_СЧДОГ_Июнь_Август_Индив." xfId="832"/>
    <cellStyle name="_СЧДОГ_Июнь_БЕЛ" xfId="833"/>
    <cellStyle name="_СЧДОГ_Июнь_БИНТ" xfId="834"/>
    <cellStyle name="_СЧДОГ_Июнь_БИНТ_БЕЛ" xfId="835"/>
    <cellStyle name="_СЧДОГ_Июнь_БИНТ_РЕЧ" xfId="836"/>
    <cellStyle name="_СЧДОГ_Июнь_БУХ" xfId="837"/>
    <cellStyle name="_СЧДОГ_Июнь_БУХ_БЕЛ" xfId="838"/>
    <cellStyle name="_СЧДОГ_Июнь_БУХ_РЕЧ" xfId="839"/>
    <cellStyle name="_СЧДОГ_Июнь_ВЕБДИЗ" xfId="840"/>
    <cellStyle name="_СЧДОГ_Июнь_ВЕБМАСТ" xfId="841"/>
    <cellStyle name="_СЧДОГ_Июнь_ВЕБМАСТ_БЕЛ" xfId="842"/>
    <cellStyle name="_СЧДОГ_Июнь_ВЕБМАСТ_РЕЧ" xfId="843"/>
    <cellStyle name="_СЧДОГ_Июнь_Дети" xfId="844"/>
    <cellStyle name="_СЧДОГ_Июнь_Дистанц." xfId="845"/>
    <cellStyle name="_СЧДОГ_Июнь_Индив." xfId="846"/>
    <cellStyle name="_СЧДОГ_Июнь_Индив._БЕЛ" xfId="847"/>
    <cellStyle name="_СЧДОГ_Июнь_Индив._РЕЧ" xfId="848"/>
    <cellStyle name="_СЧДОГ_Июнь_Июнь" xfId="849"/>
    <cellStyle name="_СЧДОГ_Июнь_Июнь_Август" xfId="850"/>
    <cellStyle name="_СЧДОГ_Июнь_Июнь_Дистанц." xfId="851"/>
    <cellStyle name="_СЧДОГ_Июнь_Июнь_Индив." xfId="852"/>
    <cellStyle name="_СЧДОГ_Июнь_Июнь_КБУ" xfId="853"/>
    <cellStyle name="_СЧДОГ_Июнь_КБУ" xfId="854"/>
    <cellStyle name="_СЧДОГ_Июнь_КРН" xfId="855"/>
    <cellStyle name="_СЧДОГ_Июнь_ОПШ" xfId="856"/>
    <cellStyle name="_СЧДОГ_Июнь_СР" xfId="857"/>
    <cellStyle name="_СЧДОГ_КБУ" xfId="858"/>
    <cellStyle name="_СЧДОГ_КБУ_БЕЛ" xfId="859"/>
    <cellStyle name="_СЧДОГ_КБУ_РЕЧ" xfId="860"/>
    <cellStyle name="_СЧДОГ_КРН" xfId="861"/>
    <cellStyle name="_СЧДОГ_Май" xfId="862"/>
    <cellStyle name="_СЧДОГ_Май_1" xfId="863"/>
    <cellStyle name="_СЧДОГ_Май_1_Август" xfId="864"/>
    <cellStyle name="_СЧДОГ_Май_1_Август_Дистанц." xfId="865"/>
    <cellStyle name="_СЧДОГ_Май_1_Август_Индив." xfId="866"/>
    <cellStyle name="_СЧДОГ_Май_1_БЕЛ" xfId="867"/>
    <cellStyle name="_СЧДОГ_Май_1_БИНТ" xfId="868"/>
    <cellStyle name="_СЧДОГ_Май_1_БИНТ_БЕЛ" xfId="869"/>
    <cellStyle name="_СЧДОГ_Май_1_БИНТ_РЕЧ" xfId="870"/>
    <cellStyle name="_СЧДОГ_Май_1_ВЕБДИЗ" xfId="871"/>
    <cellStyle name="_СЧДОГ_Май_1_ВЕБМАСТ" xfId="872"/>
    <cellStyle name="_СЧДОГ_Май_1_ВЕБМАСТ_БЕЛ" xfId="873"/>
    <cellStyle name="_СЧДОГ_Май_1_ВЕБМАСТ_РЕЧ" xfId="874"/>
    <cellStyle name="_СЧДОГ_Май_1_Дети" xfId="875"/>
    <cellStyle name="_СЧДОГ_Май_1_Дистанц." xfId="876"/>
    <cellStyle name="_СЧДОГ_Май_1_Индив." xfId="877"/>
    <cellStyle name="_СЧДОГ_Май_1_Индив._БЕЛ" xfId="878"/>
    <cellStyle name="_СЧДОГ_Май_1_Индив._РЕЧ" xfId="879"/>
    <cellStyle name="_СЧДОГ_Май_1_Июнь" xfId="880"/>
    <cellStyle name="_СЧДОГ_Май_1_Июнь_Август" xfId="881"/>
    <cellStyle name="_СЧДОГ_Май_1_Июнь_Дистанц." xfId="882"/>
    <cellStyle name="_СЧДОГ_Май_1_Июнь_Индив." xfId="883"/>
    <cellStyle name="_СЧДОГ_Май_1_Июнь_КБУ" xfId="884"/>
    <cellStyle name="_СЧДОГ_Май_1_КБУ" xfId="885"/>
    <cellStyle name="_СЧДОГ_Май_1_КРН" xfId="886"/>
    <cellStyle name="_СЧДОГ_Май_1_ОПШ" xfId="887"/>
    <cellStyle name="_СЧДОГ_Май_1_СР" xfId="888"/>
    <cellStyle name="_СЧДОГ_Май_Август" xfId="889"/>
    <cellStyle name="_СЧДОГ_Май_Август_Дистанц." xfId="890"/>
    <cellStyle name="_СЧДОГ_Май_Август_Индив." xfId="891"/>
    <cellStyle name="_СЧДОГ_Май_АКАД" xfId="892"/>
    <cellStyle name="_СЧДОГ_Май_АКАД_БЕЛ" xfId="893"/>
    <cellStyle name="_СЧДОГ_Май_АКАД_РЕЧ" xfId="894"/>
    <cellStyle name="_СЧДОГ_Май_Б9560" xfId="895"/>
    <cellStyle name="_СЧДОГ_Май_Б9560_БЕЛ" xfId="896"/>
    <cellStyle name="_СЧДОГ_Май_Б9560_РЕЧ" xfId="897"/>
    <cellStyle name="_СЧДОГ_Май_БЕЛ" xfId="898"/>
    <cellStyle name="_СЧДОГ_Май_БИНТ" xfId="899"/>
    <cellStyle name="_СЧДОГ_Май_БИНТ_БЕЛ" xfId="900"/>
    <cellStyle name="_СЧДОГ_Май_БИНТ_РЕЧ" xfId="901"/>
    <cellStyle name="_СЧДОГ_Май_БУХ" xfId="902"/>
    <cellStyle name="_СЧДОГ_Май_БУХ_БЕЛ" xfId="903"/>
    <cellStyle name="_СЧДОГ_Май_БУХ_РЕЧ" xfId="904"/>
    <cellStyle name="_СЧДОГ_Май_ВЕБДИЗ" xfId="905"/>
    <cellStyle name="_СЧДОГ_Май_ВЕБМАСТ" xfId="906"/>
    <cellStyle name="_СЧДОГ_Май_ВЕБМАСТ_БЕЛ" xfId="907"/>
    <cellStyle name="_СЧДОГ_Май_ВЕБМАСТ_РЕЧ" xfId="908"/>
    <cellStyle name="_СЧДОГ_Май_Дети" xfId="909"/>
    <cellStyle name="_СЧДОГ_Май_Дистанц." xfId="910"/>
    <cellStyle name="_СЧДОГ_Май_Индив." xfId="911"/>
    <cellStyle name="_СЧДОГ_Май_Индив._БЕЛ" xfId="912"/>
    <cellStyle name="_СЧДОГ_Май_Индив._РЕЧ" xfId="913"/>
    <cellStyle name="_СЧДОГ_Май_Июль" xfId="914"/>
    <cellStyle name="_СЧДОГ_Май_Июль_Август" xfId="915"/>
    <cellStyle name="_СЧДОГ_Май_Июль_Август_Дистанц." xfId="916"/>
    <cellStyle name="_СЧДОГ_Май_Июль_Август_Индив." xfId="917"/>
    <cellStyle name="_СЧДОГ_Май_Июль_БЕЛ" xfId="918"/>
    <cellStyle name="_СЧДОГ_Май_Июль_БИНТ" xfId="919"/>
    <cellStyle name="_СЧДОГ_Май_Июль_БИНТ_БЕЛ" xfId="920"/>
    <cellStyle name="_СЧДОГ_Май_Июль_БИНТ_РЕЧ" xfId="921"/>
    <cellStyle name="_СЧДОГ_Май_Июль_ВЕБДИЗ" xfId="922"/>
    <cellStyle name="_СЧДОГ_Май_Июль_ВЕБМАСТ" xfId="923"/>
    <cellStyle name="_СЧДОГ_Май_Июль_ВЕБМАСТ_БЕЛ" xfId="924"/>
    <cellStyle name="_СЧДОГ_Май_Июль_ВЕБМАСТ_РЕЧ" xfId="925"/>
    <cellStyle name="_СЧДОГ_Май_Июль_Дети" xfId="926"/>
    <cellStyle name="_СЧДОГ_Май_Июль_Дистанц." xfId="927"/>
    <cellStyle name="_СЧДОГ_Май_Июль_Индив." xfId="928"/>
    <cellStyle name="_СЧДОГ_Май_Июль_Индив._БЕЛ" xfId="929"/>
    <cellStyle name="_СЧДОГ_Май_Июль_Индив._РЕЧ" xfId="930"/>
    <cellStyle name="_СЧДОГ_Май_Июль_Июнь" xfId="931"/>
    <cellStyle name="_СЧДОГ_Май_Июль_Июнь_Август" xfId="932"/>
    <cellStyle name="_СЧДОГ_Май_Июль_Июнь_Дистанц." xfId="933"/>
    <cellStyle name="_СЧДОГ_Май_Июль_Июнь_Индив." xfId="934"/>
    <cellStyle name="_СЧДОГ_Май_Июль_Июнь_КБУ" xfId="935"/>
    <cellStyle name="_СЧДОГ_Май_Июль_КБУ" xfId="936"/>
    <cellStyle name="_СЧДОГ_Май_Июль_КРН" xfId="937"/>
    <cellStyle name="_СЧДОГ_Май_Июль_ОПШ" xfId="938"/>
    <cellStyle name="_СЧДОГ_Май_Июль_СР" xfId="939"/>
    <cellStyle name="_СЧДОГ_Май_Июнь" xfId="940"/>
    <cellStyle name="_СЧДОГ_Май_Июнь_1" xfId="941"/>
    <cellStyle name="_СЧДОГ_Май_Июнь_1_Август" xfId="942"/>
    <cellStyle name="_СЧДОГ_Май_Июнь_1_Дистанц." xfId="943"/>
    <cellStyle name="_СЧДОГ_Май_Июнь_1_Индив." xfId="944"/>
    <cellStyle name="_СЧДОГ_Май_Июнь_1_КБУ" xfId="945"/>
    <cellStyle name="_СЧДОГ_Май_Июнь_Август" xfId="946"/>
    <cellStyle name="_СЧДОГ_Май_Июнь_Август_Дистанц." xfId="947"/>
    <cellStyle name="_СЧДОГ_Май_Июнь_Август_Индив." xfId="948"/>
    <cellStyle name="_СЧДОГ_Май_Июнь_БЕЛ" xfId="949"/>
    <cellStyle name="_СЧДОГ_Май_Июнь_БИНТ" xfId="950"/>
    <cellStyle name="_СЧДОГ_Май_Июнь_БИНТ_БЕЛ" xfId="951"/>
    <cellStyle name="_СЧДОГ_Май_Июнь_БИНТ_РЕЧ" xfId="952"/>
    <cellStyle name="_СЧДОГ_Май_Июнь_БУХ" xfId="953"/>
    <cellStyle name="_СЧДОГ_Май_Июнь_БУХ_БЕЛ" xfId="954"/>
    <cellStyle name="_СЧДОГ_Май_Июнь_БУХ_РЕЧ" xfId="955"/>
    <cellStyle name="_СЧДОГ_Май_Июнь_ВЕБДИЗ" xfId="956"/>
    <cellStyle name="_СЧДОГ_Май_Июнь_ВЕБМАСТ" xfId="957"/>
    <cellStyle name="_СЧДОГ_Май_Июнь_ВЕБМАСТ_БЕЛ" xfId="958"/>
    <cellStyle name="_СЧДОГ_Май_Июнь_ВЕБМАСТ_РЕЧ" xfId="959"/>
    <cellStyle name="_СЧДОГ_Май_Июнь_Дети" xfId="960"/>
    <cellStyle name="_СЧДОГ_Май_Июнь_Дистанц." xfId="961"/>
    <cellStyle name="_СЧДОГ_Май_Июнь_Индив." xfId="962"/>
    <cellStyle name="_СЧДОГ_Май_Июнь_Индив._БЕЛ" xfId="963"/>
    <cellStyle name="_СЧДОГ_Май_Июнь_Индив._РЕЧ" xfId="964"/>
    <cellStyle name="_СЧДОГ_Май_Июнь_Июнь" xfId="965"/>
    <cellStyle name="_СЧДОГ_Май_Июнь_Июнь_Август" xfId="966"/>
    <cellStyle name="_СЧДОГ_Май_Июнь_Июнь_Дистанц." xfId="967"/>
    <cellStyle name="_СЧДОГ_Май_Июнь_Июнь_Индив." xfId="968"/>
    <cellStyle name="_СЧДОГ_Май_Июнь_Июнь_КБУ" xfId="969"/>
    <cellStyle name="_СЧДОГ_Май_Июнь_КБУ" xfId="970"/>
    <cellStyle name="_СЧДОГ_Май_Июнь_КРН" xfId="971"/>
    <cellStyle name="_СЧДОГ_Май_Июнь_ОПШ" xfId="972"/>
    <cellStyle name="_СЧДОГ_Май_Июнь_СР" xfId="973"/>
    <cellStyle name="_СЧДОГ_Май_КБУ" xfId="974"/>
    <cellStyle name="_СЧДОГ_Май_КРН" xfId="975"/>
    <cellStyle name="_СЧДОГ_Май_Май" xfId="976"/>
    <cellStyle name="_СЧДОГ_Май_Май_Август" xfId="977"/>
    <cellStyle name="_СЧДОГ_Май_Май_Август_Дистанц." xfId="978"/>
    <cellStyle name="_СЧДОГ_Май_Май_Август_Индив." xfId="979"/>
    <cellStyle name="_СЧДОГ_Май_Май_БЕЛ" xfId="980"/>
    <cellStyle name="_СЧДОГ_Май_Май_БИНТ" xfId="981"/>
    <cellStyle name="_СЧДОГ_Май_Май_БИНТ_БЕЛ" xfId="982"/>
    <cellStyle name="_СЧДОГ_Май_Май_БИНТ_РЕЧ" xfId="983"/>
    <cellStyle name="_СЧДОГ_Май_Май_ВЕБДИЗ" xfId="984"/>
    <cellStyle name="_СЧДОГ_Май_Май_ВЕБМАСТ" xfId="985"/>
    <cellStyle name="_СЧДОГ_Май_Май_ВЕБМАСТ_БЕЛ" xfId="986"/>
    <cellStyle name="_СЧДОГ_Май_Май_ВЕБМАСТ_РЕЧ" xfId="987"/>
    <cellStyle name="_СЧДОГ_Май_Май_Дети" xfId="988"/>
    <cellStyle name="_СЧДОГ_Май_Май_Дистанц." xfId="989"/>
    <cellStyle name="_СЧДОГ_Май_Май_Индив." xfId="990"/>
    <cellStyle name="_СЧДОГ_Май_Май_Индив._БЕЛ" xfId="991"/>
    <cellStyle name="_СЧДОГ_Май_Май_Индив._РЕЧ" xfId="992"/>
    <cellStyle name="_СЧДОГ_Май_Май_Июнь" xfId="993"/>
    <cellStyle name="_СЧДОГ_Май_Май_Июнь_Август" xfId="994"/>
    <cellStyle name="_СЧДОГ_Май_Май_Июнь_Дистанц." xfId="995"/>
    <cellStyle name="_СЧДОГ_Май_Май_Июнь_Индив." xfId="996"/>
    <cellStyle name="_СЧДОГ_Май_Май_Июнь_КБУ" xfId="997"/>
    <cellStyle name="_СЧДОГ_Май_Май_КБУ" xfId="998"/>
    <cellStyle name="_СЧДОГ_Май_Май_КРН" xfId="999"/>
    <cellStyle name="_СЧДОГ_Май_Май_ОПШ" xfId="1000"/>
    <cellStyle name="_СЧДОГ_Май_Май_СР" xfId="1001"/>
    <cellStyle name="_СЧДОГ_Май_ОПШ" xfId="1002"/>
    <cellStyle name="_СЧДОГ_Май_РЕЧ" xfId="1003"/>
    <cellStyle name="_СЧДОГ_Май_РЕЧ_БЕЛ" xfId="1004"/>
    <cellStyle name="_СЧДОГ_Май_РЕЧ_РЕЧ" xfId="1005"/>
    <cellStyle name="_СЧДОГ_Май_СИ" xfId="1006"/>
    <cellStyle name="_СЧДОГ_Май_СИ_БЕЛ" xfId="1007"/>
    <cellStyle name="_СЧДОГ_Май_СИ_РЕЧ" xfId="1008"/>
    <cellStyle name="_СЧДОГ_Май_СР" xfId="1009"/>
    <cellStyle name="_СЧДОГ_Май_СУБД" xfId="1010"/>
    <cellStyle name="_СЧДОГ_Май_СУБД_БЕЛ" xfId="1011"/>
    <cellStyle name="_СЧДОГ_Май_СУБД_РЕЧ" xfId="1012"/>
    <cellStyle name="_СЧДОГ_НТ" xfId="1013"/>
    <cellStyle name="_СЧДОГ_НТ_БЕЛ" xfId="1014"/>
    <cellStyle name="_СЧДОГ_НТ_РЕЧ" xfId="1015"/>
    <cellStyle name="_СЧДОГ_ОПШ" xfId="1016"/>
    <cellStyle name="_СЧДОГ_Офис" xfId="1017"/>
    <cellStyle name="_СЧДОГ_Офис_БЕЛ" xfId="1018"/>
    <cellStyle name="_СЧДОГ_Офис_РЕЧ" xfId="1019"/>
    <cellStyle name="_СЧДОГ_РЕЧ" xfId="1020"/>
    <cellStyle name="_СЧДОГ_РЕЧ_БЕЛ" xfId="1021"/>
    <cellStyle name="_СЧДОГ_РЕЧ_РЕЧ" xfId="1022"/>
    <cellStyle name="_СЧДОГ_СИ" xfId="1023"/>
    <cellStyle name="_СЧДОГ_СИ_БЕЛ" xfId="1024"/>
    <cellStyle name="_СЧДОГ_СИ_РЕЧ" xfId="1025"/>
    <cellStyle name="_СЧДОГ_СИС" xfId="1026"/>
    <cellStyle name="_СЧДОГ_СИС_БЕЛ" xfId="1027"/>
    <cellStyle name="_СЧДОГ_СИС_РЕЧ" xfId="1028"/>
    <cellStyle name="_СЧДОГ_СР" xfId="1029"/>
    <cellStyle name="_СЧДОГ_СУБД" xfId="1030"/>
    <cellStyle name="_СЧДОГ_СУБД_БЕЛ" xfId="1031"/>
    <cellStyle name="_СЧДОГ_СУБД_РЕЧ" xfId="1032"/>
    <cellStyle name="_СЧДОГ_ТЕК" xfId="1033"/>
    <cellStyle name="_СЧДОГ_ТЕК_БЕЛ" xfId="1034"/>
    <cellStyle name="_СЧДОГ_ТЕК_РЕЧ" xfId="1035"/>
    <cellStyle name="_СЧДОГ_Февраль" xfId="1036"/>
    <cellStyle name="_СЧДОГ_Февраль_Август" xfId="1037"/>
    <cellStyle name="_СЧДОГ_Февраль_Август_Дистанц." xfId="1038"/>
    <cellStyle name="_СЧДОГ_Февраль_Август_Индив." xfId="1039"/>
    <cellStyle name="_СЧДОГ_Февраль_АКАД" xfId="1040"/>
    <cellStyle name="_СЧДОГ_Февраль_АКАД_БЕЛ" xfId="1041"/>
    <cellStyle name="_СЧДОГ_Февраль_АКАД_РЕЧ" xfId="1042"/>
    <cellStyle name="_СЧДОГ_Февраль_Б9560" xfId="1043"/>
    <cellStyle name="_СЧДОГ_Февраль_Б9560_БЕЛ" xfId="1044"/>
    <cellStyle name="_СЧДОГ_Февраль_Б9560_РЕЧ" xfId="1045"/>
    <cellStyle name="_СЧДОГ_Февраль_БЕЛ" xfId="1046"/>
    <cellStyle name="_СЧДОГ_Февраль_БИНТ" xfId="1047"/>
    <cellStyle name="_СЧДОГ_Февраль_БИНТ_БЕЛ" xfId="1048"/>
    <cellStyle name="_СЧДОГ_Февраль_БИНТ_РЕЧ" xfId="1049"/>
    <cellStyle name="_СЧДОГ_Февраль_БУХ" xfId="1050"/>
    <cellStyle name="_СЧДОГ_Февраль_БУХ_БЕЛ" xfId="1051"/>
    <cellStyle name="_СЧДОГ_Февраль_БУХ_РЕЧ" xfId="1052"/>
    <cellStyle name="_СЧДОГ_Февраль_ВЕБДИЗ" xfId="1053"/>
    <cellStyle name="_СЧДОГ_Февраль_ВЕБМАСТ" xfId="1054"/>
    <cellStyle name="_СЧДОГ_Февраль_ВЕБМАСТ_БЕЛ" xfId="1055"/>
    <cellStyle name="_СЧДОГ_Февраль_ВЕБМАСТ_РЕЧ" xfId="1056"/>
    <cellStyle name="_СЧДОГ_Февраль_Дети" xfId="1057"/>
    <cellStyle name="_СЧДОГ_Февраль_Дистанц." xfId="1058"/>
    <cellStyle name="_СЧДОГ_Февраль_Индив." xfId="1059"/>
    <cellStyle name="_СЧДОГ_Февраль_Индив._БЕЛ" xfId="1060"/>
    <cellStyle name="_СЧДОГ_Февраль_Индив._РЕЧ" xfId="1061"/>
    <cellStyle name="_СЧДОГ_Февраль_Июль" xfId="1062"/>
    <cellStyle name="_СЧДОГ_Февраль_Июль_Август" xfId="1063"/>
    <cellStyle name="_СЧДОГ_Февраль_Июль_Август_Дистанц." xfId="1064"/>
    <cellStyle name="_СЧДОГ_Февраль_Июль_Август_Индив." xfId="1065"/>
    <cellStyle name="_СЧДОГ_Февраль_Июль_БЕЛ" xfId="1066"/>
    <cellStyle name="_СЧДОГ_Февраль_Июль_БИНТ" xfId="1067"/>
    <cellStyle name="_СЧДОГ_Февраль_Июль_БИНТ_БЕЛ" xfId="1068"/>
    <cellStyle name="_СЧДОГ_Февраль_Июль_БИНТ_РЕЧ" xfId="1069"/>
    <cellStyle name="_СЧДОГ_Февраль_Июль_ВЕБДИЗ" xfId="1070"/>
    <cellStyle name="_СЧДОГ_Февраль_Июль_ВЕБМАСТ" xfId="1071"/>
    <cellStyle name="_СЧДОГ_Февраль_Июль_ВЕБМАСТ_БЕЛ" xfId="1072"/>
    <cellStyle name="_СЧДОГ_Февраль_Июль_ВЕБМАСТ_РЕЧ" xfId="1073"/>
    <cellStyle name="_СЧДОГ_Февраль_Июль_Дети" xfId="1074"/>
    <cellStyle name="_СЧДОГ_Февраль_Июль_Дистанц." xfId="1075"/>
    <cellStyle name="_СЧДОГ_Февраль_Июль_Индив." xfId="1076"/>
    <cellStyle name="_СЧДОГ_Февраль_Июль_Индив._БЕЛ" xfId="1077"/>
    <cellStyle name="_СЧДОГ_Февраль_Июль_Индив._РЕЧ" xfId="1078"/>
    <cellStyle name="_СЧДОГ_Февраль_Июль_Июнь" xfId="1079"/>
    <cellStyle name="_СЧДОГ_Февраль_Июль_Июнь_Август" xfId="1080"/>
    <cellStyle name="_СЧДОГ_Февраль_Июль_Июнь_Дистанц." xfId="1081"/>
    <cellStyle name="_СЧДОГ_Февраль_Июль_Июнь_Индив." xfId="1082"/>
    <cellStyle name="_СЧДОГ_Февраль_Июль_Июнь_КБУ" xfId="1083"/>
    <cellStyle name="_СЧДОГ_Февраль_Июль_КБУ" xfId="1084"/>
    <cellStyle name="_СЧДОГ_Февраль_Июль_КРН" xfId="1085"/>
    <cellStyle name="_СЧДОГ_Февраль_Июль_ОПШ" xfId="1086"/>
    <cellStyle name="_СЧДОГ_Февраль_Июль_СР" xfId="1087"/>
    <cellStyle name="_СЧДОГ_Февраль_Июнь" xfId="1088"/>
    <cellStyle name="_СЧДОГ_Февраль_Июнь_1" xfId="1089"/>
    <cellStyle name="_СЧДОГ_Февраль_Июнь_1_Август" xfId="1090"/>
    <cellStyle name="_СЧДОГ_Февраль_Июнь_1_Дистанц." xfId="1091"/>
    <cellStyle name="_СЧДОГ_Февраль_Июнь_1_Индив." xfId="1092"/>
    <cellStyle name="_СЧДОГ_Февраль_Июнь_1_КБУ" xfId="1093"/>
    <cellStyle name="_СЧДОГ_Февраль_Июнь_Август" xfId="1094"/>
    <cellStyle name="_СЧДОГ_Февраль_Июнь_Август_Дистанц." xfId="1095"/>
    <cellStyle name="_СЧДОГ_Февраль_Июнь_Август_Индив." xfId="1096"/>
    <cellStyle name="_СЧДОГ_Февраль_Июнь_БЕЛ" xfId="1097"/>
    <cellStyle name="_СЧДОГ_Февраль_Июнь_БИНТ" xfId="1098"/>
    <cellStyle name="_СЧДОГ_Февраль_Июнь_БИНТ_БЕЛ" xfId="1099"/>
    <cellStyle name="_СЧДОГ_Февраль_Июнь_БИНТ_РЕЧ" xfId="1100"/>
    <cellStyle name="_СЧДОГ_Февраль_Июнь_БУХ" xfId="1101"/>
    <cellStyle name="_СЧДОГ_Февраль_Июнь_БУХ_БЕЛ" xfId="1102"/>
    <cellStyle name="_СЧДОГ_Февраль_Июнь_БУХ_РЕЧ" xfId="1103"/>
    <cellStyle name="_СЧДОГ_Февраль_Июнь_ВЕБДИЗ" xfId="1104"/>
    <cellStyle name="_СЧДОГ_Февраль_Июнь_ВЕБМАСТ" xfId="1105"/>
    <cellStyle name="_СЧДОГ_Февраль_Июнь_ВЕБМАСТ_БЕЛ" xfId="1106"/>
    <cellStyle name="_СЧДОГ_Февраль_Июнь_ВЕБМАСТ_РЕЧ" xfId="1107"/>
    <cellStyle name="_СЧДОГ_Февраль_Июнь_Дети" xfId="1108"/>
    <cellStyle name="_СЧДОГ_Февраль_Июнь_Дистанц." xfId="1109"/>
    <cellStyle name="_СЧДОГ_Февраль_Июнь_Индив." xfId="1110"/>
    <cellStyle name="_СЧДОГ_Февраль_Июнь_Индив._БЕЛ" xfId="1111"/>
    <cellStyle name="_СЧДОГ_Февраль_Июнь_Индив._РЕЧ" xfId="1112"/>
    <cellStyle name="_СЧДОГ_Февраль_Июнь_Июнь" xfId="1113"/>
    <cellStyle name="_СЧДОГ_Февраль_Июнь_Июнь_Август" xfId="1114"/>
    <cellStyle name="_СЧДОГ_Февраль_Июнь_Июнь_Дистанц." xfId="1115"/>
    <cellStyle name="_СЧДОГ_Февраль_Июнь_Июнь_Индив." xfId="1116"/>
    <cellStyle name="_СЧДОГ_Февраль_Июнь_Июнь_КБУ" xfId="1117"/>
    <cellStyle name="_СЧДОГ_Февраль_Июнь_КБУ" xfId="1118"/>
    <cellStyle name="_СЧДОГ_Февраль_Июнь_КРН" xfId="1119"/>
    <cellStyle name="_СЧДОГ_Февраль_Июнь_ОПШ" xfId="1120"/>
    <cellStyle name="_СЧДОГ_Февраль_Июнь_СР" xfId="1121"/>
    <cellStyle name="_СЧДОГ_Февраль_КБУ" xfId="1122"/>
    <cellStyle name="_СЧДОГ_Февраль_КРН" xfId="1123"/>
    <cellStyle name="_СЧДОГ_Февраль_Май" xfId="1124"/>
    <cellStyle name="_СЧДОГ_Февраль_Май_Август" xfId="1125"/>
    <cellStyle name="_СЧДОГ_Февраль_Май_Август_Дистанц." xfId="1126"/>
    <cellStyle name="_СЧДОГ_Февраль_Май_Август_Индив." xfId="1127"/>
    <cellStyle name="_СЧДОГ_Февраль_Май_БЕЛ" xfId="1128"/>
    <cellStyle name="_СЧДОГ_Февраль_Май_БИНТ" xfId="1129"/>
    <cellStyle name="_СЧДОГ_Февраль_Май_БИНТ_БЕЛ" xfId="1130"/>
    <cellStyle name="_СЧДОГ_Февраль_Май_БИНТ_РЕЧ" xfId="1131"/>
    <cellStyle name="_СЧДОГ_Февраль_Май_ВЕБДИЗ" xfId="1132"/>
    <cellStyle name="_СЧДОГ_Февраль_Май_ВЕБМАСТ" xfId="1133"/>
    <cellStyle name="_СЧДОГ_Февраль_Май_ВЕБМАСТ_БЕЛ" xfId="1134"/>
    <cellStyle name="_СЧДОГ_Февраль_Май_ВЕБМАСТ_РЕЧ" xfId="1135"/>
    <cellStyle name="_СЧДОГ_Февраль_Май_Дети" xfId="1136"/>
    <cellStyle name="_СЧДОГ_Февраль_Май_Дистанц." xfId="1137"/>
    <cellStyle name="_СЧДОГ_Февраль_Май_Индив." xfId="1138"/>
    <cellStyle name="_СЧДОГ_Февраль_Май_Индив._БЕЛ" xfId="1139"/>
    <cellStyle name="_СЧДОГ_Февраль_Май_Индив._РЕЧ" xfId="1140"/>
    <cellStyle name="_СЧДОГ_Февраль_Май_Июнь" xfId="1141"/>
    <cellStyle name="_СЧДОГ_Февраль_Май_Июнь_Август" xfId="1142"/>
    <cellStyle name="_СЧДОГ_Февраль_Май_Июнь_Дистанц." xfId="1143"/>
    <cellStyle name="_СЧДОГ_Февраль_Май_Июнь_Индив." xfId="1144"/>
    <cellStyle name="_СЧДОГ_Февраль_Май_Июнь_КБУ" xfId="1145"/>
    <cellStyle name="_СЧДОГ_Февраль_Май_КБУ" xfId="1146"/>
    <cellStyle name="_СЧДОГ_Февраль_Май_КРН" xfId="1147"/>
    <cellStyle name="_СЧДОГ_Февраль_Май_ОПШ" xfId="1148"/>
    <cellStyle name="_СЧДОГ_Февраль_Май_СР" xfId="1149"/>
    <cellStyle name="_СЧДОГ_Февраль_ОПШ" xfId="1150"/>
    <cellStyle name="_СЧДОГ_Февраль_РЕЧ" xfId="1151"/>
    <cellStyle name="_СЧДОГ_Февраль_РЕЧ_БЕЛ" xfId="1152"/>
    <cellStyle name="_СЧДОГ_Февраль_РЕЧ_РЕЧ" xfId="1153"/>
    <cellStyle name="_СЧДОГ_Февраль_СИ" xfId="1154"/>
    <cellStyle name="_СЧДОГ_Февраль_СИ_БЕЛ" xfId="1155"/>
    <cellStyle name="_СЧДОГ_Февраль_СИ_РЕЧ" xfId="1156"/>
    <cellStyle name="_СЧДОГ_Февраль_СР" xfId="1157"/>
    <cellStyle name="_СЧДОГ_Февраль_СУБД" xfId="1158"/>
    <cellStyle name="_СЧДОГ_Февраль_СУБД_БЕЛ" xfId="1159"/>
    <cellStyle name="_СЧДОГ_Февраль_СУБД_РЕЧ" xfId="1160"/>
    <cellStyle name="_СЧДОГ_ФШ" xfId="1161"/>
    <cellStyle name="_СЧДОГ_ФШ_БЕЛ" xfId="1162"/>
    <cellStyle name="_СЧДОГ_ФШ_РЕЧ" xfId="1163"/>
    <cellStyle name="_ТЕК" xfId="1164"/>
    <cellStyle name="_ТЕК_БЕЛ" xfId="1165"/>
    <cellStyle name="_ТЕК_РЕЧ" xfId="1166"/>
    <cellStyle name="_ТОР" xfId="1167"/>
    <cellStyle name="_ТОР_БЕЛ" xfId="1168"/>
    <cellStyle name="_ТОР_РЕЧ" xfId="1169"/>
    <cellStyle name="_Февраль" xfId="1170"/>
    <cellStyle name="_Февраль_Август" xfId="1171"/>
    <cellStyle name="_Февраль_Август_Дистанц." xfId="1172"/>
    <cellStyle name="_Февраль_Август_Индив." xfId="1173"/>
    <cellStyle name="_Февраль_АКАД" xfId="1174"/>
    <cellStyle name="_Февраль_АКАД_БЕЛ" xfId="1175"/>
    <cellStyle name="_Февраль_АКАД_РЕЧ" xfId="1176"/>
    <cellStyle name="_Февраль_Б9560" xfId="1177"/>
    <cellStyle name="_Февраль_Б9560_БЕЛ" xfId="1178"/>
    <cellStyle name="_Февраль_Б9560_РЕЧ" xfId="1179"/>
    <cellStyle name="_Февраль_БЕЛ" xfId="1180"/>
    <cellStyle name="_Февраль_БИНТ" xfId="1181"/>
    <cellStyle name="_Февраль_БИНТ_БЕЛ" xfId="1182"/>
    <cellStyle name="_Февраль_БИНТ_РЕЧ" xfId="1183"/>
    <cellStyle name="_Февраль_БУХ" xfId="1184"/>
    <cellStyle name="_Февраль_БУХ_БЕЛ" xfId="1185"/>
    <cellStyle name="_Февраль_БУХ_РЕЧ" xfId="1186"/>
    <cellStyle name="_Февраль_ВЕБДИЗ" xfId="1187"/>
    <cellStyle name="_Февраль_ВЕБМАСТ" xfId="1188"/>
    <cellStyle name="_Февраль_ВЕБМАСТ_БЕЛ" xfId="1189"/>
    <cellStyle name="_Февраль_ВЕБМАСТ_РЕЧ" xfId="1190"/>
    <cellStyle name="_Февраль_Дети" xfId="1191"/>
    <cellStyle name="_Февраль_Дистанц." xfId="1192"/>
    <cellStyle name="_Февраль_Индив." xfId="1193"/>
    <cellStyle name="_Февраль_Индив._БЕЛ" xfId="1194"/>
    <cellStyle name="_Февраль_Индив._РЕЧ" xfId="1195"/>
    <cellStyle name="_Февраль_Июль" xfId="1196"/>
    <cellStyle name="_Февраль_Июль_Август" xfId="1197"/>
    <cellStyle name="_Февраль_Июль_Август_Дистанц." xfId="1198"/>
    <cellStyle name="_Февраль_Июль_Август_Индив." xfId="1199"/>
    <cellStyle name="_Февраль_Июль_БЕЛ" xfId="1200"/>
    <cellStyle name="_Февраль_Июль_БИНТ" xfId="1201"/>
    <cellStyle name="_Февраль_Июль_БИНТ_БЕЛ" xfId="1202"/>
    <cellStyle name="_Февраль_Июль_БИНТ_РЕЧ" xfId="1203"/>
    <cellStyle name="_Февраль_Июль_ВЕБДИЗ" xfId="1204"/>
    <cellStyle name="_Февраль_Июль_ВЕБМАСТ" xfId="1205"/>
    <cellStyle name="_Февраль_Июль_ВЕБМАСТ_БЕЛ" xfId="1206"/>
    <cellStyle name="_Февраль_Июль_ВЕБМАСТ_РЕЧ" xfId="1207"/>
    <cellStyle name="_Февраль_Июль_Дети" xfId="1208"/>
    <cellStyle name="_Февраль_Июль_Дистанц." xfId="1209"/>
    <cellStyle name="_Февраль_Июль_Индив." xfId="1210"/>
    <cellStyle name="_Февраль_Июль_Индив._БЕЛ" xfId="1211"/>
    <cellStyle name="_Февраль_Июль_Индив._РЕЧ" xfId="1212"/>
    <cellStyle name="_Февраль_Июль_Июнь" xfId="1213"/>
    <cellStyle name="_Февраль_Июль_Июнь_Август" xfId="1214"/>
    <cellStyle name="_Февраль_Июль_Июнь_Дистанц." xfId="1215"/>
    <cellStyle name="_Февраль_Июль_Июнь_Индив." xfId="1216"/>
    <cellStyle name="_Февраль_Июль_Июнь_КБУ" xfId="1217"/>
    <cellStyle name="_Февраль_Июль_КБУ" xfId="1218"/>
    <cellStyle name="_Февраль_Июль_КРН" xfId="1219"/>
    <cellStyle name="_Февраль_Июль_ОПШ" xfId="1220"/>
    <cellStyle name="_Февраль_Июль_СР" xfId="1221"/>
    <cellStyle name="_Февраль_Июнь" xfId="1222"/>
    <cellStyle name="_Февраль_Июнь_1" xfId="1223"/>
    <cellStyle name="_Февраль_Июнь_1_Август" xfId="1224"/>
    <cellStyle name="_Февраль_Июнь_1_Дистанц." xfId="1225"/>
    <cellStyle name="_Февраль_Июнь_1_Индив." xfId="1226"/>
    <cellStyle name="_Февраль_Июнь_1_КБУ" xfId="1227"/>
    <cellStyle name="_Февраль_Июнь_Август" xfId="1228"/>
    <cellStyle name="_Февраль_Июнь_Август_Дистанц." xfId="1229"/>
    <cellStyle name="_Февраль_Июнь_Август_Индив." xfId="1230"/>
    <cellStyle name="_Февраль_Июнь_БЕЛ" xfId="1231"/>
    <cellStyle name="_Февраль_Июнь_БИНТ" xfId="1232"/>
    <cellStyle name="_Февраль_Июнь_БИНТ_БЕЛ" xfId="1233"/>
    <cellStyle name="_Февраль_Июнь_БИНТ_РЕЧ" xfId="1234"/>
    <cellStyle name="_Февраль_Июнь_БУХ" xfId="1235"/>
    <cellStyle name="_Февраль_Июнь_БУХ_БЕЛ" xfId="1236"/>
    <cellStyle name="_Февраль_Июнь_БУХ_РЕЧ" xfId="1237"/>
    <cellStyle name="_Февраль_Июнь_ВЕБДИЗ" xfId="1238"/>
    <cellStyle name="_Февраль_Июнь_ВЕБМАСТ" xfId="1239"/>
    <cellStyle name="_Февраль_Июнь_ВЕБМАСТ_БЕЛ" xfId="1240"/>
    <cellStyle name="_Февраль_Июнь_ВЕБМАСТ_РЕЧ" xfId="1241"/>
    <cellStyle name="_Февраль_Июнь_Дети" xfId="1242"/>
    <cellStyle name="_Февраль_Июнь_Дистанц." xfId="1243"/>
    <cellStyle name="_Февраль_Июнь_Индив." xfId="1244"/>
    <cellStyle name="_Февраль_Июнь_Индив._БЕЛ" xfId="1245"/>
    <cellStyle name="_Февраль_Июнь_Индив._РЕЧ" xfId="1246"/>
    <cellStyle name="_Февраль_Июнь_Июнь" xfId="1247"/>
    <cellStyle name="_Февраль_Июнь_Июнь_Август" xfId="1248"/>
    <cellStyle name="_Февраль_Июнь_Июнь_Дистанц." xfId="1249"/>
    <cellStyle name="_Февраль_Июнь_Июнь_Индив." xfId="1250"/>
    <cellStyle name="_Февраль_Июнь_Июнь_КБУ" xfId="1251"/>
    <cellStyle name="_Февраль_Июнь_КБУ" xfId="1252"/>
    <cellStyle name="_Февраль_Июнь_КРН" xfId="1253"/>
    <cellStyle name="_Февраль_Июнь_ОПШ" xfId="1254"/>
    <cellStyle name="_Февраль_Июнь_СР" xfId="1255"/>
    <cellStyle name="_Февраль_КБУ" xfId="1256"/>
    <cellStyle name="_Февраль_КРН" xfId="1257"/>
    <cellStyle name="_Февраль_Май" xfId="1258"/>
    <cellStyle name="_Февраль_Май_Август" xfId="1259"/>
    <cellStyle name="_Февраль_Май_Август_Дистанц." xfId="1260"/>
    <cellStyle name="_Февраль_Май_Август_Индив." xfId="1261"/>
    <cellStyle name="_Февраль_Май_БЕЛ" xfId="1262"/>
    <cellStyle name="_Февраль_Май_БИНТ" xfId="1263"/>
    <cellStyle name="_Февраль_Май_БИНТ_БЕЛ" xfId="1264"/>
    <cellStyle name="_Февраль_Май_БИНТ_РЕЧ" xfId="1265"/>
    <cellStyle name="_Февраль_Май_ВЕБДИЗ" xfId="1266"/>
    <cellStyle name="_Февраль_Май_ВЕБМАСТ" xfId="1267"/>
    <cellStyle name="_Февраль_Май_ВЕБМАСТ_БЕЛ" xfId="1268"/>
    <cellStyle name="_Февраль_Май_ВЕБМАСТ_РЕЧ" xfId="1269"/>
    <cellStyle name="_Февраль_Май_Дети" xfId="1270"/>
    <cellStyle name="_Февраль_Май_Дистанц." xfId="1271"/>
    <cellStyle name="_Февраль_Май_Индив." xfId="1272"/>
    <cellStyle name="_Февраль_Май_Индив._БЕЛ" xfId="1273"/>
    <cellStyle name="_Февраль_Май_Индив._РЕЧ" xfId="1274"/>
    <cellStyle name="_Февраль_Май_Июнь" xfId="1275"/>
    <cellStyle name="_Февраль_Май_Июнь_Август" xfId="1276"/>
    <cellStyle name="_Февраль_Май_Июнь_Дистанц." xfId="1277"/>
    <cellStyle name="_Февраль_Май_Июнь_Индив." xfId="1278"/>
    <cellStyle name="_Февраль_Май_Июнь_КБУ" xfId="1279"/>
    <cellStyle name="_Февраль_Май_КБУ" xfId="1280"/>
    <cellStyle name="_Февраль_Май_КРН" xfId="1281"/>
    <cellStyle name="_Февраль_Май_ОПШ" xfId="1282"/>
    <cellStyle name="_Февраль_Май_СР" xfId="1283"/>
    <cellStyle name="_Февраль_ОПШ" xfId="1284"/>
    <cellStyle name="_Февраль_РЕЧ" xfId="1285"/>
    <cellStyle name="_Февраль_РЕЧ_БЕЛ" xfId="1286"/>
    <cellStyle name="_Февраль_РЕЧ_РЕЧ" xfId="1287"/>
    <cellStyle name="_Февраль_СИ" xfId="1288"/>
    <cellStyle name="_Февраль_СИ_БЕЛ" xfId="1289"/>
    <cellStyle name="_Февраль_СИ_РЕЧ" xfId="1290"/>
    <cellStyle name="_Февраль_СР" xfId="1291"/>
    <cellStyle name="_Февраль_СУБД" xfId="1292"/>
    <cellStyle name="_Февраль_СУБД_БЕЛ" xfId="1293"/>
    <cellStyle name="_Февраль_СУБД_РЕЧ" xfId="1294"/>
    <cellStyle name="_ФШ" xfId="1295"/>
    <cellStyle name="_ФШ_Апрель" xfId="1296"/>
    <cellStyle name="_ФШ_Апрель_БЕЛ" xfId="1297"/>
    <cellStyle name="_ФШ_Апрель_РЕЧ" xfId="1298"/>
    <cellStyle name="_ФШ_БЕЛ" xfId="1299"/>
    <cellStyle name="_ФШ_Июль" xfId="1300"/>
    <cellStyle name="_ФШ_Июль_БЕЛ" xfId="1301"/>
    <cellStyle name="_ФШ_Июль_РЕЧ" xfId="1302"/>
    <cellStyle name="_ФШ_Июнь" xfId="1303"/>
    <cellStyle name="_ФШ_Июнь_БЕЛ" xfId="1304"/>
    <cellStyle name="_ФШ_Июнь_РЕЧ" xfId="1305"/>
    <cellStyle name="_ФШ_Май" xfId="1306"/>
    <cellStyle name="_ФШ_Май_БЕЛ" xfId="1307"/>
    <cellStyle name="_ФШ_Май_РЕЧ" xfId="1308"/>
    <cellStyle name="_ФШ_РЕЧ" xfId="1309"/>
    <cellStyle name="_ФШ_Февраль" xfId="1310"/>
    <cellStyle name="_ФШ_Февраль_БЕЛ" xfId="1311"/>
    <cellStyle name="_ФШ_Февраль_РЕЧ" xfId="1312"/>
    <cellStyle name="_ФШ_Январь" xfId="1313"/>
    <cellStyle name="_ФШ_Январь_БЕЛ" xfId="1314"/>
    <cellStyle name="_ФШ_Январь_РЕЧ" xfId="1315"/>
    <cellStyle name="_Январь" xfId="1316"/>
    <cellStyle name="_Январь_3ДМ" xfId="1317"/>
    <cellStyle name="_Январь_3ДМ_БЕЛ" xfId="1318"/>
    <cellStyle name="_Январь_3ДМ_РЕЧ" xfId="1319"/>
    <cellStyle name="_Январь_Август" xfId="1320"/>
    <cellStyle name="_Январь_Август_Дистанц." xfId="1321"/>
    <cellStyle name="_Январь_Август_Индив." xfId="1322"/>
    <cellStyle name="_Январь_АКАД" xfId="1323"/>
    <cellStyle name="_Январь_АКАД_БЕЛ" xfId="1324"/>
    <cellStyle name="_Январь_АКАД_РЕЧ" xfId="1325"/>
    <cellStyle name="_Январь_Апрель" xfId="1326"/>
    <cellStyle name="_Январь_Апрель_3ДМ" xfId="1327"/>
    <cellStyle name="_Январь_Апрель_3ДМ_БЕЛ" xfId="1328"/>
    <cellStyle name="_Январь_Апрель_3ДМ_РЕЧ" xfId="1329"/>
    <cellStyle name="_Январь_Апрель_Август" xfId="1330"/>
    <cellStyle name="_Январь_Апрель_Август_Дистанц." xfId="1331"/>
    <cellStyle name="_Январь_Апрель_Август_Индив." xfId="1332"/>
    <cellStyle name="_Январь_Апрель_АКАД" xfId="1333"/>
    <cellStyle name="_Январь_Апрель_АКАД_БЕЛ" xfId="1334"/>
    <cellStyle name="_Январь_Апрель_АКАД_РЕЧ" xfId="1335"/>
    <cellStyle name="_Январь_Апрель_Б9560" xfId="1336"/>
    <cellStyle name="_Январь_Апрель_Б9560_БЕЛ" xfId="1337"/>
    <cellStyle name="_Январь_Апрель_Б9560_РЕЧ" xfId="1338"/>
    <cellStyle name="_Январь_Апрель_БЕЛ" xfId="1339"/>
    <cellStyle name="_Январь_Апрель_БИНТ" xfId="1340"/>
    <cellStyle name="_Январь_Апрель_БИНТ_БЕЛ" xfId="1341"/>
    <cellStyle name="_Январь_Апрель_БИНТ_РЕЧ" xfId="1342"/>
    <cellStyle name="_Январь_Апрель_БУХ" xfId="1343"/>
    <cellStyle name="_Январь_Апрель_БУХ_БЕЛ" xfId="1344"/>
    <cellStyle name="_Январь_Апрель_БУХ_РЕЧ" xfId="1345"/>
    <cellStyle name="_Январь_Апрель_ВЕБДИЗ" xfId="1346"/>
    <cellStyle name="_Январь_Апрель_ВЕБДИЗ_БЕЛ" xfId="1347"/>
    <cellStyle name="_Январь_Апрель_ВЕБДИЗ_РЕЧ" xfId="1348"/>
    <cellStyle name="_Январь_Апрель_ВЕБМАСТ" xfId="1349"/>
    <cellStyle name="_Январь_Апрель_ВЕБМАСТ_БЕЛ" xfId="1350"/>
    <cellStyle name="_Январь_Апрель_ВЕБМАСТ_РЕЧ" xfId="1351"/>
    <cellStyle name="_Январь_Апрель_ВУЕ" xfId="1352"/>
    <cellStyle name="_Январь_Апрель_ВУЕ_БЕЛ" xfId="1353"/>
    <cellStyle name="_Январь_Апрель_ВУЕ_РЕЧ" xfId="1354"/>
    <cellStyle name="_Январь_Апрель_Дети" xfId="1355"/>
    <cellStyle name="_Январь_Апрель_Дети_БЕЛ" xfId="1356"/>
    <cellStyle name="_Январь_Апрель_Дети_РЕЧ" xfId="1357"/>
    <cellStyle name="_Январь_Апрель_Дистанц." xfId="1358"/>
    <cellStyle name="_Январь_Апрель_Индив." xfId="1359"/>
    <cellStyle name="_Январь_Апрель_Индив._БЕЛ" xfId="1360"/>
    <cellStyle name="_Январь_Апрель_Индив._РЕЧ" xfId="1361"/>
    <cellStyle name="_Январь_Апрель_Июль" xfId="1362"/>
    <cellStyle name="_Январь_Апрель_Июль_Август" xfId="1363"/>
    <cellStyle name="_Январь_Апрель_Июль_Август_Дистанц." xfId="1364"/>
    <cellStyle name="_Январь_Апрель_Июль_Август_Индив." xfId="1365"/>
    <cellStyle name="_Январь_Апрель_Июль_БЕЛ" xfId="1366"/>
    <cellStyle name="_Январь_Апрель_Июль_БИНТ" xfId="1367"/>
    <cellStyle name="_Январь_Апрель_Июль_БИНТ_БЕЛ" xfId="1368"/>
    <cellStyle name="_Январь_Апрель_Июль_БИНТ_РЕЧ" xfId="1369"/>
    <cellStyle name="_Январь_Апрель_Июль_ВЕБДИЗ" xfId="1370"/>
    <cellStyle name="_Январь_Апрель_Июль_ВЕБМАСТ" xfId="1371"/>
    <cellStyle name="_Январь_Апрель_Июль_ВЕБМАСТ_БЕЛ" xfId="1372"/>
    <cellStyle name="_Январь_Апрель_Июль_ВЕБМАСТ_РЕЧ" xfId="1373"/>
    <cellStyle name="_Январь_Апрель_Июль_Дети" xfId="1374"/>
    <cellStyle name="_Январь_Апрель_Июль_Дистанц." xfId="1375"/>
    <cellStyle name="_Январь_Апрель_Июль_Индив." xfId="1376"/>
    <cellStyle name="_Январь_Апрель_Июль_Индив._БЕЛ" xfId="1377"/>
    <cellStyle name="_Январь_Апрель_Июль_Индив._РЕЧ" xfId="1378"/>
    <cellStyle name="_Январь_Апрель_Июль_Июнь" xfId="1379"/>
    <cellStyle name="_Январь_Апрель_Июль_Июнь_Август" xfId="1380"/>
    <cellStyle name="_Январь_Апрель_Июль_Июнь_Дистанц." xfId="1381"/>
    <cellStyle name="_Январь_Апрель_Июль_Июнь_Индив." xfId="1382"/>
    <cellStyle name="_Январь_Апрель_Июль_Июнь_КБУ" xfId="1383"/>
    <cellStyle name="_Январь_Апрель_Июль_КБУ" xfId="1384"/>
    <cellStyle name="_Январь_Апрель_Июль_КРН" xfId="1385"/>
    <cellStyle name="_Январь_Апрель_Июль_ОПШ" xfId="1386"/>
    <cellStyle name="_Январь_Апрель_Июль_СР" xfId="1387"/>
    <cellStyle name="_Январь_Апрель_Июнь" xfId="1388"/>
    <cellStyle name="_Январь_Апрель_Июнь_1" xfId="1389"/>
    <cellStyle name="_Январь_Апрель_Июнь_1_Август" xfId="1390"/>
    <cellStyle name="_Январь_Апрель_Июнь_1_Дистанц." xfId="1391"/>
    <cellStyle name="_Январь_Апрель_Июнь_1_Индив." xfId="1392"/>
    <cellStyle name="_Январь_Апрель_Июнь_1_КБУ" xfId="1393"/>
    <cellStyle name="_Январь_Апрель_Июнь_Август" xfId="1394"/>
    <cellStyle name="_Январь_Апрель_Июнь_Август_Дистанц." xfId="1395"/>
    <cellStyle name="_Январь_Апрель_Июнь_Август_Индив." xfId="1396"/>
    <cellStyle name="_Январь_Апрель_Июнь_БЕЛ" xfId="1397"/>
    <cellStyle name="_Январь_Апрель_Июнь_БИНТ" xfId="1398"/>
    <cellStyle name="_Январь_Апрель_Июнь_БИНТ_БЕЛ" xfId="1399"/>
    <cellStyle name="_Январь_Апрель_Июнь_БИНТ_РЕЧ" xfId="1400"/>
    <cellStyle name="_Январь_Апрель_Июнь_БУХ" xfId="1401"/>
    <cellStyle name="_Январь_Апрель_Июнь_БУХ_БЕЛ" xfId="1402"/>
    <cellStyle name="_Январь_Апрель_Июнь_БУХ_РЕЧ" xfId="1403"/>
    <cellStyle name="_Январь_Апрель_Июнь_ВЕБДИЗ" xfId="1404"/>
    <cellStyle name="_Январь_Апрель_Июнь_ВЕБМАСТ" xfId="1405"/>
    <cellStyle name="_Январь_Апрель_Июнь_ВЕБМАСТ_БЕЛ" xfId="1406"/>
    <cellStyle name="_Январь_Апрель_Июнь_ВЕБМАСТ_РЕЧ" xfId="1407"/>
    <cellStyle name="_Январь_Апрель_Июнь_Дети" xfId="1408"/>
    <cellStyle name="_Январь_Апрель_Июнь_Дистанц." xfId="1409"/>
    <cellStyle name="_Январь_Апрель_Июнь_Индив." xfId="1410"/>
    <cellStyle name="_Январь_Апрель_Июнь_Индив._БЕЛ" xfId="1411"/>
    <cellStyle name="_Январь_Апрель_Июнь_Индив._РЕЧ" xfId="1412"/>
    <cellStyle name="_Январь_Апрель_Июнь_Июнь" xfId="1413"/>
    <cellStyle name="_Январь_Апрель_Июнь_Июнь_Август" xfId="1414"/>
    <cellStyle name="_Январь_Апрель_Июнь_Июнь_Дистанц." xfId="1415"/>
    <cellStyle name="_Январь_Апрель_Июнь_Июнь_Индив." xfId="1416"/>
    <cellStyle name="_Январь_Апрель_Июнь_Июнь_КБУ" xfId="1417"/>
    <cellStyle name="_Январь_Апрель_Июнь_КБУ" xfId="1418"/>
    <cellStyle name="_Январь_Апрель_Июнь_КРН" xfId="1419"/>
    <cellStyle name="_Январь_Апрель_Июнь_ОПШ" xfId="1420"/>
    <cellStyle name="_Январь_Апрель_Июнь_СР" xfId="1421"/>
    <cellStyle name="_Январь_Апрель_КБУ" xfId="1422"/>
    <cellStyle name="_Январь_Апрель_КБУ_БЕЛ" xfId="1423"/>
    <cellStyle name="_Январь_Апрель_КБУ_РЕЧ" xfId="1424"/>
    <cellStyle name="_Январь_Апрель_КРН" xfId="1425"/>
    <cellStyle name="_Январь_Апрель_Май" xfId="1426"/>
    <cellStyle name="_Январь_Апрель_Май_1" xfId="1427"/>
    <cellStyle name="_Январь_Апрель_Май_1_Август" xfId="1428"/>
    <cellStyle name="_Январь_Апрель_Май_1_Август_Дистанц." xfId="1429"/>
    <cellStyle name="_Январь_Апрель_Май_1_Август_Индив." xfId="1430"/>
    <cellStyle name="_Январь_Апрель_Май_1_БЕЛ" xfId="1431"/>
    <cellStyle name="_Январь_Апрель_Май_1_БИНТ" xfId="1432"/>
    <cellStyle name="_Январь_Апрель_Май_1_БИНТ_БЕЛ" xfId="1433"/>
    <cellStyle name="_Январь_Апрель_Май_1_БИНТ_РЕЧ" xfId="1434"/>
    <cellStyle name="_Январь_Апрель_Май_1_ВЕБДИЗ" xfId="1435"/>
    <cellStyle name="_Январь_Апрель_Май_1_ВЕБМАСТ" xfId="1436"/>
    <cellStyle name="_Январь_Апрель_Май_1_ВЕБМАСТ_БЕЛ" xfId="1437"/>
    <cellStyle name="_Январь_Апрель_Май_1_ВЕБМАСТ_РЕЧ" xfId="1438"/>
    <cellStyle name="_Январь_Апрель_Май_1_Дети" xfId="1439"/>
    <cellStyle name="_Январь_Апрель_Май_1_Дистанц." xfId="1440"/>
    <cellStyle name="_Январь_Апрель_Май_1_Индив." xfId="1441"/>
    <cellStyle name="_Январь_Апрель_Май_1_Индив._БЕЛ" xfId="1442"/>
    <cellStyle name="_Январь_Апрель_Май_1_Индив._РЕЧ" xfId="1443"/>
    <cellStyle name="_Январь_Апрель_Май_1_Июнь" xfId="1444"/>
    <cellStyle name="_Январь_Апрель_Май_1_Июнь_Август" xfId="1445"/>
    <cellStyle name="_Январь_Апрель_Май_1_Июнь_Дистанц." xfId="1446"/>
    <cellStyle name="_Январь_Апрель_Май_1_Июнь_Индив." xfId="1447"/>
    <cellStyle name="_Январь_Апрель_Май_1_Июнь_КБУ" xfId="1448"/>
    <cellStyle name="_Январь_Апрель_Май_1_КБУ" xfId="1449"/>
    <cellStyle name="_Январь_Апрель_Май_1_КРН" xfId="1450"/>
    <cellStyle name="_Январь_Апрель_Май_1_ОПШ" xfId="1451"/>
    <cellStyle name="_Январь_Апрель_Май_1_СР" xfId="1452"/>
    <cellStyle name="_Январь_Апрель_Май_Август" xfId="1453"/>
    <cellStyle name="_Январь_Апрель_Май_Август_Дистанц." xfId="1454"/>
    <cellStyle name="_Январь_Апрель_Май_Август_Индив." xfId="1455"/>
    <cellStyle name="_Январь_Апрель_Май_АКАД" xfId="1456"/>
    <cellStyle name="_Январь_Апрель_Май_АКАД_БЕЛ" xfId="1457"/>
    <cellStyle name="_Январь_Апрель_Май_АКАД_РЕЧ" xfId="1458"/>
    <cellStyle name="_Январь_Апрель_Май_Б9560" xfId="1459"/>
    <cellStyle name="_Январь_Апрель_Май_Б9560_БЕЛ" xfId="1460"/>
    <cellStyle name="_Январь_Апрель_Май_Б9560_РЕЧ" xfId="1461"/>
    <cellStyle name="_Январь_Апрель_Май_БЕЛ" xfId="1462"/>
    <cellStyle name="_Январь_Апрель_Май_БИНТ" xfId="1463"/>
    <cellStyle name="_Январь_Апрель_Май_БИНТ_БЕЛ" xfId="1464"/>
    <cellStyle name="_Январь_Апрель_Май_БИНТ_РЕЧ" xfId="1465"/>
    <cellStyle name="_Январь_Апрель_Май_БУХ" xfId="1466"/>
    <cellStyle name="_Январь_Апрель_Май_БУХ_БЕЛ" xfId="1467"/>
    <cellStyle name="_Январь_Апрель_Май_БУХ_РЕЧ" xfId="1468"/>
    <cellStyle name="_Январь_Апрель_Май_ВЕБДИЗ" xfId="1469"/>
    <cellStyle name="_Январь_Апрель_Май_ВЕБМАСТ" xfId="1470"/>
    <cellStyle name="_Январь_Апрель_Май_ВЕБМАСТ_БЕЛ" xfId="1471"/>
    <cellStyle name="_Январь_Апрель_Май_ВЕБМАСТ_РЕЧ" xfId="1472"/>
    <cellStyle name="_Январь_Апрель_Май_Дети" xfId="1473"/>
    <cellStyle name="_Январь_Апрель_Май_Дистанц." xfId="1474"/>
    <cellStyle name="_Январь_Апрель_Май_Индив." xfId="1475"/>
    <cellStyle name="_Январь_Апрель_Май_Индив._БЕЛ" xfId="1476"/>
    <cellStyle name="_Январь_Апрель_Май_Индив._РЕЧ" xfId="1477"/>
    <cellStyle name="_Январь_Апрель_Май_Июль" xfId="1478"/>
    <cellStyle name="_Январь_Апрель_Май_Июль_Август" xfId="1479"/>
    <cellStyle name="_Январь_Апрель_Май_Июль_Август_Дистанц." xfId="1480"/>
    <cellStyle name="_Январь_Апрель_Май_Июль_Август_Индив." xfId="1481"/>
    <cellStyle name="_Январь_Апрель_Май_Июль_БЕЛ" xfId="1482"/>
    <cellStyle name="_Январь_Апрель_Май_Июль_БИНТ" xfId="1483"/>
    <cellStyle name="_Январь_Апрель_Май_Июль_БИНТ_БЕЛ" xfId="1484"/>
    <cellStyle name="_Январь_Апрель_Май_Июль_БИНТ_РЕЧ" xfId="1485"/>
    <cellStyle name="_Январь_Апрель_Май_Июль_ВЕБДИЗ" xfId="1486"/>
    <cellStyle name="_Январь_Апрель_Май_Июль_ВЕБМАСТ" xfId="1487"/>
    <cellStyle name="_Январь_Апрель_Май_Июль_ВЕБМАСТ_БЕЛ" xfId="1488"/>
    <cellStyle name="_Январь_Апрель_Май_Июль_ВЕБМАСТ_РЕЧ" xfId="1489"/>
    <cellStyle name="_Январь_Апрель_Май_Июль_Дети" xfId="1490"/>
    <cellStyle name="_Январь_Апрель_Май_Июль_Дистанц." xfId="1491"/>
    <cellStyle name="_Январь_Апрель_Май_Июль_Индив." xfId="1492"/>
    <cellStyle name="_Январь_Апрель_Май_Июль_Индив._БЕЛ" xfId="1493"/>
    <cellStyle name="_Январь_Апрель_Май_Июль_Индив._РЕЧ" xfId="1494"/>
    <cellStyle name="_Январь_Апрель_Май_Июль_Июнь" xfId="1495"/>
    <cellStyle name="_Январь_Апрель_Май_Июль_Июнь_Август" xfId="1496"/>
    <cellStyle name="_Январь_Апрель_Май_Июль_Июнь_Дистанц." xfId="1497"/>
    <cellStyle name="_Январь_Апрель_Май_Июль_Июнь_Индив." xfId="1498"/>
    <cellStyle name="_Январь_Апрель_Май_Июль_Июнь_КБУ" xfId="1499"/>
    <cellStyle name="_Январь_Апрель_Май_Июль_КБУ" xfId="1500"/>
    <cellStyle name="_Январь_Апрель_Май_Июль_КРН" xfId="1501"/>
    <cellStyle name="_Январь_Апрель_Май_Июль_ОПШ" xfId="1502"/>
    <cellStyle name="_Январь_Апрель_Май_Июль_СР" xfId="1503"/>
    <cellStyle name="_Январь_Апрель_Май_Июнь" xfId="1504"/>
    <cellStyle name="_Январь_Апрель_Май_Июнь_1" xfId="1505"/>
    <cellStyle name="_Январь_Апрель_Май_Июнь_1_Август" xfId="1506"/>
    <cellStyle name="_Январь_Апрель_Май_Июнь_1_Дистанц." xfId="1507"/>
    <cellStyle name="_Январь_Апрель_Май_Июнь_1_Индив." xfId="1508"/>
    <cellStyle name="_Январь_Апрель_Май_Июнь_1_КБУ" xfId="1509"/>
    <cellStyle name="_Январь_Апрель_Май_Июнь_Август" xfId="1510"/>
    <cellStyle name="_Январь_Апрель_Май_Июнь_Август_Дистанц." xfId="1511"/>
    <cellStyle name="_Январь_Апрель_Май_Июнь_Август_Индив." xfId="1512"/>
    <cellStyle name="_Январь_Апрель_Май_Июнь_БЕЛ" xfId="1513"/>
    <cellStyle name="_Январь_Апрель_Май_Июнь_БИНТ" xfId="1514"/>
    <cellStyle name="_Январь_Апрель_Май_Июнь_БИНТ_БЕЛ" xfId="1515"/>
    <cellStyle name="_Январь_Апрель_Май_Июнь_БИНТ_РЕЧ" xfId="1516"/>
    <cellStyle name="_Январь_Апрель_Май_Июнь_БУХ" xfId="1517"/>
    <cellStyle name="_Январь_Апрель_Май_Июнь_БУХ_БЕЛ" xfId="1518"/>
    <cellStyle name="_Январь_Апрель_Май_Июнь_БУХ_РЕЧ" xfId="1519"/>
    <cellStyle name="_Январь_Апрель_Май_Июнь_ВЕБДИЗ" xfId="1520"/>
    <cellStyle name="_Январь_Апрель_Май_Июнь_ВЕБМАСТ" xfId="1521"/>
    <cellStyle name="_Январь_Апрель_Май_Июнь_ВЕБМАСТ_БЕЛ" xfId="1522"/>
    <cellStyle name="_Январь_Апрель_Май_Июнь_ВЕБМАСТ_РЕЧ" xfId="1523"/>
    <cellStyle name="_Январь_Апрель_Май_Июнь_Дети" xfId="1524"/>
    <cellStyle name="_Январь_Апрель_Май_Июнь_Дистанц." xfId="1525"/>
    <cellStyle name="_Январь_Апрель_Май_Июнь_Индив." xfId="1526"/>
    <cellStyle name="_Январь_Апрель_Май_Июнь_Индив._БЕЛ" xfId="1527"/>
    <cellStyle name="_Январь_Апрель_Май_Июнь_Индив._РЕЧ" xfId="1528"/>
    <cellStyle name="_Январь_Апрель_Май_Июнь_Июнь" xfId="1529"/>
    <cellStyle name="_Январь_Апрель_Май_Июнь_Июнь_Август" xfId="1530"/>
    <cellStyle name="_Январь_Апрель_Май_Июнь_Июнь_Дистанц." xfId="1531"/>
    <cellStyle name="_Январь_Апрель_Май_Июнь_Июнь_Индив." xfId="1532"/>
    <cellStyle name="_Январь_Апрель_Май_Июнь_Июнь_КБУ" xfId="1533"/>
    <cellStyle name="_Январь_Апрель_Май_Июнь_КБУ" xfId="1534"/>
    <cellStyle name="_Январь_Апрель_Май_Июнь_КРН" xfId="1535"/>
    <cellStyle name="_Январь_Апрель_Май_Июнь_ОПШ" xfId="1536"/>
    <cellStyle name="_Январь_Апрель_Май_Июнь_СР" xfId="1537"/>
    <cellStyle name="_Январь_Апрель_Май_КБУ" xfId="1538"/>
    <cellStyle name="_Январь_Апрель_Май_КРН" xfId="1539"/>
    <cellStyle name="_Январь_Апрель_Май_Май" xfId="1540"/>
    <cellStyle name="_Январь_Апрель_Май_Май_Август" xfId="1541"/>
    <cellStyle name="_Январь_Апрель_Май_Май_Август_Дистанц." xfId="1542"/>
    <cellStyle name="_Январь_Апрель_Май_Май_Август_Индив." xfId="1543"/>
    <cellStyle name="_Январь_Апрель_Май_Май_БЕЛ" xfId="1544"/>
    <cellStyle name="_Январь_Апрель_Май_Май_БИНТ" xfId="1545"/>
    <cellStyle name="_Январь_Апрель_Май_Май_БИНТ_БЕЛ" xfId="1546"/>
    <cellStyle name="_Январь_Апрель_Май_Май_БИНТ_РЕЧ" xfId="1547"/>
    <cellStyle name="_Январь_Апрель_Май_Май_ВЕБДИЗ" xfId="1548"/>
    <cellStyle name="_Январь_Апрель_Май_Май_ВЕБМАСТ" xfId="1549"/>
    <cellStyle name="_Январь_Апрель_Май_Май_ВЕБМАСТ_БЕЛ" xfId="1550"/>
    <cellStyle name="_Январь_Апрель_Май_Май_ВЕБМАСТ_РЕЧ" xfId="1551"/>
    <cellStyle name="_Январь_Апрель_Май_Май_Дети" xfId="1552"/>
    <cellStyle name="_Январь_Апрель_Май_Май_Дистанц." xfId="1553"/>
    <cellStyle name="_Январь_Апрель_Май_Май_Индив." xfId="1554"/>
    <cellStyle name="_Январь_Апрель_Май_Май_Индив._БЕЛ" xfId="1555"/>
    <cellStyle name="_Январь_Апрель_Май_Май_Индив._РЕЧ" xfId="1556"/>
    <cellStyle name="_Январь_Апрель_Май_Май_Июнь" xfId="1557"/>
    <cellStyle name="_Январь_Апрель_Май_Май_Июнь_Август" xfId="1558"/>
    <cellStyle name="_Январь_Апрель_Май_Май_Июнь_Дистанц." xfId="1559"/>
    <cellStyle name="_Январь_Апрель_Май_Май_Июнь_Индив." xfId="1560"/>
    <cellStyle name="_Январь_Апрель_Май_Май_Июнь_КБУ" xfId="1561"/>
    <cellStyle name="_Январь_Апрель_Май_Май_КБУ" xfId="1562"/>
    <cellStyle name="_Январь_Апрель_Май_Май_КРН" xfId="1563"/>
    <cellStyle name="_Январь_Апрель_Май_Май_ОПШ" xfId="1564"/>
    <cellStyle name="_Январь_Апрель_Май_Май_СР" xfId="1565"/>
    <cellStyle name="_Январь_Апрель_Май_ОПШ" xfId="1566"/>
    <cellStyle name="_Январь_Апрель_Май_РЕЧ" xfId="1567"/>
    <cellStyle name="_Январь_Апрель_Май_РЕЧ_БЕЛ" xfId="1568"/>
    <cellStyle name="_Январь_Апрель_Май_РЕЧ_РЕЧ" xfId="1569"/>
    <cellStyle name="_Январь_Апрель_Май_СИ" xfId="1570"/>
    <cellStyle name="_Январь_Апрель_Май_СИ_БЕЛ" xfId="1571"/>
    <cellStyle name="_Январь_Апрель_Май_СИ_РЕЧ" xfId="1572"/>
    <cellStyle name="_Январь_Апрель_Май_СР" xfId="1573"/>
    <cellStyle name="_Январь_Апрель_Май_СУБД" xfId="1574"/>
    <cellStyle name="_Январь_Апрель_Май_СУБД_БЕЛ" xfId="1575"/>
    <cellStyle name="_Январь_Апрель_Май_СУБД_РЕЧ" xfId="1576"/>
    <cellStyle name="_Январь_Апрель_НТ" xfId="1577"/>
    <cellStyle name="_Январь_Апрель_НТ_БЕЛ" xfId="1578"/>
    <cellStyle name="_Январь_Апрель_НТ_РЕЧ" xfId="1579"/>
    <cellStyle name="_Январь_Апрель_ОПШ" xfId="1580"/>
    <cellStyle name="_Январь_Апрель_Офис" xfId="1581"/>
    <cellStyle name="_Январь_Апрель_Офис_БЕЛ" xfId="1582"/>
    <cellStyle name="_Январь_Апрель_Офис_РЕЧ" xfId="1583"/>
    <cellStyle name="_Январь_Апрель_РЕЧ" xfId="1584"/>
    <cellStyle name="_Январь_Апрель_РЕЧ_БЕЛ" xfId="1585"/>
    <cellStyle name="_Январь_Апрель_РЕЧ_РЕЧ" xfId="1586"/>
    <cellStyle name="_Январь_Апрель_СИ" xfId="1587"/>
    <cellStyle name="_Январь_Апрель_СИ_БЕЛ" xfId="1588"/>
    <cellStyle name="_Январь_Апрель_СИ_РЕЧ" xfId="1589"/>
    <cellStyle name="_Январь_Апрель_СИС" xfId="1590"/>
    <cellStyle name="_Январь_Апрель_СИС_БЕЛ" xfId="1591"/>
    <cellStyle name="_Январь_Апрель_СИС_РЕЧ" xfId="1592"/>
    <cellStyle name="_Январь_Апрель_СР" xfId="1593"/>
    <cellStyle name="_Январь_Апрель_СУБД" xfId="1594"/>
    <cellStyle name="_Январь_Апрель_СУБД_БЕЛ" xfId="1595"/>
    <cellStyle name="_Январь_Апрель_СУБД_РЕЧ" xfId="1596"/>
    <cellStyle name="_Январь_Апрель_ТЕК" xfId="1597"/>
    <cellStyle name="_Январь_Апрель_ТЕК_БЕЛ" xfId="1598"/>
    <cellStyle name="_Январь_Апрель_ТЕК_РЕЧ" xfId="1599"/>
    <cellStyle name="_Январь_Апрель_Февраль" xfId="1600"/>
    <cellStyle name="_Январь_Апрель_Февраль_Август" xfId="1601"/>
    <cellStyle name="_Январь_Апрель_Февраль_Август_Дистанц." xfId="1602"/>
    <cellStyle name="_Январь_Апрель_Февраль_Август_Индив." xfId="1603"/>
    <cellStyle name="_Январь_Апрель_Февраль_АКАД" xfId="1604"/>
    <cellStyle name="_Январь_Апрель_Февраль_АКАД_БЕЛ" xfId="1605"/>
    <cellStyle name="_Январь_Апрель_Февраль_АКАД_РЕЧ" xfId="1606"/>
    <cellStyle name="_Январь_Апрель_Февраль_Б9560" xfId="1607"/>
    <cellStyle name="_Январь_Апрель_Февраль_Б9560_БЕЛ" xfId="1608"/>
    <cellStyle name="_Январь_Апрель_Февраль_Б9560_РЕЧ" xfId="1609"/>
    <cellStyle name="_Январь_Апрель_Февраль_БЕЛ" xfId="1610"/>
    <cellStyle name="_Январь_Апрель_Февраль_БИНТ" xfId="1611"/>
    <cellStyle name="_Январь_Апрель_Февраль_БИНТ_БЕЛ" xfId="1612"/>
    <cellStyle name="_Январь_Апрель_Февраль_БИНТ_РЕЧ" xfId="1613"/>
    <cellStyle name="_Январь_Апрель_Февраль_БУХ" xfId="1614"/>
    <cellStyle name="_Январь_Апрель_Февраль_БУХ_БЕЛ" xfId="1615"/>
    <cellStyle name="_Январь_Апрель_Февраль_БУХ_РЕЧ" xfId="1616"/>
    <cellStyle name="_Январь_Апрель_Февраль_ВЕБДИЗ" xfId="1617"/>
    <cellStyle name="_Январь_Апрель_Февраль_ВЕБМАСТ" xfId="1618"/>
    <cellStyle name="_Январь_Апрель_Февраль_ВЕБМАСТ_БЕЛ" xfId="1619"/>
    <cellStyle name="_Январь_Апрель_Февраль_ВЕБМАСТ_РЕЧ" xfId="1620"/>
    <cellStyle name="_Январь_Апрель_Февраль_Дети" xfId="1621"/>
    <cellStyle name="_Январь_Апрель_Февраль_Дистанц." xfId="1622"/>
    <cellStyle name="_Январь_Апрель_Февраль_Индив." xfId="1623"/>
    <cellStyle name="_Январь_Апрель_Февраль_Индив._БЕЛ" xfId="1624"/>
    <cellStyle name="_Январь_Апрель_Февраль_Индив._РЕЧ" xfId="1625"/>
    <cellStyle name="_Январь_Апрель_Февраль_Июль" xfId="1626"/>
    <cellStyle name="_Январь_Апрель_Февраль_Июль_Август" xfId="1627"/>
    <cellStyle name="_Январь_Апрель_Февраль_Июль_Август_Дистанц." xfId="1628"/>
    <cellStyle name="_Январь_Апрель_Февраль_Июль_Август_Индив." xfId="1629"/>
    <cellStyle name="_Январь_Апрель_Февраль_Июль_БЕЛ" xfId="1630"/>
    <cellStyle name="_Январь_Апрель_Февраль_Июль_БИНТ" xfId="1631"/>
    <cellStyle name="_Январь_Апрель_Февраль_Июль_БИНТ_БЕЛ" xfId="1632"/>
    <cellStyle name="_Январь_Апрель_Февраль_Июль_БИНТ_РЕЧ" xfId="1633"/>
    <cellStyle name="_Январь_Апрель_Февраль_Июль_ВЕБДИЗ" xfId="1634"/>
    <cellStyle name="_Январь_Апрель_Февраль_Июль_ВЕБМАСТ" xfId="1635"/>
    <cellStyle name="_Январь_Апрель_Февраль_Июль_ВЕБМАСТ_БЕЛ" xfId="1636"/>
    <cellStyle name="_Январь_Апрель_Февраль_Июль_ВЕБМАСТ_РЕЧ" xfId="1637"/>
    <cellStyle name="_Январь_Апрель_Февраль_Июль_Дети" xfId="1638"/>
    <cellStyle name="_Январь_Апрель_Февраль_Июль_Дистанц." xfId="1639"/>
    <cellStyle name="_Январь_Апрель_Февраль_Июль_Индив." xfId="1640"/>
    <cellStyle name="_Январь_Апрель_Февраль_Июль_Индив._БЕЛ" xfId="1641"/>
    <cellStyle name="_Январь_Апрель_Февраль_Июль_Индив._РЕЧ" xfId="1642"/>
    <cellStyle name="_Январь_Апрель_Февраль_Июль_Июнь" xfId="1643"/>
    <cellStyle name="_Январь_Апрель_Февраль_Июль_Июнь_Август" xfId="1644"/>
    <cellStyle name="_Январь_Апрель_Февраль_Июль_Июнь_Дистанц." xfId="1645"/>
    <cellStyle name="_Январь_Апрель_Февраль_Июль_Июнь_Индив." xfId="1646"/>
    <cellStyle name="_Январь_Апрель_Февраль_Июль_Июнь_КБУ" xfId="1647"/>
    <cellStyle name="_Январь_Апрель_Февраль_Июль_КБУ" xfId="1648"/>
    <cellStyle name="_Январь_Апрель_Февраль_Июль_КРН" xfId="1649"/>
    <cellStyle name="_Январь_Апрель_Февраль_Июль_ОПШ" xfId="1650"/>
    <cellStyle name="_Январь_Апрель_Февраль_Июль_СР" xfId="1651"/>
    <cellStyle name="_Январь_Апрель_Февраль_Июнь" xfId="1652"/>
    <cellStyle name="_Январь_Апрель_Февраль_Июнь_1" xfId="1653"/>
    <cellStyle name="_Январь_Апрель_Февраль_Июнь_1_Август" xfId="1654"/>
    <cellStyle name="_Январь_Апрель_Февраль_Июнь_1_Дистанц." xfId="1655"/>
    <cellStyle name="_Январь_Апрель_Февраль_Июнь_1_Индив." xfId="1656"/>
    <cellStyle name="_Январь_Апрель_Февраль_Июнь_1_КБУ" xfId="1657"/>
    <cellStyle name="_Январь_Апрель_Февраль_Июнь_Август" xfId="1658"/>
    <cellStyle name="_Январь_Апрель_Февраль_Июнь_Август_Дистанц." xfId="1659"/>
    <cellStyle name="_Январь_Апрель_Февраль_Июнь_Август_Индив." xfId="1660"/>
    <cellStyle name="_Январь_Апрель_Февраль_Июнь_БЕЛ" xfId="1661"/>
    <cellStyle name="_Январь_Апрель_Февраль_Июнь_БИНТ" xfId="1662"/>
    <cellStyle name="_Январь_Апрель_Февраль_Июнь_БИНТ_БЕЛ" xfId="1663"/>
    <cellStyle name="_Январь_Апрель_Февраль_Июнь_БИНТ_РЕЧ" xfId="1664"/>
    <cellStyle name="_Январь_Апрель_Февраль_Июнь_БУХ" xfId="1665"/>
    <cellStyle name="_Январь_Апрель_Февраль_Июнь_БУХ_БЕЛ" xfId="1666"/>
    <cellStyle name="_Январь_Апрель_Февраль_Июнь_БУХ_РЕЧ" xfId="1667"/>
    <cellStyle name="_Январь_Апрель_Февраль_Июнь_ВЕБДИЗ" xfId="1668"/>
    <cellStyle name="_Январь_Апрель_Февраль_Июнь_ВЕБМАСТ" xfId="1669"/>
    <cellStyle name="_Январь_Апрель_Февраль_Июнь_ВЕБМАСТ_БЕЛ" xfId="1670"/>
    <cellStyle name="_Январь_Апрель_Февраль_Июнь_ВЕБМАСТ_РЕЧ" xfId="1671"/>
    <cellStyle name="_Январь_Апрель_Февраль_Июнь_Дети" xfId="1672"/>
    <cellStyle name="_Январь_Апрель_Февраль_Июнь_Дистанц." xfId="1673"/>
    <cellStyle name="_Январь_Апрель_Февраль_Июнь_Индив." xfId="1674"/>
    <cellStyle name="_Январь_Апрель_Февраль_Июнь_Индив._БЕЛ" xfId="1675"/>
    <cellStyle name="_Январь_Апрель_Февраль_Июнь_Индив._РЕЧ" xfId="1676"/>
    <cellStyle name="_Январь_Апрель_Февраль_Июнь_Июнь" xfId="1677"/>
    <cellStyle name="_Январь_Апрель_Февраль_Июнь_Июнь_Август" xfId="1678"/>
    <cellStyle name="_Январь_Апрель_Февраль_Июнь_Июнь_Дистанц." xfId="1679"/>
    <cellStyle name="_Январь_Апрель_Февраль_Июнь_Июнь_Индив." xfId="1680"/>
    <cellStyle name="_Январь_Апрель_Февраль_Июнь_Июнь_КБУ" xfId="1681"/>
    <cellStyle name="_Январь_Апрель_Февраль_Июнь_КБУ" xfId="1682"/>
    <cellStyle name="_Январь_Апрель_Февраль_Июнь_КРН" xfId="1683"/>
    <cellStyle name="_Январь_Апрель_Февраль_Июнь_ОПШ" xfId="1684"/>
    <cellStyle name="_Январь_Апрель_Февраль_Июнь_СР" xfId="1685"/>
    <cellStyle name="_Январь_Апрель_Февраль_КБУ" xfId="1686"/>
    <cellStyle name="_Январь_Апрель_Февраль_КРН" xfId="1687"/>
    <cellStyle name="_Январь_Апрель_Февраль_Май" xfId="1688"/>
    <cellStyle name="_Январь_Апрель_Февраль_Май_Август" xfId="1689"/>
    <cellStyle name="_Январь_Апрель_Февраль_Май_Август_Дистанц." xfId="1690"/>
    <cellStyle name="_Январь_Апрель_Февраль_Май_Август_Индив." xfId="1691"/>
    <cellStyle name="_Январь_Апрель_Февраль_Май_БЕЛ" xfId="1692"/>
    <cellStyle name="_Январь_Апрель_Февраль_Май_БИНТ" xfId="1693"/>
    <cellStyle name="_Январь_Апрель_Февраль_Май_БИНТ_БЕЛ" xfId="1694"/>
    <cellStyle name="_Январь_Апрель_Февраль_Май_БИНТ_РЕЧ" xfId="1695"/>
    <cellStyle name="_Январь_Апрель_Февраль_Май_ВЕБДИЗ" xfId="1696"/>
    <cellStyle name="_Январь_Апрель_Февраль_Май_ВЕБМАСТ" xfId="1697"/>
    <cellStyle name="_Январь_Апрель_Февраль_Май_ВЕБМАСТ_БЕЛ" xfId="1698"/>
    <cellStyle name="_Январь_Апрель_Февраль_Май_ВЕБМАСТ_РЕЧ" xfId="1699"/>
    <cellStyle name="_Январь_Апрель_Февраль_Май_Дети" xfId="1700"/>
    <cellStyle name="_Январь_Апрель_Февраль_Май_Дистанц." xfId="1701"/>
    <cellStyle name="_Январь_Апрель_Февраль_Май_Индив." xfId="1702"/>
    <cellStyle name="_Январь_Апрель_Февраль_Май_Индив._БЕЛ" xfId="1703"/>
    <cellStyle name="_Январь_Апрель_Февраль_Май_Индив._РЕЧ" xfId="1704"/>
    <cellStyle name="_Январь_Апрель_Февраль_Май_Июнь" xfId="1705"/>
    <cellStyle name="_Январь_Апрель_Февраль_Май_Июнь_Август" xfId="1706"/>
    <cellStyle name="_Январь_Апрель_Февраль_Май_Июнь_Дистанц." xfId="1707"/>
    <cellStyle name="_Январь_Апрель_Февраль_Май_Июнь_Индив." xfId="1708"/>
    <cellStyle name="_Январь_Апрель_Февраль_Май_Июнь_КБУ" xfId="1709"/>
    <cellStyle name="_Январь_Апрель_Февраль_Май_КБУ" xfId="1710"/>
    <cellStyle name="_Январь_Апрель_Февраль_Май_КРН" xfId="1711"/>
    <cellStyle name="_Январь_Апрель_Февраль_Май_ОПШ" xfId="1712"/>
    <cellStyle name="_Январь_Апрель_Февраль_Май_СР" xfId="1713"/>
    <cellStyle name="_Январь_Апрель_Февраль_ОПШ" xfId="1714"/>
    <cellStyle name="_Январь_Апрель_Февраль_РЕЧ" xfId="1715"/>
    <cellStyle name="_Январь_Апрель_Февраль_РЕЧ_БЕЛ" xfId="1716"/>
    <cellStyle name="_Январь_Апрель_Февраль_РЕЧ_РЕЧ" xfId="1717"/>
    <cellStyle name="_Январь_Апрель_Февраль_СИ" xfId="1718"/>
    <cellStyle name="_Январь_Апрель_Февраль_СИ_БЕЛ" xfId="1719"/>
    <cellStyle name="_Январь_Апрель_Февраль_СИ_РЕЧ" xfId="1720"/>
    <cellStyle name="_Январь_Апрель_Февраль_СР" xfId="1721"/>
    <cellStyle name="_Январь_Апрель_Февраль_СУБД" xfId="1722"/>
    <cellStyle name="_Январь_Апрель_Февраль_СУБД_БЕЛ" xfId="1723"/>
    <cellStyle name="_Январь_Апрель_Февраль_СУБД_РЕЧ" xfId="1724"/>
    <cellStyle name="_Январь_Апрель_ФШ" xfId="1725"/>
    <cellStyle name="_Январь_Апрель_ФШ_БЕЛ" xfId="1726"/>
    <cellStyle name="_Январь_Апрель_ФШ_РЕЧ" xfId="1727"/>
    <cellStyle name="_Январь_Б9560" xfId="1728"/>
    <cellStyle name="_Январь_Б9560_БЕЛ" xfId="1729"/>
    <cellStyle name="_Январь_Б9560_РЕЧ" xfId="1730"/>
    <cellStyle name="_Январь_БЕЛ" xfId="1731"/>
    <cellStyle name="_Январь_БЕЛ_БЕЛ" xfId="1732"/>
    <cellStyle name="_Январь_БЕЛ_РЕЧ" xfId="1733"/>
    <cellStyle name="_Январь_БИНТ" xfId="1734"/>
    <cellStyle name="_Январь_БИНТ_БЕЛ" xfId="1735"/>
    <cellStyle name="_Январь_БИНТ_РЕЧ" xfId="1736"/>
    <cellStyle name="_Январь_БУХ" xfId="1737"/>
    <cellStyle name="_Январь_БУХ_БЕЛ" xfId="1738"/>
    <cellStyle name="_Январь_БУХ_РЕЧ" xfId="1739"/>
    <cellStyle name="_Январь_ВЕБДИЗ" xfId="1740"/>
    <cellStyle name="_Январь_ВЕБДИЗ_БЕЛ" xfId="1741"/>
    <cellStyle name="_Январь_ВЕБДИЗ_РЕЧ" xfId="1742"/>
    <cellStyle name="_Январь_ВЕБМАСТ" xfId="1743"/>
    <cellStyle name="_Январь_ВЕБМАСТ_БЕЛ" xfId="1744"/>
    <cellStyle name="_Январь_ВЕБМАСТ_РЕЧ" xfId="1745"/>
    <cellStyle name="_Январь_ВУЕ" xfId="1746"/>
    <cellStyle name="_Январь_ВУЕ_БЕЛ" xfId="1747"/>
    <cellStyle name="_Январь_ВУЕ_РЕЧ" xfId="1748"/>
    <cellStyle name="_Январь_Дети" xfId="1749"/>
    <cellStyle name="_Январь_Дети_БЕЛ" xfId="1750"/>
    <cellStyle name="_Январь_Дети_РЕЧ" xfId="1751"/>
    <cellStyle name="_Январь_Дистанц." xfId="1752"/>
    <cellStyle name="_Январь_Заявление" xfId="1753"/>
    <cellStyle name="_Январь_Заявление_БЕЛ" xfId="1754"/>
    <cellStyle name="_Январь_Заявление_РЕЧ" xfId="1755"/>
    <cellStyle name="_Январь_Индив." xfId="1756"/>
    <cellStyle name="_Январь_Индив._БЕЛ" xfId="1757"/>
    <cellStyle name="_Январь_Индив._РЕЧ" xfId="1758"/>
    <cellStyle name="_Январь_ИНТ" xfId="1759"/>
    <cellStyle name="_Январь_ИНТ_БЕЛ" xfId="1760"/>
    <cellStyle name="_Январь_ИНТ_РЕЧ" xfId="1761"/>
    <cellStyle name="_Январь_Июль" xfId="1762"/>
    <cellStyle name="_Январь_Июль_Август" xfId="1763"/>
    <cellStyle name="_Январь_Июль_Август_Дистанц." xfId="1764"/>
    <cellStyle name="_Январь_Июль_Август_Индив." xfId="1765"/>
    <cellStyle name="_Январь_Июль_БЕЛ" xfId="1766"/>
    <cellStyle name="_Январь_Июль_БИНТ" xfId="1767"/>
    <cellStyle name="_Январь_Июль_БИНТ_БЕЛ" xfId="1768"/>
    <cellStyle name="_Январь_Июль_БИНТ_РЕЧ" xfId="1769"/>
    <cellStyle name="_Январь_Июль_ВЕБДИЗ" xfId="1770"/>
    <cellStyle name="_Январь_Июль_ВЕБМАСТ" xfId="1771"/>
    <cellStyle name="_Январь_Июль_ВЕБМАСТ_БЕЛ" xfId="1772"/>
    <cellStyle name="_Январь_Июль_ВЕБМАСТ_РЕЧ" xfId="1773"/>
    <cellStyle name="_Январь_Июль_Дети" xfId="1774"/>
    <cellStyle name="_Январь_Июль_Дистанц." xfId="1775"/>
    <cellStyle name="_Январь_Июль_Индив." xfId="1776"/>
    <cellStyle name="_Январь_Июль_Индив._БЕЛ" xfId="1777"/>
    <cellStyle name="_Январь_Июль_Индив._РЕЧ" xfId="1778"/>
    <cellStyle name="_Январь_Июль_Июнь" xfId="1779"/>
    <cellStyle name="_Январь_Июль_Июнь_Август" xfId="1780"/>
    <cellStyle name="_Январь_Июль_Июнь_Дистанц." xfId="1781"/>
    <cellStyle name="_Январь_Июль_Июнь_Индив." xfId="1782"/>
    <cellStyle name="_Январь_Июль_Июнь_КБУ" xfId="1783"/>
    <cellStyle name="_Январь_Июль_КБУ" xfId="1784"/>
    <cellStyle name="_Январь_Июль_КРН" xfId="1785"/>
    <cellStyle name="_Январь_Июль_ОПШ" xfId="1786"/>
    <cellStyle name="_Январь_Июль_СР" xfId="1787"/>
    <cellStyle name="_Январь_Июнь" xfId="1788"/>
    <cellStyle name="_Январь_Июнь_1" xfId="1789"/>
    <cellStyle name="_Январь_Июнь_1_Август" xfId="1790"/>
    <cellStyle name="_Январь_Июнь_1_Дистанц." xfId="1791"/>
    <cellStyle name="_Январь_Июнь_1_Индив." xfId="1792"/>
    <cellStyle name="_Январь_Июнь_1_КБУ" xfId="1793"/>
    <cellStyle name="_Январь_Июнь_Август" xfId="1794"/>
    <cellStyle name="_Январь_Июнь_Август_Дистанц." xfId="1795"/>
    <cellStyle name="_Январь_Июнь_Август_Индив." xfId="1796"/>
    <cellStyle name="_Январь_Июнь_БЕЛ" xfId="1797"/>
    <cellStyle name="_Январь_Июнь_БИНТ" xfId="1798"/>
    <cellStyle name="_Январь_Июнь_БИНТ_БЕЛ" xfId="1799"/>
    <cellStyle name="_Январь_Июнь_БИНТ_РЕЧ" xfId="1800"/>
    <cellStyle name="_Январь_Июнь_БУХ" xfId="1801"/>
    <cellStyle name="_Январь_Июнь_БУХ_БЕЛ" xfId="1802"/>
    <cellStyle name="_Январь_Июнь_БУХ_РЕЧ" xfId="1803"/>
    <cellStyle name="_Январь_Июнь_ВЕБДИЗ" xfId="1804"/>
    <cellStyle name="_Январь_Июнь_ВЕБМАСТ" xfId="1805"/>
    <cellStyle name="_Январь_Июнь_ВЕБМАСТ_БЕЛ" xfId="1806"/>
    <cellStyle name="_Январь_Июнь_ВЕБМАСТ_РЕЧ" xfId="1807"/>
    <cellStyle name="_Январь_Июнь_Дети" xfId="1808"/>
    <cellStyle name="_Январь_Июнь_Дистанц." xfId="1809"/>
    <cellStyle name="_Январь_Июнь_Индив." xfId="1810"/>
    <cellStyle name="_Январь_Июнь_Индив._БЕЛ" xfId="1811"/>
    <cellStyle name="_Январь_Июнь_Индив._РЕЧ" xfId="1812"/>
    <cellStyle name="_Январь_Июнь_Июнь" xfId="1813"/>
    <cellStyle name="_Январь_Июнь_Июнь_Август" xfId="1814"/>
    <cellStyle name="_Январь_Июнь_Июнь_Дистанц." xfId="1815"/>
    <cellStyle name="_Январь_Июнь_Июнь_Индив." xfId="1816"/>
    <cellStyle name="_Январь_Июнь_Июнь_КБУ" xfId="1817"/>
    <cellStyle name="_Январь_Июнь_КБУ" xfId="1818"/>
    <cellStyle name="_Январь_Июнь_КРН" xfId="1819"/>
    <cellStyle name="_Январь_Июнь_ОПШ" xfId="1820"/>
    <cellStyle name="_Январь_Июнь_СР" xfId="1821"/>
    <cellStyle name="_Январь_КБУ" xfId="1822"/>
    <cellStyle name="_Январь_КБУ_БЕЛ" xfId="1823"/>
    <cellStyle name="_Январь_КБУ_РЕЧ" xfId="1824"/>
    <cellStyle name="_Январь_Консультация" xfId="1825"/>
    <cellStyle name="_Январь_Консультация_БЕЛ" xfId="1826"/>
    <cellStyle name="_Январь_Консультация_РЕЧ" xfId="1827"/>
    <cellStyle name="_Январь_КРН" xfId="1828"/>
    <cellStyle name="_Январь_КРН_БЕЛ" xfId="1829"/>
    <cellStyle name="_Январь_КРН_РЕЧ" xfId="1830"/>
    <cellStyle name="_Январь_ЛСХ" xfId="1831"/>
    <cellStyle name="_Январь_ЛСХ_БЕЛ" xfId="1832"/>
    <cellStyle name="_Январь_ЛСХ_РЕЧ" xfId="1833"/>
    <cellStyle name="_Январь_Май" xfId="1834"/>
    <cellStyle name="_Январь_Май_1" xfId="1835"/>
    <cellStyle name="_Январь_Май_1_Август" xfId="1836"/>
    <cellStyle name="_Январь_Май_1_Август_Дистанц." xfId="1837"/>
    <cellStyle name="_Январь_Май_1_Август_Индив." xfId="1838"/>
    <cellStyle name="_Январь_Май_1_БЕЛ" xfId="1839"/>
    <cellStyle name="_Январь_Май_1_БИНТ" xfId="1840"/>
    <cellStyle name="_Январь_Май_1_БИНТ_БЕЛ" xfId="1841"/>
    <cellStyle name="_Январь_Май_1_БИНТ_РЕЧ" xfId="1842"/>
    <cellStyle name="_Январь_Май_1_ВЕБДИЗ" xfId="1843"/>
    <cellStyle name="_Январь_Май_1_ВЕБМАСТ" xfId="1844"/>
    <cellStyle name="_Январь_Май_1_ВЕБМАСТ_БЕЛ" xfId="1845"/>
    <cellStyle name="_Январь_Май_1_ВЕБМАСТ_РЕЧ" xfId="1846"/>
    <cellStyle name="_Январь_Май_1_Дети" xfId="1847"/>
    <cellStyle name="_Январь_Май_1_Дистанц." xfId="1848"/>
    <cellStyle name="_Январь_Май_1_Индив." xfId="1849"/>
    <cellStyle name="_Январь_Май_1_Индив._БЕЛ" xfId="1850"/>
    <cellStyle name="_Январь_Май_1_Индив._РЕЧ" xfId="1851"/>
    <cellStyle name="_Январь_Май_1_Июнь" xfId="1852"/>
    <cellStyle name="_Январь_Май_1_Июнь_Август" xfId="1853"/>
    <cellStyle name="_Январь_Май_1_Июнь_Дистанц." xfId="1854"/>
    <cellStyle name="_Январь_Май_1_Июнь_Индив." xfId="1855"/>
    <cellStyle name="_Январь_Май_1_Июнь_КБУ" xfId="1856"/>
    <cellStyle name="_Январь_Май_1_КБУ" xfId="1857"/>
    <cellStyle name="_Январь_Май_1_КРН" xfId="1858"/>
    <cellStyle name="_Январь_Май_1_ОПШ" xfId="1859"/>
    <cellStyle name="_Январь_Май_1_СР" xfId="1860"/>
    <cellStyle name="_Январь_Май_Август" xfId="1861"/>
    <cellStyle name="_Январь_Май_Август_Дистанц." xfId="1862"/>
    <cellStyle name="_Январь_Май_Август_Индив." xfId="1863"/>
    <cellStyle name="_Январь_Май_АКАД" xfId="1864"/>
    <cellStyle name="_Январь_Май_АКАД_БЕЛ" xfId="1865"/>
    <cellStyle name="_Январь_Май_АКАД_РЕЧ" xfId="1866"/>
    <cellStyle name="_Январь_Май_Б9560" xfId="1867"/>
    <cellStyle name="_Январь_Май_Б9560_БЕЛ" xfId="1868"/>
    <cellStyle name="_Январь_Май_Б9560_РЕЧ" xfId="1869"/>
    <cellStyle name="_Январь_Май_БЕЛ" xfId="1870"/>
    <cellStyle name="_Январь_Май_БИНТ" xfId="1871"/>
    <cellStyle name="_Январь_Май_БИНТ_БЕЛ" xfId="1872"/>
    <cellStyle name="_Январь_Май_БИНТ_РЕЧ" xfId="1873"/>
    <cellStyle name="_Январь_Май_БУХ" xfId="1874"/>
    <cellStyle name="_Январь_Май_БУХ_БЕЛ" xfId="1875"/>
    <cellStyle name="_Январь_Май_БУХ_РЕЧ" xfId="1876"/>
    <cellStyle name="_Январь_Май_ВЕБДИЗ" xfId="1877"/>
    <cellStyle name="_Январь_Май_ВЕБМАСТ" xfId="1878"/>
    <cellStyle name="_Январь_Май_ВЕБМАСТ_БЕЛ" xfId="1879"/>
    <cellStyle name="_Январь_Май_ВЕБМАСТ_РЕЧ" xfId="1880"/>
    <cellStyle name="_Январь_Май_Дети" xfId="1881"/>
    <cellStyle name="_Январь_Май_Дистанц." xfId="1882"/>
    <cellStyle name="_Январь_Май_Индив." xfId="1883"/>
    <cellStyle name="_Январь_Май_Индив._БЕЛ" xfId="1884"/>
    <cellStyle name="_Январь_Май_Индив._РЕЧ" xfId="1885"/>
    <cellStyle name="_Январь_Май_Июль" xfId="1886"/>
    <cellStyle name="_Январь_Май_Июль_Август" xfId="1887"/>
    <cellStyle name="_Январь_Май_Июль_Август_Дистанц." xfId="1888"/>
    <cellStyle name="_Январь_Май_Июль_Август_Индив." xfId="1889"/>
    <cellStyle name="_Январь_Май_Июль_БЕЛ" xfId="1890"/>
    <cellStyle name="_Январь_Май_Июль_БИНТ" xfId="1891"/>
    <cellStyle name="_Январь_Май_Июль_БИНТ_БЕЛ" xfId="1892"/>
    <cellStyle name="_Январь_Май_Июль_БИНТ_РЕЧ" xfId="1893"/>
    <cellStyle name="_Январь_Май_Июль_ВЕБДИЗ" xfId="1894"/>
    <cellStyle name="_Январь_Май_Июль_ВЕБМАСТ" xfId="1895"/>
    <cellStyle name="_Январь_Май_Июль_ВЕБМАСТ_БЕЛ" xfId="1896"/>
    <cellStyle name="_Январь_Май_Июль_ВЕБМАСТ_РЕЧ" xfId="1897"/>
    <cellStyle name="_Январь_Май_Июль_Дети" xfId="1898"/>
    <cellStyle name="_Январь_Май_Июль_Дистанц." xfId="1899"/>
    <cellStyle name="_Январь_Май_Июль_Индив." xfId="1900"/>
    <cellStyle name="_Январь_Май_Июль_Индив._БЕЛ" xfId="1901"/>
    <cellStyle name="_Январь_Май_Июль_Индив._РЕЧ" xfId="1902"/>
    <cellStyle name="_Январь_Май_Июль_Июнь" xfId="1903"/>
    <cellStyle name="_Январь_Май_Июль_Июнь_Август" xfId="1904"/>
    <cellStyle name="_Январь_Май_Июль_Июнь_Дистанц." xfId="1905"/>
    <cellStyle name="_Январь_Май_Июль_Июнь_Индив." xfId="1906"/>
    <cellStyle name="_Январь_Май_Июль_Июнь_КБУ" xfId="1907"/>
    <cellStyle name="_Январь_Май_Июль_КБУ" xfId="1908"/>
    <cellStyle name="_Январь_Май_Июль_КРН" xfId="1909"/>
    <cellStyle name="_Январь_Май_Июль_ОПШ" xfId="1910"/>
    <cellStyle name="_Январь_Май_Июль_СР" xfId="1911"/>
    <cellStyle name="_Январь_Май_Июнь" xfId="1912"/>
    <cellStyle name="_Январь_Май_Июнь_1" xfId="1913"/>
    <cellStyle name="_Январь_Май_Июнь_1_Август" xfId="1914"/>
    <cellStyle name="_Январь_Май_Июнь_1_Дистанц." xfId="1915"/>
    <cellStyle name="_Январь_Май_Июнь_1_Индив." xfId="1916"/>
    <cellStyle name="_Январь_Май_Июнь_1_КБУ" xfId="1917"/>
    <cellStyle name="_Январь_Май_Июнь_Август" xfId="1918"/>
    <cellStyle name="_Январь_Май_Июнь_Август_Дистанц." xfId="1919"/>
    <cellStyle name="_Январь_Май_Июнь_Август_Индив." xfId="1920"/>
    <cellStyle name="_Январь_Май_Июнь_БЕЛ" xfId="1921"/>
    <cellStyle name="_Январь_Май_Июнь_БИНТ" xfId="1922"/>
    <cellStyle name="_Январь_Май_Июнь_БИНТ_БЕЛ" xfId="1923"/>
    <cellStyle name="_Январь_Май_Июнь_БИНТ_РЕЧ" xfId="1924"/>
    <cellStyle name="_Январь_Май_Июнь_БУХ" xfId="1925"/>
    <cellStyle name="_Январь_Май_Июнь_БУХ_БЕЛ" xfId="1926"/>
    <cellStyle name="_Январь_Май_Июнь_БУХ_РЕЧ" xfId="1927"/>
    <cellStyle name="_Январь_Май_Июнь_ВЕБДИЗ" xfId="1928"/>
    <cellStyle name="_Январь_Май_Июнь_ВЕБМАСТ" xfId="1929"/>
    <cellStyle name="_Январь_Май_Июнь_ВЕБМАСТ_БЕЛ" xfId="1930"/>
    <cellStyle name="_Январь_Май_Июнь_ВЕБМАСТ_РЕЧ" xfId="1931"/>
    <cellStyle name="_Январь_Май_Июнь_Дети" xfId="1932"/>
    <cellStyle name="_Январь_Май_Июнь_Дистанц." xfId="1933"/>
    <cellStyle name="_Январь_Май_Июнь_Индив." xfId="1934"/>
    <cellStyle name="_Январь_Май_Июнь_Индив._БЕЛ" xfId="1935"/>
    <cellStyle name="_Январь_Май_Июнь_Индив._РЕЧ" xfId="1936"/>
    <cellStyle name="_Январь_Май_Июнь_Июнь" xfId="1937"/>
    <cellStyle name="_Январь_Май_Июнь_Июнь_Август" xfId="1938"/>
    <cellStyle name="_Январь_Май_Июнь_Июнь_Дистанц." xfId="1939"/>
    <cellStyle name="_Январь_Май_Июнь_Июнь_Индив." xfId="1940"/>
    <cellStyle name="_Январь_Май_Июнь_Июнь_КБУ" xfId="1941"/>
    <cellStyle name="_Январь_Май_Июнь_КБУ" xfId="1942"/>
    <cellStyle name="_Январь_Май_Июнь_КРН" xfId="1943"/>
    <cellStyle name="_Январь_Май_Июнь_ОПШ" xfId="1944"/>
    <cellStyle name="_Январь_Май_Июнь_СР" xfId="1945"/>
    <cellStyle name="_Январь_Май_КБУ" xfId="1946"/>
    <cellStyle name="_Январь_Май_КРН" xfId="1947"/>
    <cellStyle name="_Январь_Май_Май" xfId="1948"/>
    <cellStyle name="_Январь_Май_Май_Август" xfId="1949"/>
    <cellStyle name="_Январь_Май_Май_Август_Дистанц." xfId="1950"/>
    <cellStyle name="_Январь_Май_Май_Август_Индив." xfId="1951"/>
    <cellStyle name="_Январь_Май_Май_БЕЛ" xfId="1952"/>
    <cellStyle name="_Январь_Май_Май_БИНТ" xfId="1953"/>
    <cellStyle name="_Январь_Май_Май_БИНТ_БЕЛ" xfId="1954"/>
    <cellStyle name="_Январь_Май_Май_БИНТ_РЕЧ" xfId="1955"/>
    <cellStyle name="_Январь_Май_Май_ВЕБДИЗ" xfId="1956"/>
    <cellStyle name="_Январь_Май_Май_ВЕБМАСТ" xfId="1957"/>
    <cellStyle name="_Январь_Май_Май_ВЕБМАСТ_БЕЛ" xfId="1958"/>
    <cellStyle name="_Январь_Май_Май_ВЕБМАСТ_РЕЧ" xfId="1959"/>
    <cellStyle name="_Январь_Май_Май_Дети" xfId="1960"/>
    <cellStyle name="_Январь_Май_Май_Дистанц." xfId="1961"/>
    <cellStyle name="_Январь_Май_Май_Индив." xfId="1962"/>
    <cellStyle name="_Январь_Май_Май_Индив._БЕЛ" xfId="1963"/>
    <cellStyle name="_Январь_Май_Май_Индив._РЕЧ" xfId="1964"/>
    <cellStyle name="_Январь_Май_Май_Июнь" xfId="1965"/>
    <cellStyle name="_Январь_Май_Май_Июнь_Август" xfId="1966"/>
    <cellStyle name="_Январь_Май_Май_Июнь_Дистанц." xfId="1967"/>
    <cellStyle name="_Январь_Май_Май_Июнь_Индив." xfId="1968"/>
    <cellStyle name="_Январь_Май_Май_Июнь_КБУ" xfId="1969"/>
    <cellStyle name="_Январь_Май_Май_КБУ" xfId="1970"/>
    <cellStyle name="_Январь_Май_Май_КРН" xfId="1971"/>
    <cellStyle name="_Январь_Май_Май_ОПШ" xfId="1972"/>
    <cellStyle name="_Январь_Май_Май_СР" xfId="1973"/>
    <cellStyle name="_Январь_Май_ОПШ" xfId="1974"/>
    <cellStyle name="_Январь_Май_РЕЧ" xfId="1975"/>
    <cellStyle name="_Январь_Май_РЕЧ_БЕЛ" xfId="1976"/>
    <cellStyle name="_Январь_Май_РЕЧ_РЕЧ" xfId="1977"/>
    <cellStyle name="_Январь_Май_СИ" xfId="1978"/>
    <cellStyle name="_Январь_Май_СИ_БЕЛ" xfId="1979"/>
    <cellStyle name="_Январь_Май_СИ_РЕЧ" xfId="1980"/>
    <cellStyle name="_Январь_Май_СР" xfId="1981"/>
    <cellStyle name="_Январь_Май_СУБД" xfId="1982"/>
    <cellStyle name="_Январь_Май_СУБД_БЕЛ" xfId="1983"/>
    <cellStyle name="_Январь_Май_СУБД_РЕЧ" xfId="1984"/>
    <cellStyle name="_Январь_МП" xfId="1985"/>
    <cellStyle name="_Январь_МП_БЕЛ" xfId="1986"/>
    <cellStyle name="_Январь_МП_РЕЧ" xfId="1987"/>
    <cellStyle name="_Январь_НТ" xfId="1988"/>
    <cellStyle name="_Январь_НТ_БЕЛ" xfId="1989"/>
    <cellStyle name="_Январь_НТ_РЕЧ" xfId="1990"/>
    <cellStyle name="_Январь_ОПШ" xfId="1991"/>
    <cellStyle name="_Январь_ОПШ_БЕЛ" xfId="1992"/>
    <cellStyle name="_Январь_ОПШ_РЕЧ" xfId="1993"/>
    <cellStyle name="_Январь_Офис" xfId="1994"/>
    <cellStyle name="_Январь_Офис_БЕЛ" xfId="1995"/>
    <cellStyle name="_Январь_Офис_РЕЧ" xfId="1996"/>
    <cellStyle name="_Январь_ПРШ" xfId="1997"/>
    <cellStyle name="_Январь_ПРШ_БЕЛ" xfId="1998"/>
    <cellStyle name="_Январь_ПРШ_РЕЧ" xfId="1999"/>
    <cellStyle name="_Январь_РЕЧ" xfId="2000"/>
    <cellStyle name="_Январь_РЕЧ_БЕЛ" xfId="2001"/>
    <cellStyle name="_Январь_РЕЧ_РЕЧ" xfId="2002"/>
    <cellStyle name="_Январь_СВБ" xfId="2003"/>
    <cellStyle name="_Январь_СВБ_БЕЛ" xfId="2004"/>
    <cellStyle name="_Январь_СВБ_РЕЧ" xfId="2005"/>
    <cellStyle name="_Январь_СИ" xfId="2006"/>
    <cellStyle name="_Январь_СИ_БЕЛ" xfId="2007"/>
    <cellStyle name="_Январь_СИ_РЕЧ" xfId="2008"/>
    <cellStyle name="_Январь_СИС" xfId="2009"/>
    <cellStyle name="_Январь_СИС_БЕЛ" xfId="2010"/>
    <cellStyle name="_Январь_СИС_РЕЧ" xfId="2011"/>
    <cellStyle name="_Январь_СР" xfId="2012"/>
    <cellStyle name="_Январь_СУБД" xfId="2013"/>
    <cellStyle name="_Январь_СУБД_БЕЛ" xfId="2014"/>
    <cellStyle name="_Январь_СУБД_РЕЧ" xfId="2015"/>
    <cellStyle name="_Январь_ТЕК" xfId="2016"/>
    <cellStyle name="_Январь_ТЕК_БЕЛ" xfId="2017"/>
    <cellStyle name="_Январь_ТЕК_РЕЧ" xfId="2018"/>
    <cellStyle name="_Январь_ТОР" xfId="2019"/>
    <cellStyle name="_Январь_ТОР_БЕЛ" xfId="2020"/>
    <cellStyle name="_Январь_ТОР_РЕЧ" xfId="2021"/>
    <cellStyle name="_Январь_Февраль" xfId="2022"/>
    <cellStyle name="_Январь_Февраль_1" xfId="2023"/>
    <cellStyle name="_Январь_Февраль_1_Август" xfId="2024"/>
    <cellStyle name="_Январь_Февраль_1_Август_Дистанц." xfId="2025"/>
    <cellStyle name="_Январь_Февраль_1_Август_Индив." xfId="2026"/>
    <cellStyle name="_Январь_Февраль_1_АКАД" xfId="2027"/>
    <cellStyle name="_Январь_Февраль_1_АКАД_БЕЛ" xfId="2028"/>
    <cellStyle name="_Январь_Февраль_1_АКАД_РЕЧ" xfId="2029"/>
    <cellStyle name="_Январь_Февраль_1_Б9560" xfId="2030"/>
    <cellStyle name="_Январь_Февраль_1_Б9560_БЕЛ" xfId="2031"/>
    <cellStyle name="_Январь_Февраль_1_Б9560_РЕЧ" xfId="2032"/>
    <cellStyle name="_Январь_Февраль_1_БЕЛ" xfId="2033"/>
    <cellStyle name="_Январь_Февраль_1_БИНТ" xfId="2034"/>
    <cellStyle name="_Январь_Февраль_1_БИНТ_БЕЛ" xfId="2035"/>
    <cellStyle name="_Январь_Февраль_1_БИНТ_РЕЧ" xfId="2036"/>
    <cellStyle name="_Январь_Февраль_1_БУХ" xfId="2037"/>
    <cellStyle name="_Январь_Февраль_1_БУХ_БЕЛ" xfId="2038"/>
    <cellStyle name="_Январь_Февраль_1_БУХ_РЕЧ" xfId="2039"/>
    <cellStyle name="_Январь_Февраль_1_ВЕБДИЗ" xfId="2040"/>
    <cellStyle name="_Январь_Февраль_1_ВЕБМАСТ" xfId="2041"/>
    <cellStyle name="_Январь_Февраль_1_ВЕБМАСТ_БЕЛ" xfId="2042"/>
    <cellStyle name="_Январь_Февраль_1_ВЕБМАСТ_РЕЧ" xfId="2043"/>
    <cellStyle name="_Январь_Февраль_1_Дети" xfId="2044"/>
    <cellStyle name="_Январь_Февраль_1_Дистанц." xfId="2045"/>
    <cellStyle name="_Январь_Февраль_1_Индив." xfId="2046"/>
    <cellStyle name="_Январь_Февраль_1_Индив._БЕЛ" xfId="2047"/>
    <cellStyle name="_Январь_Февраль_1_Индив._РЕЧ" xfId="2048"/>
    <cellStyle name="_Январь_Февраль_1_Июль" xfId="2049"/>
    <cellStyle name="_Январь_Февраль_1_Июль_Август" xfId="2050"/>
    <cellStyle name="_Январь_Февраль_1_Июль_Август_Дистанц." xfId="2051"/>
    <cellStyle name="_Январь_Февраль_1_Июль_Август_Индив." xfId="2052"/>
    <cellStyle name="_Январь_Февраль_1_Июль_БЕЛ" xfId="2053"/>
    <cellStyle name="_Январь_Февраль_1_Июль_БИНТ" xfId="2054"/>
    <cellStyle name="_Январь_Февраль_1_Июль_БИНТ_БЕЛ" xfId="2055"/>
    <cellStyle name="_Январь_Февраль_1_Июль_БИНТ_РЕЧ" xfId="2056"/>
    <cellStyle name="_Январь_Февраль_1_Июль_ВЕБДИЗ" xfId="2057"/>
    <cellStyle name="_Январь_Февраль_1_Июль_ВЕБМАСТ" xfId="2058"/>
    <cellStyle name="_Январь_Февраль_1_Июль_ВЕБМАСТ_БЕЛ" xfId="2059"/>
    <cellStyle name="_Январь_Февраль_1_Июль_ВЕБМАСТ_РЕЧ" xfId="2060"/>
    <cellStyle name="_Январь_Февраль_1_Июль_Дети" xfId="2061"/>
    <cellStyle name="_Январь_Февраль_1_Июль_Дистанц." xfId="2062"/>
    <cellStyle name="_Январь_Февраль_1_Июль_Индив." xfId="2063"/>
    <cellStyle name="_Январь_Февраль_1_Июль_Индив._БЕЛ" xfId="2064"/>
    <cellStyle name="_Январь_Февраль_1_Июль_Индив._РЕЧ" xfId="2065"/>
    <cellStyle name="_Январь_Февраль_1_Июль_Июнь" xfId="2066"/>
    <cellStyle name="_Январь_Февраль_1_Июль_Июнь_Август" xfId="2067"/>
    <cellStyle name="_Январь_Февраль_1_Июль_Июнь_Дистанц." xfId="2068"/>
    <cellStyle name="_Январь_Февраль_1_Июль_Июнь_Индив." xfId="2069"/>
    <cellStyle name="_Январь_Февраль_1_Июль_Июнь_КБУ" xfId="2070"/>
    <cellStyle name="_Январь_Февраль_1_Июль_КБУ" xfId="2071"/>
    <cellStyle name="_Январь_Февраль_1_Июль_КРН" xfId="2072"/>
    <cellStyle name="_Январь_Февраль_1_Июль_ОПШ" xfId="2073"/>
    <cellStyle name="_Январь_Февраль_1_Июль_СР" xfId="2074"/>
    <cellStyle name="_Январь_Февраль_1_Июнь" xfId="2075"/>
    <cellStyle name="_Январь_Февраль_1_Июнь_1" xfId="2076"/>
    <cellStyle name="_Январь_Февраль_1_Июнь_1_Август" xfId="2077"/>
    <cellStyle name="_Январь_Февраль_1_Июнь_1_Дистанц." xfId="2078"/>
    <cellStyle name="_Январь_Февраль_1_Июнь_1_Индив." xfId="2079"/>
    <cellStyle name="_Январь_Февраль_1_Июнь_1_КБУ" xfId="2080"/>
    <cellStyle name="_Январь_Февраль_1_Июнь_Август" xfId="2081"/>
    <cellStyle name="_Январь_Февраль_1_Июнь_Август_Дистанц." xfId="2082"/>
    <cellStyle name="_Январь_Февраль_1_Июнь_Август_Индив." xfId="2083"/>
    <cellStyle name="_Январь_Февраль_1_Июнь_БЕЛ" xfId="2084"/>
    <cellStyle name="_Январь_Февраль_1_Июнь_БИНТ" xfId="2085"/>
    <cellStyle name="_Январь_Февраль_1_Июнь_БИНТ_БЕЛ" xfId="2086"/>
    <cellStyle name="_Январь_Февраль_1_Июнь_БИНТ_РЕЧ" xfId="2087"/>
    <cellStyle name="_Январь_Февраль_1_Июнь_БУХ" xfId="2088"/>
    <cellStyle name="_Январь_Февраль_1_Июнь_БУХ_БЕЛ" xfId="2089"/>
    <cellStyle name="_Январь_Февраль_1_Июнь_БУХ_РЕЧ" xfId="2090"/>
    <cellStyle name="_Январь_Февраль_1_Июнь_ВЕБДИЗ" xfId="2091"/>
    <cellStyle name="_Январь_Февраль_1_Июнь_ВЕБМАСТ" xfId="2092"/>
    <cellStyle name="_Январь_Февраль_1_Июнь_ВЕБМАСТ_БЕЛ" xfId="2093"/>
    <cellStyle name="_Январь_Февраль_1_Июнь_ВЕБМАСТ_РЕЧ" xfId="2094"/>
    <cellStyle name="_Январь_Февраль_1_Июнь_Дети" xfId="2095"/>
    <cellStyle name="_Январь_Февраль_1_Июнь_Дистанц." xfId="2096"/>
    <cellStyle name="_Январь_Февраль_1_Июнь_Индив." xfId="2097"/>
    <cellStyle name="_Январь_Февраль_1_Июнь_Индив._БЕЛ" xfId="2098"/>
    <cellStyle name="_Январь_Февраль_1_Июнь_Индив._РЕЧ" xfId="2099"/>
    <cellStyle name="_Январь_Февраль_1_Июнь_Июнь" xfId="2100"/>
    <cellStyle name="_Январь_Февраль_1_Июнь_Июнь_Август" xfId="2101"/>
    <cellStyle name="_Январь_Февраль_1_Июнь_Июнь_Дистанц." xfId="2102"/>
    <cellStyle name="_Январь_Февраль_1_Июнь_Июнь_Индив." xfId="2103"/>
    <cellStyle name="_Январь_Февраль_1_Июнь_Июнь_КБУ" xfId="2104"/>
    <cellStyle name="_Январь_Февраль_1_Июнь_КБУ" xfId="2105"/>
    <cellStyle name="_Январь_Февраль_1_Июнь_КРН" xfId="2106"/>
    <cellStyle name="_Январь_Февраль_1_Июнь_ОПШ" xfId="2107"/>
    <cellStyle name="_Январь_Февраль_1_Июнь_СР" xfId="2108"/>
    <cellStyle name="_Январь_Февраль_1_КБУ" xfId="2109"/>
    <cellStyle name="_Январь_Февраль_1_КРН" xfId="2110"/>
    <cellStyle name="_Январь_Февраль_1_Май" xfId="2111"/>
    <cellStyle name="_Январь_Февраль_1_Май_Август" xfId="2112"/>
    <cellStyle name="_Январь_Февраль_1_Май_Август_Дистанц." xfId="2113"/>
    <cellStyle name="_Январь_Февраль_1_Май_Август_Индив." xfId="2114"/>
    <cellStyle name="_Январь_Февраль_1_Май_БЕЛ" xfId="2115"/>
    <cellStyle name="_Январь_Февраль_1_Май_БИНТ" xfId="2116"/>
    <cellStyle name="_Январь_Февраль_1_Май_БИНТ_БЕЛ" xfId="2117"/>
    <cellStyle name="_Январь_Февраль_1_Май_БИНТ_РЕЧ" xfId="2118"/>
    <cellStyle name="_Январь_Февраль_1_Май_ВЕБДИЗ" xfId="2119"/>
    <cellStyle name="_Январь_Февраль_1_Май_ВЕБМАСТ" xfId="2120"/>
    <cellStyle name="_Январь_Февраль_1_Май_ВЕБМАСТ_БЕЛ" xfId="2121"/>
    <cellStyle name="_Январь_Февраль_1_Май_ВЕБМАСТ_РЕЧ" xfId="2122"/>
    <cellStyle name="_Январь_Февраль_1_Май_Дети" xfId="2123"/>
    <cellStyle name="_Январь_Февраль_1_Май_Дистанц." xfId="2124"/>
    <cellStyle name="_Январь_Февраль_1_Май_Индив." xfId="2125"/>
    <cellStyle name="_Январь_Февраль_1_Май_Индив._БЕЛ" xfId="2126"/>
    <cellStyle name="_Январь_Февраль_1_Май_Индив._РЕЧ" xfId="2127"/>
    <cellStyle name="_Январь_Февраль_1_Май_Июнь" xfId="2128"/>
    <cellStyle name="_Январь_Февраль_1_Май_Июнь_Август" xfId="2129"/>
    <cellStyle name="_Январь_Февраль_1_Май_Июнь_Дистанц." xfId="2130"/>
    <cellStyle name="_Январь_Февраль_1_Май_Июнь_Индив." xfId="2131"/>
    <cellStyle name="_Январь_Февраль_1_Май_Июнь_КБУ" xfId="2132"/>
    <cellStyle name="_Январь_Февраль_1_Май_КБУ" xfId="2133"/>
    <cellStyle name="_Январь_Февраль_1_Май_КРН" xfId="2134"/>
    <cellStyle name="_Январь_Февраль_1_Май_ОПШ" xfId="2135"/>
    <cellStyle name="_Январь_Февраль_1_Май_СР" xfId="2136"/>
    <cellStyle name="_Январь_Февраль_1_ОПШ" xfId="2137"/>
    <cellStyle name="_Январь_Февраль_1_РЕЧ" xfId="2138"/>
    <cellStyle name="_Январь_Февраль_1_РЕЧ_БЕЛ" xfId="2139"/>
    <cellStyle name="_Январь_Февраль_1_РЕЧ_РЕЧ" xfId="2140"/>
    <cellStyle name="_Январь_Февраль_1_СИ" xfId="2141"/>
    <cellStyle name="_Январь_Февраль_1_СИ_БЕЛ" xfId="2142"/>
    <cellStyle name="_Январь_Февраль_1_СИ_РЕЧ" xfId="2143"/>
    <cellStyle name="_Январь_Февраль_1_СР" xfId="2144"/>
    <cellStyle name="_Январь_Февраль_1_СУБД" xfId="2145"/>
    <cellStyle name="_Январь_Февраль_1_СУБД_БЕЛ" xfId="2146"/>
    <cellStyle name="_Январь_Февраль_1_СУБД_РЕЧ" xfId="2147"/>
    <cellStyle name="_Январь_Февраль_БЕЛ" xfId="2148"/>
    <cellStyle name="_Январь_Февраль_РЕЧ" xfId="2149"/>
    <cellStyle name="_Январь_ФШ" xfId="2150"/>
    <cellStyle name="_Январь_ФШ_БЕЛ" xfId="2151"/>
    <cellStyle name="_Январь_ФШ_РЕЧ" xfId="2152"/>
    <cellStyle name="20% - Акцент1" xfId="2153"/>
    <cellStyle name="20% - Акцент2" xfId="2154"/>
    <cellStyle name="20% - Акцент3" xfId="2155"/>
    <cellStyle name="20% - Акцент4" xfId="2156"/>
    <cellStyle name="20% - Акцент5" xfId="2157"/>
    <cellStyle name="20% - Акцент6" xfId="2158"/>
    <cellStyle name="40% - Акцент1" xfId="2159"/>
    <cellStyle name="40% - Акцент2" xfId="2160"/>
    <cellStyle name="40% - Акцент3" xfId="2161"/>
    <cellStyle name="40% - Акцент4" xfId="2162"/>
    <cellStyle name="40% - Акцент5" xfId="2163"/>
    <cellStyle name="40% - Акцент6" xfId="2164"/>
    <cellStyle name="60% - Акцент1" xfId="2165"/>
    <cellStyle name="60% - Акцент2" xfId="2166"/>
    <cellStyle name="60% - Акцент3" xfId="2167"/>
    <cellStyle name="60% - Акцент4" xfId="2168"/>
    <cellStyle name="60% - Акцент5" xfId="2169"/>
    <cellStyle name="60% - Акцент6" xfId="2170"/>
    <cellStyle name="Currency 2" xfId="2204"/>
    <cellStyle name="Currency0" xfId="2171"/>
    <cellStyle name="Euro" xfId="1"/>
    <cellStyle name="Normal 2" xfId="2206"/>
    <cellStyle name="Normal 4" xfId="2208"/>
    <cellStyle name="Normal1" xfId="2172"/>
    <cellStyle name="Акцент1" xfId="2173"/>
    <cellStyle name="Акцент2" xfId="2174"/>
    <cellStyle name="Акцент3" xfId="2175"/>
    <cellStyle name="Акцент4" xfId="2176"/>
    <cellStyle name="Акцент5" xfId="2177"/>
    <cellStyle name="Акцент6" xfId="2178"/>
    <cellStyle name="Ввод " xfId="2179"/>
    <cellStyle name="Вывод" xfId="2180"/>
    <cellStyle name="Вычисление" xfId="2181"/>
    <cellStyle name="Денежный" xfId="2205" builtinId="4"/>
    <cellStyle name="Денежный [0] 2" xfId="2182"/>
    <cellStyle name="Денежный 2" xfId="2183"/>
    <cellStyle name="Заголовок 1" xfId="2184"/>
    <cellStyle name="Заголовок 2" xfId="2185"/>
    <cellStyle name="Заголовок 3" xfId="2186"/>
    <cellStyle name="Заголовок 4" xfId="2187"/>
    <cellStyle name="Итог" xfId="2188"/>
    <cellStyle name="Контрольная ячейка" xfId="2189"/>
    <cellStyle name="Название" xfId="2190"/>
    <cellStyle name="Нейтральный" xfId="2191"/>
    <cellStyle name="новое_имя" xfId="2"/>
    <cellStyle name="Обычный" xfId="0" builtinId="0"/>
    <cellStyle name="Обычный 2" xfId="2192"/>
    <cellStyle name="Обычный 3" xfId="2207"/>
    <cellStyle name="Обычный_DHL" xfId="2209"/>
    <cellStyle name="Обычный_Задания Excel#2" xfId="3"/>
    <cellStyle name="Обычный_Итоговая работа по Excel" xfId="4"/>
    <cellStyle name="Обычный_Логика и форматирование" xfId="5"/>
    <cellStyle name="Обычный_Функции ЕСЛИ и ВПР" xfId="6"/>
    <cellStyle name="Плохой" xfId="2193"/>
    <cellStyle name="Пояснение" xfId="2194"/>
    <cellStyle name="Примечание" xfId="2195"/>
    <cellStyle name="Процентный" xfId="7" builtinId="5"/>
    <cellStyle name="Процентный 2" xfId="2196"/>
    <cellStyle name="Связанная ячейка" xfId="2197"/>
    <cellStyle name="Стиль 1" xfId="2198"/>
    <cellStyle name="Стиль_названий" xfId="2199"/>
    <cellStyle name="Текст предупреждения" xfId="2200"/>
    <cellStyle name="Тысячи [0]_Лист1" xfId="2201"/>
    <cellStyle name="Тысячи_Лист1" xfId="2202"/>
    <cellStyle name="Финансовый" xfId="2210" builtinId="3"/>
    <cellStyle name="Хороший" xfId="2203"/>
  </cellStyles>
  <dxfs count="25">
    <dxf>
      <fill>
        <patternFill>
          <bgColor rgb="FF66CCFF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BA8BFF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</dxfs>
  <tableStyles count="1" defaultTableStyle="TableStyleMedium9" defaultPivotStyle="PivotStyleLight16">
    <tableStyle name="MySqlDefault" pivot="0" table="0" count="0"/>
  </tableStyles>
  <colors>
    <mruColors>
      <color rgb="FFFF66CC"/>
      <color rgb="FFFFFF99"/>
      <color rgb="FFFFCC00"/>
      <color rgb="FF00FF00"/>
      <color rgb="FFE70919"/>
      <color rgb="FF9966FF"/>
      <color rgb="FFFFCCFF"/>
      <color rgb="FF00FFFF"/>
      <color rgb="FFFF00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133350</xdr:rowOff>
    </xdr:from>
    <xdr:to>
      <xdr:col>10</xdr:col>
      <xdr:colOff>447675</xdr:colOff>
      <xdr:row>17</xdr:row>
      <xdr:rowOff>66675</xdr:rowOff>
    </xdr:to>
    <xdr:sp macro="" textlink="">
      <xdr:nvSpPr>
        <xdr:cNvPr id="2" name="Загнутый угол 1"/>
        <xdr:cNvSpPr/>
      </xdr:nvSpPr>
      <xdr:spPr>
        <a:xfrm>
          <a:off x="1333500" y="619125"/>
          <a:ext cx="5210175" cy="2200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новый лист: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назвать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установить цвет ярлычка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жёлтый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переместить лист перед листом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3-1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копию листа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Переименовать в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ЗАКАЗЫ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лист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ТАБЕЛЬ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123826</xdr:rowOff>
    </xdr:from>
    <xdr:to>
      <xdr:col>27</xdr:col>
      <xdr:colOff>19050</xdr:colOff>
      <xdr:row>17</xdr:row>
      <xdr:rowOff>104775</xdr:rowOff>
    </xdr:to>
    <xdr:sp macro="" textlink="">
      <xdr:nvSpPr>
        <xdr:cNvPr id="2" name="Загнутый угол 1"/>
        <xdr:cNvSpPr/>
      </xdr:nvSpPr>
      <xdr:spPr>
        <a:xfrm>
          <a:off x="2200275" y="2762251"/>
          <a:ext cx="5429250" cy="13239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аполнить данные в таблице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 дежурств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учитывая, что на каждой неделе сотрудник дежурит только один раз, в соответствии с последовательностью, заданной в первые 7 дней.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1238250</xdr:colOff>
      <xdr:row>8</xdr:row>
      <xdr:rowOff>161925</xdr:rowOff>
    </xdr:from>
    <xdr:to>
      <xdr:col>24</xdr:col>
      <xdr:colOff>180975</xdr:colOff>
      <xdr:row>18</xdr:row>
      <xdr:rowOff>114300</xdr:rowOff>
    </xdr:to>
    <xdr:sp macro="" textlink="">
      <xdr:nvSpPr>
        <xdr:cNvPr id="2" name="Загнутый угол 1"/>
        <xdr:cNvSpPr/>
      </xdr:nvSpPr>
      <xdr:spPr>
        <a:xfrm>
          <a:off x="1752600" y="2543175"/>
          <a:ext cx="5400675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график работы по сменам: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1-я смена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первые 3 дня работают, затем 3 дня отдыхает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2-я смена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первые 3 дня отдыхают, затем 3 дня работают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аполнение производить символом-образцом из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D10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(копировать)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11</xdr:row>
      <xdr:rowOff>161925</xdr:rowOff>
    </xdr:from>
    <xdr:to>
      <xdr:col>7</xdr:col>
      <xdr:colOff>695325</xdr:colOff>
      <xdr:row>19</xdr:row>
      <xdr:rowOff>9525</xdr:rowOff>
    </xdr:to>
    <xdr:sp macro="" textlink="">
      <xdr:nvSpPr>
        <xdr:cNvPr id="2" name="Загнутый угол 1"/>
        <xdr:cNvSpPr/>
      </xdr:nvSpPr>
      <xdr:spPr>
        <a:xfrm>
          <a:off x="990600" y="2638425"/>
          <a:ext cx="6381750" cy="1295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данные таблицы.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правильность вычисления по соответствию значений ячеек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9</xdr:row>
      <xdr:rowOff>95250</xdr:rowOff>
    </xdr:from>
    <xdr:to>
      <xdr:col>17</xdr:col>
      <xdr:colOff>228601</xdr:colOff>
      <xdr:row>20</xdr:row>
      <xdr:rowOff>85725</xdr:rowOff>
    </xdr:to>
    <xdr:sp macro="" textlink="">
      <xdr:nvSpPr>
        <xdr:cNvPr id="2" name="Загнутый угол 1"/>
        <xdr:cNvSpPr/>
      </xdr:nvSpPr>
      <xdr:spPr>
        <a:xfrm>
          <a:off x="11258550" y="1943100"/>
          <a:ext cx="5610226" cy="19812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брака, 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 учитывая цену за шт и количество брака, шт.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партии, р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количество не бракованного товара по указанной цене с учетом стоимости доставки.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правильность вычислений по данным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N2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 также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N3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361949</xdr:rowOff>
    </xdr:from>
    <xdr:to>
      <xdr:col>12</xdr:col>
      <xdr:colOff>352425</xdr:colOff>
      <xdr:row>14</xdr:row>
      <xdr:rowOff>47624</xdr:rowOff>
    </xdr:to>
    <xdr:sp macro="" textlink="">
      <xdr:nvSpPr>
        <xdr:cNvPr id="3" name="Загнутый угол 2"/>
        <xdr:cNvSpPr/>
      </xdr:nvSpPr>
      <xdr:spPr>
        <a:xfrm>
          <a:off x="7191374" y="361949"/>
          <a:ext cx="5334001" cy="25431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Начислено,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произведение тарифной ставки и отработанных часов.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Подоходный налог,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процент (ячейка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D17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Начислено.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значение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разница между Начислено и Налогом, переведенная в рубли (курс в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D18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правильность вычисления по соответствию значений ячеек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5</xdr:row>
      <xdr:rowOff>47624</xdr:rowOff>
    </xdr:from>
    <xdr:to>
      <xdr:col>12</xdr:col>
      <xdr:colOff>447675</xdr:colOff>
      <xdr:row>14</xdr:row>
      <xdr:rowOff>133350</xdr:rowOff>
    </xdr:to>
    <xdr:sp macro="" textlink="">
      <xdr:nvSpPr>
        <xdr:cNvPr id="2" name="Загнутый угол 1"/>
        <xdr:cNvSpPr/>
      </xdr:nvSpPr>
      <xdr:spPr>
        <a:xfrm>
          <a:off x="6229349" y="1523999"/>
          <a:ext cx="4000501" cy="16859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заказа с учетом скидки, 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учитывая % скидки, указанный в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роверить правильность вычисления по соответствию значений ячеек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0</xdr:rowOff>
    </xdr:from>
    <xdr:to>
      <xdr:col>11</xdr:col>
      <xdr:colOff>9525</xdr:colOff>
      <xdr:row>16</xdr:row>
      <xdr:rowOff>38100</xdr:rowOff>
    </xdr:to>
    <xdr:sp macro="" textlink="">
      <xdr:nvSpPr>
        <xdr:cNvPr id="3" name="Загнутый угол 2"/>
        <xdr:cNvSpPr/>
      </xdr:nvSpPr>
      <xdr:spPr>
        <a:xfrm>
          <a:off x="6057900" y="933450"/>
          <a:ext cx="4295775" cy="20288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в долларах.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в рублях, используя в расчетах значение курса доллара с листа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в евро, используя в расчетах значение курса евро с листа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265459</xdr:colOff>
      <xdr:row>8</xdr:row>
      <xdr:rowOff>152815</xdr:rowOff>
    </xdr:from>
    <xdr:to>
      <xdr:col>15</xdr:col>
      <xdr:colOff>276226</xdr:colOff>
      <xdr:row>26</xdr:row>
      <xdr:rowOff>66675</xdr:rowOff>
    </xdr:to>
    <xdr:sp macro="" textlink="">
      <xdr:nvSpPr>
        <xdr:cNvPr id="3" name="Загнутый угол 2"/>
        <xdr:cNvSpPr/>
      </xdr:nvSpPr>
      <xdr:spPr>
        <a:xfrm>
          <a:off x="8009284" y="1648240"/>
          <a:ext cx="4154142" cy="317141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роизвести вычисления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столбцах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F:J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используя в расчетах имена для ячеек: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ПроцентПремии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ПроцентНалога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USD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EUR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Премия,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% премии от Оклада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Налог,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% от Оклада вместе с Премией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Оклад вместе с Премией за вычетом Налога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Проверить правильность вычисления в таблице по совпадению значений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N7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10</xdr:row>
      <xdr:rowOff>161924</xdr:rowOff>
    </xdr:from>
    <xdr:to>
      <xdr:col>8</xdr:col>
      <xdr:colOff>76200</xdr:colOff>
      <xdr:row>18</xdr:row>
      <xdr:rowOff>38099</xdr:rowOff>
    </xdr:to>
    <xdr:sp macro="" textlink="">
      <xdr:nvSpPr>
        <xdr:cNvPr id="3" name="Загнутый угол 2"/>
        <xdr:cNvSpPr/>
      </xdr:nvSpPr>
      <xdr:spPr>
        <a:xfrm>
          <a:off x="2247899" y="2257424"/>
          <a:ext cx="5410201" cy="13239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значения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в соответствии с заголовками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равнить полученные результаты со значениями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6</xdr:row>
      <xdr:rowOff>161924</xdr:rowOff>
    </xdr:from>
    <xdr:to>
      <xdr:col>13</xdr:col>
      <xdr:colOff>171450</xdr:colOff>
      <xdr:row>18</xdr:row>
      <xdr:rowOff>19049</xdr:rowOff>
    </xdr:to>
    <xdr:sp macro="" textlink="">
      <xdr:nvSpPr>
        <xdr:cNvPr id="3" name="Загнутый угол 2"/>
        <xdr:cNvSpPr/>
      </xdr:nvSpPr>
      <xdr:spPr>
        <a:xfrm>
          <a:off x="5857875" y="1638299"/>
          <a:ext cx="5267325" cy="19145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значения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Стоимости заказа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доставки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при следующих условиях:если стоимость заказа менее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30 тыс 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то доставка платная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р, иначе - бесплатная.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значения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Стоимости заказов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Стоимости доставки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Сравнить со значениями в ячеках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соответственно.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18</xdr:row>
      <xdr:rowOff>162484</xdr:rowOff>
    </xdr:from>
    <xdr:to>
      <xdr:col>9</xdr:col>
      <xdr:colOff>619685</xdr:colOff>
      <xdr:row>36</xdr:row>
      <xdr:rowOff>152959</xdr:rowOff>
    </xdr:to>
    <xdr:sp macro="" textlink="">
      <xdr:nvSpPr>
        <xdr:cNvPr id="3" name="Загнутый угол 2"/>
        <xdr:cNvSpPr/>
      </xdr:nvSpPr>
      <xdr:spPr>
        <a:xfrm>
          <a:off x="6198534" y="3400984"/>
          <a:ext cx="4640916" cy="3217769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 помощью клавиш переместить курсор с последнюю заполненную ячейку вправо по горизонтали, затем вниз, а затем вернуться в начало листа.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только ячейки с данными (с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до конца таблицы вниз). Установить начертание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курсив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на листе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-ю строку. Установить цвет шрифта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авто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столбцы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Установить цвет шрифта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синий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всю таблицу. Установить размер шрифта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11 пт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180974</xdr:rowOff>
    </xdr:from>
    <xdr:to>
      <xdr:col>12</xdr:col>
      <xdr:colOff>476250</xdr:colOff>
      <xdr:row>18</xdr:row>
      <xdr:rowOff>123825</xdr:rowOff>
    </xdr:to>
    <xdr:sp macro="" textlink="">
      <xdr:nvSpPr>
        <xdr:cNvPr id="5" name="Загнутый угол 4"/>
        <xdr:cNvSpPr/>
      </xdr:nvSpPr>
      <xdr:spPr>
        <a:xfrm>
          <a:off x="6257925" y="1304924"/>
          <a:ext cx="4686300" cy="22955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значения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Премии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следующих условиях: если стаж работы сотрудника не менее 10 лет, то премия 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% от оклада, в противном случае -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% от оклада.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значения Итоговой суммы каждого сотрудника.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значения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Суммы премий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Итоговой суммы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Сравнить со значениями в ячеках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соответственно.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</xdr:row>
      <xdr:rowOff>171451</xdr:rowOff>
    </xdr:from>
    <xdr:to>
      <xdr:col>15</xdr:col>
      <xdr:colOff>133350</xdr:colOff>
      <xdr:row>10</xdr:row>
      <xdr:rowOff>0</xdr:rowOff>
    </xdr:to>
    <xdr:sp macro="" textlink="">
      <xdr:nvSpPr>
        <xdr:cNvPr id="2" name="Загнутый угол 1"/>
        <xdr:cNvSpPr/>
      </xdr:nvSpPr>
      <xdr:spPr>
        <a:xfrm>
          <a:off x="6448425" y="1876426"/>
          <a:ext cx="3971925" cy="1200149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пределить причину возникновения ошибки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D, 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F, G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 и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H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Исправить ошибки.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371475</xdr:rowOff>
    </xdr:from>
    <xdr:to>
      <xdr:col>20</xdr:col>
      <xdr:colOff>542925</xdr:colOff>
      <xdr:row>33</xdr:row>
      <xdr:rowOff>95250</xdr:rowOff>
    </xdr:to>
    <xdr:sp macro="" textlink="">
      <xdr:nvSpPr>
        <xdr:cNvPr id="2" name="Загнутый угол 1"/>
        <xdr:cNvSpPr/>
      </xdr:nvSpPr>
      <xdr:spPr>
        <a:xfrm>
          <a:off x="8877300" y="371475"/>
          <a:ext cx="7096125" cy="83343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данные столбцов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F:H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рассчете использовать курсы валют из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C20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C18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вставить обновляемую дату.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становить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числовые форматы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B2:B13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 даты вида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май 13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C18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формат даты вида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мая 2013 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D2:D1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F2:F1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G2:G1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H2:H1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денежные с обозначением валюты и 2-мя десятичными знаками.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ысоту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1-й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14-й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строки увеличить приблизительно в 2 раза (30 пт).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шрифт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всем ячейкам листа установить шрифт 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Calibri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размер шрифта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12 пт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A14:H14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С18:С20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установить начертание полужирный.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выравнивание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по центру ячейки (как по горизонтали, так и по вертикали).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A14:H14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вертикальное выравнивание по центру.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A14:E14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объединить и настроить выравнивание по правому краю.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выполнить перенос текста по словам (при необходимости изменить ширину столбцов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B19:B20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выравнивание по правому краю.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становить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границы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заливки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все границы (тонкая черная), затем толстую внешнюю границу.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A2:H13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толстая внешняя граница.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A1:H1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:H14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заливка синего цвета более светлого оттенка.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B18:B20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заливка зеленого цвтеа более светлого оттенка.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B18:C20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внутри тонкая граница зеленого цвета и внешняя толстая граница еленого цвета.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B18:C18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внешняя толстая граница зеленого цвета.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равнить полученный результат оформления с образцом на листе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6+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9</xdr:row>
      <xdr:rowOff>47625</xdr:rowOff>
    </xdr:from>
    <xdr:to>
      <xdr:col>5</xdr:col>
      <xdr:colOff>1028701</xdr:colOff>
      <xdr:row>14</xdr:row>
      <xdr:rowOff>66675</xdr:rowOff>
    </xdr:to>
    <xdr:sp macro="" textlink="">
      <xdr:nvSpPr>
        <xdr:cNvPr id="6" name="Загнутый угол 5"/>
        <xdr:cNvSpPr/>
      </xdr:nvSpPr>
      <xdr:spPr>
        <a:xfrm>
          <a:off x="2847976" y="1676400"/>
          <a:ext cx="3867150" cy="9239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к диапазону ячеек автоформат таблицы.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12</xdr:row>
      <xdr:rowOff>0</xdr:rowOff>
    </xdr:from>
    <xdr:to>
      <xdr:col>18</xdr:col>
      <xdr:colOff>228600</xdr:colOff>
      <xdr:row>21</xdr:row>
      <xdr:rowOff>76200</xdr:rowOff>
    </xdr:to>
    <xdr:sp macro="" textlink="">
      <xdr:nvSpPr>
        <xdr:cNvPr id="2" name="Загнутый угол 1"/>
        <xdr:cNvSpPr/>
      </xdr:nvSpPr>
      <xdr:spPr>
        <a:xfrm>
          <a:off x="1428750" y="2095500"/>
          <a:ext cx="5829300" cy="17049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различными цветами заливок в соответствии с требованиями: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выходные дни - светло-синим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дни отпуска - серым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командировочные дни - зеленым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больничные дни - желтый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дни прогулов - красным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352425</xdr:rowOff>
    </xdr:from>
    <xdr:to>
      <xdr:col>13</xdr:col>
      <xdr:colOff>247650</xdr:colOff>
      <xdr:row>14</xdr:row>
      <xdr:rowOff>104775</xdr:rowOff>
    </xdr:to>
    <xdr:sp macro="" textlink="">
      <xdr:nvSpPr>
        <xdr:cNvPr id="2" name="Загнутый угол 1"/>
        <xdr:cNvSpPr/>
      </xdr:nvSpPr>
      <xdr:spPr>
        <a:xfrm>
          <a:off x="7724775" y="352425"/>
          <a:ext cx="4238625" cy="26193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синим цветом заливки все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связанные с чаем.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ыдеть серым цветом заливки повторяющиеся значения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в позиции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данные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Текущее состояние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Разница между Количеством на складе и Необходимым количеством.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условное форматирование::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положительных значений - цвет заливки зеленый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отрицательных значений - цвет заливки красный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9525</xdr:rowOff>
    </xdr:from>
    <xdr:to>
      <xdr:col>13</xdr:col>
      <xdr:colOff>495300</xdr:colOff>
      <xdr:row>17</xdr:row>
      <xdr:rowOff>161925</xdr:rowOff>
    </xdr:to>
    <xdr:sp macro="" textlink="">
      <xdr:nvSpPr>
        <xdr:cNvPr id="3" name="Загнутый угол 2"/>
        <xdr:cNvSpPr/>
      </xdr:nvSpPr>
      <xdr:spPr>
        <a:xfrm>
          <a:off x="7677150" y="1076325"/>
          <a:ext cx="4343400" cy="2324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кексами.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оформление для правила, выделяющего торты,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цвет заливки - темно-синий, а цвет шрифта - белый.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ячейки оранжевым цветом заливки, где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поступления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 22 по 24 января 2013 г.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323850</xdr:rowOff>
    </xdr:from>
    <xdr:to>
      <xdr:col>9</xdr:col>
      <xdr:colOff>581025</xdr:colOff>
      <xdr:row>7</xdr:row>
      <xdr:rowOff>142875</xdr:rowOff>
    </xdr:to>
    <xdr:sp macro="" textlink="">
      <xdr:nvSpPr>
        <xdr:cNvPr id="2" name="Загнутый угол 1"/>
        <xdr:cNvSpPr/>
      </xdr:nvSpPr>
      <xdr:spPr>
        <a:xfrm>
          <a:off x="6610350" y="323850"/>
          <a:ext cx="2743200" cy="13430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все правила условного форматирования, установленные на листе.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95248</xdr:colOff>
      <xdr:row>1</xdr:row>
      <xdr:rowOff>133348</xdr:rowOff>
    </xdr:from>
    <xdr:to>
      <xdr:col>23</xdr:col>
      <xdr:colOff>266699</xdr:colOff>
      <xdr:row>18</xdr:row>
      <xdr:rowOff>85725</xdr:rowOff>
    </xdr:to>
    <xdr:sp macro="" textlink="">
      <xdr:nvSpPr>
        <xdr:cNvPr id="3" name="Загнутый угол 2"/>
        <xdr:cNvSpPr/>
      </xdr:nvSpPr>
      <xdr:spPr>
        <a:xfrm>
          <a:off x="8143873" y="466723"/>
          <a:ext cx="8096251" cy="2886077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примечание к цене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кекса "Он и Она"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Цена действует с 1 января по 14 февраля включительно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вставить примечание -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Скидка только в летний период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в примечании к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E5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период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 1 января по 8 марта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Выделить даты в примечании полужирным.</a:t>
          </a:r>
          <a:endParaRPr lang="ru-RU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копировать примечание из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ячейкам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E6:E9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все примечания на листе.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примечания из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E7:E8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асположить примечания на листе так, чтобы их информация была видна (при необходимости изменить размер).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1304924</xdr:colOff>
      <xdr:row>8</xdr:row>
      <xdr:rowOff>9525</xdr:rowOff>
    </xdr:from>
    <xdr:to>
      <xdr:col>8</xdr:col>
      <xdr:colOff>161925</xdr:colOff>
      <xdr:row>15</xdr:row>
      <xdr:rowOff>114299</xdr:rowOff>
    </xdr:to>
    <xdr:sp macro="" textlink="">
      <xdr:nvSpPr>
        <xdr:cNvPr id="2" name="Загнутый угол 1"/>
        <xdr:cNvSpPr/>
      </xdr:nvSpPr>
      <xdr:spPr>
        <a:xfrm>
          <a:off x="1304924" y="1609725"/>
          <a:ext cx="5133976" cy="14382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делать форматирование таблицы в соответствии с представленными образцами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Все данные, включая заголовки, должны быть написаны в одну строку. 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14</xdr:row>
      <xdr:rowOff>95249</xdr:rowOff>
    </xdr:from>
    <xdr:to>
      <xdr:col>9</xdr:col>
      <xdr:colOff>323849</xdr:colOff>
      <xdr:row>39</xdr:row>
      <xdr:rowOff>171450</xdr:rowOff>
    </xdr:to>
    <xdr:sp macro="" textlink="">
      <xdr:nvSpPr>
        <xdr:cNvPr id="3" name="Загнутый угол 2"/>
        <xdr:cNvSpPr/>
      </xdr:nvSpPr>
      <xdr:spPr>
        <a:xfrm>
          <a:off x="4667249" y="2666999"/>
          <a:ext cx="4229100" cy="460057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ставить столбец между столбцами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ереместить наименования товаров 2012 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:F12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таблицу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разместив в добавленный столбец.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столбец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таблицу данных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считая производимый товар как вся продукция 2012 года с добавлением новых товаров: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Скопировать данные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2012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вместе с заголовками, расположив результат с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Переместить наименования новых товаров 2013 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G5:G6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разместив 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B2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:B2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строку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15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16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 сдвигом влево.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для столбцов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B:E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автоподбор ширины.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ысоту строк 3 и 15 (заголовки таблиц) задать 20.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копировать таблицу вместе с заголовком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на лист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ПРОИЗВОДСТВО 2013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расположив данные с начала листа.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13</xdr:row>
      <xdr:rowOff>47626</xdr:rowOff>
    </xdr:from>
    <xdr:to>
      <xdr:col>7</xdr:col>
      <xdr:colOff>781050</xdr:colOff>
      <xdr:row>19</xdr:row>
      <xdr:rowOff>85726</xdr:rowOff>
    </xdr:to>
    <xdr:sp macro="" textlink="">
      <xdr:nvSpPr>
        <xdr:cNvPr id="3" name="Загнутый угол 2"/>
        <xdr:cNvSpPr/>
      </xdr:nvSpPr>
      <xdr:spPr>
        <a:xfrm>
          <a:off x="3848100" y="2286001"/>
          <a:ext cx="4533900" cy="10096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делать форматирование таблиц и их заголовков одинаковыми. За образец взять таблицу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 контрактов за 2011 год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20</xdr:row>
      <xdr:rowOff>76200</xdr:rowOff>
    </xdr:from>
    <xdr:to>
      <xdr:col>6</xdr:col>
      <xdr:colOff>228600</xdr:colOff>
      <xdr:row>28</xdr:row>
      <xdr:rowOff>47625</xdr:rowOff>
    </xdr:to>
    <xdr:sp macro="" textlink="">
      <xdr:nvSpPr>
        <xdr:cNvPr id="2" name="Загнутый угол 1"/>
        <xdr:cNvSpPr/>
      </xdr:nvSpPr>
      <xdr:spPr>
        <a:xfrm>
          <a:off x="981075" y="3705225"/>
          <a:ext cx="6105525" cy="1333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из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МОСТЫ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всё форматирование.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как содержимое, так и все данные (включая заголовок),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КОНРАКТОВ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408709</xdr:colOff>
      <xdr:row>2</xdr:row>
      <xdr:rowOff>93517</xdr:rowOff>
    </xdr:from>
    <xdr:to>
      <xdr:col>10</xdr:col>
      <xdr:colOff>419100</xdr:colOff>
      <xdr:row>8</xdr:row>
      <xdr:rowOff>19050</xdr:rowOff>
    </xdr:to>
    <xdr:sp macro="" textlink="">
      <xdr:nvSpPr>
        <xdr:cNvPr id="3" name="Загнутый угол 2"/>
        <xdr:cNvSpPr/>
      </xdr:nvSpPr>
      <xdr:spPr>
        <a:xfrm>
          <a:off x="6942859" y="655492"/>
          <a:ext cx="3058391" cy="1011383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порядочить данные в таблице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Наименованию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алфавитном поррядке.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133349</xdr:rowOff>
    </xdr:from>
    <xdr:to>
      <xdr:col>13</xdr:col>
      <xdr:colOff>285750</xdr:colOff>
      <xdr:row>18</xdr:row>
      <xdr:rowOff>95249</xdr:rowOff>
    </xdr:to>
    <xdr:sp macro="" textlink="">
      <xdr:nvSpPr>
        <xdr:cNvPr id="4" name="Загнутый угол 2"/>
        <xdr:cNvSpPr/>
      </xdr:nvSpPr>
      <xdr:spPr>
        <a:xfrm>
          <a:off x="9210675" y="1885949"/>
          <a:ext cx="3829050" cy="15906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сортировку по нескольким критериям в следующем порядке: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Поставщик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 товара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Прибыль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(по убыванию)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361950</xdr:colOff>
      <xdr:row>4</xdr:row>
      <xdr:rowOff>142874</xdr:rowOff>
    </xdr:to>
    <xdr:sp macro="" textlink="">
      <xdr:nvSpPr>
        <xdr:cNvPr id="4" name="Загнутый угол 3"/>
        <xdr:cNvSpPr/>
      </xdr:nvSpPr>
      <xdr:spPr>
        <a:xfrm>
          <a:off x="19050" y="0"/>
          <a:ext cx="9696450" cy="8667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данные поставок за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3-й квартал 2012 г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приемщиком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Удальцов У.У.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всем поставщикам, кроме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БытТехСила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10 записей)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Отсортировать полученный результат по полю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партии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 убыванию.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9</xdr:col>
      <xdr:colOff>390525</xdr:colOff>
      <xdr:row>9</xdr:row>
      <xdr:rowOff>180974</xdr:rowOff>
    </xdr:to>
    <xdr:sp macro="" textlink="">
      <xdr:nvSpPr>
        <xdr:cNvPr id="6" name="Загнутый угол 5"/>
        <xdr:cNvSpPr/>
      </xdr:nvSpPr>
      <xdr:spPr>
        <a:xfrm>
          <a:off x="19049" y="0"/>
          <a:ext cx="10829926" cy="1809749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данные по поставкам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мае 2012 г.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кофеваркам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кофемолкам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поставщика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Смак Компани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3 записи).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копировать полученный результат (вместе с заголовками таблицы) на новый лист (создать самим), который переименовать в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БытТехника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чистить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данные по поставкам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мае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июне 2012 г.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чайникам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тостерам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стоимостью брака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-х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тыс.р.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включительно (ответ: 5 записей)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копировать только полученный результат (без заголовков) на лист БытТехника в конец таблицы.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142875</xdr:rowOff>
    </xdr:from>
    <xdr:to>
      <xdr:col>8</xdr:col>
      <xdr:colOff>800100</xdr:colOff>
      <xdr:row>15</xdr:row>
      <xdr:rowOff>19050</xdr:rowOff>
    </xdr:to>
    <xdr:sp macro="" textlink="">
      <xdr:nvSpPr>
        <xdr:cNvPr id="2" name="Загнутый угол 2"/>
        <xdr:cNvSpPr/>
      </xdr:nvSpPr>
      <xdr:spPr>
        <a:xfrm>
          <a:off x="4591050" y="1609725"/>
          <a:ext cx="3829050" cy="13239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риемщик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Душечкина Д.Д.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сменила фамилию и стала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Замечательная Д.Д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ыполните соответствующую замену данных.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20</xdr:row>
      <xdr:rowOff>123825</xdr:rowOff>
    </xdr:from>
    <xdr:to>
      <xdr:col>12</xdr:col>
      <xdr:colOff>933450</xdr:colOff>
      <xdr:row>35</xdr:row>
      <xdr:rowOff>57150</xdr:rowOff>
    </xdr:to>
    <xdr:sp macro="" textlink="">
      <xdr:nvSpPr>
        <xdr:cNvPr id="3" name="Загнутый угол 2"/>
        <xdr:cNvSpPr/>
      </xdr:nvSpPr>
      <xdr:spPr>
        <a:xfrm>
          <a:off x="9467850" y="3810000"/>
          <a:ext cx="4391025" cy="26479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просмотра данных по вертикали строку заголовков таблицы. Проверить полученный результат.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просмотра данных по горизонтали первый столбец (Наименование). Проверить полученный результат.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нять закрепление областей.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постоянного отображения при просмотре данных и по горизонтали и по вертикали строку заголовков таблицы (первые две строки) и данные первых двух столбцов.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</xdr:row>
      <xdr:rowOff>104775</xdr:rowOff>
    </xdr:from>
    <xdr:to>
      <xdr:col>7</xdr:col>
      <xdr:colOff>28575</xdr:colOff>
      <xdr:row>14</xdr:row>
      <xdr:rowOff>57150</xdr:rowOff>
    </xdr:to>
    <xdr:sp macro="" textlink="">
      <xdr:nvSpPr>
        <xdr:cNvPr id="2" name="Загнутый угол 1"/>
        <xdr:cNvSpPr/>
      </xdr:nvSpPr>
      <xdr:spPr>
        <a:xfrm>
          <a:off x="2381250" y="1400175"/>
          <a:ext cx="4867275" cy="15811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таблицу для печати: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изменить размер страницы на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настроить все поля страницы равными 2 см.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выровнять таблицу на листе по горизонтали по центру.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7</xdr:col>
      <xdr:colOff>1238250</xdr:colOff>
      <xdr:row>27</xdr:row>
      <xdr:rowOff>0</xdr:rowOff>
    </xdr:to>
    <xdr:sp macro="" textlink="">
      <xdr:nvSpPr>
        <xdr:cNvPr id="2" name="Загнутый угол 1"/>
        <xdr:cNvSpPr/>
      </xdr:nvSpPr>
      <xdr:spPr>
        <a:xfrm>
          <a:off x="0" y="1257300"/>
          <a:ext cx="8496300" cy="36385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2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2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таблицу для печати: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2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изменить ориентацию страницы на альбомную.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настроить масштаб для печати данных таблицы по ширине на одной странице.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задать повторение первых 2-х строк на каждой странице.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вставить в нижнем колонтитуле справа нумерацию вида: </a:t>
          </a:r>
          <a:r>
            <a:rPr kumimoji="0" lang="ru-RU" sz="2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Стр1 из 5</a:t>
          </a:r>
          <a:r>
            <a:rPr kumimoji="0" lang="ru-RU" sz="2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добавить в верхнем колонтитуле обновляемую дату.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</xdr:row>
      <xdr:rowOff>66675</xdr:rowOff>
    </xdr:from>
    <xdr:to>
      <xdr:col>6</xdr:col>
      <xdr:colOff>171450</xdr:colOff>
      <xdr:row>24</xdr:row>
      <xdr:rowOff>0</xdr:rowOff>
    </xdr:to>
    <xdr:sp macro="" textlink="">
      <xdr:nvSpPr>
        <xdr:cNvPr id="4" name="Загнутый угол 3"/>
        <xdr:cNvSpPr/>
      </xdr:nvSpPr>
      <xdr:spPr>
        <a:xfrm>
          <a:off x="390525" y="1695450"/>
          <a:ext cx="9248775" cy="26479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с начала листа таблицу с данными по мероприятиям в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летний период 2013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года. Должны содержаться следующие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№ по порядку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название мероприятия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дата начала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время начала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стоимость участия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долларах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максимальная скидка в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%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(число с 1-м знаком в дробной части)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вести 4 записи (строки данных)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13</xdr:row>
      <xdr:rowOff>142875</xdr:rowOff>
    </xdr:from>
    <xdr:to>
      <xdr:col>29</xdr:col>
      <xdr:colOff>57150</xdr:colOff>
      <xdr:row>21</xdr:row>
      <xdr:rowOff>19050</xdr:rowOff>
    </xdr:to>
    <xdr:sp macro="" textlink="">
      <xdr:nvSpPr>
        <xdr:cNvPr id="3" name="Загнутый угол 2"/>
        <xdr:cNvSpPr/>
      </xdr:nvSpPr>
      <xdr:spPr>
        <a:xfrm>
          <a:off x="4143375" y="2828925"/>
          <a:ext cx="5667375" cy="13716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данные к постоянной печати только таблицы за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-месяц: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задать область печати.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установить ориентацию таблицы альбомную.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вписать таблицу для печати на одной странице.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1314449</xdr:colOff>
      <xdr:row>10</xdr:row>
      <xdr:rowOff>123825</xdr:rowOff>
    </xdr:from>
    <xdr:to>
      <xdr:col>8</xdr:col>
      <xdr:colOff>466724</xdr:colOff>
      <xdr:row>29</xdr:row>
      <xdr:rowOff>95250</xdr:rowOff>
    </xdr:to>
    <xdr:sp macro="" textlink="">
      <xdr:nvSpPr>
        <xdr:cNvPr id="2" name="Загнутый угол 1"/>
        <xdr:cNvSpPr/>
      </xdr:nvSpPr>
      <xdr:spPr>
        <a:xfrm>
          <a:off x="1543049" y="1924050"/>
          <a:ext cx="4695825" cy="30480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справить опечатку в торте "М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лодия весны".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аменить название торта "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Сказка наяву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 на "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Сюрприз для всех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ата изготовления кекса "Жемчужина" - 1 апреля 2013 года.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в заголовок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Цена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единицу измерения - евро (значок).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астроить для всех столбцов ширину по содержимому.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85725</xdr:rowOff>
    </xdr:from>
    <xdr:to>
      <xdr:col>13</xdr:col>
      <xdr:colOff>352425</xdr:colOff>
      <xdr:row>13</xdr:row>
      <xdr:rowOff>133350</xdr:rowOff>
    </xdr:to>
    <xdr:sp macro="" textlink="">
      <xdr:nvSpPr>
        <xdr:cNvPr id="2" name="Загнутый угол 1"/>
        <xdr:cNvSpPr/>
      </xdr:nvSpPr>
      <xdr:spPr>
        <a:xfrm>
          <a:off x="5114925" y="85725"/>
          <a:ext cx="4867275" cy="23336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в ячеки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Изготовлено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время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изготовления: 10 и 12 часов. Установить формат, чтобы в ячейках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Изготовлено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отображались как дата, так и время.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ля ячеек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Масса, г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очистить числовой формат - установить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Общий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вести в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E2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цены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540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260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соответственно. Установить числовой формат для корректрого отобращения введенных значений.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18</xdr:row>
      <xdr:rowOff>85724</xdr:rowOff>
    </xdr:from>
    <xdr:to>
      <xdr:col>10</xdr:col>
      <xdr:colOff>190500</xdr:colOff>
      <xdr:row>30</xdr:row>
      <xdr:rowOff>133350</xdr:rowOff>
    </xdr:to>
    <xdr:sp macro="" textlink="">
      <xdr:nvSpPr>
        <xdr:cNvPr id="2" name="Загнутый угол 1"/>
        <xdr:cNvSpPr/>
      </xdr:nvSpPr>
      <xdr:spPr>
        <a:xfrm>
          <a:off x="485774" y="3238499"/>
          <a:ext cx="7572376" cy="19907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 приема сотрудников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ввести дату ближайшего понедельника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заполнить ежедневными датами.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соответствующий день недели и заполнить ячейки.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время начала работы - 9 часов утра. Время начало работы для всех дней недели одно.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ожидаемое количество продаж - 150.  Каждый день планируется рост на 20 штук.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E3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планируемое количество возврата  - 20 штук. Ожидается уменьшение возврата ежедневно на 3 шт.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95248</xdr:rowOff>
    </xdr:from>
    <xdr:to>
      <xdr:col>12</xdr:col>
      <xdr:colOff>247650</xdr:colOff>
      <xdr:row>17</xdr:row>
      <xdr:rowOff>47624</xdr:rowOff>
    </xdr:to>
    <xdr:sp macro="" textlink="">
      <xdr:nvSpPr>
        <xdr:cNvPr id="2" name="Загнутый угол 1"/>
        <xdr:cNvSpPr/>
      </xdr:nvSpPr>
      <xdr:spPr>
        <a:xfrm>
          <a:off x="5591175" y="523873"/>
          <a:ext cx="3552825" cy="26479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 приема сотрудников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сделать нумерацию по порядку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время приема. Первый сотрудник приходит в 11 часов и на каждого сотрудника отводится 30 мин.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Рабочие дни: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F2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текущую дату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выполнить заполнение датами до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F16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только рабочими днями (исключить субботу и воскресенье).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66674</xdr:rowOff>
    </xdr:from>
    <xdr:to>
      <xdr:col>11</xdr:col>
      <xdr:colOff>476250</xdr:colOff>
      <xdr:row>11</xdr:row>
      <xdr:rowOff>104774</xdr:rowOff>
    </xdr:to>
    <xdr:sp macro="" textlink="">
      <xdr:nvSpPr>
        <xdr:cNvPr id="2" name="Загнутый угол 1"/>
        <xdr:cNvSpPr/>
      </xdr:nvSpPr>
      <xdr:spPr>
        <a:xfrm>
          <a:off x="4381500" y="495299"/>
          <a:ext cx="4438650" cy="16668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План продаж контрактов на год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ввести название 1-го месяца.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ячейку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ввести планируемое количество продаж - 2200. Каждый месяц ожидается увеличение количества в 2 раза по отношению к значению предыдущего месяца.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G319" totalsRowShown="0" headerRowDxfId="16" dataDxfId="17" dataCellStyle="Normal 2">
  <autoFilter ref="A1:G319"/>
  <tableColumns count="7">
    <tableColumn id="1" name="Наименование" dataDxfId="24" dataCellStyle="Normal 2"/>
    <tableColumn id="2" name="Производитель" dataDxfId="23" dataCellStyle="Normal 2"/>
    <tableColumn id="3" name="Цена за шт, р" dataDxfId="22" dataCellStyle="Normal 2"/>
    <tableColumn id="4" name="Поставщик" dataDxfId="21" dataCellStyle="Normal 2"/>
    <tableColumn id="5" name="День поставки" dataDxfId="20" dataCellStyle="Normal 2"/>
    <tableColumn id="6" name="Количество, шт" dataDxfId="19" dataCellStyle="Normal 2"/>
    <tableColumn id="7" name="Брак, шт" dataDxfId="18" dataCellStyle="Normal 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7030A0"/>
  </sheetPr>
  <dimension ref="A1"/>
  <sheetViews>
    <sheetView workbookViewId="0">
      <selection activeCell="D58" sqref="D5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FFC000"/>
  </sheetPr>
  <dimension ref="A1:E12"/>
  <sheetViews>
    <sheetView zoomScaleNormal="100" workbookViewId="0">
      <selection activeCell="G8" sqref="G8"/>
    </sheetView>
  </sheetViews>
  <sheetFormatPr defaultRowHeight="12.75" x14ac:dyDescent="0.2"/>
  <cols>
    <col min="1" max="1" width="15.140625" bestFit="1" customWidth="1"/>
    <col min="2" max="2" width="15.140625" customWidth="1"/>
    <col min="3" max="3" width="12.140625" customWidth="1"/>
    <col min="4" max="4" width="16" customWidth="1"/>
    <col min="5" max="5" width="13.85546875" customWidth="1"/>
  </cols>
  <sheetData>
    <row r="1" spans="1:5" ht="18.75" x14ac:dyDescent="0.3">
      <c r="A1" s="122" t="s">
        <v>535</v>
      </c>
      <c r="B1" s="122"/>
    </row>
    <row r="2" spans="1:5" ht="45" x14ac:dyDescent="0.2">
      <c r="A2" s="7" t="s">
        <v>49</v>
      </c>
      <c r="B2" s="7" t="s">
        <v>533</v>
      </c>
      <c r="C2" s="7" t="s">
        <v>534</v>
      </c>
      <c r="D2" s="7" t="s">
        <v>536</v>
      </c>
      <c r="E2" s="7" t="s">
        <v>537</v>
      </c>
    </row>
    <row r="3" spans="1:5" ht="14.25" x14ac:dyDescent="0.2">
      <c r="A3" s="175">
        <v>45943</v>
      </c>
      <c r="B3" s="22" t="s">
        <v>566</v>
      </c>
      <c r="C3" s="169">
        <v>0.375</v>
      </c>
      <c r="D3" s="22">
        <v>150</v>
      </c>
      <c r="E3" s="22">
        <v>20</v>
      </c>
    </row>
    <row r="4" spans="1:5" ht="14.25" x14ac:dyDescent="0.2">
      <c r="A4" s="175">
        <v>45944</v>
      </c>
      <c r="B4" s="22" t="s">
        <v>567</v>
      </c>
      <c r="C4" s="169">
        <v>0.375</v>
      </c>
      <c r="D4" s="22">
        <v>170</v>
      </c>
      <c r="E4" s="22">
        <v>17</v>
      </c>
    </row>
    <row r="5" spans="1:5" ht="14.25" x14ac:dyDescent="0.2">
      <c r="A5" s="175">
        <v>45945</v>
      </c>
      <c r="B5" s="22" t="s">
        <v>568</v>
      </c>
      <c r="C5" s="169">
        <v>0.375</v>
      </c>
      <c r="D5" s="22">
        <v>190</v>
      </c>
      <c r="E5" s="22">
        <v>14</v>
      </c>
    </row>
    <row r="6" spans="1:5" ht="14.25" x14ac:dyDescent="0.2">
      <c r="A6" s="175">
        <v>45946</v>
      </c>
      <c r="B6" s="22" t="s">
        <v>569</v>
      </c>
      <c r="C6" s="169">
        <v>0.375</v>
      </c>
      <c r="D6" s="22">
        <v>210</v>
      </c>
      <c r="E6" s="22">
        <v>11</v>
      </c>
    </row>
    <row r="7" spans="1:5" ht="14.25" x14ac:dyDescent="0.2">
      <c r="A7" s="175">
        <v>45947</v>
      </c>
      <c r="B7" s="22" t="s">
        <v>570</v>
      </c>
      <c r="C7" s="169">
        <v>0.375</v>
      </c>
      <c r="D7" s="22">
        <v>230</v>
      </c>
      <c r="E7" s="22">
        <v>8</v>
      </c>
    </row>
    <row r="8" spans="1:5" ht="14.25" x14ac:dyDescent="0.2">
      <c r="A8" s="175">
        <v>45948</v>
      </c>
      <c r="B8" s="22" t="s">
        <v>571</v>
      </c>
      <c r="C8" s="169">
        <v>0.375</v>
      </c>
      <c r="D8" s="22">
        <v>250</v>
      </c>
      <c r="E8" s="22">
        <v>5</v>
      </c>
    </row>
    <row r="9" spans="1:5" ht="14.25" x14ac:dyDescent="0.2">
      <c r="A9" s="175">
        <v>45949</v>
      </c>
      <c r="B9" s="22" t="s">
        <v>572</v>
      </c>
      <c r="C9" s="169">
        <v>0.375</v>
      </c>
      <c r="D9" s="22">
        <v>270</v>
      </c>
      <c r="E9" s="22">
        <v>2</v>
      </c>
    </row>
    <row r="10" spans="1:5" x14ac:dyDescent="0.2">
      <c r="A10" s="176"/>
    </row>
    <row r="11" spans="1:5" x14ac:dyDescent="0.2">
      <c r="A11" s="176"/>
    </row>
    <row r="12" spans="1:5" x14ac:dyDescent="0.2">
      <c r="A12" s="17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rgb="FFFFC000"/>
  </sheetPr>
  <dimension ref="A1:F16"/>
  <sheetViews>
    <sheetView workbookViewId="0">
      <selection activeCell="J27" sqref="J27"/>
    </sheetView>
  </sheetViews>
  <sheetFormatPr defaultRowHeight="12.75" x14ac:dyDescent="0.2"/>
  <cols>
    <col min="2" max="2" width="19.85546875" bestFit="1" customWidth="1"/>
    <col min="3" max="3" width="17.28515625" customWidth="1"/>
    <col min="6" max="6" width="14" customWidth="1"/>
  </cols>
  <sheetData>
    <row r="1" spans="1:6" ht="18.75" x14ac:dyDescent="0.3">
      <c r="A1" s="122" t="s">
        <v>531</v>
      </c>
      <c r="F1" s="122" t="s">
        <v>550</v>
      </c>
    </row>
    <row r="2" spans="1:6" ht="15" x14ac:dyDescent="0.2">
      <c r="A2" s="7" t="s">
        <v>44</v>
      </c>
      <c r="B2" s="7" t="s">
        <v>393</v>
      </c>
      <c r="C2" s="7" t="s">
        <v>532</v>
      </c>
    </row>
    <row r="3" spans="1:6" ht="14.25" x14ac:dyDescent="0.2">
      <c r="A3" s="22">
        <v>1</v>
      </c>
      <c r="B3" s="22" t="s">
        <v>523</v>
      </c>
      <c r="C3" s="169">
        <v>0.45833333333333331</v>
      </c>
      <c r="F3" s="9">
        <v>45943</v>
      </c>
    </row>
    <row r="4" spans="1:6" ht="14.25" x14ac:dyDescent="0.2">
      <c r="A4" s="22">
        <v>2</v>
      </c>
      <c r="B4" s="22" t="s">
        <v>526</v>
      </c>
      <c r="C4" s="169">
        <v>0.47916666666666669</v>
      </c>
      <c r="F4" s="9">
        <v>45944</v>
      </c>
    </row>
    <row r="5" spans="1:6" ht="14.25" x14ac:dyDescent="0.2">
      <c r="A5" s="22">
        <v>3</v>
      </c>
      <c r="B5" s="22" t="s">
        <v>64</v>
      </c>
      <c r="C5" s="169">
        <v>0.5</v>
      </c>
      <c r="F5" s="9">
        <v>45945</v>
      </c>
    </row>
    <row r="6" spans="1:6" ht="14.25" x14ac:dyDescent="0.2">
      <c r="A6" s="22">
        <v>4</v>
      </c>
      <c r="B6" s="22" t="s">
        <v>217</v>
      </c>
      <c r="C6" s="169">
        <v>0.52083333333333304</v>
      </c>
      <c r="F6" s="9">
        <v>45946</v>
      </c>
    </row>
    <row r="7" spans="1:6" ht="14.25" x14ac:dyDescent="0.2">
      <c r="A7" s="22">
        <v>5</v>
      </c>
      <c r="B7" s="22" t="s">
        <v>396</v>
      </c>
      <c r="C7" s="169">
        <v>0.54166666666666696</v>
      </c>
      <c r="F7" s="9">
        <v>45947</v>
      </c>
    </row>
    <row r="8" spans="1:6" ht="14.25" x14ac:dyDescent="0.2">
      <c r="A8" s="22">
        <v>6</v>
      </c>
      <c r="B8" s="22" t="s">
        <v>525</v>
      </c>
      <c r="C8" s="169">
        <v>0.5625</v>
      </c>
      <c r="F8" s="9">
        <v>45950</v>
      </c>
    </row>
    <row r="9" spans="1:6" ht="14.25" x14ac:dyDescent="0.2">
      <c r="A9" s="22">
        <v>7</v>
      </c>
      <c r="B9" s="22" t="s">
        <v>331</v>
      </c>
      <c r="C9" s="169">
        <v>0.58333333333333304</v>
      </c>
      <c r="F9" s="9">
        <v>45951</v>
      </c>
    </row>
    <row r="10" spans="1:6" ht="14.25" x14ac:dyDescent="0.2">
      <c r="A10" s="22">
        <v>8</v>
      </c>
      <c r="B10" s="22" t="s">
        <v>332</v>
      </c>
      <c r="C10" s="169">
        <v>0.60416666666666696</v>
      </c>
      <c r="F10" s="9">
        <v>45952</v>
      </c>
    </row>
    <row r="11" spans="1:6" ht="14.25" x14ac:dyDescent="0.2">
      <c r="A11" s="22">
        <v>9</v>
      </c>
      <c r="B11" s="22" t="s">
        <v>333</v>
      </c>
      <c r="C11" s="169">
        <v>0.625</v>
      </c>
      <c r="F11" s="9">
        <v>45953</v>
      </c>
    </row>
    <row r="12" spans="1:6" ht="14.25" x14ac:dyDescent="0.2">
      <c r="A12" s="22">
        <v>10</v>
      </c>
      <c r="B12" s="22" t="s">
        <v>334</v>
      </c>
      <c r="C12" s="169">
        <v>0.64583333333333304</v>
      </c>
      <c r="F12" s="9">
        <v>45954</v>
      </c>
    </row>
    <row r="13" spans="1:6" ht="14.25" x14ac:dyDescent="0.2">
      <c r="A13" s="22">
        <v>11</v>
      </c>
      <c r="B13" s="22" t="s">
        <v>335</v>
      </c>
      <c r="C13" s="169">
        <v>0.66666666666666696</v>
      </c>
      <c r="F13" s="9">
        <v>45957</v>
      </c>
    </row>
    <row r="14" spans="1:6" ht="14.25" x14ac:dyDescent="0.2">
      <c r="A14" s="22">
        <v>12</v>
      </c>
      <c r="B14" s="22" t="s">
        <v>216</v>
      </c>
      <c r="C14" s="169">
        <v>0.6875</v>
      </c>
      <c r="F14" s="9">
        <v>45958</v>
      </c>
    </row>
    <row r="15" spans="1:6" ht="14.25" x14ac:dyDescent="0.2">
      <c r="A15" s="22">
        <v>13</v>
      </c>
      <c r="B15" s="22" t="s">
        <v>336</v>
      </c>
      <c r="C15" s="169">
        <v>0.70833333333333304</v>
      </c>
      <c r="F15" s="9">
        <v>45959</v>
      </c>
    </row>
    <row r="16" spans="1:6" ht="14.25" x14ac:dyDescent="0.2">
      <c r="A16" s="22">
        <v>14</v>
      </c>
      <c r="B16" s="22" t="s">
        <v>215</v>
      </c>
      <c r="C16" s="169">
        <v>0.72916666666666696</v>
      </c>
      <c r="F16" s="9">
        <v>45960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rgb="FFFFC000"/>
  </sheetPr>
  <dimension ref="A1:D14"/>
  <sheetViews>
    <sheetView workbookViewId="0">
      <selection activeCell="F17" sqref="F17"/>
    </sheetView>
  </sheetViews>
  <sheetFormatPr defaultRowHeight="12.75" x14ac:dyDescent="0.2"/>
  <cols>
    <col min="1" max="1" width="15.140625" bestFit="1" customWidth="1"/>
    <col min="2" max="2" width="15.140625" customWidth="1"/>
    <col min="3" max="3" width="16" customWidth="1"/>
    <col min="4" max="4" width="13.85546875" customWidth="1"/>
    <col min="7" max="7" width="10.140625" bestFit="1" customWidth="1"/>
  </cols>
  <sheetData>
    <row r="1" spans="1:4" ht="18.75" x14ac:dyDescent="0.3">
      <c r="A1" s="122" t="s">
        <v>538</v>
      </c>
      <c r="B1" s="122"/>
    </row>
    <row r="2" spans="1:4" ht="15" x14ac:dyDescent="0.2">
      <c r="A2" s="7" t="s">
        <v>539</v>
      </c>
      <c r="B2" s="7" t="s">
        <v>540</v>
      </c>
    </row>
    <row r="3" spans="1:4" ht="14.25" x14ac:dyDescent="0.2">
      <c r="A3" s="22" t="s">
        <v>573</v>
      </c>
      <c r="B3" s="177">
        <v>2200.0000000000014</v>
      </c>
      <c r="D3" s="177"/>
    </row>
    <row r="4" spans="1:4" ht="14.25" x14ac:dyDescent="0.2">
      <c r="A4" s="22" t="s">
        <v>574</v>
      </c>
      <c r="B4" s="177">
        <v>4400.0000000000027</v>
      </c>
      <c r="D4" s="177"/>
    </row>
    <row r="5" spans="1:4" ht="14.25" x14ac:dyDescent="0.2">
      <c r="A5" s="22" t="s">
        <v>575</v>
      </c>
      <c r="B5" s="177">
        <v>8800.0000000000055</v>
      </c>
      <c r="D5" s="177"/>
    </row>
    <row r="6" spans="1:4" ht="14.25" x14ac:dyDescent="0.2">
      <c r="A6" s="22" t="s">
        <v>576</v>
      </c>
      <c r="B6" s="177">
        <v>17600.000000000011</v>
      </c>
      <c r="D6" s="177"/>
    </row>
    <row r="7" spans="1:4" ht="14.25" x14ac:dyDescent="0.2">
      <c r="A7" s="22" t="s">
        <v>577</v>
      </c>
      <c r="B7" s="177">
        <v>35200.000000000022</v>
      </c>
      <c r="D7" s="177"/>
    </row>
    <row r="8" spans="1:4" ht="14.25" x14ac:dyDescent="0.2">
      <c r="A8" s="22" t="s">
        <v>578</v>
      </c>
      <c r="B8" s="177">
        <v>70400.000000000044</v>
      </c>
      <c r="D8" s="177"/>
    </row>
    <row r="9" spans="1:4" ht="14.25" x14ac:dyDescent="0.2">
      <c r="A9" s="22" t="s">
        <v>579</v>
      </c>
      <c r="B9" s="177">
        <v>140800.00000000009</v>
      </c>
      <c r="D9" s="177"/>
    </row>
    <row r="10" spans="1:4" ht="14.25" x14ac:dyDescent="0.2">
      <c r="A10" s="22" t="s">
        <v>580</v>
      </c>
      <c r="B10" s="177">
        <v>281600.00000000017</v>
      </c>
      <c r="D10" s="177"/>
    </row>
    <row r="11" spans="1:4" ht="14.25" x14ac:dyDescent="0.2">
      <c r="A11" s="22" t="s">
        <v>581</v>
      </c>
      <c r="B11" s="177">
        <v>563200.00000000035</v>
      </c>
      <c r="D11" s="177"/>
    </row>
    <row r="12" spans="1:4" ht="14.25" x14ac:dyDescent="0.2">
      <c r="A12" s="22" t="s">
        <v>582</v>
      </c>
      <c r="B12" s="177">
        <v>1126400.0000000007</v>
      </c>
      <c r="D12" s="177"/>
    </row>
    <row r="13" spans="1:4" ht="14.25" x14ac:dyDescent="0.2">
      <c r="A13" s="22" t="s">
        <v>583</v>
      </c>
      <c r="B13" s="177">
        <v>2252800</v>
      </c>
      <c r="D13" s="177"/>
    </row>
    <row r="14" spans="1:4" ht="14.25" x14ac:dyDescent="0.2">
      <c r="A14" s="22" t="s">
        <v>584</v>
      </c>
      <c r="B14" s="177">
        <v>4505600</v>
      </c>
      <c r="D14" s="17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rgb="FFFFC000"/>
  </sheetPr>
  <dimension ref="B1:AE10"/>
  <sheetViews>
    <sheetView workbookViewId="0">
      <selection activeCell="R9" sqref="R9"/>
    </sheetView>
  </sheetViews>
  <sheetFormatPr defaultRowHeight="12.75" x14ac:dyDescent="0.2"/>
  <cols>
    <col min="1" max="1" width="2.85546875" customWidth="1"/>
    <col min="2" max="2" width="3.28515625" bestFit="1" customWidth="1"/>
    <col min="3" max="3" width="18.85546875" bestFit="1" customWidth="1"/>
    <col min="4" max="31" width="3.7109375" bestFit="1" customWidth="1"/>
  </cols>
  <sheetData>
    <row r="1" spans="2:31" ht="21" thickBot="1" x14ac:dyDescent="0.35">
      <c r="B1" s="120" t="s">
        <v>528</v>
      </c>
    </row>
    <row r="2" spans="2:31" ht="75" customHeight="1" thickTop="1" thickBot="1" x14ac:dyDescent="0.25">
      <c r="B2" s="107" t="s">
        <v>44</v>
      </c>
      <c r="C2" s="107" t="s">
        <v>393</v>
      </c>
      <c r="D2" s="93">
        <v>41306</v>
      </c>
      <c r="E2" s="94">
        <v>41307</v>
      </c>
      <c r="F2" s="94">
        <v>41308</v>
      </c>
      <c r="G2" s="94">
        <v>41309</v>
      </c>
      <c r="H2" s="94">
        <v>41310</v>
      </c>
      <c r="I2" s="94">
        <v>41311</v>
      </c>
      <c r="J2" s="95">
        <v>41312</v>
      </c>
      <c r="K2" s="93">
        <v>41313</v>
      </c>
      <c r="L2" s="94">
        <v>41314</v>
      </c>
      <c r="M2" s="94">
        <v>41315</v>
      </c>
      <c r="N2" s="94">
        <v>41316</v>
      </c>
      <c r="O2" s="94">
        <v>41317</v>
      </c>
      <c r="P2" s="94">
        <v>41318</v>
      </c>
      <c r="Q2" s="95">
        <v>41319</v>
      </c>
      <c r="R2" s="93">
        <v>41320</v>
      </c>
      <c r="S2" s="94">
        <v>41321</v>
      </c>
      <c r="T2" s="94">
        <v>41322</v>
      </c>
      <c r="U2" s="94">
        <v>41323</v>
      </c>
      <c r="V2" s="94">
        <v>41324</v>
      </c>
      <c r="W2" s="94">
        <v>41325</v>
      </c>
      <c r="X2" s="95">
        <v>41326</v>
      </c>
      <c r="Y2" s="93">
        <v>41327</v>
      </c>
      <c r="Z2" s="94">
        <v>41328</v>
      </c>
      <c r="AA2" s="94">
        <v>41329</v>
      </c>
      <c r="AB2" s="94">
        <v>41330</v>
      </c>
      <c r="AC2" s="94">
        <v>41331</v>
      </c>
      <c r="AD2" s="94">
        <v>41332</v>
      </c>
      <c r="AE2" s="95">
        <v>41333</v>
      </c>
    </row>
    <row r="3" spans="2:31" ht="16.5" thickTop="1" x14ac:dyDescent="0.3">
      <c r="B3" s="114">
        <v>1</v>
      </c>
      <c r="C3" s="109" t="s">
        <v>523</v>
      </c>
      <c r="D3" s="112"/>
      <c r="E3" s="96"/>
      <c r="F3" s="97"/>
      <c r="G3" s="97"/>
      <c r="H3" s="96"/>
      <c r="I3" s="96"/>
      <c r="J3" s="98" t="s">
        <v>524</v>
      </c>
      <c r="K3" s="112"/>
      <c r="L3" s="96"/>
      <c r="M3" s="97"/>
      <c r="N3" s="97"/>
      <c r="O3" s="96"/>
      <c r="P3" s="96"/>
      <c r="Q3" s="98" t="s">
        <v>524</v>
      </c>
      <c r="R3" s="112"/>
      <c r="S3" s="96"/>
      <c r="T3" s="97"/>
      <c r="U3" s="97"/>
      <c r="V3" s="96"/>
      <c r="W3" s="96"/>
      <c r="X3" s="98" t="s">
        <v>524</v>
      </c>
      <c r="Y3" s="112"/>
      <c r="Z3" s="96"/>
      <c r="AA3" s="97"/>
      <c r="AB3" s="97"/>
      <c r="AC3" s="96"/>
      <c r="AD3" s="96"/>
      <c r="AE3" s="98" t="s">
        <v>524</v>
      </c>
    </row>
    <row r="4" spans="2:31" ht="15.75" x14ac:dyDescent="0.3">
      <c r="B4" s="115">
        <v>2</v>
      </c>
      <c r="C4" s="110" t="s">
        <v>525</v>
      </c>
      <c r="D4" s="99"/>
      <c r="E4" s="113"/>
      <c r="F4" s="90"/>
      <c r="G4" s="90"/>
      <c r="H4" s="92"/>
      <c r="I4" s="89" t="s">
        <v>524</v>
      </c>
      <c r="J4" s="100"/>
      <c r="K4" s="99"/>
      <c r="L4" s="113"/>
      <c r="M4" s="90"/>
      <c r="N4" s="90"/>
      <c r="O4" s="92"/>
      <c r="P4" s="89" t="s">
        <v>524</v>
      </c>
      <c r="Q4" s="100"/>
      <c r="R4" s="99"/>
      <c r="S4" s="113"/>
      <c r="T4" s="90"/>
      <c r="U4" s="90"/>
      <c r="V4" s="92"/>
      <c r="W4" s="89" t="s">
        <v>524</v>
      </c>
      <c r="X4" s="100"/>
      <c r="Y4" s="99"/>
      <c r="Z4" s="113"/>
      <c r="AA4" s="90"/>
      <c r="AB4" s="90"/>
      <c r="AC4" s="92"/>
      <c r="AD4" s="89" t="s">
        <v>524</v>
      </c>
      <c r="AE4" s="100"/>
    </row>
    <row r="5" spans="2:31" ht="15.75" x14ac:dyDescent="0.3">
      <c r="B5" s="115">
        <v>3</v>
      </c>
      <c r="C5" s="110" t="s">
        <v>64</v>
      </c>
      <c r="D5" s="101"/>
      <c r="E5" s="90"/>
      <c r="F5" s="113"/>
      <c r="G5" s="91"/>
      <c r="H5" s="89" t="s">
        <v>524</v>
      </c>
      <c r="I5" s="90"/>
      <c r="J5" s="102"/>
      <c r="K5" s="101"/>
      <c r="L5" s="90"/>
      <c r="M5" s="113"/>
      <c r="N5" s="91"/>
      <c r="O5" s="89" t="s">
        <v>524</v>
      </c>
      <c r="P5" s="90"/>
      <c r="Q5" s="102"/>
      <c r="R5" s="101"/>
      <c r="S5" s="90"/>
      <c r="T5" s="113"/>
      <c r="U5" s="91"/>
      <c r="V5" s="89" t="s">
        <v>524</v>
      </c>
      <c r="W5" s="90"/>
      <c r="X5" s="102"/>
      <c r="Y5" s="101"/>
      <c r="Z5" s="90"/>
      <c r="AA5" s="113"/>
      <c r="AB5" s="91"/>
      <c r="AC5" s="89" t="s">
        <v>524</v>
      </c>
      <c r="AD5" s="90"/>
      <c r="AE5" s="102"/>
    </row>
    <row r="6" spans="2:31" ht="15.75" x14ac:dyDescent="0.3">
      <c r="B6" s="115">
        <v>4</v>
      </c>
      <c r="C6" s="110" t="s">
        <v>217</v>
      </c>
      <c r="D6" s="99"/>
      <c r="E6" s="91"/>
      <c r="F6" s="90"/>
      <c r="G6" s="89" t="s">
        <v>524</v>
      </c>
      <c r="H6" s="92"/>
      <c r="I6" s="91"/>
      <c r="J6" s="100"/>
      <c r="K6" s="99"/>
      <c r="L6" s="91"/>
      <c r="M6" s="90"/>
      <c r="N6" s="89" t="s">
        <v>524</v>
      </c>
      <c r="O6" s="92"/>
      <c r="P6" s="91"/>
      <c r="Q6" s="100"/>
      <c r="R6" s="99"/>
      <c r="S6" s="91"/>
      <c r="T6" s="90"/>
      <c r="U6" s="89" t="s">
        <v>524</v>
      </c>
      <c r="V6" s="92"/>
      <c r="W6" s="91"/>
      <c r="X6" s="100"/>
      <c r="Y6" s="99"/>
      <c r="Z6" s="91"/>
      <c r="AA6" s="90"/>
      <c r="AB6" s="89" t="s">
        <v>524</v>
      </c>
      <c r="AC6" s="92"/>
      <c r="AD6" s="91"/>
      <c r="AE6" s="100"/>
    </row>
    <row r="7" spans="2:31" ht="15.75" x14ac:dyDescent="0.3">
      <c r="B7" s="115">
        <v>5</v>
      </c>
      <c r="C7" s="110" t="s">
        <v>396</v>
      </c>
      <c r="D7" s="101"/>
      <c r="E7" s="90"/>
      <c r="F7" s="89" t="s">
        <v>524</v>
      </c>
      <c r="G7" s="91"/>
      <c r="H7" s="113"/>
      <c r="I7" s="90"/>
      <c r="J7" s="102"/>
      <c r="K7" s="101"/>
      <c r="L7" s="90"/>
      <c r="M7" s="89" t="s">
        <v>524</v>
      </c>
      <c r="N7" s="91"/>
      <c r="O7" s="113"/>
      <c r="P7" s="90"/>
      <c r="Q7" s="102"/>
      <c r="R7" s="101"/>
      <c r="S7" s="90"/>
      <c r="T7" s="89" t="s">
        <v>524</v>
      </c>
      <c r="U7" s="91"/>
      <c r="V7" s="113"/>
      <c r="W7" s="90"/>
      <c r="X7" s="102"/>
      <c r="Y7" s="101"/>
      <c r="Z7" s="90"/>
      <c r="AA7" s="89" t="s">
        <v>524</v>
      </c>
      <c r="AB7" s="91"/>
      <c r="AC7" s="113"/>
      <c r="AD7" s="90"/>
      <c r="AE7" s="102"/>
    </row>
    <row r="8" spans="2:31" ht="15.75" x14ac:dyDescent="0.3">
      <c r="B8" s="115">
        <v>6</v>
      </c>
      <c r="C8" s="110" t="s">
        <v>334</v>
      </c>
      <c r="D8" s="99"/>
      <c r="E8" s="89" t="s">
        <v>524</v>
      </c>
      <c r="F8" s="90"/>
      <c r="G8" s="90"/>
      <c r="H8" s="92"/>
      <c r="I8" s="113"/>
      <c r="J8" s="100"/>
      <c r="K8" s="99"/>
      <c r="L8" s="89" t="s">
        <v>524</v>
      </c>
      <c r="M8" s="90"/>
      <c r="N8" s="90"/>
      <c r="O8" s="92"/>
      <c r="P8" s="113"/>
      <c r="Q8" s="100"/>
      <c r="R8" s="99"/>
      <c r="S8" s="89" t="s">
        <v>524</v>
      </c>
      <c r="T8" s="90"/>
      <c r="U8" s="90"/>
      <c r="V8" s="92"/>
      <c r="W8" s="113"/>
      <c r="X8" s="100"/>
      <c r="Y8" s="99"/>
      <c r="Z8" s="89" t="s">
        <v>524</v>
      </c>
      <c r="AA8" s="90"/>
      <c r="AB8" s="90"/>
      <c r="AC8" s="92"/>
      <c r="AD8" s="113"/>
      <c r="AE8" s="100"/>
    </row>
    <row r="9" spans="2:31" ht="16.5" thickBot="1" x14ac:dyDescent="0.35">
      <c r="B9" s="116">
        <v>7</v>
      </c>
      <c r="C9" s="111" t="s">
        <v>333</v>
      </c>
      <c r="D9" s="103" t="s">
        <v>524</v>
      </c>
      <c r="E9" s="104"/>
      <c r="F9" s="105"/>
      <c r="G9" s="105"/>
      <c r="H9" s="104"/>
      <c r="I9" s="104"/>
      <c r="J9" s="106"/>
      <c r="K9" s="103" t="s">
        <v>524</v>
      </c>
      <c r="L9" s="104"/>
      <c r="M9" s="105"/>
      <c r="N9" s="105"/>
      <c r="O9" s="104"/>
      <c r="P9" s="104"/>
      <c r="Q9" s="106"/>
      <c r="R9" s="103" t="s">
        <v>524</v>
      </c>
      <c r="S9" s="104"/>
      <c r="T9" s="105"/>
      <c r="U9" s="105"/>
      <c r="V9" s="104"/>
      <c r="W9" s="104"/>
      <c r="X9" s="106"/>
      <c r="Y9" s="103" t="s">
        <v>524</v>
      </c>
      <c r="Z9" s="104"/>
      <c r="AA9" s="105"/>
      <c r="AB9" s="105"/>
      <c r="AC9" s="104"/>
      <c r="AD9" s="104"/>
      <c r="AE9" s="106"/>
    </row>
    <row r="10" spans="2:31" ht="16.5" thickTop="1" x14ac:dyDescent="0.3">
      <c r="B10" s="117"/>
      <c r="C10" s="118"/>
      <c r="D10" s="118"/>
      <c r="E10" s="118"/>
      <c r="F10" s="118"/>
      <c r="G10" s="11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rgb="FFFFC000"/>
  </sheetPr>
  <dimension ref="B1:AE10"/>
  <sheetViews>
    <sheetView workbookViewId="0">
      <selection activeCell="AF20" sqref="AF20"/>
    </sheetView>
  </sheetViews>
  <sheetFormatPr defaultRowHeight="12.75" x14ac:dyDescent="0.2"/>
  <cols>
    <col min="1" max="1" width="4.42578125" customWidth="1"/>
    <col min="2" max="2" width="3.28515625" bestFit="1" customWidth="1"/>
    <col min="3" max="3" width="18.85546875" bestFit="1" customWidth="1"/>
    <col min="4" max="31" width="3.7109375" bestFit="1" customWidth="1"/>
  </cols>
  <sheetData>
    <row r="1" spans="2:31" ht="20.25" x14ac:dyDescent="0.3">
      <c r="B1" s="120" t="s">
        <v>529</v>
      </c>
    </row>
    <row r="2" spans="2:31" ht="64.5" customHeight="1" x14ac:dyDescent="0.2">
      <c r="B2" s="121" t="s">
        <v>530</v>
      </c>
      <c r="C2" s="85" t="s">
        <v>393</v>
      </c>
      <c r="D2" s="86">
        <v>41306</v>
      </c>
      <c r="E2" s="86">
        <v>41307</v>
      </c>
      <c r="F2" s="86">
        <v>41308</v>
      </c>
      <c r="G2" s="86">
        <v>41309</v>
      </c>
      <c r="H2" s="86">
        <v>41310</v>
      </c>
      <c r="I2" s="86">
        <v>41311</v>
      </c>
      <c r="J2" s="86">
        <v>41312</v>
      </c>
      <c r="K2" s="86">
        <v>41313</v>
      </c>
      <c r="L2" s="86">
        <v>41314</v>
      </c>
      <c r="M2" s="86">
        <v>41315</v>
      </c>
      <c r="N2" s="86">
        <v>41316</v>
      </c>
      <c r="O2" s="86">
        <v>41317</v>
      </c>
      <c r="P2" s="86">
        <v>41318</v>
      </c>
      <c r="Q2" s="86">
        <v>41319</v>
      </c>
      <c r="R2" s="86">
        <v>41320</v>
      </c>
      <c r="S2" s="86">
        <v>41321</v>
      </c>
      <c r="T2" s="86">
        <v>41322</v>
      </c>
      <c r="U2" s="86">
        <v>41323</v>
      </c>
      <c r="V2" s="86">
        <v>41324</v>
      </c>
      <c r="W2" s="86">
        <v>41325</v>
      </c>
      <c r="X2" s="86">
        <v>41326</v>
      </c>
      <c r="Y2" s="86">
        <v>41327</v>
      </c>
      <c r="Z2" s="86">
        <v>41328</v>
      </c>
      <c r="AA2" s="86">
        <v>41329</v>
      </c>
      <c r="AB2" s="86">
        <v>41330</v>
      </c>
      <c r="AC2" s="86">
        <v>41331</v>
      </c>
      <c r="AD2" s="86">
        <v>41332</v>
      </c>
      <c r="AE2" s="86">
        <v>41333</v>
      </c>
    </row>
    <row r="3" spans="2:31" ht="16.5" thickBot="1" x14ac:dyDescent="0.35">
      <c r="B3" s="87">
        <v>1</v>
      </c>
      <c r="C3" s="88" t="s">
        <v>526</v>
      </c>
      <c r="D3" s="103" t="s">
        <v>524</v>
      </c>
      <c r="E3" s="103" t="s">
        <v>524</v>
      </c>
      <c r="F3" s="103" t="s">
        <v>524</v>
      </c>
      <c r="G3" s="119"/>
      <c r="H3" s="119"/>
      <c r="I3" s="119"/>
      <c r="J3" s="103" t="s">
        <v>524</v>
      </c>
      <c r="K3" s="103" t="s">
        <v>524</v>
      </c>
      <c r="L3" s="103" t="s">
        <v>524</v>
      </c>
      <c r="M3" s="119"/>
      <c r="N3" s="119"/>
      <c r="O3" s="119"/>
      <c r="P3" s="103" t="s">
        <v>524</v>
      </c>
      <c r="Q3" s="103" t="s">
        <v>524</v>
      </c>
      <c r="R3" s="103" t="s">
        <v>524</v>
      </c>
      <c r="S3" s="119"/>
      <c r="T3" s="119"/>
      <c r="U3" s="119"/>
      <c r="V3" s="103" t="s">
        <v>524</v>
      </c>
      <c r="W3" s="103" t="s">
        <v>524</v>
      </c>
      <c r="X3" s="103" t="s">
        <v>524</v>
      </c>
      <c r="Y3" s="119"/>
      <c r="Z3" s="119"/>
      <c r="AA3" s="119"/>
      <c r="AB3" s="103" t="s">
        <v>524</v>
      </c>
      <c r="AC3" s="103" t="s">
        <v>524</v>
      </c>
      <c r="AD3" s="103" t="s">
        <v>524</v>
      </c>
      <c r="AE3" s="119"/>
    </row>
    <row r="4" spans="2:31" ht="17.25" thickTop="1" thickBot="1" x14ac:dyDescent="0.35">
      <c r="B4" s="87">
        <v>2</v>
      </c>
      <c r="C4" s="88" t="s">
        <v>331</v>
      </c>
      <c r="D4" s="119"/>
      <c r="E4" s="119"/>
      <c r="F4" s="119"/>
      <c r="G4" s="103" t="s">
        <v>524</v>
      </c>
      <c r="H4" s="103" t="s">
        <v>524</v>
      </c>
      <c r="I4" s="103" t="s">
        <v>524</v>
      </c>
      <c r="J4" s="119"/>
      <c r="K4" s="119"/>
      <c r="L4" s="119"/>
      <c r="M4" s="103" t="s">
        <v>524</v>
      </c>
      <c r="N4" s="103" t="s">
        <v>524</v>
      </c>
      <c r="O4" s="103" t="s">
        <v>524</v>
      </c>
      <c r="P4" s="119"/>
      <c r="Q4" s="119"/>
      <c r="R4" s="119"/>
      <c r="S4" s="103" t="s">
        <v>524</v>
      </c>
      <c r="T4" s="103" t="s">
        <v>524</v>
      </c>
      <c r="U4" s="103" t="s">
        <v>524</v>
      </c>
      <c r="V4" s="119"/>
      <c r="W4" s="119"/>
      <c r="X4" s="119"/>
      <c r="Y4" s="103" t="s">
        <v>524</v>
      </c>
      <c r="Z4" s="103" t="s">
        <v>524</v>
      </c>
      <c r="AA4" s="103" t="s">
        <v>524</v>
      </c>
      <c r="AB4" s="119"/>
      <c r="AC4" s="119"/>
      <c r="AD4" s="119"/>
      <c r="AE4" s="103" t="s">
        <v>524</v>
      </c>
    </row>
    <row r="5" spans="2:31" ht="17.25" thickTop="1" thickBot="1" x14ac:dyDescent="0.35">
      <c r="B5" s="87">
        <v>1</v>
      </c>
      <c r="C5" s="88" t="s">
        <v>332</v>
      </c>
      <c r="D5" s="103" t="s">
        <v>524</v>
      </c>
      <c r="E5" s="103" t="s">
        <v>524</v>
      </c>
      <c r="F5" s="103" t="s">
        <v>524</v>
      </c>
      <c r="G5" s="119"/>
      <c r="H5" s="119"/>
      <c r="I5" s="119"/>
      <c r="J5" s="103" t="s">
        <v>524</v>
      </c>
      <c r="K5" s="103" t="s">
        <v>524</v>
      </c>
      <c r="L5" s="103" t="s">
        <v>524</v>
      </c>
      <c r="M5" s="119"/>
      <c r="N5" s="119"/>
      <c r="O5" s="119"/>
      <c r="P5" s="103" t="s">
        <v>524</v>
      </c>
      <c r="Q5" s="103" t="s">
        <v>524</v>
      </c>
      <c r="R5" s="103" t="s">
        <v>524</v>
      </c>
      <c r="S5" s="119"/>
      <c r="T5" s="119"/>
      <c r="U5" s="119"/>
      <c r="V5" s="103" t="s">
        <v>524</v>
      </c>
      <c r="W5" s="103" t="s">
        <v>524</v>
      </c>
      <c r="X5" s="103" t="s">
        <v>524</v>
      </c>
      <c r="Y5" s="119"/>
      <c r="Z5" s="119"/>
      <c r="AA5" s="119"/>
      <c r="AB5" s="103" t="s">
        <v>524</v>
      </c>
      <c r="AC5" s="103" t="s">
        <v>524</v>
      </c>
      <c r="AD5" s="103" t="s">
        <v>524</v>
      </c>
      <c r="AE5" s="119"/>
    </row>
    <row r="6" spans="2:31" ht="17.25" thickTop="1" thickBot="1" x14ac:dyDescent="0.35">
      <c r="B6" s="87">
        <v>2</v>
      </c>
      <c r="C6" s="88" t="s">
        <v>335</v>
      </c>
      <c r="D6" s="119"/>
      <c r="E6" s="119"/>
      <c r="F6" s="119"/>
      <c r="G6" s="103" t="s">
        <v>524</v>
      </c>
      <c r="H6" s="103" t="s">
        <v>524</v>
      </c>
      <c r="I6" s="103" t="s">
        <v>524</v>
      </c>
      <c r="J6" s="119"/>
      <c r="K6" s="119"/>
      <c r="L6" s="119"/>
      <c r="M6" s="103" t="s">
        <v>524</v>
      </c>
      <c r="N6" s="103" t="s">
        <v>524</v>
      </c>
      <c r="O6" s="103" t="s">
        <v>524</v>
      </c>
      <c r="P6" s="119"/>
      <c r="Q6" s="119"/>
      <c r="R6" s="119"/>
      <c r="S6" s="103" t="s">
        <v>524</v>
      </c>
      <c r="T6" s="103" t="s">
        <v>524</v>
      </c>
      <c r="U6" s="103" t="s">
        <v>524</v>
      </c>
      <c r="V6" s="119"/>
      <c r="W6" s="119"/>
      <c r="X6" s="119"/>
      <c r="Y6" s="103" t="s">
        <v>524</v>
      </c>
      <c r="Z6" s="103" t="s">
        <v>524</v>
      </c>
      <c r="AA6" s="103" t="s">
        <v>524</v>
      </c>
      <c r="AB6" s="119"/>
      <c r="AC6" s="119"/>
      <c r="AD6" s="119"/>
      <c r="AE6" s="103" t="s">
        <v>524</v>
      </c>
    </row>
    <row r="7" spans="2:31" ht="17.25" thickTop="1" thickBot="1" x14ac:dyDescent="0.35">
      <c r="B7" s="87">
        <v>1</v>
      </c>
      <c r="C7" s="88" t="s">
        <v>216</v>
      </c>
      <c r="D7" s="103" t="s">
        <v>524</v>
      </c>
      <c r="E7" s="103" t="s">
        <v>524</v>
      </c>
      <c r="F7" s="103" t="s">
        <v>524</v>
      </c>
      <c r="G7" s="119"/>
      <c r="H7" s="119"/>
      <c r="I7" s="119"/>
      <c r="J7" s="103" t="s">
        <v>524</v>
      </c>
      <c r="K7" s="103" t="s">
        <v>524</v>
      </c>
      <c r="L7" s="103" t="s">
        <v>524</v>
      </c>
      <c r="M7" s="119"/>
      <c r="N7" s="119"/>
      <c r="O7" s="119"/>
      <c r="P7" s="103" t="s">
        <v>524</v>
      </c>
      <c r="Q7" s="103" t="s">
        <v>524</v>
      </c>
      <c r="R7" s="103" t="s">
        <v>524</v>
      </c>
      <c r="S7" s="119"/>
      <c r="T7" s="119"/>
      <c r="U7" s="119"/>
      <c r="V7" s="103" t="s">
        <v>524</v>
      </c>
      <c r="W7" s="103" t="s">
        <v>524</v>
      </c>
      <c r="X7" s="103" t="s">
        <v>524</v>
      </c>
      <c r="Y7" s="119"/>
      <c r="Z7" s="119"/>
      <c r="AA7" s="119"/>
      <c r="AB7" s="103" t="s">
        <v>524</v>
      </c>
      <c r="AC7" s="103" t="s">
        <v>524</v>
      </c>
      <c r="AD7" s="103" t="s">
        <v>524</v>
      </c>
      <c r="AE7" s="119"/>
    </row>
    <row r="8" spans="2:31" ht="17.25" thickTop="1" thickBot="1" x14ac:dyDescent="0.35">
      <c r="B8" s="87">
        <v>2</v>
      </c>
      <c r="C8" s="88" t="s">
        <v>336</v>
      </c>
      <c r="D8" s="119"/>
      <c r="E8" s="119"/>
      <c r="F8" s="119"/>
      <c r="G8" s="103" t="s">
        <v>524</v>
      </c>
      <c r="H8" s="103" t="s">
        <v>524</v>
      </c>
      <c r="I8" s="103" t="s">
        <v>524</v>
      </c>
      <c r="J8" s="119"/>
      <c r="K8" s="119"/>
      <c r="L8" s="119"/>
      <c r="M8" s="103" t="s">
        <v>524</v>
      </c>
      <c r="N8" s="103" t="s">
        <v>524</v>
      </c>
      <c r="O8" s="103" t="s">
        <v>524</v>
      </c>
      <c r="P8" s="119"/>
      <c r="Q8" s="119"/>
      <c r="R8" s="119"/>
      <c r="S8" s="103" t="s">
        <v>524</v>
      </c>
      <c r="T8" s="103" t="s">
        <v>524</v>
      </c>
      <c r="U8" s="103" t="s">
        <v>524</v>
      </c>
      <c r="V8" s="119"/>
      <c r="W8" s="119"/>
      <c r="X8" s="119"/>
      <c r="Y8" s="103" t="s">
        <v>524</v>
      </c>
      <c r="Z8" s="103" t="s">
        <v>524</v>
      </c>
      <c r="AA8" s="103" t="s">
        <v>524</v>
      </c>
      <c r="AB8" s="119"/>
      <c r="AC8" s="119"/>
      <c r="AD8" s="119"/>
      <c r="AE8" s="103" t="s">
        <v>524</v>
      </c>
    </row>
    <row r="9" spans="2:31" ht="13.5" thickTop="1" x14ac:dyDescent="0.2"/>
    <row r="10" spans="2:31" ht="15.75" x14ac:dyDescent="0.3">
      <c r="D10" s="119" t="s">
        <v>527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rgb="FF00B0F0"/>
  </sheetPr>
  <dimension ref="A1:I10"/>
  <sheetViews>
    <sheetView workbookViewId="0">
      <selection activeCell="J6" sqref="J6"/>
    </sheetView>
  </sheetViews>
  <sheetFormatPr defaultRowHeight="14.25" x14ac:dyDescent="0.2"/>
  <cols>
    <col min="1" max="1" width="3.42578125" style="2" bestFit="1" customWidth="1"/>
    <col min="2" max="2" width="24" style="2" bestFit="1" customWidth="1"/>
    <col min="3" max="3" width="11.140625" style="2" customWidth="1"/>
    <col min="4" max="4" width="13.5703125" style="2" bestFit="1" customWidth="1"/>
    <col min="5" max="5" width="13.5703125" style="2" customWidth="1"/>
    <col min="6" max="6" width="14.5703125" style="2" bestFit="1" customWidth="1"/>
    <col min="7" max="7" width="19.85546875" style="2" customWidth="1"/>
    <col min="8" max="8" width="22.85546875" style="2" customWidth="1"/>
    <col min="9" max="16384" width="9.140625" style="2"/>
  </cols>
  <sheetData>
    <row r="1" spans="1:9" ht="30.75" customHeight="1" x14ac:dyDescent="0.4">
      <c r="A1" s="77" t="s">
        <v>470</v>
      </c>
    </row>
    <row r="2" spans="1:9" ht="30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466</v>
      </c>
      <c r="F2" s="7" t="s">
        <v>467</v>
      </c>
      <c r="G2" s="7" t="s">
        <v>468</v>
      </c>
      <c r="H2" s="7" t="s">
        <v>469</v>
      </c>
    </row>
    <row r="3" spans="1:9" ht="15" x14ac:dyDescent="0.25">
      <c r="A3" s="22">
        <v>1</v>
      </c>
      <c r="B3" s="22" t="s">
        <v>320</v>
      </c>
      <c r="C3" s="22">
        <v>540</v>
      </c>
      <c r="D3" s="22">
        <v>4</v>
      </c>
      <c r="E3" s="75">
        <v>0.15</v>
      </c>
      <c r="F3" s="22">
        <f>SUM(C3*E3)</f>
        <v>81</v>
      </c>
      <c r="G3" s="2">
        <f>SUM(C3-F3)</f>
        <v>459</v>
      </c>
      <c r="H3" s="22">
        <f t="shared" ref="H3:H10" si="0">SUM((C3-F3)*D3)</f>
        <v>1836</v>
      </c>
      <c r="I3" s="3">
        <v>1836</v>
      </c>
    </row>
    <row r="4" spans="1:9" ht="15" x14ac:dyDescent="0.25">
      <c r="A4" s="22">
        <v>2</v>
      </c>
      <c r="B4" s="22" t="s">
        <v>319</v>
      </c>
      <c r="C4" s="22">
        <v>260</v>
      </c>
      <c r="D4" s="22">
        <v>6</v>
      </c>
      <c r="E4" s="75">
        <v>0.1</v>
      </c>
      <c r="F4" s="22">
        <f t="shared" ref="F4:F10" si="1">SUM(C4*E4)</f>
        <v>26</v>
      </c>
      <c r="G4" s="2">
        <f t="shared" ref="G4:G10" si="2">SUM(C4-F4)</f>
        <v>234</v>
      </c>
      <c r="H4" s="22">
        <f t="shared" si="0"/>
        <v>1404</v>
      </c>
      <c r="I4" s="3">
        <v>1404</v>
      </c>
    </row>
    <row r="5" spans="1:9" ht="15" x14ac:dyDescent="0.25">
      <c r="A5" s="22">
        <v>3</v>
      </c>
      <c r="B5" s="22" t="s">
        <v>318</v>
      </c>
      <c r="C5" s="22">
        <v>160</v>
      </c>
      <c r="D5" s="22">
        <v>5</v>
      </c>
      <c r="E5" s="75">
        <v>0</v>
      </c>
      <c r="F5" s="22">
        <f t="shared" si="1"/>
        <v>0</v>
      </c>
      <c r="G5" s="2">
        <f t="shared" si="2"/>
        <v>160</v>
      </c>
      <c r="H5" s="22">
        <f t="shared" si="0"/>
        <v>800</v>
      </c>
      <c r="I5" s="3">
        <v>800</v>
      </c>
    </row>
    <row r="6" spans="1:9" ht="15" x14ac:dyDescent="0.25">
      <c r="A6" s="22">
        <v>4</v>
      </c>
      <c r="B6" s="22" t="s">
        <v>321</v>
      </c>
      <c r="C6" s="22">
        <v>480</v>
      </c>
      <c r="D6" s="22">
        <v>7</v>
      </c>
      <c r="E6" s="75">
        <v>0.15</v>
      </c>
      <c r="F6" s="22">
        <f t="shared" si="1"/>
        <v>72</v>
      </c>
      <c r="G6" s="2">
        <f t="shared" si="2"/>
        <v>408</v>
      </c>
      <c r="H6" s="22">
        <f t="shared" si="0"/>
        <v>2856</v>
      </c>
      <c r="I6" s="3">
        <v>2856</v>
      </c>
    </row>
    <row r="7" spans="1:9" ht="15" x14ac:dyDescent="0.25">
      <c r="A7" s="22">
        <v>5</v>
      </c>
      <c r="B7" s="22" t="s">
        <v>323</v>
      </c>
      <c r="C7" s="22">
        <v>440</v>
      </c>
      <c r="D7" s="22">
        <v>8</v>
      </c>
      <c r="E7" s="75">
        <v>0.15</v>
      </c>
      <c r="F7" s="22">
        <f t="shared" si="1"/>
        <v>66</v>
      </c>
      <c r="G7" s="2">
        <f t="shared" si="2"/>
        <v>374</v>
      </c>
      <c r="H7" s="22">
        <f t="shared" si="0"/>
        <v>2992</v>
      </c>
      <c r="I7" s="3">
        <v>2992</v>
      </c>
    </row>
    <row r="8" spans="1:9" ht="15" x14ac:dyDescent="0.25">
      <c r="A8" s="22">
        <v>6</v>
      </c>
      <c r="B8" s="22" t="s">
        <v>324</v>
      </c>
      <c r="C8" s="22">
        <v>880</v>
      </c>
      <c r="D8" s="22">
        <v>3</v>
      </c>
      <c r="E8" s="75">
        <v>0.1</v>
      </c>
      <c r="F8" s="22">
        <f t="shared" si="1"/>
        <v>88</v>
      </c>
      <c r="G8" s="2">
        <f t="shared" si="2"/>
        <v>792</v>
      </c>
      <c r="H8" s="22">
        <f t="shared" si="0"/>
        <v>2376</v>
      </c>
      <c r="I8" s="3">
        <v>2376</v>
      </c>
    </row>
    <row r="9" spans="1:9" ht="15" x14ac:dyDescent="0.25">
      <c r="A9" s="22">
        <v>7</v>
      </c>
      <c r="B9" s="22" t="s">
        <v>317</v>
      </c>
      <c r="C9" s="22">
        <v>1250</v>
      </c>
      <c r="D9" s="22">
        <v>10</v>
      </c>
      <c r="E9" s="75">
        <v>0.1</v>
      </c>
      <c r="F9" s="22">
        <f t="shared" si="1"/>
        <v>125</v>
      </c>
      <c r="G9" s="2">
        <f t="shared" si="2"/>
        <v>1125</v>
      </c>
      <c r="H9" s="22">
        <f t="shared" si="0"/>
        <v>11250</v>
      </c>
      <c r="I9" s="3">
        <v>11250</v>
      </c>
    </row>
    <row r="10" spans="1:9" ht="15" x14ac:dyDescent="0.25">
      <c r="A10" s="22">
        <v>8</v>
      </c>
      <c r="B10" s="22" t="s">
        <v>322</v>
      </c>
      <c r="C10" s="22">
        <v>180</v>
      </c>
      <c r="D10" s="22">
        <v>9</v>
      </c>
      <c r="E10" s="75">
        <v>0.05</v>
      </c>
      <c r="F10" s="22">
        <f t="shared" si="1"/>
        <v>9</v>
      </c>
      <c r="G10" s="2">
        <f t="shared" si="2"/>
        <v>171</v>
      </c>
      <c r="H10" s="22">
        <f t="shared" si="0"/>
        <v>1539</v>
      </c>
      <c r="I10" s="3">
        <v>1539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rgb="FF00B0F0"/>
  </sheetPr>
  <dimension ref="A1:N319"/>
  <sheetViews>
    <sheetView zoomScaleNormal="100" workbookViewId="0">
      <selection activeCell="L6" sqref="L6"/>
    </sheetView>
  </sheetViews>
  <sheetFormatPr defaultRowHeight="14.25" x14ac:dyDescent="0.2"/>
  <cols>
    <col min="1" max="1" width="19.5703125" style="2" bestFit="1" customWidth="1"/>
    <col min="2" max="2" width="17.85546875" style="2" customWidth="1"/>
    <col min="3" max="3" width="16.5703125" style="2" bestFit="1" customWidth="1"/>
    <col min="4" max="4" width="11.28515625" style="2" bestFit="1" customWidth="1"/>
    <col min="5" max="5" width="14.7109375" style="2" bestFit="1" customWidth="1"/>
    <col min="6" max="6" width="17.42578125" style="2" bestFit="1" customWidth="1"/>
    <col min="7" max="7" width="9.85546875" style="2" bestFit="1" customWidth="1"/>
    <col min="8" max="8" width="13.140625" style="2" bestFit="1" customWidth="1"/>
    <col min="9" max="9" width="21.5703125" style="2" bestFit="1" customWidth="1"/>
    <col min="10" max="10" width="22.7109375" style="2" bestFit="1" customWidth="1"/>
    <col min="12" max="12" width="22.7109375" style="2" bestFit="1" customWidth="1"/>
    <col min="13" max="13" width="12.7109375" style="2" customWidth="1"/>
    <col min="14" max="14" width="12.85546875" style="2" customWidth="1"/>
    <col min="15" max="16384" width="9.140625" style="2"/>
  </cols>
  <sheetData>
    <row r="1" spans="1:14" ht="30" x14ac:dyDescent="0.2">
      <c r="A1" s="7" t="s">
        <v>5</v>
      </c>
      <c r="B1" s="7" t="s">
        <v>206</v>
      </c>
      <c r="C1" s="7" t="s">
        <v>0</v>
      </c>
      <c r="D1" s="7" t="s">
        <v>211</v>
      </c>
      <c r="E1" s="7" t="s">
        <v>207</v>
      </c>
      <c r="F1" s="7" t="s">
        <v>311</v>
      </c>
      <c r="G1" s="7" t="s">
        <v>208</v>
      </c>
      <c r="H1" s="7" t="s">
        <v>464</v>
      </c>
      <c r="I1" s="7" t="s">
        <v>210</v>
      </c>
      <c r="J1" s="7" t="s">
        <v>209</v>
      </c>
    </row>
    <row r="2" spans="1:14" ht="15" x14ac:dyDescent="0.25">
      <c r="A2" s="22" t="s">
        <v>225</v>
      </c>
      <c r="B2" s="22" t="s">
        <v>348</v>
      </c>
      <c r="C2" s="22" t="s">
        <v>214</v>
      </c>
      <c r="D2" s="9">
        <v>40909</v>
      </c>
      <c r="E2" s="22">
        <v>2800</v>
      </c>
      <c r="F2" s="22">
        <v>34</v>
      </c>
      <c r="G2" s="22">
        <v>3</v>
      </c>
      <c r="H2" s="22">
        <v>750</v>
      </c>
      <c r="I2" s="22">
        <f t="shared" ref="I2:I3" si="0">SUM(G2*E2)</f>
        <v>8400</v>
      </c>
      <c r="J2" s="22">
        <f>SUM(E2*(F2-G2)+H2)</f>
        <v>87550</v>
      </c>
      <c r="L2" s="70" t="s">
        <v>210</v>
      </c>
      <c r="M2" s="71">
        <f>SUM(I:I)</f>
        <v>1717810</v>
      </c>
      <c r="N2" s="72">
        <v>1717810</v>
      </c>
    </row>
    <row r="3" spans="1:14" ht="15" x14ac:dyDescent="0.25">
      <c r="A3" s="22" t="s">
        <v>222</v>
      </c>
      <c r="B3" s="22" t="s">
        <v>346</v>
      </c>
      <c r="C3" s="22" t="s">
        <v>231</v>
      </c>
      <c r="D3" s="9">
        <v>40911</v>
      </c>
      <c r="E3" s="22">
        <v>3880</v>
      </c>
      <c r="F3" s="22">
        <v>24</v>
      </c>
      <c r="G3" s="22">
        <v>1</v>
      </c>
      <c r="H3" s="22">
        <v>750</v>
      </c>
      <c r="I3" s="22">
        <f t="shared" si="0"/>
        <v>3880</v>
      </c>
      <c r="J3" s="22">
        <f t="shared" ref="J3:J66" si="1">SUM(E3*(F3-G3)+H3)</f>
        <v>89990</v>
      </c>
      <c r="L3" s="70" t="s">
        <v>209</v>
      </c>
      <c r="M3" s="71">
        <f>SUM(J:J)</f>
        <v>24607990</v>
      </c>
      <c r="N3" s="72">
        <v>24607990</v>
      </c>
    </row>
    <row r="4" spans="1:14" x14ac:dyDescent="0.2">
      <c r="A4" s="22" t="s">
        <v>225</v>
      </c>
      <c r="B4" s="22" t="s">
        <v>348</v>
      </c>
      <c r="C4" s="22" t="s">
        <v>231</v>
      </c>
      <c r="D4" s="9">
        <v>40914</v>
      </c>
      <c r="E4" s="22">
        <v>2800</v>
      </c>
      <c r="F4" s="22">
        <v>38</v>
      </c>
      <c r="G4" s="22">
        <v>3</v>
      </c>
      <c r="H4" s="22">
        <v>750</v>
      </c>
      <c r="I4" s="22">
        <f>SUM(G4*E4)</f>
        <v>8400</v>
      </c>
      <c r="J4" s="22">
        <f t="shared" si="1"/>
        <v>98750</v>
      </c>
    </row>
    <row r="5" spans="1:14" x14ac:dyDescent="0.2">
      <c r="A5" s="22" t="s">
        <v>226</v>
      </c>
      <c r="B5" s="22" t="s">
        <v>339</v>
      </c>
      <c r="C5" s="22" t="s">
        <v>228</v>
      </c>
      <c r="D5" s="9">
        <v>40915</v>
      </c>
      <c r="E5" s="22">
        <v>900</v>
      </c>
      <c r="F5" s="22">
        <v>13</v>
      </c>
      <c r="G5" s="22">
        <v>3</v>
      </c>
      <c r="H5" s="22">
        <v>1000</v>
      </c>
      <c r="I5" s="22">
        <f t="shared" ref="I5:I68" si="2">SUM(G5*E5)</f>
        <v>2700</v>
      </c>
      <c r="J5" s="22">
        <f t="shared" si="1"/>
        <v>10000</v>
      </c>
    </row>
    <row r="6" spans="1:14" x14ac:dyDescent="0.2">
      <c r="A6" s="22" t="s">
        <v>226</v>
      </c>
      <c r="B6" s="22" t="s">
        <v>344</v>
      </c>
      <c r="C6" s="22" t="s">
        <v>231</v>
      </c>
      <c r="D6" s="9">
        <v>40916</v>
      </c>
      <c r="E6" s="22">
        <v>2500</v>
      </c>
      <c r="F6" s="22">
        <v>26</v>
      </c>
      <c r="G6" s="22">
        <v>0</v>
      </c>
      <c r="H6" s="22">
        <v>750</v>
      </c>
      <c r="I6" s="22">
        <f t="shared" si="2"/>
        <v>0</v>
      </c>
      <c r="J6" s="22">
        <f t="shared" si="1"/>
        <v>65750</v>
      </c>
    </row>
    <row r="7" spans="1:14" x14ac:dyDescent="0.2">
      <c r="A7" s="22" t="s">
        <v>221</v>
      </c>
      <c r="B7" s="22" t="s">
        <v>339</v>
      </c>
      <c r="C7" s="22" t="s">
        <v>214</v>
      </c>
      <c r="D7" s="9">
        <v>40916</v>
      </c>
      <c r="E7" s="22">
        <v>3900</v>
      </c>
      <c r="F7" s="22">
        <v>46</v>
      </c>
      <c r="G7" s="22">
        <v>4</v>
      </c>
      <c r="H7" s="22">
        <v>0</v>
      </c>
      <c r="I7" s="22">
        <f t="shared" si="2"/>
        <v>15600</v>
      </c>
      <c r="J7" s="22">
        <f t="shared" si="1"/>
        <v>163800</v>
      </c>
    </row>
    <row r="8" spans="1:14" x14ac:dyDescent="0.2">
      <c r="A8" s="22" t="s">
        <v>224</v>
      </c>
      <c r="B8" s="22" t="s">
        <v>343</v>
      </c>
      <c r="C8" s="22" t="s">
        <v>229</v>
      </c>
      <c r="D8" s="9">
        <v>40918</v>
      </c>
      <c r="E8" s="22">
        <v>1100</v>
      </c>
      <c r="F8" s="22">
        <v>20</v>
      </c>
      <c r="G8" s="22">
        <v>3</v>
      </c>
      <c r="H8" s="22">
        <v>750</v>
      </c>
      <c r="I8" s="22">
        <f t="shared" si="2"/>
        <v>3300</v>
      </c>
      <c r="J8" s="22">
        <f t="shared" si="1"/>
        <v>19450</v>
      </c>
    </row>
    <row r="9" spans="1:14" x14ac:dyDescent="0.2">
      <c r="A9" s="22" t="s">
        <v>219</v>
      </c>
      <c r="B9" s="22" t="s">
        <v>341</v>
      </c>
      <c r="C9" s="22" t="s">
        <v>214</v>
      </c>
      <c r="D9" s="9">
        <v>40921</v>
      </c>
      <c r="E9" s="22">
        <v>2360</v>
      </c>
      <c r="F9" s="22">
        <v>20</v>
      </c>
      <c r="G9" s="22">
        <v>3</v>
      </c>
      <c r="H9" s="22">
        <v>750</v>
      </c>
      <c r="I9" s="22">
        <f t="shared" si="2"/>
        <v>7080</v>
      </c>
      <c r="J9" s="22">
        <f t="shared" si="1"/>
        <v>40870</v>
      </c>
    </row>
    <row r="10" spans="1:14" x14ac:dyDescent="0.2">
      <c r="A10" s="22" t="s">
        <v>219</v>
      </c>
      <c r="B10" s="22" t="s">
        <v>345</v>
      </c>
      <c r="C10" s="22" t="s">
        <v>228</v>
      </c>
      <c r="D10" s="9">
        <v>40921</v>
      </c>
      <c r="E10" s="22">
        <v>4850</v>
      </c>
      <c r="F10" s="22">
        <v>24</v>
      </c>
      <c r="G10" s="22">
        <v>1</v>
      </c>
      <c r="H10" s="22">
        <v>750</v>
      </c>
      <c r="I10" s="22">
        <f t="shared" si="2"/>
        <v>4850</v>
      </c>
      <c r="J10" s="22">
        <f t="shared" si="1"/>
        <v>112300</v>
      </c>
    </row>
    <row r="11" spans="1:14" x14ac:dyDescent="0.2">
      <c r="A11" s="22" t="s">
        <v>222</v>
      </c>
      <c r="B11" s="22" t="s">
        <v>342</v>
      </c>
      <c r="C11" s="22" t="s">
        <v>214</v>
      </c>
      <c r="D11" s="9">
        <v>40922</v>
      </c>
      <c r="E11" s="22">
        <v>4100</v>
      </c>
      <c r="F11" s="22">
        <v>30</v>
      </c>
      <c r="G11" s="22">
        <v>2</v>
      </c>
      <c r="H11" s="22">
        <v>750</v>
      </c>
      <c r="I11" s="22">
        <f t="shared" si="2"/>
        <v>8200</v>
      </c>
      <c r="J11" s="22">
        <f t="shared" si="1"/>
        <v>115550</v>
      </c>
    </row>
    <row r="12" spans="1:14" x14ac:dyDescent="0.2">
      <c r="A12" s="22" t="s">
        <v>219</v>
      </c>
      <c r="B12" s="22" t="s">
        <v>343</v>
      </c>
      <c r="C12" s="22" t="s">
        <v>232</v>
      </c>
      <c r="D12" s="9">
        <v>40923</v>
      </c>
      <c r="E12" s="22">
        <v>2500</v>
      </c>
      <c r="F12" s="22">
        <v>49</v>
      </c>
      <c r="G12" s="22">
        <v>2</v>
      </c>
      <c r="H12" s="22">
        <v>0</v>
      </c>
      <c r="I12" s="22">
        <f t="shared" si="2"/>
        <v>5000</v>
      </c>
      <c r="J12" s="22">
        <f t="shared" si="1"/>
        <v>117500</v>
      </c>
    </row>
    <row r="13" spans="1:14" x14ac:dyDescent="0.2">
      <c r="A13" s="22" t="s">
        <v>222</v>
      </c>
      <c r="B13" s="22" t="s">
        <v>342</v>
      </c>
      <c r="C13" s="22" t="s">
        <v>231</v>
      </c>
      <c r="D13" s="9">
        <v>40924</v>
      </c>
      <c r="E13" s="22">
        <v>4100</v>
      </c>
      <c r="F13" s="22">
        <v>24</v>
      </c>
      <c r="G13" s="22">
        <v>0</v>
      </c>
      <c r="H13" s="22">
        <v>750</v>
      </c>
      <c r="I13" s="22">
        <f t="shared" si="2"/>
        <v>0</v>
      </c>
      <c r="J13" s="22">
        <f t="shared" si="1"/>
        <v>99150</v>
      </c>
    </row>
    <row r="14" spans="1:14" x14ac:dyDescent="0.2">
      <c r="A14" s="22" t="s">
        <v>225</v>
      </c>
      <c r="B14" s="22" t="s">
        <v>348</v>
      </c>
      <c r="C14" s="22" t="s">
        <v>228</v>
      </c>
      <c r="D14" s="9">
        <v>40925</v>
      </c>
      <c r="E14" s="22">
        <v>2750</v>
      </c>
      <c r="F14" s="22">
        <v>23</v>
      </c>
      <c r="G14" s="22">
        <v>0</v>
      </c>
      <c r="H14" s="22">
        <v>750</v>
      </c>
      <c r="I14" s="22">
        <f t="shared" si="2"/>
        <v>0</v>
      </c>
      <c r="J14" s="22">
        <f t="shared" si="1"/>
        <v>64000</v>
      </c>
    </row>
    <row r="15" spans="1:14" x14ac:dyDescent="0.2">
      <c r="A15" s="22" t="s">
        <v>219</v>
      </c>
      <c r="B15" s="22" t="s">
        <v>341</v>
      </c>
      <c r="C15" s="22" t="s">
        <v>229</v>
      </c>
      <c r="D15" s="9">
        <v>40926</v>
      </c>
      <c r="E15" s="22">
        <v>2400</v>
      </c>
      <c r="F15" s="22">
        <v>23</v>
      </c>
      <c r="G15" s="22">
        <v>4</v>
      </c>
      <c r="H15" s="22">
        <v>750</v>
      </c>
      <c r="I15" s="22">
        <f t="shared" si="2"/>
        <v>9600</v>
      </c>
      <c r="J15" s="22">
        <f t="shared" si="1"/>
        <v>46350</v>
      </c>
    </row>
    <row r="16" spans="1:14" x14ac:dyDescent="0.2">
      <c r="A16" s="22" t="s">
        <v>226</v>
      </c>
      <c r="B16" s="22" t="s">
        <v>342</v>
      </c>
      <c r="C16" s="22" t="s">
        <v>230</v>
      </c>
      <c r="D16" s="9">
        <v>40927</v>
      </c>
      <c r="E16" s="22">
        <v>1960</v>
      </c>
      <c r="F16" s="22">
        <v>33</v>
      </c>
      <c r="G16" s="22">
        <v>0</v>
      </c>
      <c r="H16" s="22">
        <v>750</v>
      </c>
      <c r="I16" s="22">
        <f t="shared" si="2"/>
        <v>0</v>
      </c>
      <c r="J16" s="22">
        <f t="shared" si="1"/>
        <v>65430</v>
      </c>
    </row>
    <row r="17" spans="1:10" x14ac:dyDescent="0.2">
      <c r="A17" s="22" t="s">
        <v>221</v>
      </c>
      <c r="B17" s="22" t="s">
        <v>342</v>
      </c>
      <c r="C17" s="22" t="s">
        <v>232</v>
      </c>
      <c r="D17" s="9">
        <v>40927</v>
      </c>
      <c r="E17" s="22">
        <v>1800</v>
      </c>
      <c r="F17" s="22">
        <v>46</v>
      </c>
      <c r="G17" s="22">
        <v>1</v>
      </c>
      <c r="H17" s="22">
        <v>0</v>
      </c>
      <c r="I17" s="22">
        <f t="shared" si="2"/>
        <v>1800</v>
      </c>
      <c r="J17" s="22">
        <f t="shared" si="1"/>
        <v>81000</v>
      </c>
    </row>
    <row r="18" spans="1:10" x14ac:dyDescent="0.2">
      <c r="A18" s="22" t="s">
        <v>222</v>
      </c>
      <c r="B18" s="22" t="s">
        <v>342</v>
      </c>
      <c r="C18" s="22" t="s">
        <v>230</v>
      </c>
      <c r="D18" s="9">
        <v>40928</v>
      </c>
      <c r="E18" s="22">
        <v>4100</v>
      </c>
      <c r="F18" s="22">
        <v>27</v>
      </c>
      <c r="G18" s="22">
        <v>4</v>
      </c>
      <c r="H18" s="22">
        <v>750</v>
      </c>
      <c r="I18" s="22">
        <f t="shared" si="2"/>
        <v>16400</v>
      </c>
      <c r="J18" s="22">
        <f t="shared" si="1"/>
        <v>95050</v>
      </c>
    </row>
    <row r="19" spans="1:10" x14ac:dyDescent="0.2">
      <c r="A19" s="22" t="s">
        <v>220</v>
      </c>
      <c r="B19" s="22" t="s">
        <v>340</v>
      </c>
      <c r="C19" s="22" t="s">
        <v>231</v>
      </c>
      <c r="D19" s="9">
        <v>40930</v>
      </c>
      <c r="E19" s="22">
        <v>1280</v>
      </c>
      <c r="F19" s="22">
        <v>15</v>
      </c>
      <c r="G19" s="22">
        <v>4</v>
      </c>
      <c r="H19" s="22">
        <v>1000</v>
      </c>
      <c r="I19" s="22">
        <f t="shared" si="2"/>
        <v>5120</v>
      </c>
      <c r="J19" s="22">
        <f t="shared" si="1"/>
        <v>15080</v>
      </c>
    </row>
    <row r="20" spans="1:10" x14ac:dyDescent="0.2">
      <c r="A20" s="22" t="s">
        <v>220</v>
      </c>
      <c r="B20" s="22" t="s">
        <v>345</v>
      </c>
      <c r="C20" s="22" t="s">
        <v>231</v>
      </c>
      <c r="D20" s="9">
        <v>40931</v>
      </c>
      <c r="E20" s="22">
        <v>3380</v>
      </c>
      <c r="F20" s="22">
        <v>35</v>
      </c>
      <c r="G20" s="22">
        <v>3</v>
      </c>
      <c r="H20" s="22">
        <v>750</v>
      </c>
      <c r="I20" s="22">
        <f t="shared" si="2"/>
        <v>10140</v>
      </c>
      <c r="J20" s="22">
        <f t="shared" si="1"/>
        <v>108910</v>
      </c>
    </row>
    <row r="21" spans="1:10" x14ac:dyDescent="0.2">
      <c r="A21" s="22" t="s">
        <v>222</v>
      </c>
      <c r="B21" s="22" t="s">
        <v>345</v>
      </c>
      <c r="C21" s="22" t="s">
        <v>231</v>
      </c>
      <c r="D21" s="9">
        <v>40931</v>
      </c>
      <c r="E21" s="22">
        <v>2870</v>
      </c>
      <c r="F21" s="22">
        <v>11</v>
      </c>
      <c r="G21" s="22">
        <v>2</v>
      </c>
      <c r="H21" s="22">
        <v>1000</v>
      </c>
      <c r="I21" s="22">
        <f t="shared" si="2"/>
        <v>5740</v>
      </c>
      <c r="J21" s="22">
        <f t="shared" si="1"/>
        <v>26830</v>
      </c>
    </row>
    <row r="22" spans="1:10" x14ac:dyDescent="0.2">
      <c r="A22" s="22" t="s">
        <v>227</v>
      </c>
      <c r="B22" s="22" t="s">
        <v>345</v>
      </c>
      <c r="C22" s="22" t="s">
        <v>229</v>
      </c>
      <c r="D22" s="9">
        <v>40933</v>
      </c>
      <c r="E22" s="22">
        <v>1080</v>
      </c>
      <c r="F22" s="22">
        <v>50</v>
      </c>
      <c r="G22" s="22">
        <v>3</v>
      </c>
      <c r="H22" s="22">
        <v>0</v>
      </c>
      <c r="I22" s="22">
        <f t="shared" si="2"/>
        <v>3240</v>
      </c>
      <c r="J22" s="22">
        <f t="shared" si="1"/>
        <v>50760</v>
      </c>
    </row>
    <row r="23" spans="1:10" x14ac:dyDescent="0.2">
      <c r="A23" s="22" t="s">
        <v>224</v>
      </c>
      <c r="B23" s="22" t="s">
        <v>343</v>
      </c>
      <c r="C23" s="22" t="s">
        <v>231</v>
      </c>
      <c r="D23" s="9">
        <v>40933</v>
      </c>
      <c r="E23" s="22">
        <v>1100</v>
      </c>
      <c r="F23" s="22">
        <v>16</v>
      </c>
      <c r="G23" s="22">
        <v>4</v>
      </c>
      <c r="H23" s="22">
        <v>1000</v>
      </c>
      <c r="I23" s="22">
        <f t="shared" si="2"/>
        <v>4400</v>
      </c>
      <c r="J23" s="22">
        <f t="shared" si="1"/>
        <v>14200</v>
      </c>
    </row>
    <row r="24" spans="1:10" x14ac:dyDescent="0.2">
      <c r="A24" s="22" t="s">
        <v>222</v>
      </c>
      <c r="B24" s="22" t="s">
        <v>344</v>
      </c>
      <c r="C24" s="22" t="s">
        <v>230</v>
      </c>
      <c r="D24" s="9">
        <v>40934</v>
      </c>
      <c r="E24" s="22">
        <v>4050</v>
      </c>
      <c r="F24" s="22">
        <v>16</v>
      </c>
      <c r="G24" s="22">
        <v>4</v>
      </c>
      <c r="H24" s="22">
        <v>1000</v>
      </c>
      <c r="I24" s="22">
        <f t="shared" si="2"/>
        <v>16200</v>
      </c>
      <c r="J24" s="22">
        <f t="shared" si="1"/>
        <v>49600</v>
      </c>
    </row>
    <row r="25" spans="1:10" x14ac:dyDescent="0.2">
      <c r="A25" s="22" t="s">
        <v>221</v>
      </c>
      <c r="B25" s="22" t="s">
        <v>339</v>
      </c>
      <c r="C25" s="22" t="s">
        <v>229</v>
      </c>
      <c r="D25" s="9">
        <v>40936</v>
      </c>
      <c r="E25" s="22">
        <v>3900</v>
      </c>
      <c r="F25" s="22">
        <v>27</v>
      </c>
      <c r="G25" s="22">
        <v>4</v>
      </c>
      <c r="H25" s="22">
        <v>750</v>
      </c>
      <c r="I25" s="22">
        <f t="shared" si="2"/>
        <v>15600</v>
      </c>
      <c r="J25" s="22">
        <f t="shared" si="1"/>
        <v>90450</v>
      </c>
    </row>
    <row r="26" spans="1:10" x14ac:dyDescent="0.2">
      <c r="A26" s="22" t="s">
        <v>224</v>
      </c>
      <c r="B26" s="22" t="s">
        <v>340</v>
      </c>
      <c r="C26" s="22" t="s">
        <v>232</v>
      </c>
      <c r="D26" s="9">
        <v>40937</v>
      </c>
      <c r="E26" s="22">
        <v>1750</v>
      </c>
      <c r="F26" s="22">
        <v>45</v>
      </c>
      <c r="G26" s="22">
        <v>3</v>
      </c>
      <c r="H26" s="22">
        <v>0</v>
      </c>
      <c r="I26" s="22">
        <f t="shared" si="2"/>
        <v>5250</v>
      </c>
      <c r="J26" s="22">
        <f t="shared" si="1"/>
        <v>73500</v>
      </c>
    </row>
    <row r="27" spans="1:10" x14ac:dyDescent="0.2">
      <c r="A27" s="22" t="s">
        <v>226</v>
      </c>
      <c r="B27" s="22" t="s">
        <v>340</v>
      </c>
      <c r="C27" s="22" t="s">
        <v>232</v>
      </c>
      <c r="D27" s="9">
        <v>40940</v>
      </c>
      <c r="E27" s="22">
        <v>1200</v>
      </c>
      <c r="F27" s="22">
        <v>10</v>
      </c>
      <c r="G27" s="22">
        <v>1</v>
      </c>
      <c r="H27" s="22">
        <v>1000</v>
      </c>
      <c r="I27" s="22">
        <f t="shared" si="2"/>
        <v>1200</v>
      </c>
      <c r="J27" s="22">
        <f t="shared" si="1"/>
        <v>11800</v>
      </c>
    </row>
    <row r="28" spans="1:10" x14ac:dyDescent="0.2">
      <c r="A28" s="22" t="s">
        <v>223</v>
      </c>
      <c r="B28" s="22" t="s">
        <v>340</v>
      </c>
      <c r="C28" s="22" t="s">
        <v>214</v>
      </c>
      <c r="D28" s="9">
        <v>40941</v>
      </c>
      <c r="E28" s="22">
        <v>4550</v>
      </c>
      <c r="F28" s="22">
        <v>22</v>
      </c>
      <c r="G28" s="22">
        <v>4</v>
      </c>
      <c r="H28" s="22">
        <v>750</v>
      </c>
      <c r="I28" s="22">
        <f t="shared" si="2"/>
        <v>18200</v>
      </c>
      <c r="J28" s="22">
        <f t="shared" si="1"/>
        <v>82650</v>
      </c>
    </row>
    <row r="29" spans="1:10" x14ac:dyDescent="0.2">
      <c r="A29" s="22" t="s">
        <v>225</v>
      </c>
      <c r="B29" s="22" t="s">
        <v>347</v>
      </c>
      <c r="C29" s="22" t="s">
        <v>229</v>
      </c>
      <c r="D29" s="9">
        <v>40943</v>
      </c>
      <c r="E29" s="22">
        <v>3750</v>
      </c>
      <c r="F29" s="22">
        <v>39</v>
      </c>
      <c r="G29" s="22">
        <v>1</v>
      </c>
      <c r="H29" s="22">
        <v>750</v>
      </c>
      <c r="I29" s="22">
        <f t="shared" si="2"/>
        <v>3750</v>
      </c>
      <c r="J29" s="22">
        <f t="shared" si="1"/>
        <v>143250</v>
      </c>
    </row>
    <row r="30" spans="1:10" x14ac:dyDescent="0.2">
      <c r="A30" s="22" t="s">
        <v>219</v>
      </c>
      <c r="B30" s="22" t="s">
        <v>345</v>
      </c>
      <c r="C30" s="22" t="s">
        <v>229</v>
      </c>
      <c r="D30" s="9">
        <v>40944</v>
      </c>
      <c r="E30" s="22">
        <v>4900</v>
      </c>
      <c r="F30" s="22">
        <v>48</v>
      </c>
      <c r="G30" s="22">
        <v>0</v>
      </c>
      <c r="H30" s="22">
        <v>0</v>
      </c>
      <c r="I30" s="22">
        <f t="shared" si="2"/>
        <v>0</v>
      </c>
      <c r="J30" s="22">
        <f t="shared" si="1"/>
        <v>235200</v>
      </c>
    </row>
    <row r="31" spans="1:10" x14ac:dyDescent="0.2">
      <c r="A31" s="22" t="s">
        <v>219</v>
      </c>
      <c r="B31" s="22" t="s">
        <v>345</v>
      </c>
      <c r="C31" s="22" t="s">
        <v>232</v>
      </c>
      <c r="D31" s="9">
        <v>40947</v>
      </c>
      <c r="E31" s="22">
        <v>5000</v>
      </c>
      <c r="F31" s="22">
        <v>31</v>
      </c>
      <c r="G31" s="22">
        <v>3</v>
      </c>
      <c r="H31" s="22">
        <v>750</v>
      </c>
      <c r="I31" s="22">
        <f t="shared" si="2"/>
        <v>15000</v>
      </c>
      <c r="J31" s="22">
        <f t="shared" si="1"/>
        <v>140750</v>
      </c>
    </row>
    <row r="32" spans="1:10" x14ac:dyDescent="0.2">
      <c r="A32" s="22" t="s">
        <v>222</v>
      </c>
      <c r="B32" s="22" t="s">
        <v>344</v>
      </c>
      <c r="C32" s="22" t="s">
        <v>228</v>
      </c>
      <c r="D32" s="9">
        <v>40948</v>
      </c>
      <c r="E32" s="22">
        <v>4000</v>
      </c>
      <c r="F32" s="22">
        <v>24</v>
      </c>
      <c r="G32" s="22">
        <v>1</v>
      </c>
      <c r="H32" s="22">
        <v>750</v>
      </c>
      <c r="I32" s="22">
        <f t="shared" si="2"/>
        <v>4000</v>
      </c>
      <c r="J32" s="22">
        <f t="shared" si="1"/>
        <v>92750</v>
      </c>
    </row>
    <row r="33" spans="1:10" x14ac:dyDescent="0.2">
      <c r="A33" s="22" t="s">
        <v>223</v>
      </c>
      <c r="B33" s="22" t="s">
        <v>344</v>
      </c>
      <c r="C33" s="22" t="s">
        <v>229</v>
      </c>
      <c r="D33" s="9">
        <v>40949</v>
      </c>
      <c r="E33" s="22">
        <v>10000</v>
      </c>
      <c r="F33" s="22">
        <v>28</v>
      </c>
      <c r="G33" s="22">
        <v>0</v>
      </c>
      <c r="H33" s="22">
        <v>750</v>
      </c>
      <c r="I33" s="22">
        <f t="shared" si="2"/>
        <v>0</v>
      </c>
      <c r="J33" s="22">
        <f t="shared" si="1"/>
        <v>280750</v>
      </c>
    </row>
    <row r="34" spans="1:10" x14ac:dyDescent="0.2">
      <c r="A34" s="22" t="s">
        <v>223</v>
      </c>
      <c r="B34" s="22" t="s">
        <v>340</v>
      </c>
      <c r="C34" s="22" t="s">
        <v>230</v>
      </c>
      <c r="D34" s="9">
        <v>40949</v>
      </c>
      <c r="E34" s="22">
        <v>4550</v>
      </c>
      <c r="F34" s="22">
        <v>41</v>
      </c>
      <c r="G34" s="22">
        <v>4</v>
      </c>
      <c r="H34" s="22">
        <v>0</v>
      </c>
      <c r="I34" s="22">
        <f t="shared" si="2"/>
        <v>18200</v>
      </c>
      <c r="J34" s="22">
        <f t="shared" si="1"/>
        <v>168350</v>
      </c>
    </row>
    <row r="35" spans="1:10" x14ac:dyDescent="0.2">
      <c r="A35" s="22" t="s">
        <v>220</v>
      </c>
      <c r="B35" s="22" t="s">
        <v>344</v>
      </c>
      <c r="C35" s="22" t="s">
        <v>230</v>
      </c>
      <c r="D35" s="9">
        <v>40951</v>
      </c>
      <c r="E35" s="22">
        <v>2850</v>
      </c>
      <c r="F35" s="22">
        <v>23</v>
      </c>
      <c r="G35" s="22">
        <v>3</v>
      </c>
      <c r="H35" s="22">
        <v>750</v>
      </c>
      <c r="I35" s="22">
        <f t="shared" si="2"/>
        <v>8550</v>
      </c>
      <c r="J35" s="22">
        <f t="shared" si="1"/>
        <v>57750</v>
      </c>
    </row>
    <row r="36" spans="1:10" x14ac:dyDescent="0.2">
      <c r="A36" s="22" t="s">
        <v>226</v>
      </c>
      <c r="B36" s="22" t="s">
        <v>341</v>
      </c>
      <c r="C36" s="22" t="s">
        <v>232</v>
      </c>
      <c r="D36" s="9">
        <v>40953</v>
      </c>
      <c r="E36" s="22">
        <v>1600</v>
      </c>
      <c r="F36" s="22">
        <v>35</v>
      </c>
      <c r="G36" s="22">
        <v>1</v>
      </c>
      <c r="H36" s="22">
        <v>750</v>
      </c>
      <c r="I36" s="22">
        <f t="shared" si="2"/>
        <v>1600</v>
      </c>
      <c r="J36" s="22">
        <f t="shared" si="1"/>
        <v>55150</v>
      </c>
    </row>
    <row r="37" spans="1:10" x14ac:dyDescent="0.2">
      <c r="A37" s="22" t="s">
        <v>224</v>
      </c>
      <c r="B37" s="22" t="s">
        <v>339</v>
      </c>
      <c r="C37" s="22" t="s">
        <v>214</v>
      </c>
      <c r="D37" s="9">
        <v>40954</v>
      </c>
      <c r="E37" s="22">
        <v>900</v>
      </c>
      <c r="F37" s="22">
        <v>28</v>
      </c>
      <c r="G37" s="22">
        <v>4</v>
      </c>
      <c r="H37" s="22">
        <v>750</v>
      </c>
      <c r="I37" s="22">
        <f t="shared" si="2"/>
        <v>3600</v>
      </c>
      <c r="J37" s="22">
        <f t="shared" si="1"/>
        <v>22350</v>
      </c>
    </row>
    <row r="38" spans="1:10" x14ac:dyDescent="0.2">
      <c r="A38" s="22" t="s">
        <v>223</v>
      </c>
      <c r="B38" s="22" t="s">
        <v>344</v>
      </c>
      <c r="C38" s="22" t="s">
        <v>231</v>
      </c>
      <c r="D38" s="9">
        <v>40958</v>
      </c>
      <c r="E38" s="22">
        <v>10250</v>
      </c>
      <c r="F38" s="22">
        <v>16</v>
      </c>
      <c r="G38" s="22">
        <v>4</v>
      </c>
      <c r="H38" s="22">
        <v>1000</v>
      </c>
      <c r="I38" s="22">
        <f t="shared" si="2"/>
        <v>41000</v>
      </c>
      <c r="J38" s="22">
        <f t="shared" si="1"/>
        <v>124000</v>
      </c>
    </row>
    <row r="39" spans="1:10" x14ac:dyDescent="0.2">
      <c r="A39" s="22" t="s">
        <v>221</v>
      </c>
      <c r="B39" s="22" t="s">
        <v>339</v>
      </c>
      <c r="C39" s="22" t="s">
        <v>230</v>
      </c>
      <c r="D39" s="9">
        <v>40958</v>
      </c>
      <c r="E39" s="22">
        <v>3900</v>
      </c>
      <c r="F39" s="22">
        <v>38</v>
      </c>
      <c r="G39" s="22">
        <v>4</v>
      </c>
      <c r="H39" s="22">
        <v>750</v>
      </c>
      <c r="I39" s="22">
        <f t="shared" si="2"/>
        <v>15600</v>
      </c>
      <c r="J39" s="22">
        <f t="shared" si="1"/>
        <v>133350</v>
      </c>
    </row>
    <row r="40" spans="1:10" x14ac:dyDescent="0.2">
      <c r="A40" s="22" t="s">
        <v>222</v>
      </c>
      <c r="B40" s="22" t="s">
        <v>344</v>
      </c>
      <c r="C40" s="22" t="s">
        <v>232</v>
      </c>
      <c r="D40" s="9">
        <v>40959</v>
      </c>
      <c r="E40" s="22">
        <v>4050</v>
      </c>
      <c r="F40" s="22">
        <v>19</v>
      </c>
      <c r="G40" s="22">
        <v>2</v>
      </c>
      <c r="H40" s="22">
        <v>1000</v>
      </c>
      <c r="I40" s="22">
        <f t="shared" si="2"/>
        <v>8100</v>
      </c>
      <c r="J40" s="22">
        <f t="shared" si="1"/>
        <v>69850</v>
      </c>
    </row>
    <row r="41" spans="1:10" x14ac:dyDescent="0.2">
      <c r="A41" s="22" t="s">
        <v>223</v>
      </c>
      <c r="B41" s="22" t="s">
        <v>343</v>
      </c>
      <c r="C41" s="22" t="s">
        <v>228</v>
      </c>
      <c r="D41" s="9">
        <v>40960</v>
      </c>
      <c r="E41" s="22">
        <v>5400</v>
      </c>
      <c r="F41" s="22">
        <v>35</v>
      </c>
      <c r="G41" s="22">
        <v>1</v>
      </c>
      <c r="H41" s="22">
        <v>750</v>
      </c>
      <c r="I41" s="22">
        <f t="shared" si="2"/>
        <v>5400</v>
      </c>
      <c r="J41" s="22">
        <f t="shared" si="1"/>
        <v>184350</v>
      </c>
    </row>
    <row r="42" spans="1:10" x14ac:dyDescent="0.2">
      <c r="A42" s="22" t="s">
        <v>226</v>
      </c>
      <c r="B42" s="22" t="s">
        <v>342</v>
      </c>
      <c r="C42" s="22" t="s">
        <v>214</v>
      </c>
      <c r="D42" s="9">
        <v>40960</v>
      </c>
      <c r="E42" s="22">
        <v>1960</v>
      </c>
      <c r="F42" s="22">
        <v>20</v>
      </c>
      <c r="G42" s="22">
        <v>3</v>
      </c>
      <c r="H42" s="22">
        <v>750</v>
      </c>
      <c r="I42" s="22">
        <f t="shared" si="2"/>
        <v>5880</v>
      </c>
      <c r="J42" s="22">
        <f t="shared" si="1"/>
        <v>34070</v>
      </c>
    </row>
    <row r="43" spans="1:10" x14ac:dyDescent="0.2">
      <c r="A43" s="22" t="s">
        <v>224</v>
      </c>
      <c r="B43" s="22" t="s">
        <v>345</v>
      </c>
      <c r="C43" s="22" t="s">
        <v>228</v>
      </c>
      <c r="D43" s="9">
        <v>40961</v>
      </c>
      <c r="E43" s="22">
        <v>2000</v>
      </c>
      <c r="F43" s="22">
        <v>14</v>
      </c>
      <c r="G43" s="22">
        <v>0</v>
      </c>
      <c r="H43" s="22">
        <v>1000</v>
      </c>
      <c r="I43" s="22">
        <f t="shared" si="2"/>
        <v>0</v>
      </c>
      <c r="J43" s="22">
        <f t="shared" si="1"/>
        <v>29000</v>
      </c>
    </row>
    <row r="44" spans="1:10" x14ac:dyDescent="0.2">
      <c r="A44" s="22" t="s">
        <v>213</v>
      </c>
      <c r="B44" s="22" t="s">
        <v>343</v>
      </c>
      <c r="C44" s="22" t="s">
        <v>229</v>
      </c>
      <c r="D44" s="9">
        <v>40961</v>
      </c>
      <c r="E44" s="22">
        <v>1500</v>
      </c>
      <c r="F44" s="22">
        <v>25</v>
      </c>
      <c r="G44" s="22">
        <v>1</v>
      </c>
      <c r="H44" s="22">
        <v>750</v>
      </c>
      <c r="I44" s="22">
        <f t="shared" si="2"/>
        <v>1500</v>
      </c>
      <c r="J44" s="22">
        <f t="shared" si="1"/>
        <v>36750</v>
      </c>
    </row>
    <row r="45" spans="1:10" x14ac:dyDescent="0.2">
      <c r="A45" s="22" t="s">
        <v>219</v>
      </c>
      <c r="B45" s="22" t="s">
        <v>339</v>
      </c>
      <c r="C45" s="22" t="s">
        <v>230</v>
      </c>
      <c r="D45" s="9">
        <v>40962</v>
      </c>
      <c r="E45" s="22">
        <v>1350</v>
      </c>
      <c r="F45" s="22">
        <v>20</v>
      </c>
      <c r="G45" s="22">
        <v>3</v>
      </c>
      <c r="H45" s="22">
        <v>750</v>
      </c>
      <c r="I45" s="22">
        <f t="shared" si="2"/>
        <v>4050</v>
      </c>
      <c r="J45" s="22">
        <f t="shared" si="1"/>
        <v>23700</v>
      </c>
    </row>
    <row r="46" spans="1:10" x14ac:dyDescent="0.2">
      <c r="A46" s="22" t="s">
        <v>213</v>
      </c>
      <c r="B46" s="22" t="s">
        <v>340</v>
      </c>
      <c r="C46" s="22" t="s">
        <v>231</v>
      </c>
      <c r="D46" s="9">
        <v>40962</v>
      </c>
      <c r="E46" s="22">
        <v>2000</v>
      </c>
      <c r="F46" s="22">
        <v>24</v>
      </c>
      <c r="G46" s="22">
        <v>3</v>
      </c>
      <c r="H46" s="22">
        <v>750</v>
      </c>
      <c r="I46" s="22">
        <f t="shared" si="2"/>
        <v>6000</v>
      </c>
      <c r="J46" s="22">
        <f t="shared" si="1"/>
        <v>42750</v>
      </c>
    </row>
    <row r="47" spans="1:10" x14ac:dyDescent="0.2">
      <c r="A47" s="22" t="s">
        <v>213</v>
      </c>
      <c r="B47" s="22" t="s">
        <v>343</v>
      </c>
      <c r="C47" s="22" t="s">
        <v>214</v>
      </c>
      <c r="D47" s="9">
        <v>40963</v>
      </c>
      <c r="E47" s="22">
        <v>1650</v>
      </c>
      <c r="F47" s="22">
        <v>30</v>
      </c>
      <c r="G47" s="22">
        <v>1</v>
      </c>
      <c r="H47" s="22">
        <v>750</v>
      </c>
      <c r="I47" s="22">
        <f t="shared" si="2"/>
        <v>1650</v>
      </c>
      <c r="J47" s="22">
        <f t="shared" si="1"/>
        <v>48600</v>
      </c>
    </row>
    <row r="48" spans="1:10" x14ac:dyDescent="0.2">
      <c r="A48" s="22" t="s">
        <v>213</v>
      </c>
      <c r="B48" s="22" t="s">
        <v>343</v>
      </c>
      <c r="C48" s="22" t="s">
        <v>232</v>
      </c>
      <c r="D48" s="9">
        <v>40964</v>
      </c>
      <c r="E48" s="22">
        <v>1700</v>
      </c>
      <c r="F48" s="22">
        <v>42</v>
      </c>
      <c r="G48" s="22">
        <v>1</v>
      </c>
      <c r="H48" s="22">
        <v>0</v>
      </c>
      <c r="I48" s="22">
        <f t="shared" si="2"/>
        <v>1700</v>
      </c>
      <c r="J48" s="22">
        <f t="shared" si="1"/>
        <v>69700</v>
      </c>
    </row>
    <row r="49" spans="1:10" x14ac:dyDescent="0.2">
      <c r="A49" s="22" t="s">
        <v>226</v>
      </c>
      <c r="B49" s="22" t="s">
        <v>344</v>
      </c>
      <c r="C49" s="22" t="s">
        <v>214</v>
      </c>
      <c r="D49" s="9">
        <v>40965</v>
      </c>
      <c r="E49" s="22">
        <v>2500</v>
      </c>
      <c r="F49" s="22">
        <v>15</v>
      </c>
      <c r="G49" s="22">
        <v>3</v>
      </c>
      <c r="H49" s="22">
        <v>1000</v>
      </c>
      <c r="I49" s="22">
        <f t="shared" si="2"/>
        <v>7500</v>
      </c>
      <c r="J49" s="22">
        <f t="shared" si="1"/>
        <v>31000</v>
      </c>
    </row>
    <row r="50" spans="1:10" x14ac:dyDescent="0.2">
      <c r="A50" s="22" t="s">
        <v>226</v>
      </c>
      <c r="B50" s="22" t="s">
        <v>344</v>
      </c>
      <c r="C50" s="22" t="s">
        <v>230</v>
      </c>
      <c r="D50" s="9">
        <v>40966</v>
      </c>
      <c r="E50" s="22">
        <v>2500</v>
      </c>
      <c r="F50" s="22">
        <v>44</v>
      </c>
      <c r="G50" s="22">
        <v>0</v>
      </c>
      <c r="H50" s="22">
        <v>0</v>
      </c>
      <c r="I50" s="22">
        <f t="shared" si="2"/>
        <v>0</v>
      </c>
      <c r="J50" s="22">
        <f t="shared" si="1"/>
        <v>110000</v>
      </c>
    </row>
    <row r="51" spans="1:10" x14ac:dyDescent="0.2">
      <c r="A51" s="22" t="s">
        <v>213</v>
      </c>
      <c r="B51" s="22" t="s">
        <v>342</v>
      </c>
      <c r="C51" s="22" t="s">
        <v>229</v>
      </c>
      <c r="D51" s="9">
        <v>40967</v>
      </c>
      <c r="E51" s="22">
        <v>1750</v>
      </c>
      <c r="F51" s="22">
        <v>38</v>
      </c>
      <c r="G51" s="22">
        <v>0</v>
      </c>
      <c r="H51" s="22">
        <v>750</v>
      </c>
      <c r="I51" s="22">
        <f t="shared" si="2"/>
        <v>0</v>
      </c>
      <c r="J51" s="22">
        <f t="shared" si="1"/>
        <v>67250</v>
      </c>
    </row>
    <row r="52" spans="1:10" x14ac:dyDescent="0.2">
      <c r="A52" s="22" t="s">
        <v>219</v>
      </c>
      <c r="B52" s="22" t="s">
        <v>343</v>
      </c>
      <c r="C52" s="22" t="s">
        <v>230</v>
      </c>
      <c r="D52" s="9">
        <v>40969</v>
      </c>
      <c r="E52" s="22">
        <v>2570</v>
      </c>
      <c r="F52" s="22">
        <v>31</v>
      </c>
      <c r="G52" s="22">
        <v>3</v>
      </c>
      <c r="H52" s="22">
        <v>750</v>
      </c>
      <c r="I52" s="22">
        <f t="shared" si="2"/>
        <v>7710</v>
      </c>
      <c r="J52" s="22">
        <f t="shared" si="1"/>
        <v>72710</v>
      </c>
    </row>
    <row r="53" spans="1:10" x14ac:dyDescent="0.2">
      <c r="A53" s="22" t="s">
        <v>226</v>
      </c>
      <c r="B53" s="22" t="s">
        <v>343</v>
      </c>
      <c r="C53" s="22" t="s">
        <v>230</v>
      </c>
      <c r="D53" s="9">
        <v>40970</v>
      </c>
      <c r="E53" s="22">
        <v>1650</v>
      </c>
      <c r="F53" s="22">
        <v>28</v>
      </c>
      <c r="G53" s="22">
        <v>0</v>
      </c>
      <c r="H53" s="22">
        <v>750</v>
      </c>
      <c r="I53" s="22">
        <f t="shared" si="2"/>
        <v>0</v>
      </c>
      <c r="J53" s="22">
        <f t="shared" si="1"/>
        <v>46950</v>
      </c>
    </row>
    <row r="54" spans="1:10" x14ac:dyDescent="0.2">
      <c r="A54" s="22" t="s">
        <v>233</v>
      </c>
      <c r="B54" s="22" t="s">
        <v>339</v>
      </c>
      <c r="C54" s="22" t="s">
        <v>232</v>
      </c>
      <c r="D54" s="9">
        <v>40971</v>
      </c>
      <c r="E54" s="22">
        <v>1850</v>
      </c>
      <c r="F54" s="22">
        <v>12</v>
      </c>
      <c r="G54" s="22">
        <v>1</v>
      </c>
      <c r="H54" s="22">
        <v>1000</v>
      </c>
      <c r="I54" s="22">
        <f t="shared" si="2"/>
        <v>1850</v>
      </c>
      <c r="J54" s="22">
        <f t="shared" si="1"/>
        <v>21350</v>
      </c>
    </row>
    <row r="55" spans="1:10" x14ac:dyDescent="0.2">
      <c r="A55" s="22" t="s">
        <v>226</v>
      </c>
      <c r="B55" s="22" t="s">
        <v>344</v>
      </c>
      <c r="C55" s="22" t="s">
        <v>232</v>
      </c>
      <c r="D55" s="9">
        <v>40971</v>
      </c>
      <c r="E55" s="22">
        <v>2500</v>
      </c>
      <c r="F55" s="22">
        <v>11</v>
      </c>
      <c r="G55" s="22">
        <v>0</v>
      </c>
      <c r="H55" s="22">
        <v>1000</v>
      </c>
      <c r="I55" s="22">
        <f t="shared" si="2"/>
        <v>0</v>
      </c>
      <c r="J55" s="22">
        <f t="shared" si="1"/>
        <v>28500</v>
      </c>
    </row>
    <row r="56" spans="1:10" x14ac:dyDescent="0.2">
      <c r="A56" s="22" t="s">
        <v>222</v>
      </c>
      <c r="B56" s="22" t="s">
        <v>344</v>
      </c>
      <c r="C56" s="22" t="s">
        <v>231</v>
      </c>
      <c r="D56" s="9">
        <v>40971</v>
      </c>
      <c r="E56" s="22">
        <v>4050</v>
      </c>
      <c r="F56" s="22">
        <v>47</v>
      </c>
      <c r="G56" s="22">
        <v>3</v>
      </c>
      <c r="H56" s="22">
        <v>0</v>
      </c>
      <c r="I56" s="22">
        <f t="shared" si="2"/>
        <v>12150</v>
      </c>
      <c r="J56" s="22">
        <f t="shared" si="1"/>
        <v>178200</v>
      </c>
    </row>
    <row r="57" spans="1:10" x14ac:dyDescent="0.2">
      <c r="A57" s="22" t="s">
        <v>227</v>
      </c>
      <c r="B57" s="22" t="s">
        <v>339</v>
      </c>
      <c r="C57" s="22" t="s">
        <v>228</v>
      </c>
      <c r="D57" s="9">
        <v>40973</v>
      </c>
      <c r="E57" s="22">
        <v>1200</v>
      </c>
      <c r="F57" s="22">
        <v>43</v>
      </c>
      <c r="G57" s="22">
        <v>0</v>
      </c>
      <c r="H57" s="22">
        <v>0</v>
      </c>
      <c r="I57" s="22">
        <f t="shared" si="2"/>
        <v>0</v>
      </c>
      <c r="J57" s="22">
        <f t="shared" si="1"/>
        <v>51600</v>
      </c>
    </row>
    <row r="58" spans="1:10" x14ac:dyDescent="0.2">
      <c r="A58" s="22" t="s">
        <v>226</v>
      </c>
      <c r="B58" s="22" t="s">
        <v>342</v>
      </c>
      <c r="C58" s="22" t="s">
        <v>231</v>
      </c>
      <c r="D58" s="9">
        <v>40973</v>
      </c>
      <c r="E58" s="22">
        <v>2000</v>
      </c>
      <c r="F58" s="22">
        <v>16</v>
      </c>
      <c r="G58" s="22">
        <v>0</v>
      </c>
      <c r="H58" s="22">
        <v>1000</v>
      </c>
      <c r="I58" s="22">
        <f t="shared" si="2"/>
        <v>0</v>
      </c>
      <c r="J58" s="22">
        <f t="shared" si="1"/>
        <v>33000</v>
      </c>
    </row>
    <row r="59" spans="1:10" x14ac:dyDescent="0.2">
      <c r="A59" s="22" t="s">
        <v>221</v>
      </c>
      <c r="B59" s="22" t="s">
        <v>340</v>
      </c>
      <c r="C59" s="22" t="s">
        <v>231</v>
      </c>
      <c r="D59" s="9">
        <v>40973</v>
      </c>
      <c r="E59" s="22">
        <v>2620</v>
      </c>
      <c r="F59" s="22">
        <v>25</v>
      </c>
      <c r="G59" s="22">
        <v>0</v>
      </c>
      <c r="H59" s="22">
        <v>750</v>
      </c>
      <c r="I59" s="22">
        <f t="shared" si="2"/>
        <v>0</v>
      </c>
      <c r="J59" s="22">
        <f t="shared" si="1"/>
        <v>66250</v>
      </c>
    </row>
    <row r="60" spans="1:10" x14ac:dyDescent="0.2">
      <c r="A60" s="22" t="s">
        <v>227</v>
      </c>
      <c r="B60" s="22" t="s">
        <v>345</v>
      </c>
      <c r="C60" s="22" t="s">
        <v>231</v>
      </c>
      <c r="D60" s="9">
        <v>40975</v>
      </c>
      <c r="E60" s="22">
        <v>1100</v>
      </c>
      <c r="F60" s="22">
        <v>50</v>
      </c>
      <c r="G60" s="22">
        <v>3</v>
      </c>
      <c r="H60" s="22">
        <v>0</v>
      </c>
      <c r="I60" s="22">
        <f t="shared" si="2"/>
        <v>3300</v>
      </c>
      <c r="J60" s="22">
        <f t="shared" si="1"/>
        <v>51700</v>
      </c>
    </row>
    <row r="61" spans="1:10" x14ac:dyDescent="0.2">
      <c r="A61" s="22" t="s">
        <v>219</v>
      </c>
      <c r="B61" s="22" t="s">
        <v>340</v>
      </c>
      <c r="C61" s="22" t="s">
        <v>228</v>
      </c>
      <c r="D61" s="9">
        <v>40975</v>
      </c>
      <c r="E61" s="22">
        <v>3200</v>
      </c>
      <c r="F61" s="22">
        <v>32</v>
      </c>
      <c r="G61" s="22">
        <v>0</v>
      </c>
      <c r="H61" s="22">
        <v>750</v>
      </c>
      <c r="I61" s="22">
        <f t="shared" si="2"/>
        <v>0</v>
      </c>
      <c r="J61" s="22">
        <f t="shared" si="1"/>
        <v>103150</v>
      </c>
    </row>
    <row r="62" spans="1:10" x14ac:dyDescent="0.2">
      <c r="A62" s="22" t="s">
        <v>222</v>
      </c>
      <c r="B62" s="22" t="s">
        <v>341</v>
      </c>
      <c r="C62" s="22" t="s">
        <v>232</v>
      </c>
      <c r="D62" s="9">
        <v>40976</v>
      </c>
      <c r="E62" s="22">
        <v>4550</v>
      </c>
      <c r="F62" s="22">
        <v>27</v>
      </c>
      <c r="G62" s="22">
        <v>0</v>
      </c>
      <c r="H62" s="22">
        <v>750</v>
      </c>
      <c r="I62" s="22">
        <f t="shared" si="2"/>
        <v>0</v>
      </c>
      <c r="J62" s="22">
        <f t="shared" si="1"/>
        <v>123600</v>
      </c>
    </row>
    <row r="63" spans="1:10" x14ac:dyDescent="0.2">
      <c r="A63" s="22" t="s">
        <v>221</v>
      </c>
      <c r="B63" s="22" t="s">
        <v>340</v>
      </c>
      <c r="C63" s="22" t="s">
        <v>228</v>
      </c>
      <c r="D63" s="9">
        <v>40976</v>
      </c>
      <c r="E63" s="22">
        <v>2600</v>
      </c>
      <c r="F63" s="22">
        <v>10</v>
      </c>
      <c r="G63" s="22">
        <v>4</v>
      </c>
      <c r="H63" s="22">
        <v>1000</v>
      </c>
      <c r="I63" s="22">
        <f t="shared" si="2"/>
        <v>10400</v>
      </c>
      <c r="J63" s="22">
        <f t="shared" si="1"/>
        <v>16600</v>
      </c>
    </row>
    <row r="64" spans="1:10" x14ac:dyDescent="0.2">
      <c r="A64" s="22" t="s">
        <v>213</v>
      </c>
      <c r="B64" s="22" t="s">
        <v>341</v>
      </c>
      <c r="C64" s="22" t="s">
        <v>228</v>
      </c>
      <c r="D64" s="9">
        <v>40976</v>
      </c>
      <c r="E64" s="22">
        <v>1350</v>
      </c>
      <c r="F64" s="22">
        <v>36</v>
      </c>
      <c r="G64" s="22">
        <v>0</v>
      </c>
      <c r="H64" s="22">
        <v>750</v>
      </c>
      <c r="I64" s="22">
        <f t="shared" si="2"/>
        <v>0</v>
      </c>
      <c r="J64" s="22">
        <f t="shared" si="1"/>
        <v>49350</v>
      </c>
    </row>
    <row r="65" spans="1:10" x14ac:dyDescent="0.2">
      <c r="A65" s="22" t="s">
        <v>227</v>
      </c>
      <c r="B65" s="22" t="s">
        <v>345</v>
      </c>
      <c r="C65" s="22" t="s">
        <v>230</v>
      </c>
      <c r="D65" s="9">
        <v>40978</v>
      </c>
      <c r="E65" s="22">
        <v>1080</v>
      </c>
      <c r="F65" s="22">
        <v>18</v>
      </c>
      <c r="G65" s="22">
        <v>1</v>
      </c>
      <c r="H65" s="22">
        <v>1000</v>
      </c>
      <c r="I65" s="22">
        <f t="shared" si="2"/>
        <v>1080</v>
      </c>
      <c r="J65" s="22">
        <f t="shared" si="1"/>
        <v>19360</v>
      </c>
    </row>
    <row r="66" spans="1:10" x14ac:dyDescent="0.2">
      <c r="A66" s="22" t="s">
        <v>213</v>
      </c>
      <c r="B66" s="22" t="s">
        <v>339</v>
      </c>
      <c r="C66" s="22" t="s">
        <v>214</v>
      </c>
      <c r="D66" s="9">
        <v>40979</v>
      </c>
      <c r="E66" s="22">
        <v>1350</v>
      </c>
      <c r="F66" s="22">
        <v>32</v>
      </c>
      <c r="G66" s="22">
        <v>0</v>
      </c>
      <c r="H66" s="22">
        <v>750</v>
      </c>
      <c r="I66" s="22">
        <f t="shared" si="2"/>
        <v>0</v>
      </c>
      <c r="J66" s="22">
        <f t="shared" si="1"/>
        <v>43950</v>
      </c>
    </row>
    <row r="67" spans="1:10" x14ac:dyDescent="0.2">
      <c r="A67" s="22" t="s">
        <v>226</v>
      </c>
      <c r="B67" s="22" t="s">
        <v>343</v>
      </c>
      <c r="C67" s="22" t="s">
        <v>231</v>
      </c>
      <c r="D67" s="9">
        <v>40980</v>
      </c>
      <c r="E67" s="22">
        <v>1650</v>
      </c>
      <c r="F67" s="22">
        <v>16</v>
      </c>
      <c r="G67" s="22">
        <v>3</v>
      </c>
      <c r="H67" s="22">
        <v>1000</v>
      </c>
      <c r="I67" s="22">
        <f t="shared" si="2"/>
        <v>4950</v>
      </c>
      <c r="J67" s="22">
        <f t="shared" ref="J67:J130" si="3">SUM(E67*(F67-G67)+H67)</f>
        <v>22450</v>
      </c>
    </row>
    <row r="68" spans="1:10" x14ac:dyDescent="0.2">
      <c r="A68" s="22" t="s">
        <v>223</v>
      </c>
      <c r="B68" s="22" t="s">
        <v>343</v>
      </c>
      <c r="C68" s="22" t="s">
        <v>229</v>
      </c>
      <c r="D68" s="9">
        <v>40981</v>
      </c>
      <c r="E68" s="22">
        <v>5490</v>
      </c>
      <c r="F68" s="22">
        <v>41</v>
      </c>
      <c r="G68" s="22">
        <v>1</v>
      </c>
      <c r="H68" s="22">
        <v>0</v>
      </c>
      <c r="I68" s="22">
        <f t="shared" si="2"/>
        <v>5490</v>
      </c>
      <c r="J68" s="22">
        <f t="shared" si="3"/>
        <v>219600</v>
      </c>
    </row>
    <row r="69" spans="1:10" x14ac:dyDescent="0.2">
      <c r="A69" s="22" t="s">
        <v>226</v>
      </c>
      <c r="B69" s="22" t="s">
        <v>341</v>
      </c>
      <c r="C69" s="22" t="s">
        <v>230</v>
      </c>
      <c r="D69" s="9">
        <v>40983</v>
      </c>
      <c r="E69" s="22">
        <v>1560</v>
      </c>
      <c r="F69" s="22">
        <v>18</v>
      </c>
      <c r="G69" s="22">
        <v>1</v>
      </c>
      <c r="H69" s="22">
        <v>1000</v>
      </c>
      <c r="I69" s="22">
        <f t="shared" ref="I69:I132" si="4">SUM(G69*E69)</f>
        <v>1560</v>
      </c>
      <c r="J69" s="22">
        <f t="shared" si="3"/>
        <v>27520</v>
      </c>
    </row>
    <row r="70" spans="1:10" x14ac:dyDescent="0.2">
      <c r="A70" s="22" t="s">
        <v>213</v>
      </c>
      <c r="B70" s="22" t="s">
        <v>341</v>
      </c>
      <c r="C70" s="22" t="s">
        <v>230</v>
      </c>
      <c r="D70" s="9">
        <v>40983</v>
      </c>
      <c r="E70" s="22">
        <v>1300</v>
      </c>
      <c r="F70" s="22">
        <v>35</v>
      </c>
      <c r="G70" s="22">
        <v>1</v>
      </c>
      <c r="H70" s="22">
        <v>750</v>
      </c>
      <c r="I70" s="22">
        <f t="shared" si="4"/>
        <v>1300</v>
      </c>
      <c r="J70" s="22">
        <f t="shared" si="3"/>
        <v>44950</v>
      </c>
    </row>
    <row r="71" spans="1:10" x14ac:dyDescent="0.2">
      <c r="A71" s="22" t="s">
        <v>227</v>
      </c>
      <c r="B71" s="22" t="s">
        <v>343</v>
      </c>
      <c r="C71" s="22" t="s">
        <v>214</v>
      </c>
      <c r="D71" s="9">
        <v>40984</v>
      </c>
      <c r="E71" s="22">
        <v>800</v>
      </c>
      <c r="F71" s="22">
        <v>17</v>
      </c>
      <c r="G71" s="22">
        <v>1</v>
      </c>
      <c r="H71" s="22">
        <v>1000</v>
      </c>
      <c r="I71" s="22">
        <f t="shared" si="4"/>
        <v>800</v>
      </c>
      <c r="J71" s="22">
        <f t="shared" si="3"/>
        <v>13800</v>
      </c>
    </row>
    <row r="72" spans="1:10" x14ac:dyDescent="0.2">
      <c r="A72" s="22" t="s">
        <v>221</v>
      </c>
      <c r="B72" s="22" t="s">
        <v>344</v>
      </c>
      <c r="C72" s="22" t="s">
        <v>228</v>
      </c>
      <c r="D72" s="9">
        <v>40984</v>
      </c>
      <c r="E72" s="22">
        <v>2500</v>
      </c>
      <c r="F72" s="22">
        <v>48</v>
      </c>
      <c r="G72" s="22">
        <v>2</v>
      </c>
      <c r="H72" s="22">
        <v>0</v>
      </c>
      <c r="I72" s="22">
        <f t="shared" si="4"/>
        <v>5000</v>
      </c>
      <c r="J72" s="22">
        <f t="shared" si="3"/>
        <v>115000</v>
      </c>
    </row>
    <row r="73" spans="1:10" x14ac:dyDescent="0.2">
      <c r="A73" s="22" t="s">
        <v>227</v>
      </c>
      <c r="B73" s="22" t="s">
        <v>342</v>
      </c>
      <c r="C73" s="22" t="s">
        <v>232</v>
      </c>
      <c r="D73" s="9">
        <v>40986</v>
      </c>
      <c r="E73" s="22">
        <v>1240</v>
      </c>
      <c r="F73" s="22">
        <v>27</v>
      </c>
      <c r="G73" s="22">
        <v>0</v>
      </c>
      <c r="H73" s="22">
        <v>750</v>
      </c>
      <c r="I73" s="22">
        <f t="shared" si="4"/>
        <v>0</v>
      </c>
      <c r="J73" s="22">
        <f t="shared" si="3"/>
        <v>34230</v>
      </c>
    </row>
    <row r="74" spans="1:10" x14ac:dyDescent="0.2">
      <c r="A74" s="22" t="s">
        <v>219</v>
      </c>
      <c r="B74" s="22" t="s">
        <v>339</v>
      </c>
      <c r="C74" s="22" t="s">
        <v>230</v>
      </c>
      <c r="D74" s="9">
        <v>40986</v>
      </c>
      <c r="E74" s="22">
        <v>3180</v>
      </c>
      <c r="F74" s="22">
        <v>39</v>
      </c>
      <c r="G74" s="22">
        <v>1</v>
      </c>
      <c r="H74" s="22">
        <v>750</v>
      </c>
      <c r="I74" s="22">
        <f t="shared" si="4"/>
        <v>3180</v>
      </c>
      <c r="J74" s="22">
        <f t="shared" si="3"/>
        <v>121590</v>
      </c>
    </row>
    <row r="75" spans="1:10" x14ac:dyDescent="0.2">
      <c r="A75" s="22" t="s">
        <v>226</v>
      </c>
      <c r="B75" s="22" t="s">
        <v>339</v>
      </c>
      <c r="C75" s="22" t="s">
        <v>231</v>
      </c>
      <c r="D75" s="9">
        <v>40988</v>
      </c>
      <c r="E75" s="22">
        <v>900</v>
      </c>
      <c r="F75" s="22">
        <v>40</v>
      </c>
      <c r="G75" s="22">
        <v>4</v>
      </c>
      <c r="H75" s="22">
        <v>750</v>
      </c>
      <c r="I75" s="22">
        <f t="shared" si="4"/>
        <v>3600</v>
      </c>
      <c r="J75" s="22">
        <f t="shared" si="3"/>
        <v>33150</v>
      </c>
    </row>
    <row r="76" spans="1:10" x14ac:dyDescent="0.2">
      <c r="A76" s="22" t="s">
        <v>226</v>
      </c>
      <c r="B76" s="22" t="s">
        <v>343</v>
      </c>
      <c r="C76" s="22" t="s">
        <v>228</v>
      </c>
      <c r="D76" s="9">
        <v>40992</v>
      </c>
      <c r="E76" s="22">
        <v>1700</v>
      </c>
      <c r="F76" s="22">
        <v>40</v>
      </c>
      <c r="G76" s="22">
        <v>2</v>
      </c>
      <c r="H76" s="22">
        <v>750</v>
      </c>
      <c r="I76" s="22">
        <f t="shared" si="4"/>
        <v>3400</v>
      </c>
      <c r="J76" s="22">
        <f t="shared" si="3"/>
        <v>65350</v>
      </c>
    </row>
    <row r="77" spans="1:10" x14ac:dyDescent="0.2">
      <c r="A77" s="22" t="s">
        <v>226</v>
      </c>
      <c r="B77" s="22" t="s">
        <v>339</v>
      </c>
      <c r="C77" s="22" t="s">
        <v>229</v>
      </c>
      <c r="D77" s="9">
        <v>40992</v>
      </c>
      <c r="E77" s="22">
        <v>880</v>
      </c>
      <c r="F77" s="22">
        <v>29</v>
      </c>
      <c r="G77" s="22">
        <v>2</v>
      </c>
      <c r="H77" s="22">
        <v>750</v>
      </c>
      <c r="I77" s="22">
        <f t="shared" si="4"/>
        <v>1760</v>
      </c>
      <c r="J77" s="22">
        <f t="shared" si="3"/>
        <v>24510</v>
      </c>
    </row>
    <row r="78" spans="1:10" x14ac:dyDescent="0.2">
      <c r="A78" s="22" t="s">
        <v>213</v>
      </c>
      <c r="B78" s="22" t="s">
        <v>342</v>
      </c>
      <c r="C78" s="22" t="s">
        <v>232</v>
      </c>
      <c r="D78" s="9">
        <v>40992</v>
      </c>
      <c r="E78" s="22">
        <v>1800</v>
      </c>
      <c r="F78" s="22">
        <v>48</v>
      </c>
      <c r="G78" s="22">
        <v>4</v>
      </c>
      <c r="H78" s="22">
        <v>0</v>
      </c>
      <c r="I78" s="22">
        <f t="shared" si="4"/>
        <v>7200</v>
      </c>
      <c r="J78" s="22">
        <f t="shared" si="3"/>
        <v>79200</v>
      </c>
    </row>
    <row r="79" spans="1:10" x14ac:dyDescent="0.2">
      <c r="A79" s="22" t="s">
        <v>221</v>
      </c>
      <c r="B79" s="22" t="s">
        <v>344</v>
      </c>
      <c r="C79" s="22" t="s">
        <v>214</v>
      </c>
      <c r="D79" s="9">
        <v>40993</v>
      </c>
      <c r="E79" s="22">
        <v>2560</v>
      </c>
      <c r="F79" s="22">
        <v>15</v>
      </c>
      <c r="G79" s="22">
        <v>0</v>
      </c>
      <c r="H79" s="22">
        <v>1000</v>
      </c>
      <c r="I79" s="22">
        <f t="shared" si="4"/>
        <v>0</v>
      </c>
      <c r="J79" s="22">
        <f t="shared" si="3"/>
        <v>39400</v>
      </c>
    </row>
    <row r="80" spans="1:10" x14ac:dyDescent="0.2">
      <c r="A80" s="22" t="s">
        <v>224</v>
      </c>
      <c r="B80" s="22" t="s">
        <v>340</v>
      </c>
      <c r="C80" s="22" t="s">
        <v>230</v>
      </c>
      <c r="D80" s="9">
        <v>40994</v>
      </c>
      <c r="E80" s="22">
        <v>1750</v>
      </c>
      <c r="F80" s="22">
        <v>32</v>
      </c>
      <c r="G80" s="22">
        <v>2</v>
      </c>
      <c r="H80" s="22">
        <v>750</v>
      </c>
      <c r="I80" s="22">
        <f t="shared" si="4"/>
        <v>3500</v>
      </c>
      <c r="J80" s="22">
        <f t="shared" si="3"/>
        <v>53250</v>
      </c>
    </row>
    <row r="81" spans="1:10" x14ac:dyDescent="0.2">
      <c r="A81" s="22" t="s">
        <v>213</v>
      </c>
      <c r="B81" s="22" t="s">
        <v>340</v>
      </c>
      <c r="C81" s="22" t="s">
        <v>230</v>
      </c>
      <c r="D81" s="9">
        <v>40996</v>
      </c>
      <c r="E81" s="22">
        <v>2000</v>
      </c>
      <c r="F81" s="22">
        <v>44</v>
      </c>
      <c r="G81" s="22">
        <v>4</v>
      </c>
      <c r="H81" s="22">
        <v>0</v>
      </c>
      <c r="I81" s="22">
        <f t="shared" si="4"/>
        <v>8000</v>
      </c>
      <c r="J81" s="22">
        <f t="shared" si="3"/>
        <v>80000</v>
      </c>
    </row>
    <row r="82" spans="1:10" x14ac:dyDescent="0.2">
      <c r="A82" s="22" t="s">
        <v>227</v>
      </c>
      <c r="B82" s="22" t="s">
        <v>343</v>
      </c>
      <c r="C82" s="22" t="s">
        <v>228</v>
      </c>
      <c r="D82" s="9">
        <v>40997</v>
      </c>
      <c r="E82" s="22">
        <v>900</v>
      </c>
      <c r="F82" s="22">
        <v>38</v>
      </c>
      <c r="G82" s="22">
        <v>0</v>
      </c>
      <c r="H82" s="22">
        <v>750</v>
      </c>
      <c r="I82" s="22">
        <f t="shared" si="4"/>
        <v>0</v>
      </c>
      <c r="J82" s="22">
        <f t="shared" si="3"/>
        <v>34950</v>
      </c>
    </row>
    <row r="83" spans="1:10" x14ac:dyDescent="0.2">
      <c r="A83" s="22" t="s">
        <v>225</v>
      </c>
      <c r="B83" s="22" t="s">
        <v>346</v>
      </c>
      <c r="C83" s="22" t="s">
        <v>229</v>
      </c>
      <c r="D83" s="9">
        <v>40997</v>
      </c>
      <c r="E83" s="22">
        <v>4700</v>
      </c>
      <c r="F83" s="22">
        <v>31</v>
      </c>
      <c r="G83" s="22">
        <v>2</v>
      </c>
      <c r="H83" s="22">
        <v>750</v>
      </c>
      <c r="I83" s="22">
        <f t="shared" si="4"/>
        <v>9400</v>
      </c>
      <c r="J83" s="22">
        <f t="shared" si="3"/>
        <v>137050</v>
      </c>
    </row>
    <row r="84" spans="1:10" x14ac:dyDescent="0.2">
      <c r="A84" s="22" t="s">
        <v>219</v>
      </c>
      <c r="B84" s="22" t="s">
        <v>342</v>
      </c>
      <c r="C84" s="22" t="s">
        <v>232</v>
      </c>
      <c r="D84" s="9">
        <v>40997</v>
      </c>
      <c r="E84" s="22">
        <v>1900</v>
      </c>
      <c r="F84" s="22">
        <v>12</v>
      </c>
      <c r="G84" s="22">
        <v>4</v>
      </c>
      <c r="H84" s="22">
        <v>1000</v>
      </c>
      <c r="I84" s="22">
        <f t="shared" si="4"/>
        <v>7600</v>
      </c>
      <c r="J84" s="22">
        <f t="shared" si="3"/>
        <v>16200</v>
      </c>
    </row>
    <row r="85" spans="1:10" x14ac:dyDescent="0.2">
      <c r="A85" s="22" t="s">
        <v>213</v>
      </c>
      <c r="B85" s="22" t="s">
        <v>344</v>
      </c>
      <c r="C85" s="22" t="s">
        <v>232</v>
      </c>
      <c r="D85" s="9">
        <v>40998</v>
      </c>
      <c r="E85" s="22">
        <v>1300</v>
      </c>
      <c r="F85" s="22">
        <v>28</v>
      </c>
      <c r="G85" s="22">
        <v>4</v>
      </c>
      <c r="H85" s="22">
        <v>750</v>
      </c>
      <c r="I85" s="22">
        <f t="shared" si="4"/>
        <v>5200</v>
      </c>
      <c r="J85" s="22">
        <f t="shared" si="3"/>
        <v>31950</v>
      </c>
    </row>
    <row r="86" spans="1:10" x14ac:dyDescent="0.2">
      <c r="A86" s="22" t="s">
        <v>222</v>
      </c>
      <c r="B86" s="22" t="s">
        <v>339</v>
      </c>
      <c r="C86" s="22" t="s">
        <v>232</v>
      </c>
      <c r="D86" s="9">
        <v>41000</v>
      </c>
      <c r="E86" s="22">
        <v>4200</v>
      </c>
      <c r="F86" s="22">
        <v>48</v>
      </c>
      <c r="G86" s="22">
        <v>3</v>
      </c>
      <c r="H86" s="22">
        <v>0</v>
      </c>
      <c r="I86" s="22">
        <f t="shared" si="4"/>
        <v>12600</v>
      </c>
      <c r="J86" s="22">
        <f t="shared" si="3"/>
        <v>189000</v>
      </c>
    </row>
    <row r="87" spans="1:10" x14ac:dyDescent="0.2">
      <c r="A87" s="22" t="s">
        <v>213</v>
      </c>
      <c r="B87" s="22" t="s">
        <v>343</v>
      </c>
      <c r="C87" s="22" t="s">
        <v>230</v>
      </c>
      <c r="D87" s="9">
        <v>41000</v>
      </c>
      <c r="E87" s="22">
        <v>1650</v>
      </c>
      <c r="F87" s="22">
        <v>42</v>
      </c>
      <c r="G87" s="22">
        <v>2</v>
      </c>
      <c r="H87" s="22">
        <v>0</v>
      </c>
      <c r="I87" s="22">
        <f t="shared" si="4"/>
        <v>3300</v>
      </c>
      <c r="J87" s="22">
        <f t="shared" si="3"/>
        <v>66000</v>
      </c>
    </row>
    <row r="88" spans="1:10" x14ac:dyDescent="0.2">
      <c r="A88" s="22" t="s">
        <v>221</v>
      </c>
      <c r="B88" s="22" t="s">
        <v>340</v>
      </c>
      <c r="C88" s="22" t="s">
        <v>230</v>
      </c>
      <c r="D88" s="9">
        <v>41001</v>
      </c>
      <c r="E88" s="22">
        <v>2700</v>
      </c>
      <c r="F88" s="22">
        <v>38</v>
      </c>
      <c r="G88" s="22">
        <v>4</v>
      </c>
      <c r="H88" s="22">
        <v>750</v>
      </c>
      <c r="I88" s="22">
        <f t="shared" si="4"/>
        <v>10800</v>
      </c>
      <c r="J88" s="22">
        <f t="shared" si="3"/>
        <v>92550</v>
      </c>
    </row>
    <row r="89" spans="1:10" x14ac:dyDescent="0.2">
      <c r="A89" s="22" t="s">
        <v>225</v>
      </c>
      <c r="B89" s="22" t="s">
        <v>349</v>
      </c>
      <c r="C89" s="22" t="s">
        <v>231</v>
      </c>
      <c r="D89" s="9">
        <v>41001</v>
      </c>
      <c r="E89" s="22">
        <v>4450</v>
      </c>
      <c r="F89" s="22">
        <v>50</v>
      </c>
      <c r="G89" s="22">
        <v>2</v>
      </c>
      <c r="H89" s="22">
        <v>0</v>
      </c>
      <c r="I89" s="22">
        <f t="shared" si="4"/>
        <v>8900</v>
      </c>
      <c r="J89" s="22">
        <f t="shared" si="3"/>
        <v>213600</v>
      </c>
    </row>
    <row r="90" spans="1:10" x14ac:dyDescent="0.2">
      <c r="A90" s="22" t="s">
        <v>222</v>
      </c>
      <c r="B90" s="22" t="s">
        <v>341</v>
      </c>
      <c r="C90" s="22" t="s">
        <v>214</v>
      </c>
      <c r="D90" s="9">
        <v>41002</v>
      </c>
      <c r="E90" s="22">
        <v>4350</v>
      </c>
      <c r="F90" s="22">
        <v>21</v>
      </c>
      <c r="G90" s="22">
        <v>3</v>
      </c>
      <c r="H90" s="22">
        <v>750</v>
      </c>
      <c r="I90" s="22">
        <f t="shared" si="4"/>
        <v>13050</v>
      </c>
      <c r="J90" s="22">
        <f t="shared" si="3"/>
        <v>79050</v>
      </c>
    </row>
    <row r="91" spans="1:10" x14ac:dyDescent="0.2">
      <c r="A91" s="22" t="s">
        <v>221</v>
      </c>
      <c r="B91" s="22" t="s">
        <v>342</v>
      </c>
      <c r="C91" s="22" t="s">
        <v>229</v>
      </c>
      <c r="D91" s="9">
        <v>41003</v>
      </c>
      <c r="E91" s="22">
        <v>1800</v>
      </c>
      <c r="F91" s="22">
        <v>13</v>
      </c>
      <c r="G91" s="22">
        <v>3</v>
      </c>
      <c r="H91" s="22">
        <v>1000</v>
      </c>
      <c r="I91" s="22">
        <f t="shared" si="4"/>
        <v>5400</v>
      </c>
      <c r="J91" s="22">
        <f t="shared" si="3"/>
        <v>19000</v>
      </c>
    </row>
    <row r="92" spans="1:10" x14ac:dyDescent="0.2">
      <c r="A92" s="22" t="s">
        <v>221</v>
      </c>
      <c r="B92" s="22" t="s">
        <v>341</v>
      </c>
      <c r="C92" s="22" t="s">
        <v>229</v>
      </c>
      <c r="D92" s="9">
        <v>41004</v>
      </c>
      <c r="E92" s="22">
        <v>2090</v>
      </c>
      <c r="F92" s="22">
        <v>24</v>
      </c>
      <c r="G92" s="22">
        <v>2</v>
      </c>
      <c r="H92" s="22">
        <v>750</v>
      </c>
      <c r="I92" s="22">
        <f t="shared" si="4"/>
        <v>4180</v>
      </c>
      <c r="J92" s="22">
        <f t="shared" si="3"/>
        <v>46730</v>
      </c>
    </row>
    <row r="93" spans="1:10" x14ac:dyDescent="0.2">
      <c r="A93" s="22" t="s">
        <v>227</v>
      </c>
      <c r="B93" s="22" t="s">
        <v>345</v>
      </c>
      <c r="C93" s="22" t="s">
        <v>232</v>
      </c>
      <c r="D93" s="9">
        <v>41005</v>
      </c>
      <c r="E93" s="22">
        <v>1120</v>
      </c>
      <c r="F93" s="22">
        <v>39</v>
      </c>
      <c r="G93" s="22">
        <v>0</v>
      </c>
      <c r="H93" s="22">
        <v>750</v>
      </c>
      <c r="I93" s="22">
        <f t="shared" si="4"/>
        <v>0</v>
      </c>
      <c r="J93" s="22">
        <f t="shared" si="3"/>
        <v>44430</v>
      </c>
    </row>
    <row r="94" spans="1:10" x14ac:dyDescent="0.2">
      <c r="A94" s="22" t="s">
        <v>221</v>
      </c>
      <c r="B94" s="22" t="s">
        <v>342</v>
      </c>
      <c r="C94" s="22" t="s">
        <v>228</v>
      </c>
      <c r="D94" s="9">
        <v>41005</v>
      </c>
      <c r="E94" s="22">
        <v>1800</v>
      </c>
      <c r="F94" s="22">
        <v>11</v>
      </c>
      <c r="G94" s="22">
        <v>1</v>
      </c>
      <c r="H94" s="22">
        <v>1000</v>
      </c>
      <c r="I94" s="22">
        <f t="shared" si="4"/>
        <v>1800</v>
      </c>
      <c r="J94" s="22">
        <f t="shared" si="3"/>
        <v>19000</v>
      </c>
    </row>
    <row r="95" spans="1:10" x14ac:dyDescent="0.2">
      <c r="A95" s="22" t="s">
        <v>225</v>
      </c>
      <c r="B95" s="22" t="s">
        <v>347</v>
      </c>
      <c r="C95" s="22" t="s">
        <v>232</v>
      </c>
      <c r="D95" s="9">
        <v>41005</v>
      </c>
      <c r="E95" s="22">
        <v>3820</v>
      </c>
      <c r="F95" s="22">
        <v>20</v>
      </c>
      <c r="G95" s="22">
        <v>0</v>
      </c>
      <c r="H95" s="22">
        <v>750</v>
      </c>
      <c r="I95" s="22">
        <f t="shared" si="4"/>
        <v>0</v>
      </c>
      <c r="J95" s="22">
        <f t="shared" si="3"/>
        <v>77150</v>
      </c>
    </row>
    <row r="96" spans="1:10" x14ac:dyDescent="0.2">
      <c r="A96" s="22" t="s">
        <v>223</v>
      </c>
      <c r="B96" s="22" t="s">
        <v>340</v>
      </c>
      <c r="C96" s="22" t="s">
        <v>231</v>
      </c>
      <c r="D96" s="9">
        <v>41007</v>
      </c>
      <c r="E96" s="22">
        <v>4600</v>
      </c>
      <c r="F96" s="22">
        <v>24</v>
      </c>
      <c r="G96" s="22">
        <v>3</v>
      </c>
      <c r="H96" s="22">
        <v>750</v>
      </c>
      <c r="I96" s="22">
        <f t="shared" si="4"/>
        <v>13800</v>
      </c>
      <c r="J96" s="22">
        <f t="shared" si="3"/>
        <v>97350</v>
      </c>
    </row>
    <row r="97" spans="1:10" x14ac:dyDescent="0.2">
      <c r="A97" s="22" t="s">
        <v>224</v>
      </c>
      <c r="B97" s="22" t="s">
        <v>345</v>
      </c>
      <c r="C97" s="22" t="s">
        <v>231</v>
      </c>
      <c r="D97" s="9">
        <v>41007</v>
      </c>
      <c r="E97" s="22">
        <v>1950</v>
      </c>
      <c r="F97" s="22">
        <v>32</v>
      </c>
      <c r="G97" s="22">
        <v>3</v>
      </c>
      <c r="H97" s="22">
        <v>750</v>
      </c>
      <c r="I97" s="22">
        <f t="shared" si="4"/>
        <v>5850</v>
      </c>
      <c r="J97" s="22">
        <f t="shared" si="3"/>
        <v>57300</v>
      </c>
    </row>
    <row r="98" spans="1:10" x14ac:dyDescent="0.2">
      <c r="A98" s="22" t="s">
        <v>225</v>
      </c>
      <c r="B98" s="22" t="s">
        <v>347</v>
      </c>
      <c r="C98" s="22" t="s">
        <v>228</v>
      </c>
      <c r="D98" s="9">
        <v>41008</v>
      </c>
      <c r="E98" s="22">
        <v>3800</v>
      </c>
      <c r="F98" s="22">
        <v>40</v>
      </c>
      <c r="G98" s="22">
        <v>3</v>
      </c>
      <c r="H98" s="22">
        <v>750</v>
      </c>
      <c r="I98" s="22">
        <f t="shared" si="4"/>
        <v>11400</v>
      </c>
      <c r="J98" s="22">
        <f t="shared" si="3"/>
        <v>141350</v>
      </c>
    </row>
    <row r="99" spans="1:10" x14ac:dyDescent="0.2">
      <c r="A99" s="22" t="s">
        <v>219</v>
      </c>
      <c r="B99" s="22" t="s">
        <v>339</v>
      </c>
      <c r="C99" s="22" t="s">
        <v>231</v>
      </c>
      <c r="D99" s="9">
        <v>41008</v>
      </c>
      <c r="E99" s="22">
        <v>3190</v>
      </c>
      <c r="F99" s="22">
        <v>23</v>
      </c>
      <c r="G99" s="22">
        <v>1</v>
      </c>
      <c r="H99" s="22">
        <v>750</v>
      </c>
      <c r="I99" s="22">
        <f t="shared" si="4"/>
        <v>3190</v>
      </c>
      <c r="J99" s="22">
        <f t="shared" si="3"/>
        <v>70930</v>
      </c>
    </row>
    <row r="100" spans="1:10" x14ac:dyDescent="0.2">
      <c r="A100" s="22" t="s">
        <v>220</v>
      </c>
      <c r="B100" s="22" t="s">
        <v>340</v>
      </c>
      <c r="C100" s="22" t="s">
        <v>232</v>
      </c>
      <c r="D100" s="9">
        <v>41009</v>
      </c>
      <c r="E100" s="22">
        <v>1250</v>
      </c>
      <c r="F100" s="22">
        <v>29</v>
      </c>
      <c r="G100" s="22">
        <v>4</v>
      </c>
      <c r="H100" s="22">
        <v>750</v>
      </c>
      <c r="I100" s="22">
        <f t="shared" si="4"/>
        <v>5000</v>
      </c>
      <c r="J100" s="22">
        <f t="shared" si="3"/>
        <v>32000</v>
      </c>
    </row>
    <row r="101" spans="1:10" x14ac:dyDescent="0.2">
      <c r="A101" s="22" t="s">
        <v>223</v>
      </c>
      <c r="B101" s="22" t="s">
        <v>343</v>
      </c>
      <c r="C101" s="22" t="s">
        <v>232</v>
      </c>
      <c r="D101" s="9">
        <v>41009</v>
      </c>
      <c r="E101" s="22">
        <v>5500</v>
      </c>
      <c r="F101" s="22">
        <v>20</v>
      </c>
      <c r="G101" s="22">
        <v>4</v>
      </c>
      <c r="H101" s="22">
        <v>750</v>
      </c>
      <c r="I101" s="22">
        <f t="shared" si="4"/>
        <v>22000</v>
      </c>
      <c r="J101" s="22">
        <f t="shared" si="3"/>
        <v>88750</v>
      </c>
    </row>
    <row r="102" spans="1:10" x14ac:dyDescent="0.2">
      <c r="A102" s="22" t="s">
        <v>226</v>
      </c>
      <c r="B102" s="22" t="s">
        <v>340</v>
      </c>
      <c r="C102" s="22" t="s">
        <v>231</v>
      </c>
      <c r="D102" s="9">
        <v>41011</v>
      </c>
      <c r="E102" s="22">
        <v>1200</v>
      </c>
      <c r="F102" s="22">
        <v>44</v>
      </c>
      <c r="G102" s="22">
        <v>2</v>
      </c>
      <c r="H102" s="22">
        <v>0</v>
      </c>
      <c r="I102" s="22">
        <f t="shared" si="4"/>
        <v>2400</v>
      </c>
      <c r="J102" s="22">
        <f t="shared" si="3"/>
        <v>50400</v>
      </c>
    </row>
    <row r="103" spans="1:10" x14ac:dyDescent="0.2">
      <c r="A103" s="22" t="s">
        <v>222</v>
      </c>
      <c r="B103" s="22" t="s">
        <v>343</v>
      </c>
      <c r="C103" s="22" t="s">
        <v>231</v>
      </c>
      <c r="D103" s="9">
        <v>41012</v>
      </c>
      <c r="E103" s="22">
        <v>2850</v>
      </c>
      <c r="F103" s="22">
        <v>48</v>
      </c>
      <c r="G103" s="22">
        <v>1</v>
      </c>
      <c r="H103" s="22">
        <v>0</v>
      </c>
      <c r="I103" s="22">
        <f t="shared" si="4"/>
        <v>2850</v>
      </c>
      <c r="J103" s="22">
        <f t="shared" si="3"/>
        <v>133950</v>
      </c>
    </row>
    <row r="104" spans="1:10" x14ac:dyDescent="0.2">
      <c r="A104" s="22" t="s">
        <v>213</v>
      </c>
      <c r="B104" s="22" t="s">
        <v>342</v>
      </c>
      <c r="C104" s="22" t="s">
        <v>228</v>
      </c>
      <c r="D104" s="9">
        <v>41012</v>
      </c>
      <c r="E104" s="22">
        <v>1700</v>
      </c>
      <c r="F104" s="22">
        <v>45</v>
      </c>
      <c r="G104" s="22">
        <v>2</v>
      </c>
      <c r="H104" s="22">
        <v>0</v>
      </c>
      <c r="I104" s="22">
        <f t="shared" si="4"/>
        <v>3400</v>
      </c>
      <c r="J104" s="22">
        <f t="shared" si="3"/>
        <v>73100</v>
      </c>
    </row>
    <row r="105" spans="1:10" x14ac:dyDescent="0.2">
      <c r="A105" s="22" t="s">
        <v>227</v>
      </c>
      <c r="B105" s="22" t="s">
        <v>342</v>
      </c>
      <c r="C105" s="22" t="s">
        <v>229</v>
      </c>
      <c r="D105" s="9">
        <v>41013</v>
      </c>
      <c r="E105" s="22">
        <v>1200</v>
      </c>
      <c r="F105" s="22">
        <v>44</v>
      </c>
      <c r="G105" s="22">
        <v>3</v>
      </c>
      <c r="H105" s="22">
        <v>0</v>
      </c>
      <c r="I105" s="22">
        <f t="shared" si="4"/>
        <v>3600</v>
      </c>
      <c r="J105" s="22">
        <f t="shared" si="3"/>
        <v>49200</v>
      </c>
    </row>
    <row r="106" spans="1:10" x14ac:dyDescent="0.2">
      <c r="A106" s="22" t="s">
        <v>213</v>
      </c>
      <c r="B106" s="22" t="s">
        <v>341</v>
      </c>
      <c r="C106" s="22" t="s">
        <v>229</v>
      </c>
      <c r="D106" s="9">
        <v>41014</v>
      </c>
      <c r="E106" s="22">
        <v>1400</v>
      </c>
      <c r="F106" s="22">
        <v>12</v>
      </c>
      <c r="G106" s="22">
        <v>1</v>
      </c>
      <c r="H106" s="22">
        <v>1000</v>
      </c>
      <c r="I106" s="22">
        <f t="shared" si="4"/>
        <v>1400</v>
      </c>
      <c r="J106" s="22">
        <f t="shared" si="3"/>
        <v>16400</v>
      </c>
    </row>
    <row r="107" spans="1:10" x14ac:dyDescent="0.2">
      <c r="A107" s="22" t="s">
        <v>224</v>
      </c>
      <c r="B107" s="22" t="s">
        <v>339</v>
      </c>
      <c r="C107" s="22" t="s">
        <v>230</v>
      </c>
      <c r="D107" s="9">
        <v>41015</v>
      </c>
      <c r="E107" s="22">
        <v>900</v>
      </c>
      <c r="F107" s="22">
        <v>34</v>
      </c>
      <c r="G107" s="22">
        <v>1</v>
      </c>
      <c r="H107" s="22">
        <v>750</v>
      </c>
      <c r="I107" s="22">
        <f t="shared" si="4"/>
        <v>900</v>
      </c>
      <c r="J107" s="22">
        <f t="shared" si="3"/>
        <v>30450</v>
      </c>
    </row>
    <row r="108" spans="1:10" x14ac:dyDescent="0.2">
      <c r="A108" s="22" t="s">
        <v>213</v>
      </c>
      <c r="B108" s="22" t="s">
        <v>341</v>
      </c>
      <c r="C108" s="22" t="s">
        <v>214</v>
      </c>
      <c r="D108" s="9">
        <v>41016</v>
      </c>
      <c r="E108" s="22">
        <v>1380</v>
      </c>
      <c r="F108" s="22">
        <v>14</v>
      </c>
      <c r="G108" s="22">
        <v>1</v>
      </c>
      <c r="H108" s="22">
        <v>1000</v>
      </c>
      <c r="I108" s="22">
        <f t="shared" si="4"/>
        <v>1380</v>
      </c>
      <c r="J108" s="22">
        <f t="shared" si="3"/>
        <v>18940</v>
      </c>
    </row>
    <row r="109" spans="1:10" x14ac:dyDescent="0.2">
      <c r="A109" s="22" t="s">
        <v>223</v>
      </c>
      <c r="B109" s="22" t="s">
        <v>340</v>
      </c>
      <c r="C109" s="22" t="s">
        <v>232</v>
      </c>
      <c r="D109" s="9">
        <v>41017</v>
      </c>
      <c r="E109" s="22">
        <v>4550</v>
      </c>
      <c r="F109" s="22">
        <v>26</v>
      </c>
      <c r="G109" s="22">
        <v>3</v>
      </c>
      <c r="H109" s="22">
        <v>750</v>
      </c>
      <c r="I109" s="22">
        <f t="shared" si="4"/>
        <v>13650</v>
      </c>
      <c r="J109" s="22">
        <f t="shared" si="3"/>
        <v>105400</v>
      </c>
    </row>
    <row r="110" spans="1:10" x14ac:dyDescent="0.2">
      <c r="A110" s="22" t="s">
        <v>226</v>
      </c>
      <c r="B110" s="22" t="s">
        <v>344</v>
      </c>
      <c r="C110" s="22" t="s">
        <v>228</v>
      </c>
      <c r="D110" s="9">
        <v>41018</v>
      </c>
      <c r="E110" s="22">
        <v>2500</v>
      </c>
      <c r="F110" s="22">
        <v>25</v>
      </c>
      <c r="G110" s="22">
        <v>0</v>
      </c>
      <c r="H110" s="22">
        <v>750</v>
      </c>
      <c r="I110" s="22">
        <f t="shared" si="4"/>
        <v>0</v>
      </c>
      <c r="J110" s="22">
        <f t="shared" si="3"/>
        <v>63250</v>
      </c>
    </row>
    <row r="111" spans="1:10" x14ac:dyDescent="0.2">
      <c r="A111" s="22" t="s">
        <v>222</v>
      </c>
      <c r="B111" s="22" t="s">
        <v>343</v>
      </c>
      <c r="C111" s="22" t="s">
        <v>214</v>
      </c>
      <c r="D111" s="9">
        <v>41018</v>
      </c>
      <c r="E111" s="22">
        <v>2850</v>
      </c>
      <c r="F111" s="22">
        <v>35</v>
      </c>
      <c r="G111" s="22">
        <v>2</v>
      </c>
      <c r="H111" s="22">
        <v>750</v>
      </c>
      <c r="I111" s="22">
        <f t="shared" si="4"/>
        <v>5700</v>
      </c>
      <c r="J111" s="22">
        <f t="shared" si="3"/>
        <v>94800</v>
      </c>
    </row>
    <row r="112" spans="1:10" x14ac:dyDescent="0.2">
      <c r="A112" s="22" t="s">
        <v>226</v>
      </c>
      <c r="B112" s="22" t="s">
        <v>339</v>
      </c>
      <c r="C112" s="22" t="s">
        <v>232</v>
      </c>
      <c r="D112" s="9">
        <v>41020</v>
      </c>
      <c r="E112" s="22">
        <v>850</v>
      </c>
      <c r="F112" s="22">
        <v>26</v>
      </c>
      <c r="G112" s="22">
        <v>0</v>
      </c>
      <c r="H112" s="22">
        <v>750</v>
      </c>
      <c r="I112" s="22">
        <f t="shared" si="4"/>
        <v>0</v>
      </c>
      <c r="J112" s="22">
        <f t="shared" si="3"/>
        <v>22850</v>
      </c>
    </row>
    <row r="113" spans="1:10" x14ac:dyDescent="0.2">
      <c r="A113" s="22" t="s">
        <v>222</v>
      </c>
      <c r="B113" s="22" t="s">
        <v>346</v>
      </c>
      <c r="C113" s="22" t="s">
        <v>232</v>
      </c>
      <c r="D113" s="9">
        <v>41020</v>
      </c>
      <c r="E113" s="22">
        <v>3900</v>
      </c>
      <c r="F113" s="22">
        <v>27</v>
      </c>
      <c r="G113" s="22">
        <v>3</v>
      </c>
      <c r="H113" s="22">
        <v>750</v>
      </c>
      <c r="I113" s="22">
        <f t="shared" si="4"/>
        <v>11700</v>
      </c>
      <c r="J113" s="22">
        <f t="shared" si="3"/>
        <v>94350</v>
      </c>
    </row>
    <row r="114" spans="1:10" x14ac:dyDescent="0.2">
      <c r="A114" s="22" t="s">
        <v>213</v>
      </c>
      <c r="B114" s="22" t="s">
        <v>344</v>
      </c>
      <c r="C114" s="22" t="s">
        <v>230</v>
      </c>
      <c r="D114" s="9">
        <v>41020</v>
      </c>
      <c r="E114" s="22">
        <v>1280</v>
      </c>
      <c r="F114" s="22">
        <v>42</v>
      </c>
      <c r="G114" s="22">
        <v>0</v>
      </c>
      <c r="H114" s="22">
        <v>0</v>
      </c>
      <c r="I114" s="22">
        <f t="shared" si="4"/>
        <v>0</v>
      </c>
      <c r="J114" s="22">
        <f t="shared" si="3"/>
        <v>53760</v>
      </c>
    </row>
    <row r="115" spans="1:10" x14ac:dyDescent="0.2">
      <c r="A115" s="22" t="s">
        <v>221</v>
      </c>
      <c r="B115" s="22" t="s">
        <v>341</v>
      </c>
      <c r="C115" s="22" t="s">
        <v>231</v>
      </c>
      <c r="D115" s="9">
        <v>41021</v>
      </c>
      <c r="E115" s="22">
        <v>2150</v>
      </c>
      <c r="F115" s="22">
        <v>18</v>
      </c>
      <c r="G115" s="22">
        <v>4</v>
      </c>
      <c r="H115" s="22">
        <v>1000</v>
      </c>
      <c r="I115" s="22">
        <f t="shared" si="4"/>
        <v>8600</v>
      </c>
      <c r="J115" s="22">
        <f t="shared" si="3"/>
        <v>31100</v>
      </c>
    </row>
    <row r="116" spans="1:10" x14ac:dyDescent="0.2">
      <c r="A116" s="22" t="s">
        <v>223</v>
      </c>
      <c r="B116" s="22" t="s">
        <v>344</v>
      </c>
      <c r="C116" s="22" t="s">
        <v>232</v>
      </c>
      <c r="D116" s="9">
        <v>41022</v>
      </c>
      <c r="E116" s="22">
        <v>10110</v>
      </c>
      <c r="F116" s="22">
        <v>39</v>
      </c>
      <c r="G116" s="22">
        <v>4</v>
      </c>
      <c r="H116" s="22">
        <v>750</v>
      </c>
      <c r="I116" s="22">
        <f t="shared" si="4"/>
        <v>40440</v>
      </c>
      <c r="J116" s="22">
        <f t="shared" si="3"/>
        <v>354600</v>
      </c>
    </row>
    <row r="117" spans="1:10" x14ac:dyDescent="0.2">
      <c r="A117" s="22" t="s">
        <v>219</v>
      </c>
      <c r="B117" s="22" t="s">
        <v>339</v>
      </c>
      <c r="C117" s="22" t="s">
        <v>214</v>
      </c>
      <c r="D117" s="9">
        <v>41022</v>
      </c>
      <c r="E117" s="22">
        <v>3160</v>
      </c>
      <c r="F117" s="22">
        <v>46</v>
      </c>
      <c r="G117" s="22">
        <v>1</v>
      </c>
      <c r="H117" s="22">
        <v>0</v>
      </c>
      <c r="I117" s="22">
        <f t="shared" si="4"/>
        <v>3160</v>
      </c>
      <c r="J117" s="22">
        <f t="shared" si="3"/>
        <v>142200</v>
      </c>
    </row>
    <row r="118" spans="1:10" x14ac:dyDescent="0.2">
      <c r="A118" s="22" t="s">
        <v>223</v>
      </c>
      <c r="B118" s="22" t="s">
        <v>343</v>
      </c>
      <c r="C118" s="22" t="s">
        <v>230</v>
      </c>
      <c r="D118" s="9">
        <v>41023</v>
      </c>
      <c r="E118" s="22">
        <v>5490</v>
      </c>
      <c r="F118" s="22">
        <v>17</v>
      </c>
      <c r="G118" s="22">
        <v>2</v>
      </c>
      <c r="H118" s="22">
        <v>1000</v>
      </c>
      <c r="I118" s="22">
        <f t="shared" si="4"/>
        <v>10980</v>
      </c>
      <c r="J118" s="22">
        <f t="shared" si="3"/>
        <v>83350</v>
      </c>
    </row>
    <row r="119" spans="1:10" x14ac:dyDescent="0.2">
      <c r="A119" s="22" t="s">
        <v>219</v>
      </c>
      <c r="B119" s="22" t="s">
        <v>340</v>
      </c>
      <c r="C119" s="22" t="s">
        <v>214</v>
      </c>
      <c r="D119" s="9">
        <v>41023</v>
      </c>
      <c r="E119" s="22">
        <v>3150</v>
      </c>
      <c r="F119" s="22">
        <v>39</v>
      </c>
      <c r="G119" s="22">
        <v>0</v>
      </c>
      <c r="H119" s="22">
        <v>750</v>
      </c>
      <c r="I119" s="22">
        <f t="shared" si="4"/>
        <v>0</v>
      </c>
      <c r="J119" s="22">
        <f t="shared" si="3"/>
        <v>123600</v>
      </c>
    </row>
    <row r="120" spans="1:10" x14ac:dyDescent="0.2">
      <c r="A120" s="22" t="s">
        <v>220</v>
      </c>
      <c r="B120" s="22" t="s">
        <v>345</v>
      </c>
      <c r="C120" s="22" t="s">
        <v>232</v>
      </c>
      <c r="D120" s="9">
        <v>41024</v>
      </c>
      <c r="E120" s="22">
        <v>3400</v>
      </c>
      <c r="F120" s="22">
        <v>17</v>
      </c>
      <c r="G120" s="22">
        <v>2</v>
      </c>
      <c r="H120" s="22">
        <v>1000</v>
      </c>
      <c r="I120" s="22">
        <f t="shared" si="4"/>
        <v>6800</v>
      </c>
      <c r="J120" s="22">
        <f t="shared" si="3"/>
        <v>52000</v>
      </c>
    </row>
    <row r="121" spans="1:10" x14ac:dyDescent="0.2">
      <c r="A121" s="22" t="s">
        <v>226</v>
      </c>
      <c r="B121" s="22" t="s">
        <v>339</v>
      </c>
      <c r="C121" s="22" t="s">
        <v>214</v>
      </c>
      <c r="D121" s="9">
        <v>41024</v>
      </c>
      <c r="E121" s="22">
        <v>890</v>
      </c>
      <c r="F121" s="22">
        <v>44</v>
      </c>
      <c r="G121" s="22">
        <v>1</v>
      </c>
      <c r="H121" s="22">
        <v>0</v>
      </c>
      <c r="I121" s="22">
        <f t="shared" si="4"/>
        <v>890</v>
      </c>
      <c r="J121" s="22">
        <f t="shared" si="3"/>
        <v>38270</v>
      </c>
    </row>
    <row r="122" spans="1:10" x14ac:dyDescent="0.2">
      <c r="A122" s="22" t="s">
        <v>225</v>
      </c>
      <c r="B122" s="22" t="s">
        <v>349</v>
      </c>
      <c r="C122" s="22" t="s">
        <v>230</v>
      </c>
      <c r="D122" s="9">
        <v>41026</v>
      </c>
      <c r="E122" s="22">
        <v>4500</v>
      </c>
      <c r="F122" s="22">
        <v>33</v>
      </c>
      <c r="G122" s="22">
        <v>3</v>
      </c>
      <c r="H122" s="22">
        <v>750</v>
      </c>
      <c r="I122" s="22">
        <f t="shared" si="4"/>
        <v>13500</v>
      </c>
      <c r="J122" s="22">
        <f t="shared" si="3"/>
        <v>135750</v>
      </c>
    </row>
    <row r="123" spans="1:10" x14ac:dyDescent="0.2">
      <c r="A123" s="22" t="s">
        <v>220</v>
      </c>
      <c r="B123" s="22" t="s">
        <v>340</v>
      </c>
      <c r="C123" s="22" t="s">
        <v>230</v>
      </c>
      <c r="D123" s="9">
        <v>41029</v>
      </c>
      <c r="E123" s="22">
        <v>1280</v>
      </c>
      <c r="F123" s="22">
        <v>14</v>
      </c>
      <c r="G123" s="22">
        <v>0</v>
      </c>
      <c r="H123" s="22">
        <v>1000</v>
      </c>
      <c r="I123" s="22">
        <f t="shared" si="4"/>
        <v>0</v>
      </c>
      <c r="J123" s="22">
        <f t="shared" si="3"/>
        <v>18920</v>
      </c>
    </row>
    <row r="124" spans="1:10" x14ac:dyDescent="0.2">
      <c r="A124" s="22" t="s">
        <v>221</v>
      </c>
      <c r="B124" s="22" t="s">
        <v>343</v>
      </c>
      <c r="C124" s="22" t="s">
        <v>231</v>
      </c>
      <c r="D124" s="9">
        <v>41030</v>
      </c>
      <c r="E124" s="22">
        <v>2540</v>
      </c>
      <c r="F124" s="22">
        <v>48</v>
      </c>
      <c r="G124" s="22">
        <v>4</v>
      </c>
      <c r="H124" s="22">
        <v>0</v>
      </c>
      <c r="I124" s="22">
        <f t="shared" si="4"/>
        <v>10160</v>
      </c>
      <c r="J124" s="22">
        <f t="shared" si="3"/>
        <v>111760</v>
      </c>
    </row>
    <row r="125" spans="1:10" x14ac:dyDescent="0.2">
      <c r="A125" s="22" t="s">
        <v>213</v>
      </c>
      <c r="B125" s="22" t="s">
        <v>344</v>
      </c>
      <c r="C125" s="22" t="s">
        <v>229</v>
      </c>
      <c r="D125" s="9">
        <v>41033</v>
      </c>
      <c r="E125" s="22">
        <v>1200</v>
      </c>
      <c r="F125" s="22">
        <v>23</v>
      </c>
      <c r="G125" s="22">
        <v>2</v>
      </c>
      <c r="H125" s="22">
        <v>750</v>
      </c>
      <c r="I125" s="22">
        <f t="shared" si="4"/>
        <v>2400</v>
      </c>
      <c r="J125" s="22">
        <f t="shared" si="3"/>
        <v>25950</v>
      </c>
    </row>
    <row r="126" spans="1:10" x14ac:dyDescent="0.2">
      <c r="A126" s="22" t="s">
        <v>227</v>
      </c>
      <c r="B126" s="22" t="s">
        <v>343</v>
      </c>
      <c r="C126" s="22" t="s">
        <v>229</v>
      </c>
      <c r="D126" s="9">
        <v>41034</v>
      </c>
      <c r="E126" s="22">
        <v>800</v>
      </c>
      <c r="F126" s="22">
        <v>44</v>
      </c>
      <c r="G126" s="22">
        <v>4</v>
      </c>
      <c r="H126" s="22">
        <v>0</v>
      </c>
      <c r="I126" s="22">
        <f t="shared" si="4"/>
        <v>3200</v>
      </c>
      <c r="J126" s="22">
        <f t="shared" si="3"/>
        <v>32000</v>
      </c>
    </row>
    <row r="127" spans="1:10" x14ac:dyDescent="0.2">
      <c r="A127" s="22" t="s">
        <v>222</v>
      </c>
      <c r="B127" s="22" t="s">
        <v>345</v>
      </c>
      <c r="C127" s="22" t="s">
        <v>228</v>
      </c>
      <c r="D127" s="9">
        <v>41036</v>
      </c>
      <c r="E127" s="22">
        <v>2900</v>
      </c>
      <c r="F127" s="22">
        <v>42</v>
      </c>
      <c r="G127" s="22">
        <v>3</v>
      </c>
      <c r="H127" s="22">
        <v>0</v>
      </c>
      <c r="I127" s="22">
        <f t="shared" si="4"/>
        <v>8700</v>
      </c>
      <c r="J127" s="22">
        <f t="shared" si="3"/>
        <v>113100</v>
      </c>
    </row>
    <row r="128" spans="1:10" x14ac:dyDescent="0.2">
      <c r="A128" s="22" t="s">
        <v>221</v>
      </c>
      <c r="B128" s="22" t="s">
        <v>342</v>
      </c>
      <c r="C128" s="22" t="s">
        <v>230</v>
      </c>
      <c r="D128" s="9">
        <v>41036</v>
      </c>
      <c r="E128" s="22">
        <v>1790</v>
      </c>
      <c r="F128" s="22">
        <v>24</v>
      </c>
      <c r="G128" s="22">
        <v>4</v>
      </c>
      <c r="H128" s="22">
        <v>750</v>
      </c>
      <c r="I128" s="22">
        <f t="shared" si="4"/>
        <v>7160</v>
      </c>
      <c r="J128" s="22">
        <f t="shared" si="3"/>
        <v>36550</v>
      </c>
    </row>
    <row r="129" spans="1:10" x14ac:dyDescent="0.2">
      <c r="A129" s="22" t="s">
        <v>233</v>
      </c>
      <c r="B129" s="22" t="s">
        <v>339</v>
      </c>
      <c r="C129" s="22" t="s">
        <v>230</v>
      </c>
      <c r="D129" s="9">
        <v>41037</v>
      </c>
      <c r="E129" s="22">
        <v>1870</v>
      </c>
      <c r="F129" s="22">
        <v>20</v>
      </c>
      <c r="G129" s="22">
        <v>0</v>
      </c>
      <c r="H129" s="22">
        <v>750</v>
      </c>
      <c r="I129" s="22">
        <f t="shared" si="4"/>
        <v>0</v>
      </c>
      <c r="J129" s="22">
        <f t="shared" si="3"/>
        <v>38150</v>
      </c>
    </row>
    <row r="130" spans="1:10" x14ac:dyDescent="0.2">
      <c r="A130" s="22" t="s">
        <v>221</v>
      </c>
      <c r="B130" s="22" t="s">
        <v>340</v>
      </c>
      <c r="C130" s="22" t="s">
        <v>232</v>
      </c>
      <c r="D130" s="9">
        <v>41038</v>
      </c>
      <c r="E130" s="22">
        <v>2700</v>
      </c>
      <c r="F130" s="22">
        <v>16</v>
      </c>
      <c r="G130" s="22">
        <v>1</v>
      </c>
      <c r="H130" s="22">
        <v>1000</v>
      </c>
      <c r="I130" s="22">
        <f t="shared" si="4"/>
        <v>2700</v>
      </c>
      <c r="J130" s="22">
        <f t="shared" si="3"/>
        <v>41500</v>
      </c>
    </row>
    <row r="131" spans="1:10" x14ac:dyDescent="0.2">
      <c r="A131" s="22" t="s">
        <v>219</v>
      </c>
      <c r="B131" s="22" t="s">
        <v>343</v>
      </c>
      <c r="C131" s="22" t="s">
        <v>231</v>
      </c>
      <c r="D131" s="9">
        <v>41039</v>
      </c>
      <c r="E131" s="22">
        <v>2550</v>
      </c>
      <c r="F131" s="22">
        <v>21</v>
      </c>
      <c r="G131" s="22">
        <v>3</v>
      </c>
      <c r="H131" s="22">
        <v>750</v>
      </c>
      <c r="I131" s="22">
        <f t="shared" si="4"/>
        <v>7650</v>
      </c>
      <c r="J131" s="22">
        <f t="shared" ref="J131:J194" si="5">SUM(E131*(F131-G131)+H131)</f>
        <v>46650</v>
      </c>
    </row>
    <row r="132" spans="1:10" x14ac:dyDescent="0.2">
      <c r="A132" s="22" t="s">
        <v>220</v>
      </c>
      <c r="B132" s="22" t="s">
        <v>345</v>
      </c>
      <c r="C132" s="22" t="s">
        <v>214</v>
      </c>
      <c r="D132" s="9">
        <v>41041</v>
      </c>
      <c r="E132" s="22">
        <v>3370</v>
      </c>
      <c r="F132" s="22">
        <v>33</v>
      </c>
      <c r="G132" s="22">
        <v>2</v>
      </c>
      <c r="H132" s="22">
        <v>750</v>
      </c>
      <c r="I132" s="22">
        <f t="shared" si="4"/>
        <v>6740</v>
      </c>
      <c r="J132" s="22">
        <f t="shared" si="5"/>
        <v>105220</v>
      </c>
    </row>
    <row r="133" spans="1:10" x14ac:dyDescent="0.2">
      <c r="A133" s="22" t="s">
        <v>224</v>
      </c>
      <c r="B133" s="22" t="s">
        <v>345</v>
      </c>
      <c r="C133" s="22" t="s">
        <v>232</v>
      </c>
      <c r="D133" s="9">
        <v>41041</v>
      </c>
      <c r="E133" s="22">
        <v>1980</v>
      </c>
      <c r="F133" s="22">
        <v>35</v>
      </c>
      <c r="G133" s="22">
        <v>2</v>
      </c>
      <c r="H133" s="22">
        <v>750</v>
      </c>
      <c r="I133" s="22">
        <f t="shared" ref="I133:I196" si="6">SUM(G133*E133)</f>
        <v>3960</v>
      </c>
      <c r="J133" s="22">
        <f t="shared" si="5"/>
        <v>66090</v>
      </c>
    </row>
    <row r="134" spans="1:10" x14ac:dyDescent="0.2">
      <c r="A134" s="22" t="s">
        <v>219</v>
      </c>
      <c r="B134" s="22" t="s">
        <v>339</v>
      </c>
      <c r="C134" s="22" t="s">
        <v>229</v>
      </c>
      <c r="D134" s="9">
        <v>41043</v>
      </c>
      <c r="E134" s="22">
        <v>3200</v>
      </c>
      <c r="F134" s="22">
        <v>27</v>
      </c>
      <c r="G134" s="22">
        <v>1</v>
      </c>
      <c r="H134" s="22">
        <v>750</v>
      </c>
      <c r="I134" s="22">
        <f t="shared" si="6"/>
        <v>3200</v>
      </c>
      <c r="J134" s="22">
        <f t="shared" si="5"/>
        <v>83950</v>
      </c>
    </row>
    <row r="135" spans="1:10" x14ac:dyDescent="0.2">
      <c r="A135" s="22" t="s">
        <v>221</v>
      </c>
      <c r="B135" s="22" t="s">
        <v>341</v>
      </c>
      <c r="C135" s="22" t="s">
        <v>232</v>
      </c>
      <c r="D135" s="9">
        <v>41044</v>
      </c>
      <c r="E135" s="22">
        <v>2220</v>
      </c>
      <c r="F135" s="22">
        <v>32</v>
      </c>
      <c r="G135" s="22">
        <v>3</v>
      </c>
      <c r="H135" s="22">
        <v>750</v>
      </c>
      <c r="I135" s="22">
        <f t="shared" si="6"/>
        <v>6660</v>
      </c>
      <c r="J135" s="22">
        <f t="shared" si="5"/>
        <v>65130</v>
      </c>
    </row>
    <row r="136" spans="1:10" x14ac:dyDescent="0.2">
      <c r="A136" s="22" t="s">
        <v>220</v>
      </c>
      <c r="B136" s="22" t="s">
        <v>344</v>
      </c>
      <c r="C136" s="22" t="s">
        <v>214</v>
      </c>
      <c r="D136" s="9">
        <v>41045</v>
      </c>
      <c r="E136" s="22">
        <v>2900</v>
      </c>
      <c r="F136" s="22">
        <v>36</v>
      </c>
      <c r="G136" s="22">
        <v>0</v>
      </c>
      <c r="H136" s="22">
        <v>750</v>
      </c>
      <c r="I136" s="22">
        <f t="shared" si="6"/>
        <v>0</v>
      </c>
      <c r="J136" s="22">
        <f t="shared" si="5"/>
        <v>105150</v>
      </c>
    </row>
    <row r="137" spans="1:10" x14ac:dyDescent="0.2">
      <c r="A137" s="22" t="s">
        <v>222</v>
      </c>
      <c r="B137" s="22" t="s">
        <v>339</v>
      </c>
      <c r="C137" s="22" t="s">
        <v>229</v>
      </c>
      <c r="D137" s="9">
        <v>41046</v>
      </c>
      <c r="E137" s="22">
        <v>4210</v>
      </c>
      <c r="F137" s="22">
        <v>20</v>
      </c>
      <c r="G137" s="22">
        <v>4</v>
      </c>
      <c r="H137" s="22">
        <v>750</v>
      </c>
      <c r="I137" s="22">
        <f t="shared" si="6"/>
        <v>16840</v>
      </c>
      <c r="J137" s="22">
        <f t="shared" si="5"/>
        <v>68110</v>
      </c>
    </row>
    <row r="138" spans="1:10" x14ac:dyDescent="0.2">
      <c r="A138" s="22" t="s">
        <v>219</v>
      </c>
      <c r="B138" s="22" t="s">
        <v>345</v>
      </c>
      <c r="C138" s="22" t="s">
        <v>214</v>
      </c>
      <c r="D138" s="9">
        <v>41046</v>
      </c>
      <c r="E138" s="22">
        <v>4800</v>
      </c>
      <c r="F138" s="22">
        <v>27</v>
      </c>
      <c r="G138" s="22">
        <v>4</v>
      </c>
      <c r="H138" s="22">
        <v>750</v>
      </c>
      <c r="I138" s="22">
        <f t="shared" si="6"/>
        <v>19200</v>
      </c>
      <c r="J138" s="22">
        <f t="shared" si="5"/>
        <v>111150</v>
      </c>
    </row>
    <row r="139" spans="1:10" x14ac:dyDescent="0.2">
      <c r="A139" s="22" t="s">
        <v>233</v>
      </c>
      <c r="B139" s="22" t="s">
        <v>339</v>
      </c>
      <c r="C139" s="22" t="s">
        <v>214</v>
      </c>
      <c r="D139" s="9">
        <v>41047</v>
      </c>
      <c r="E139" s="22">
        <v>1850</v>
      </c>
      <c r="F139" s="22">
        <v>12</v>
      </c>
      <c r="G139" s="22">
        <v>1</v>
      </c>
      <c r="H139" s="22">
        <v>1000</v>
      </c>
      <c r="I139" s="22">
        <f t="shared" si="6"/>
        <v>1850</v>
      </c>
      <c r="J139" s="22">
        <f t="shared" si="5"/>
        <v>21350</v>
      </c>
    </row>
    <row r="140" spans="1:10" x14ac:dyDescent="0.2">
      <c r="A140" s="22" t="s">
        <v>220</v>
      </c>
      <c r="B140" s="22" t="s">
        <v>343</v>
      </c>
      <c r="C140" s="22" t="s">
        <v>228</v>
      </c>
      <c r="D140" s="9">
        <v>41048</v>
      </c>
      <c r="E140" s="22">
        <v>1450</v>
      </c>
      <c r="F140" s="22">
        <v>14</v>
      </c>
      <c r="G140" s="22">
        <v>1</v>
      </c>
      <c r="H140" s="22">
        <v>1000</v>
      </c>
      <c r="I140" s="22">
        <f t="shared" si="6"/>
        <v>1450</v>
      </c>
      <c r="J140" s="22">
        <f t="shared" si="5"/>
        <v>19850</v>
      </c>
    </row>
    <row r="141" spans="1:10" x14ac:dyDescent="0.2">
      <c r="A141" s="22" t="s">
        <v>221</v>
      </c>
      <c r="B141" s="22" t="s">
        <v>342</v>
      </c>
      <c r="C141" s="22" t="s">
        <v>214</v>
      </c>
      <c r="D141" s="9">
        <v>41049</v>
      </c>
      <c r="E141" s="22">
        <v>1790</v>
      </c>
      <c r="F141" s="22">
        <v>31</v>
      </c>
      <c r="G141" s="22">
        <v>1</v>
      </c>
      <c r="H141" s="22">
        <v>750</v>
      </c>
      <c r="I141" s="22">
        <f t="shared" si="6"/>
        <v>1790</v>
      </c>
      <c r="J141" s="22">
        <f t="shared" si="5"/>
        <v>54450</v>
      </c>
    </row>
    <row r="142" spans="1:10" x14ac:dyDescent="0.2">
      <c r="A142" s="22" t="s">
        <v>227</v>
      </c>
      <c r="B142" s="22" t="s">
        <v>342</v>
      </c>
      <c r="C142" s="22" t="s">
        <v>214</v>
      </c>
      <c r="D142" s="9">
        <v>41050</v>
      </c>
      <c r="E142" s="22">
        <v>1200</v>
      </c>
      <c r="F142" s="22">
        <v>42</v>
      </c>
      <c r="G142" s="22">
        <v>2</v>
      </c>
      <c r="H142" s="22">
        <v>0</v>
      </c>
      <c r="I142" s="22">
        <f t="shared" si="6"/>
        <v>2400</v>
      </c>
      <c r="J142" s="22">
        <f t="shared" si="5"/>
        <v>48000</v>
      </c>
    </row>
    <row r="143" spans="1:10" x14ac:dyDescent="0.2">
      <c r="A143" s="22" t="s">
        <v>222</v>
      </c>
      <c r="B143" s="22" t="s">
        <v>341</v>
      </c>
      <c r="C143" s="22" t="s">
        <v>229</v>
      </c>
      <c r="D143" s="9">
        <v>41051</v>
      </c>
      <c r="E143" s="22">
        <v>4350</v>
      </c>
      <c r="F143" s="22">
        <v>41</v>
      </c>
      <c r="G143" s="22">
        <v>2</v>
      </c>
      <c r="H143" s="22">
        <v>0</v>
      </c>
      <c r="I143" s="22">
        <f t="shared" si="6"/>
        <v>8700</v>
      </c>
      <c r="J143" s="22">
        <f t="shared" si="5"/>
        <v>169650</v>
      </c>
    </row>
    <row r="144" spans="1:10" x14ac:dyDescent="0.2">
      <c r="A144" s="22" t="s">
        <v>225</v>
      </c>
      <c r="B144" s="22" t="s">
        <v>347</v>
      </c>
      <c r="C144" s="22" t="s">
        <v>231</v>
      </c>
      <c r="D144" s="9">
        <v>41051</v>
      </c>
      <c r="E144" s="22">
        <v>3750</v>
      </c>
      <c r="F144" s="22">
        <v>40</v>
      </c>
      <c r="G144" s="22">
        <v>0</v>
      </c>
      <c r="H144" s="22">
        <v>750</v>
      </c>
      <c r="I144" s="22">
        <f t="shared" si="6"/>
        <v>0</v>
      </c>
      <c r="J144" s="22">
        <f t="shared" si="5"/>
        <v>150750</v>
      </c>
    </row>
    <row r="145" spans="1:10" x14ac:dyDescent="0.2">
      <c r="A145" s="22" t="s">
        <v>219</v>
      </c>
      <c r="B145" s="22" t="s">
        <v>339</v>
      </c>
      <c r="C145" s="22" t="s">
        <v>228</v>
      </c>
      <c r="D145" s="9">
        <v>41051</v>
      </c>
      <c r="E145" s="22">
        <v>3200</v>
      </c>
      <c r="F145" s="22">
        <v>47</v>
      </c>
      <c r="G145" s="22">
        <v>0</v>
      </c>
      <c r="H145" s="22">
        <v>0</v>
      </c>
      <c r="I145" s="22">
        <f t="shared" si="6"/>
        <v>0</v>
      </c>
      <c r="J145" s="22">
        <f t="shared" si="5"/>
        <v>150400</v>
      </c>
    </row>
    <row r="146" spans="1:10" x14ac:dyDescent="0.2">
      <c r="A146" s="22" t="s">
        <v>220</v>
      </c>
      <c r="B146" s="22" t="s">
        <v>345</v>
      </c>
      <c r="C146" s="22" t="s">
        <v>228</v>
      </c>
      <c r="D146" s="9">
        <v>41053</v>
      </c>
      <c r="E146" s="22">
        <v>3350</v>
      </c>
      <c r="F146" s="22">
        <v>38</v>
      </c>
      <c r="G146" s="22">
        <v>3</v>
      </c>
      <c r="H146" s="22">
        <v>750</v>
      </c>
      <c r="I146" s="22">
        <f t="shared" si="6"/>
        <v>10050</v>
      </c>
      <c r="J146" s="22">
        <f t="shared" si="5"/>
        <v>118000</v>
      </c>
    </row>
    <row r="147" spans="1:10" x14ac:dyDescent="0.2">
      <c r="A147" s="22" t="s">
        <v>219</v>
      </c>
      <c r="B147" s="22" t="s">
        <v>339</v>
      </c>
      <c r="C147" s="22" t="s">
        <v>232</v>
      </c>
      <c r="D147" s="9">
        <v>41054</v>
      </c>
      <c r="E147" s="22">
        <v>1400</v>
      </c>
      <c r="F147" s="22">
        <v>46</v>
      </c>
      <c r="G147" s="22">
        <v>4</v>
      </c>
      <c r="H147" s="22">
        <v>0</v>
      </c>
      <c r="I147" s="22">
        <f t="shared" si="6"/>
        <v>5600</v>
      </c>
      <c r="J147" s="22">
        <f t="shared" si="5"/>
        <v>58800</v>
      </c>
    </row>
    <row r="148" spans="1:10" x14ac:dyDescent="0.2">
      <c r="A148" s="22" t="s">
        <v>219</v>
      </c>
      <c r="B148" s="22" t="s">
        <v>339</v>
      </c>
      <c r="C148" s="22" t="s">
        <v>232</v>
      </c>
      <c r="D148" s="9">
        <v>41056</v>
      </c>
      <c r="E148" s="22">
        <v>3200</v>
      </c>
      <c r="F148" s="22">
        <v>50</v>
      </c>
      <c r="G148" s="22">
        <v>4</v>
      </c>
      <c r="H148" s="22">
        <v>0</v>
      </c>
      <c r="I148" s="22">
        <f t="shared" si="6"/>
        <v>12800</v>
      </c>
      <c r="J148" s="22">
        <f t="shared" si="5"/>
        <v>147200</v>
      </c>
    </row>
    <row r="149" spans="1:10" x14ac:dyDescent="0.2">
      <c r="A149" s="22" t="s">
        <v>223</v>
      </c>
      <c r="B149" s="22" t="s">
        <v>341</v>
      </c>
      <c r="C149" s="22" t="s">
        <v>214</v>
      </c>
      <c r="D149" s="9">
        <v>41057</v>
      </c>
      <c r="E149" s="22">
        <v>4590</v>
      </c>
      <c r="F149" s="22">
        <v>28</v>
      </c>
      <c r="G149" s="22">
        <v>2</v>
      </c>
      <c r="H149" s="22">
        <v>750</v>
      </c>
      <c r="I149" s="22">
        <f t="shared" si="6"/>
        <v>9180</v>
      </c>
      <c r="J149" s="22">
        <f t="shared" si="5"/>
        <v>120090</v>
      </c>
    </row>
    <row r="150" spans="1:10" x14ac:dyDescent="0.2">
      <c r="A150" s="22" t="s">
        <v>227</v>
      </c>
      <c r="B150" s="22" t="s">
        <v>342</v>
      </c>
      <c r="C150" s="22" t="s">
        <v>228</v>
      </c>
      <c r="D150" s="9">
        <v>41058</v>
      </c>
      <c r="E150" s="22">
        <v>1200</v>
      </c>
      <c r="F150" s="22">
        <v>33</v>
      </c>
      <c r="G150" s="22">
        <v>3</v>
      </c>
      <c r="H150" s="22">
        <v>750</v>
      </c>
      <c r="I150" s="22">
        <f t="shared" si="6"/>
        <v>3600</v>
      </c>
      <c r="J150" s="22">
        <f t="shared" si="5"/>
        <v>36750</v>
      </c>
    </row>
    <row r="151" spans="1:10" x14ac:dyDescent="0.2">
      <c r="A151" s="22" t="s">
        <v>220</v>
      </c>
      <c r="B151" s="22" t="s">
        <v>344</v>
      </c>
      <c r="C151" s="22" t="s">
        <v>229</v>
      </c>
      <c r="D151" s="9">
        <v>41060</v>
      </c>
      <c r="E151" s="22">
        <v>2920</v>
      </c>
      <c r="F151" s="22">
        <v>21</v>
      </c>
      <c r="G151" s="22">
        <v>1</v>
      </c>
      <c r="H151" s="22">
        <v>750</v>
      </c>
      <c r="I151" s="22">
        <f t="shared" si="6"/>
        <v>2920</v>
      </c>
      <c r="J151" s="22">
        <f t="shared" si="5"/>
        <v>59150</v>
      </c>
    </row>
    <row r="152" spans="1:10" x14ac:dyDescent="0.2">
      <c r="A152" s="22" t="s">
        <v>225</v>
      </c>
      <c r="B152" s="22" t="s">
        <v>349</v>
      </c>
      <c r="C152" s="22" t="s">
        <v>228</v>
      </c>
      <c r="D152" s="9">
        <v>41061</v>
      </c>
      <c r="E152" s="22">
        <v>4550</v>
      </c>
      <c r="F152" s="22">
        <v>10</v>
      </c>
      <c r="G152" s="22">
        <v>1</v>
      </c>
      <c r="H152" s="22">
        <v>1000</v>
      </c>
      <c r="I152" s="22">
        <f t="shared" si="6"/>
        <v>4550</v>
      </c>
      <c r="J152" s="22">
        <f t="shared" si="5"/>
        <v>41950</v>
      </c>
    </row>
    <row r="153" spans="1:10" x14ac:dyDescent="0.2">
      <c r="A153" s="22" t="s">
        <v>226</v>
      </c>
      <c r="B153" s="22" t="s">
        <v>340</v>
      </c>
      <c r="C153" s="22" t="s">
        <v>214</v>
      </c>
      <c r="D153" s="9">
        <v>41064</v>
      </c>
      <c r="E153" s="22">
        <v>1150</v>
      </c>
      <c r="F153" s="22">
        <v>13</v>
      </c>
      <c r="G153" s="22">
        <v>0</v>
      </c>
      <c r="H153" s="22">
        <v>1000</v>
      </c>
      <c r="I153" s="22">
        <f t="shared" si="6"/>
        <v>0</v>
      </c>
      <c r="J153" s="22">
        <f t="shared" si="5"/>
        <v>15950</v>
      </c>
    </row>
    <row r="154" spans="1:10" x14ac:dyDescent="0.2">
      <c r="A154" s="22" t="s">
        <v>213</v>
      </c>
      <c r="B154" s="22" t="s">
        <v>341</v>
      </c>
      <c r="C154" s="22" t="s">
        <v>231</v>
      </c>
      <c r="D154" s="9">
        <v>41065</v>
      </c>
      <c r="E154" s="22">
        <v>1400</v>
      </c>
      <c r="F154" s="22">
        <v>39</v>
      </c>
      <c r="G154" s="22">
        <v>1</v>
      </c>
      <c r="H154" s="22">
        <v>750</v>
      </c>
      <c r="I154" s="22">
        <f t="shared" si="6"/>
        <v>1400</v>
      </c>
      <c r="J154" s="22">
        <f t="shared" si="5"/>
        <v>53950</v>
      </c>
    </row>
    <row r="155" spans="1:10" x14ac:dyDescent="0.2">
      <c r="A155" s="22" t="s">
        <v>225</v>
      </c>
      <c r="B155" s="22" t="s">
        <v>346</v>
      </c>
      <c r="C155" s="22" t="s">
        <v>231</v>
      </c>
      <c r="D155" s="9">
        <v>41068</v>
      </c>
      <c r="E155" s="22">
        <v>4700</v>
      </c>
      <c r="F155" s="22">
        <v>43</v>
      </c>
      <c r="G155" s="22">
        <v>0</v>
      </c>
      <c r="H155" s="22">
        <v>0</v>
      </c>
      <c r="I155" s="22">
        <f t="shared" si="6"/>
        <v>0</v>
      </c>
      <c r="J155" s="22">
        <f t="shared" si="5"/>
        <v>202100</v>
      </c>
    </row>
    <row r="156" spans="1:10" x14ac:dyDescent="0.2">
      <c r="A156" s="22" t="s">
        <v>213</v>
      </c>
      <c r="B156" s="22" t="s">
        <v>340</v>
      </c>
      <c r="C156" s="22" t="s">
        <v>232</v>
      </c>
      <c r="D156" s="9">
        <v>41071</v>
      </c>
      <c r="E156" s="22">
        <v>2100</v>
      </c>
      <c r="F156" s="22">
        <v>18</v>
      </c>
      <c r="G156" s="22">
        <v>4</v>
      </c>
      <c r="H156" s="22">
        <v>1000</v>
      </c>
      <c r="I156" s="22">
        <f t="shared" si="6"/>
        <v>8400</v>
      </c>
      <c r="J156" s="22">
        <f t="shared" si="5"/>
        <v>30400</v>
      </c>
    </row>
    <row r="157" spans="1:10" x14ac:dyDescent="0.2">
      <c r="A157" s="22" t="s">
        <v>223</v>
      </c>
      <c r="B157" s="22" t="s">
        <v>340</v>
      </c>
      <c r="C157" s="22" t="s">
        <v>229</v>
      </c>
      <c r="D157" s="9">
        <v>41072</v>
      </c>
      <c r="E157" s="22">
        <v>4550</v>
      </c>
      <c r="F157" s="22">
        <v>19</v>
      </c>
      <c r="G157" s="22">
        <v>3</v>
      </c>
      <c r="H157" s="22">
        <v>1000</v>
      </c>
      <c r="I157" s="22">
        <f t="shared" si="6"/>
        <v>13650</v>
      </c>
      <c r="J157" s="22">
        <f t="shared" si="5"/>
        <v>73800</v>
      </c>
    </row>
    <row r="158" spans="1:10" x14ac:dyDescent="0.2">
      <c r="A158" s="22" t="s">
        <v>221</v>
      </c>
      <c r="B158" s="22" t="s">
        <v>343</v>
      </c>
      <c r="C158" s="22" t="s">
        <v>230</v>
      </c>
      <c r="D158" s="9">
        <v>41073</v>
      </c>
      <c r="E158" s="22">
        <v>2540</v>
      </c>
      <c r="F158" s="22">
        <v>32</v>
      </c>
      <c r="G158" s="22">
        <v>4</v>
      </c>
      <c r="H158" s="22">
        <v>750</v>
      </c>
      <c r="I158" s="22">
        <f t="shared" si="6"/>
        <v>10160</v>
      </c>
      <c r="J158" s="22">
        <f t="shared" si="5"/>
        <v>71870</v>
      </c>
    </row>
    <row r="159" spans="1:10" x14ac:dyDescent="0.2">
      <c r="A159" s="22" t="s">
        <v>221</v>
      </c>
      <c r="B159" s="22" t="s">
        <v>343</v>
      </c>
      <c r="C159" s="22" t="s">
        <v>232</v>
      </c>
      <c r="D159" s="9">
        <v>41073</v>
      </c>
      <c r="E159" s="22">
        <v>2600</v>
      </c>
      <c r="F159" s="22">
        <v>17</v>
      </c>
      <c r="G159" s="22">
        <v>2</v>
      </c>
      <c r="H159" s="22">
        <v>1000</v>
      </c>
      <c r="I159" s="22">
        <f t="shared" si="6"/>
        <v>5200</v>
      </c>
      <c r="J159" s="22">
        <f t="shared" si="5"/>
        <v>40000</v>
      </c>
    </row>
    <row r="160" spans="1:10" x14ac:dyDescent="0.2">
      <c r="A160" s="22" t="s">
        <v>223</v>
      </c>
      <c r="B160" s="22" t="s">
        <v>344</v>
      </c>
      <c r="C160" s="22" t="s">
        <v>230</v>
      </c>
      <c r="D160" s="9">
        <v>41074</v>
      </c>
      <c r="E160" s="22">
        <v>10500</v>
      </c>
      <c r="F160" s="22">
        <v>49</v>
      </c>
      <c r="G160" s="22">
        <v>0</v>
      </c>
      <c r="H160" s="22">
        <v>0</v>
      </c>
      <c r="I160" s="22">
        <f t="shared" si="6"/>
        <v>0</v>
      </c>
      <c r="J160" s="22">
        <f t="shared" si="5"/>
        <v>514500</v>
      </c>
    </row>
    <row r="161" spans="1:10" x14ac:dyDescent="0.2">
      <c r="A161" s="22" t="s">
        <v>213</v>
      </c>
      <c r="B161" s="22" t="s">
        <v>344</v>
      </c>
      <c r="C161" s="22" t="s">
        <v>228</v>
      </c>
      <c r="D161" s="9">
        <v>41074</v>
      </c>
      <c r="E161" s="22">
        <v>1200</v>
      </c>
      <c r="F161" s="22">
        <v>46</v>
      </c>
      <c r="G161" s="22">
        <v>2</v>
      </c>
      <c r="H161" s="22">
        <v>0</v>
      </c>
      <c r="I161" s="22">
        <f t="shared" si="6"/>
        <v>2400</v>
      </c>
      <c r="J161" s="22">
        <f t="shared" si="5"/>
        <v>52800</v>
      </c>
    </row>
    <row r="162" spans="1:10" x14ac:dyDescent="0.2">
      <c r="A162" s="22" t="s">
        <v>227</v>
      </c>
      <c r="B162" s="22" t="s">
        <v>343</v>
      </c>
      <c r="C162" s="22" t="s">
        <v>231</v>
      </c>
      <c r="D162" s="9">
        <v>41075</v>
      </c>
      <c r="E162" s="22">
        <v>1000</v>
      </c>
      <c r="F162" s="22">
        <v>32</v>
      </c>
      <c r="G162" s="22">
        <v>4</v>
      </c>
      <c r="H162" s="22">
        <v>750</v>
      </c>
      <c r="I162" s="22">
        <f t="shared" si="6"/>
        <v>4000</v>
      </c>
      <c r="J162" s="22">
        <f t="shared" si="5"/>
        <v>28750</v>
      </c>
    </row>
    <row r="163" spans="1:10" x14ac:dyDescent="0.2">
      <c r="A163" s="22" t="s">
        <v>224</v>
      </c>
      <c r="B163" s="22" t="s">
        <v>340</v>
      </c>
      <c r="C163" s="22" t="s">
        <v>229</v>
      </c>
      <c r="D163" s="9">
        <v>41075</v>
      </c>
      <c r="E163" s="22">
        <v>1800</v>
      </c>
      <c r="F163" s="22">
        <v>44</v>
      </c>
      <c r="G163" s="22">
        <v>0</v>
      </c>
      <c r="H163" s="22">
        <v>0</v>
      </c>
      <c r="I163" s="22">
        <f t="shared" si="6"/>
        <v>0</v>
      </c>
      <c r="J163" s="22">
        <f t="shared" si="5"/>
        <v>79200</v>
      </c>
    </row>
    <row r="164" spans="1:10" x14ac:dyDescent="0.2">
      <c r="A164" s="22" t="s">
        <v>220</v>
      </c>
      <c r="B164" s="22" t="s">
        <v>344</v>
      </c>
      <c r="C164" s="22" t="s">
        <v>232</v>
      </c>
      <c r="D164" s="9">
        <v>41077</v>
      </c>
      <c r="E164" s="22">
        <v>2850</v>
      </c>
      <c r="F164" s="22">
        <v>21</v>
      </c>
      <c r="G164" s="22">
        <v>3</v>
      </c>
      <c r="H164" s="22">
        <v>750</v>
      </c>
      <c r="I164" s="22">
        <f t="shared" si="6"/>
        <v>8550</v>
      </c>
      <c r="J164" s="22">
        <f t="shared" si="5"/>
        <v>52050</v>
      </c>
    </row>
    <row r="165" spans="1:10" x14ac:dyDescent="0.2">
      <c r="A165" s="22" t="s">
        <v>221</v>
      </c>
      <c r="B165" s="22" t="s">
        <v>344</v>
      </c>
      <c r="C165" s="22" t="s">
        <v>229</v>
      </c>
      <c r="D165" s="9">
        <v>41078</v>
      </c>
      <c r="E165" s="22">
        <v>2500</v>
      </c>
      <c r="F165" s="22">
        <v>49</v>
      </c>
      <c r="G165" s="22">
        <v>3</v>
      </c>
      <c r="H165" s="22">
        <v>0</v>
      </c>
      <c r="I165" s="22">
        <f t="shared" si="6"/>
        <v>7500</v>
      </c>
      <c r="J165" s="22">
        <f t="shared" si="5"/>
        <v>115000</v>
      </c>
    </row>
    <row r="166" spans="1:10" x14ac:dyDescent="0.2">
      <c r="A166" s="22" t="s">
        <v>219</v>
      </c>
      <c r="B166" s="22" t="s">
        <v>343</v>
      </c>
      <c r="C166" s="22" t="s">
        <v>214</v>
      </c>
      <c r="D166" s="9">
        <v>41078</v>
      </c>
      <c r="E166" s="22">
        <v>2570</v>
      </c>
      <c r="F166" s="22">
        <v>23</v>
      </c>
      <c r="G166" s="22">
        <v>3</v>
      </c>
      <c r="H166" s="22">
        <v>750</v>
      </c>
      <c r="I166" s="22">
        <f t="shared" si="6"/>
        <v>7710</v>
      </c>
      <c r="J166" s="22">
        <f t="shared" si="5"/>
        <v>52150</v>
      </c>
    </row>
    <row r="167" spans="1:10" x14ac:dyDescent="0.2">
      <c r="A167" s="22" t="s">
        <v>219</v>
      </c>
      <c r="B167" s="22" t="s">
        <v>341</v>
      </c>
      <c r="C167" s="22" t="s">
        <v>232</v>
      </c>
      <c r="D167" s="9">
        <v>41079</v>
      </c>
      <c r="E167" s="22">
        <v>2400</v>
      </c>
      <c r="F167" s="22">
        <v>22</v>
      </c>
      <c r="G167" s="22">
        <v>2</v>
      </c>
      <c r="H167" s="22">
        <v>750</v>
      </c>
      <c r="I167" s="22">
        <f t="shared" si="6"/>
        <v>4800</v>
      </c>
      <c r="J167" s="22">
        <f t="shared" si="5"/>
        <v>48750</v>
      </c>
    </row>
    <row r="168" spans="1:10" x14ac:dyDescent="0.2">
      <c r="A168" s="22" t="s">
        <v>222</v>
      </c>
      <c r="B168" s="22" t="s">
        <v>344</v>
      </c>
      <c r="C168" s="22" t="s">
        <v>229</v>
      </c>
      <c r="D168" s="9">
        <v>41080</v>
      </c>
      <c r="E168" s="22">
        <v>4050</v>
      </c>
      <c r="F168" s="22">
        <v>17</v>
      </c>
      <c r="G168" s="22">
        <v>0</v>
      </c>
      <c r="H168" s="22">
        <v>1000</v>
      </c>
      <c r="I168" s="22">
        <f t="shared" si="6"/>
        <v>0</v>
      </c>
      <c r="J168" s="22">
        <f t="shared" si="5"/>
        <v>69850</v>
      </c>
    </row>
    <row r="169" spans="1:10" x14ac:dyDescent="0.2">
      <c r="A169" s="22" t="s">
        <v>225</v>
      </c>
      <c r="B169" s="22" t="s">
        <v>348</v>
      </c>
      <c r="C169" s="22" t="s">
        <v>229</v>
      </c>
      <c r="D169" s="9">
        <v>41080</v>
      </c>
      <c r="E169" s="22">
        <v>2800</v>
      </c>
      <c r="F169" s="22">
        <v>46</v>
      </c>
      <c r="G169" s="22">
        <v>3</v>
      </c>
      <c r="H169" s="22">
        <v>0</v>
      </c>
      <c r="I169" s="22">
        <f t="shared" si="6"/>
        <v>8400</v>
      </c>
      <c r="J169" s="22">
        <f t="shared" si="5"/>
        <v>120400</v>
      </c>
    </row>
    <row r="170" spans="1:10" x14ac:dyDescent="0.2">
      <c r="A170" s="22" t="s">
        <v>219</v>
      </c>
      <c r="B170" s="22" t="s">
        <v>344</v>
      </c>
      <c r="C170" s="22" t="s">
        <v>229</v>
      </c>
      <c r="D170" s="9">
        <v>41080</v>
      </c>
      <c r="E170" s="22">
        <v>3300</v>
      </c>
      <c r="F170" s="22">
        <v>34</v>
      </c>
      <c r="G170" s="22">
        <v>1</v>
      </c>
      <c r="H170" s="22">
        <v>750</v>
      </c>
      <c r="I170" s="22">
        <f t="shared" si="6"/>
        <v>3300</v>
      </c>
      <c r="J170" s="22">
        <f t="shared" si="5"/>
        <v>109650</v>
      </c>
    </row>
    <row r="171" spans="1:10" x14ac:dyDescent="0.2">
      <c r="A171" s="22" t="s">
        <v>213</v>
      </c>
      <c r="B171" s="22" t="s">
        <v>339</v>
      </c>
      <c r="C171" s="22" t="s">
        <v>228</v>
      </c>
      <c r="D171" s="9">
        <v>41080</v>
      </c>
      <c r="E171" s="22">
        <v>1300</v>
      </c>
      <c r="F171" s="22">
        <v>17</v>
      </c>
      <c r="G171" s="22">
        <v>2</v>
      </c>
      <c r="H171" s="22">
        <v>1000</v>
      </c>
      <c r="I171" s="22">
        <f t="shared" si="6"/>
        <v>2600</v>
      </c>
      <c r="J171" s="22">
        <f t="shared" si="5"/>
        <v>20500</v>
      </c>
    </row>
    <row r="172" spans="1:10" x14ac:dyDescent="0.2">
      <c r="A172" s="22" t="s">
        <v>226</v>
      </c>
      <c r="B172" s="22" t="s">
        <v>341</v>
      </c>
      <c r="C172" s="22" t="s">
        <v>214</v>
      </c>
      <c r="D172" s="9">
        <v>41083</v>
      </c>
      <c r="E172" s="22">
        <v>1560</v>
      </c>
      <c r="F172" s="22">
        <v>25</v>
      </c>
      <c r="G172" s="22">
        <v>3</v>
      </c>
      <c r="H172" s="22">
        <v>750</v>
      </c>
      <c r="I172" s="22">
        <f t="shared" si="6"/>
        <v>4680</v>
      </c>
      <c r="J172" s="22">
        <f t="shared" si="5"/>
        <v>35070</v>
      </c>
    </row>
    <row r="173" spans="1:10" x14ac:dyDescent="0.2">
      <c r="A173" s="22" t="s">
        <v>221</v>
      </c>
      <c r="B173" s="22" t="s">
        <v>344</v>
      </c>
      <c r="C173" s="22" t="s">
        <v>230</v>
      </c>
      <c r="D173" s="9">
        <v>41083</v>
      </c>
      <c r="E173" s="22">
        <v>2560</v>
      </c>
      <c r="F173" s="22">
        <v>28</v>
      </c>
      <c r="G173" s="22">
        <v>1</v>
      </c>
      <c r="H173" s="22">
        <v>750</v>
      </c>
      <c r="I173" s="22">
        <f t="shared" si="6"/>
        <v>2560</v>
      </c>
      <c r="J173" s="22">
        <f t="shared" si="5"/>
        <v>69870</v>
      </c>
    </row>
    <row r="174" spans="1:10" x14ac:dyDescent="0.2">
      <c r="A174" s="22" t="s">
        <v>220</v>
      </c>
      <c r="B174" s="22" t="s">
        <v>340</v>
      </c>
      <c r="C174" s="22" t="s">
        <v>229</v>
      </c>
      <c r="D174" s="9">
        <v>41084</v>
      </c>
      <c r="E174" s="22">
        <v>4500</v>
      </c>
      <c r="F174" s="22">
        <v>10</v>
      </c>
      <c r="G174" s="22">
        <v>0</v>
      </c>
      <c r="H174" s="22">
        <v>1000</v>
      </c>
      <c r="I174" s="22">
        <f t="shared" si="6"/>
        <v>0</v>
      </c>
      <c r="J174" s="22">
        <f t="shared" si="5"/>
        <v>46000</v>
      </c>
    </row>
    <row r="175" spans="1:10" x14ac:dyDescent="0.2">
      <c r="A175" s="22" t="s">
        <v>223</v>
      </c>
      <c r="B175" s="22" t="s">
        <v>341</v>
      </c>
      <c r="C175" s="22" t="s">
        <v>231</v>
      </c>
      <c r="D175" s="9">
        <v>41088</v>
      </c>
      <c r="E175" s="22">
        <v>4590</v>
      </c>
      <c r="F175" s="22">
        <v>29</v>
      </c>
      <c r="G175" s="22">
        <v>4</v>
      </c>
      <c r="H175" s="22">
        <v>750</v>
      </c>
      <c r="I175" s="22">
        <f t="shared" si="6"/>
        <v>18360</v>
      </c>
      <c r="J175" s="22">
        <f t="shared" si="5"/>
        <v>115500</v>
      </c>
    </row>
    <row r="176" spans="1:10" x14ac:dyDescent="0.2">
      <c r="A176" s="22" t="s">
        <v>224</v>
      </c>
      <c r="B176" s="22" t="s">
        <v>343</v>
      </c>
      <c r="C176" s="22" t="s">
        <v>230</v>
      </c>
      <c r="D176" s="9">
        <v>41088</v>
      </c>
      <c r="E176" s="22">
        <v>1100</v>
      </c>
      <c r="F176" s="22">
        <v>38</v>
      </c>
      <c r="G176" s="22">
        <v>4</v>
      </c>
      <c r="H176" s="22">
        <v>750</v>
      </c>
      <c r="I176" s="22">
        <f t="shared" si="6"/>
        <v>4400</v>
      </c>
      <c r="J176" s="22">
        <f t="shared" si="5"/>
        <v>38150</v>
      </c>
    </row>
    <row r="177" spans="1:10" x14ac:dyDescent="0.2">
      <c r="A177" s="22" t="s">
        <v>222</v>
      </c>
      <c r="B177" s="22" t="s">
        <v>341</v>
      </c>
      <c r="C177" s="22" t="s">
        <v>230</v>
      </c>
      <c r="D177" s="9">
        <v>41090</v>
      </c>
      <c r="E177" s="22">
        <v>4350</v>
      </c>
      <c r="F177" s="22">
        <v>16</v>
      </c>
      <c r="G177" s="22">
        <v>4</v>
      </c>
      <c r="H177" s="22">
        <v>1000</v>
      </c>
      <c r="I177" s="22">
        <f t="shared" si="6"/>
        <v>17400</v>
      </c>
      <c r="J177" s="22">
        <f t="shared" si="5"/>
        <v>53200</v>
      </c>
    </row>
    <row r="178" spans="1:10" x14ac:dyDescent="0.2">
      <c r="A178" s="22" t="s">
        <v>224</v>
      </c>
      <c r="B178" s="22" t="s">
        <v>343</v>
      </c>
      <c r="C178" s="22" t="s">
        <v>228</v>
      </c>
      <c r="D178" s="9">
        <v>41092</v>
      </c>
      <c r="E178" s="22">
        <v>1000</v>
      </c>
      <c r="F178" s="22">
        <v>37</v>
      </c>
      <c r="G178" s="22">
        <v>2</v>
      </c>
      <c r="H178" s="22">
        <v>750</v>
      </c>
      <c r="I178" s="22">
        <f t="shared" si="6"/>
        <v>2000</v>
      </c>
      <c r="J178" s="22">
        <f t="shared" si="5"/>
        <v>35750</v>
      </c>
    </row>
    <row r="179" spans="1:10" x14ac:dyDescent="0.2">
      <c r="A179" s="22" t="s">
        <v>223</v>
      </c>
      <c r="B179" s="22" t="s">
        <v>344</v>
      </c>
      <c r="C179" s="22" t="s">
        <v>214</v>
      </c>
      <c r="D179" s="9">
        <v>41094</v>
      </c>
      <c r="E179" s="22">
        <v>10010</v>
      </c>
      <c r="F179" s="22">
        <v>14</v>
      </c>
      <c r="G179" s="22">
        <v>3</v>
      </c>
      <c r="H179" s="22">
        <v>1000</v>
      </c>
      <c r="I179" s="22">
        <f t="shared" si="6"/>
        <v>30030</v>
      </c>
      <c r="J179" s="22">
        <f t="shared" si="5"/>
        <v>111110</v>
      </c>
    </row>
    <row r="180" spans="1:10" x14ac:dyDescent="0.2">
      <c r="A180" s="22" t="s">
        <v>222</v>
      </c>
      <c r="B180" s="22" t="s">
        <v>346</v>
      </c>
      <c r="C180" s="22" t="s">
        <v>228</v>
      </c>
      <c r="D180" s="9">
        <v>41094</v>
      </c>
      <c r="E180" s="22">
        <v>3900</v>
      </c>
      <c r="F180" s="22">
        <v>36</v>
      </c>
      <c r="G180" s="22">
        <v>1</v>
      </c>
      <c r="H180" s="22">
        <v>750</v>
      </c>
      <c r="I180" s="22">
        <f t="shared" si="6"/>
        <v>3900</v>
      </c>
      <c r="J180" s="22">
        <f t="shared" si="5"/>
        <v>137250</v>
      </c>
    </row>
    <row r="181" spans="1:10" x14ac:dyDescent="0.2">
      <c r="A181" s="22" t="s">
        <v>227</v>
      </c>
      <c r="B181" s="22" t="s">
        <v>343</v>
      </c>
      <c r="C181" s="22" t="s">
        <v>232</v>
      </c>
      <c r="D181" s="9">
        <v>41095</v>
      </c>
      <c r="E181" s="22">
        <v>800</v>
      </c>
      <c r="F181" s="22">
        <v>12</v>
      </c>
      <c r="G181" s="22">
        <v>2</v>
      </c>
      <c r="H181" s="22">
        <v>1000</v>
      </c>
      <c r="I181" s="22">
        <f t="shared" si="6"/>
        <v>1600</v>
      </c>
      <c r="J181" s="22">
        <f t="shared" si="5"/>
        <v>9000</v>
      </c>
    </row>
    <row r="182" spans="1:10" x14ac:dyDescent="0.2">
      <c r="A182" s="22" t="s">
        <v>213</v>
      </c>
      <c r="B182" s="22" t="s">
        <v>342</v>
      </c>
      <c r="C182" s="22" t="s">
        <v>214</v>
      </c>
      <c r="D182" s="9">
        <v>41097</v>
      </c>
      <c r="E182" s="22">
        <v>1700</v>
      </c>
      <c r="F182" s="22">
        <v>16</v>
      </c>
      <c r="G182" s="22">
        <v>2</v>
      </c>
      <c r="H182" s="22">
        <v>1000</v>
      </c>
      <c r="I182" s="22">
        <f t="shared" si="6"/>
        <v>3400</v>
      </c>
      <c r="J182" s="22">
        <f t="shared" si="5"/>
        <v>24800</v>
      </c>
    </row>
    <row r="183" spans="1:10" x14ac:dyDescent="0.2">
      <c r="A183" s="22" t="s">
        <v>219</v>
      </c>
      <c r="B183" s="22" t="s">
        <v>342</v>
      </c>
      <c r="C183" s="22" t="s">
        <v>230</v>
      </c>
      <c r="D183" s="9">
        <v>41098</v>
      </c>
      <c r="E183" s="22">
        <v>1990</v>
      </c>
      <c r="F183" s="22">
        <v>38</v>
      </c>
      <c r="G183" s="22">
        <v>3</v>
      </c>
      <c r="H183" s="22">
        <v>750</v>
      </c>
      <c r="I183" s="22">
        <f t="shared" si="6"/>
        <v>5970</v>
      </c>
      <c r="J183" s="22">
        <f t="shared" si="5"/>
        <v>70400</v>
      </c>
    </row>
    <row r="184" spans="1:10" x14ac:dyDescent="0.2">
      <c r="A184" s="22" t="s">
        <v>220</v>
      </c>
      <c r="B184" s="22" t="s">
        <v>344</v>
      </c>
      <c r="C184" s="22" t="s">
        <v>228</v>
      </c>
      <c r="D184" s="9">
        <v>41099</v>
      </c>
      <c r="E184" s="22">
        <v>2950</v>
      </c>
      <c r="F184" s="22">
        <v>38</v>
      </c>
      <c r="G184" s="22">
        <v>0</v>
      </c>
      <c r="H184" s="22">
        <v>750</v>
      </c>
      <c r="I184" s="22">
        <f t="shared" si="6"/>
        <v>0</v>
      </c>
      <c r="J184" s="22">
        <f t="shared" si="5"/>
        <v>112850</v>
      </c>
    </row>
    <row r="185" spans="1:10" x14ac:dyDescent="0.2">
      <c r="A185" s="22" t="s">
        <v>219</v>
      </c>
      <c r="B185" s="22" t="s">
        <v>341</v>
      </c>
      <c r="C185" s="22" t="s">
        <v>230</v>
      </c>
      <c r="D185" s="9">
        <v>41101</v>
      </c>
      <c r="E185" s="22">
        <v>2360</v>
      </c>
      <c r="F185" s="22">
        <v>25</v>
      </c>
      <c r="G185" s="22">
        <v>2</v>
      </c>
      <c r="H185" s="22">
        <v>750</v>
      </c>
      <c r="I185" s="22">
        <f t="shared" si="6"/>
        <v>4720</v>
      </c>
      <c r="J185" s="22">
        <f t="shared" si="5"/>
        <v>55030</v>
      </c>
    </row>
    <row r="186" spans="1:10" x14ac:dyDescent="0.2">
      <c r="A186" s="22" t="s">
        <v>222</v>
      </c>
      <c r="B186" s="22" t="s">
        <v>343</v>
      </c>
      <c r="C186" s="22" t="s">
        <v>228</v>
      </c>
      <c r="D186" s="9">
        <v>41103</v>
      </c>
      <c r="E186" s="22">
        <v>2850</v>
      </c>
      <c r="F186" s="22">
        <v>19</v>
      </c>
      <c r="G186" s="22">
        <v>1</v>
      </c>
      <c r="H186" s="22">
        <v>1000</v>
      </c>
      <c r="I186" s="22">
        <f t="shared" si="6"/>
        <v>2850</v>
      </c>
      <c r="J186" s="22">
        <f t="shared" si="5"/>
        <v>52300</v>
      </c>
    </row>
    <row r="187" spans="1:10" x14ac:dyDescent="0.2">
      <c r="A187" s="22" t="s">
        <v>226</v>
      </c>
      <c r="B187" s="22" t="s">
        <v>342</v>
      </c>
      <c r="C187" s="22" t="s">
        <v>229</v>
      </c>
      <c r="D187" s="9">
        <v>41104</v>
      </c>
      <c r="E187" s="22">
        <v>2000</v>
      </c>
      <c r="F187" s="22">
        <v>14</v>
      </c>
      <c r="G187" s="22">
        <v>4</v>
      </c>
      <c r="H187" s="22">
        <v>1000</v>
      </c>
      <c r="I187" s="22">
        <f t="shared" si="6"/>
        <v>8000</v>
      </c>
      <c r="J187" s="22">
        <f t="shared" si="5"/>
        <v>21000</v>
      </c>
    </row>
    <row r="188" spans="1:10" x14ac:dyDescent="0.2">
      <c r="A188" s="22" t="s">
        <v>223</v>
      </c>
      <c r="B188" s="22" t="s">
        <v>341</v>
      </c>
      <c r="C188" s="22" t="s">
        <v>228</v>
      </c>
      <c r="D188" s="9">
        <v>41108</v>
      </c>
      <c r="E188" s="22">
        <v>4600</v>
      </c>
      <c r="F188" s="22">
        <v>46</v>
      </c>
      <c r="G188" s="22">
        <v>1</v>
      </c>
      <c r="H188" s="22">
        <v>0</v>
      </c>
      <c r="I188" s="22">
        <f t="shared" si="6"/>
        <v>4600</v>
      </c>
      <c r="J188" s="22">
        <f t="shared" si="5"/>
        <v>207000</v>
      </c>
    </row>
    <row r="189" spans="1:10" x14ac:dyDescent="0.2">
      <c r="A189" s="22" t="s">
        <v>224</v>
      </c>
      <c r="B189" s="22" t="s">
        <v>339</v>
      </c>
      <c r="C189" s="22" t="s">
        <v>231</v>
      </c>
      <c r="D189" s="9">
        <v>41111</v>
      </c>
      <c r="E189" s="22">
        <v>900</v>
      </c>
      <c r="F189" s="22">
        <v>39</v>
      </c>
      <c r="G189" s="22">
        <v>4</v>
      </c>
      <c r="H189" s="22">
        <v>750</v>
      </c>
      <c r="I189" s="22">
        <f t="shared" si="6"/>
        <v>3600</v>
      </c>
      <c r="J189" s="22">
        <f t="shared" si="5"/>
        <v>32250</v>
      </c>
    </row>
    <row r="190" spans="1:10" x14ac:dyDescent="0.2">
      <c r="A190" s="22" t="s">
        <v>224</v>
      </c>
      <c r="B190" s="22" t="s">
        <v>339</v>
      </c>
      <c r="C190" s="22" t="s">
        <v>228</v>
      </c>
      <c r="D190" s="9">
        <v>41112</v>
      </c>
      <c r="E190" s="22">
        <v>1000</v>
      </c>
      <c r="F190" s="22">
        <v>42</v>
      </c>
      <c r="G190" s="22">
        <v>1</v>
      </c>
      <c r="H190" s="22">
        <v>0</v>
      </c>
      <c r="I190" s="22">
        <f t="shared" si="6"/>
        <v>1000</v>
      </c>
      <c r="J190" s="22">
        <f t="shared" si="5"/>
        <v>41000</v>
      </c>
    </row>
    <row r="191" spans="1:10" x14ac:dyDescent="0.2">
      <c r="A191" s="22" t="s">
        <v>226</v>
      </c>
      <c r="B191" s="22" t="s">
        <v>341</v>
      </c>
      <c r="C191" s="22" t="s">
        <v>231</v>
      </c>
      <c r="D191" s="9">
        <v>41115</v>
      </c>
      <c r="E191" s="22">
        <v>1560</v>
      </c>
      <c r="F191" s="22">
        <v>40</v>
      </c>
      <c r="G191" s="22">
        <v>4</v>
      </c>
      <c r="H191" s="22">
        <v>750</v>
      </c>
      <c r="I191" s="22">
        <f t="shared" si="6"/>
        <v>6240</v>
      </c>
      <c r="J191" s="22">
        <f t="shared" si="5"/>
        <v>56910</v>
      </c>
    </row>
    <row r="192" spans="1:10" x14ac:dyDescent="0.2">
      <c r="A192" s="22" t="s">
        <v>222</v>
      </c>
      <c r="B192" s="22" t="s">
        <v>339</v>
      </c>
      <c r="C192" s="22" t="s">
        <v>214</v>
      </c>
      <c r="D192" s="9">
        <v>41115</v>
      </c>
      <c r="E192" s="22">
        <v>4210</v>
      </c>
      <c r="F192" s="22">
        <v>35</v>
      </c>
      <c r="G192" s="22">
        <v>2</v>
      </c>
      <c r="H192" s="22">
        <v>750</v>
      </c>
      <c r="I192" s="22">
        <f t="shared" si="6"/>
        <v>8420</v>
      </c>
      <c r="J192" s="22">
        <f t="shared" si="5"/>
        <v>139680</v>
      </c>
    </row>
    <row r="193" spans="1:10" x14ac:dyDescent="0.2">
      <c r="A193" s="22" t="s">
        <v>213</v>
      </c>
      <c r="B193" s="22" t="s">
        <v>341</v>
      </c>
      <c r="C193" s="22" t="s">
        <v>232</v>
      </c>
      <c r="D193" s="9">
        <v>41115</v>
      </c>
      <c r="E193" s="22">
        <v>1400</v>
      </c>
      <c r="F193" s="22">
        <v>23</v>
      </c>
      <c r="G193" s="22">
        <v>4</v>
      </c>
      <c r="H193" s="22">
        <v>750</v>
      </c>
      <c r="I193" s="22">
        <f t="shared" si="6"/>
        <v>5600</v>
      </c>
      <c r="J193" s="22">
        <f t="shared" si="5"/>
        <v>27350</v>
      </c>
    </row>
    <row r="194" spans="1:10" x14ac:dyDescent="0.2">
      <c r="A194" s="22" t="s">
        <v>226</v>
      </c>
      <c r="B194" s="22" t="s">
        <v>342</v>
      </c>
      <c r="C194" s="22" t="s">
        <v>228</v>
      </c>
      <c r="D194" s="9">
        <v>41116</v>
      </c>
      <c r="E194" s="22">
        <v>2000</v>
      </c>
      <c r="F194" s="22">
        <v>40</v>
      </c>
      <c r="G194" s="22">
        <v>3</v>
      </c>
      <c r="H194" s="22">
        <v>750</v>
      </c>
      <c r="I194" s="22">
        <f t="shared" si="6"/>
        <v>6000</v>
      </c>
      <c r="J194" s="22">
        <f t="shared" si="5"/>
        <v>74750</v>
      </c>
    </row>
    <row r="195" spans="1:10" x14ac:dyDescent="0.2">
      <c r="A195" s="22" t="s">
        <v>221</v>
      </c>
      <c r="B195" s="22" t="s">
        <v>344</v>
      </c>
      <c r="C195" s="22" t="s">
        <v>231</v>
      </c>
      <c r="D195" s="9">
        <v>41118</v>
      </c>
      <c r="E195" s="22">
        <v>2600</v>
      </c>
      <c r="F195" s="22">
        <v>42</v>
      </c>
      <c r="G195" s="22">
        <v>2</v>
      </c>
      <c r="H195" s="22">
        <v>0</v>
      </c>
      <c r="I195" s="22">
        <f t="shared" si="6"/>
        <v>5200</v>
      </c>
      <c r="J195" s="22">
        <f t="shared" ref="J195:J258" si="7">SUM(E195*(F195-G195)+H195)</f>
        <v>104000</v>
      </c>
    </row>
    <row r="196" spans="1:10" x14ac:dyDescent="0.2">
      <c r="A196" s="22" t="s">
        <v>219</v>
      </c>
      <c r="B196" s="22" t="s">
        <v>342</v>
      </c>
      <c r="C196" s="22" t="s">
        <v>229</v>
      </c>
      <c r="D196" s="9">
        <v>41118</v>
      </c>
      <c r="E196" s="22">
        <v>1950</v>
      </c>
      <c r="F196" s="22">
        <v>33</v>
      </c>
      <c r="G196" s="22">
        <v>1</v>
      </c>
      <c r="H196" s="22">
        <v>750</v>
      </c>
      <c r="I196" s="22">
        <f t="shared" si="6"/>
        <v>1950</v>
      </c>
      <c r="J196" s="22">
        <f t="shared" si="7"/>
        <v>63150</v>
      </c>
    </row>
    <row r="197" spans="1:10" x14ac:dyDescent="0.2">
      <c r="A197" s="22" t="s">
        <v>220</v>
      </c>
      <c r="B197" s="22" t="s">
        <v>343</v>
      </c>
      <c r="C197" s="22" t="s">
        <v>231</v>
      </c>
      <c r="D197" s="9">
        <v>41119</v>
      </c>
      <c r="E197" s="22">
        <v>1490</v>
      </c>
      <c r="F197" s="22">
        <v>49</v>
      </c>
      <c r="G197" s="22">
        <v>1</v>
      </c>
      <c r="H197" s="22">
        <v>0</v>
      </c>
      <c r="I197" s="22">
        <f t="shared" ref="I197:I260" si="8">SUM(G197*E197)</f>
        <v>1490</v>
      </c>
      <c r="J197" s="22">
        <f t="shared" si="7"/>
        <v>71520</v>
      </c>
    </row>
    <row r="198" spans="1:10" x14ac:dyDescent="0.2">
      <c r="A198" s="22" t="s">
        <v>219</v>
      </c>
      <c r="B198" s="22" t="s">
        <v>344</v>
      </c>
      <c r="C198" s="22" t="s">
        <v>214</v>
      </c>
      <c r="D198" s="9">
        <v>41119</v>
      </c>
      <c r="E198" s="22">
        <v>3100</v>
      </c>
      <c r="F198" s="22">
        <v>30</v>
      </c>
      <c r="G198" s="22">
        <v>3</v>
      </c>
      <c r="H198" s="22">
        <v>750</v>
      </c>
      <c r="I198" s="22">
        <f t="shared" si="8"/>
        <v>9300</v>
      </c>
      <c r="J198" s="22">
        <f t="shared" si="7"/>
        <v>84450</v>
      </c>
    </row>
    <row r="199" spans="1:10" x14ac:dyDescent="0.2">
      <c r="A199" s="22" t="s">
        <v>220</v>
      </c>
      <c r="B199" s="22" t="s">
        <v>343</v>
      </c>
      <c r="C199" s="22" t="s">
        <v>230</v>
      </c>
      <c r="D199" s="9">
        <v>41120</v>
      </c>
      <c r="E199" s="22">
        <v>1500</v>
      </c>
      <c r="F199" s="22">
        <v>20</v>
      </c>
      <c r="G199" s="22">
        <v>1</v>
      </c>
      <c r="H199" s="22">
        <v>750</v>
      </c>
      <c r="I199" s="22">
        <f t="shared" si="8"/>
        <v>1500</v>
      </c>
      <c r="J199" s="22">
        <f t="shared" si="7"/>
        <v>29250</v>
      </c>
    </row>
    <row r="200" spans="1:10" x14ac:dyDescent="0.2">
      <c r="A200" s="22" t="s">
        <v>223</v>
      </c>
      <c r="B200" s="22" t="s">
        <v>343</v>
      </c>
      <c r="C200" s="22" t="s">
        <v>214</v>
      </c>
      <c r="D200" s="9">
        <v>41120</v>
      </c>
      <c r="E200" s="22">
        <v>5490</v>
      </c>
      <c r="F200" s="22">
        <v>28</v>
      </c>
      <c r="G200" s="22">
        <v>2</v>
      </c>
      <c r="H200" s="22">
        <v>750</v>
      </c>
      <c r="I200" s="22">
        <f t="shared" si="8"/>
        <v>10980</v>
      </c>
      <c r="J200" s="22">
        <f t="shared" si="7"/>
        <v>143490</v>
      </c>
    </row>
    <row r="201" spans="1:10" x14ac:dyDescent="0.2">
      <c r="A201" s="22" t="s">
        <v>225</v>
      </c>
      <c r="B201" s="22" t="s">
        <v>346</v>
      </c>
      <c r="C201" s="22" t="s">
        <v>228</v>
      </c>
      <c r="D201" s="9">
        <v>41121</v>
      </c>
      <c r="E201" s="22">
        <v>4800</v>
      </c>
      <c r="F201" s="22">
        <v>22</v>
      </c>
      <c r="G201" s="22">
        <v>3</v>
      </c>
      <c r="H201" s="22">
        <v>750</v>
      </c>
      <c r="I201" s="22">
        <f t="shared" si="8"/>
        <v>14400</v>
      </c>
      <c r="J201" s="22">
        <f t="shared" si="7"/>
        <v>91950</v>
      </c>
    </row>
    <row r="202" spans="1:10" x14ac:dyDescent="0.2">
      <c r="A202" s="22" t="s">
        <v>213</v>
      </c>
      <c r="B202" s="22" t="s">
        <v>342</v>
      </c>
      <c r="C202" s="22" t="s">
        <v>230</v>
      </c>
      <c r="D202" s="9">
        <v>41127</v>
      </c>
      <c r="E202" s="22">
        <v>1700</v>
      </c>
      <c r="F202" s="22">
        <v>42</v>
      </c>
      <c r="G202" s="22">
        <v>3</v>
      </c>
      <c r="H202" s="22">
        <v>0</v>
      </c>
      <c r="I202" s="22">
        <f t="shared" si="8"/>
        <v>5100</v>
      </c>
      <c r="J202" s="22">
        <f t="shared" si="7"/>
        <v>66300</v>
      </c>
    </row>
    <row r="203" spans="1:10" x14ac:dyDescent="0.2">
      <c r="A203" s="22" t="s">
        <v>222</v>
      </c>
      <c r="B203" s="22" t="s">
        <v>345</v>
      </c>
      <c r="C203" s="22" t="s">
        <v>232</v>
      </c>
      <c r="D203" s="9">
        <v>41131</v>
      </c>
      <c r="E203" s="22">
        <v>2870</v>
      </c>
      <c r="F203" s="22">
        <v>31</v>
      </c>
      <c r="G203" s="22">
        <v>3</v>
      </c>
      <c r="H203" s="22">
        <v>750</v>
      </c>
      <c r="I203" s="22">
        <f t="shared" si="8"/>
        <v>8610</v>
      </c>
      <c r="J203" s="22">
        <f t="shared" si="7"/>
        <v>81110</v>
      </c>
    </row>
    <row r="204" spans="1:10" x14ac:dyDescent="0.2">
      <c r="A204" s="22" t="s">
        <v>221</v>
      </c>
      <c r="B204" s="22" t="s">
        <v>340</v>
      </c>
      <c r="C204" s="22" t="s">
        <v>229</v>
      </c>
      <c r="D204" s="9">
        <v>41132</v>
      </c>
      <c r="E204" s="22">
        <v>2710</v>
      </c>
      <c r="F204" s="22">
        <v>14</v>
      </c>
      <c r="G204" s="22">
        <v>0</v>
      </c>
      <c r="H204" s="22">
        <v>1000</v>
      </c>
      <c r="I204" s="22">
        <f t="shared" si="8"/>
        <v>0</v>
      </c>
      <c r="J204" s="22">
        <f t="shared" si="7"/>
        <v>38940</v>
      </c>
    </row>
    <row r="205" spans="1:10" x14ac:dyDescent="0.2">
      <c r="A205" s="22" t="s">
        <v>219</v>
      </c>
      <c r="B205" s="22" t="s">
        <v>344</v>
      </c>
      <c r="C205" s="22" t="s">
        <v>232</v>
      </c>
      <c r="D205" s="9">
        <v>41132</v>
      </c>
      <c r="E205" s="22">
        <v>3300</v>
      </c>
      <c r="F205" s="22">
        <v>11</v>
      </c>
      <c r="G205" s="22">
        <v>3</v>
      </c>
      <c r="H205" s="22">
        <v>1000</v>
      </c>
      <c r="I205" s="22">
        <f t="shared" si="8"/>
        <v>9900</v>
      </c>
      <c r="J205" s="22">
        <f t="shared" si="7"/>
        <v>27400</v>
      </c>
    </row>
    <row r="206" spans="1:10" x14ac:dyDescent="0.2">
      <c r="A206" s="22" t="s">
        <v>222</v>
      </c>
      <c r="B206" s="22" t="s">
        <v>345</v>
      </c>
      <c r="C206" s="22" t="s">
        <v>214</v>
      </c>
      <c r="D206" s="9">
        <v>41133</v>
      </c>
      <c r="E206" s="22">
        <v>2870</v>
      </c>
      <c r="F206" s="22">
        <v>16</v>
      </c>
      <c r="G206" s="22">
        <v>0</v>
      </c>
      <c r="H206" s="22">
        <v>1000</v>
      </c>
      <c r="I206" s="22">
        <f t="shared" si="8"/>
        <v>0</v>
      </c>
      <c r="J206" s="22">
        <f t="shared" si="7"/>
        <v>46920</v>
      </c>
    </row>
    <row r="207" spans="1:10" x14ac:dyDescent="0.2">
      <c r="A207" s="22" t="s">
        <v>219</v>
      </c>
      <c r="B207" s="22" t="s">
        <v>344</v>
      </c>
      <c r="C207" s="22" t="s">
        <v>230</v>
      </c>
      <c r="D207" s="9">
        <v>41133</v>
      </c>
      <c r="E207" s="22">
        <v>3140</v>
      </c>
      <c r="F207" s="22">
        <v>20</v>
      </c>
      <c r="G207" s="22">
        <v>0</v>
      </c>
      <c r="H207" s="22">
        <v>750</v>
      </c>
      <c r="I207" s="22">
        <f t="shared" si="8"/>
        <v>0</v>
      </c>
      <c r="J207" s="22">
        <f t="shared" si="7"/>
        <v>63550</v>
      </c>
    </row>
    <row r="208" spans="1:10" x14ac:dyDescent="0.2">
      <c r="A208" s="22" t="s">
        <v>227</v>
      </c>
      <c r="B208" s="22" t="s">
        <v>345</v>
      </c>
      <c r="C208" s="22" t="s">
        <v>228</v>
      </c>
      <c r="D208" s="9">
        <v>41134</v>
      </c>
      <c r="E208" s="22">
        <v>1100</v>
      </c>
      <c r="F208" s="22">
        <v>28</v>
      </c>
      <c r="G208" s="22">
        <v>2</v>
      </c>
      <c r="H208" s="22">
        <v>750</v>
      </c>
      <c r="I208" s="22">
        <f t="shared" si="8"/>
        <v>2200</v>
      </c>
      <c r="J208" s="22">
        <f t="shared" si="7"/>
        <v>29350</v>
      </c>
    </row>
    <row r="209" spans="1:10" x14ac:dyDescent="0.2">
      <c r="A209" s="22" t="s">
        <v>219</v>
      </c>
      <c r="B209" s="22" t="s">
        <v>339</v>
      </c>
      <c r="C209" s="22" t="s">
        <v>229</v>
      </c>
      <c r="D209" s="9">
        <v>41134</v>
      </c>
      <c r="E209" s="22">
        <v>1380</v>
      </c>
      <c r="F209" s="22">
        <v>28</v>
      </c>
      <c r="G209" s="22">
        <v>3</v>
      </c>
      <c r="H209" s="22">
        <v>750</v>
      </c>
      <c r="I209" s="22">
        <f t="shared" si="8"/>
        <v>4140</v>
      </c>
      <c r="J209" s="22">
        <f t="shared" si="7"/>
        <v>35250</v>
      </c>
    </row>
    <row r="210" spans="1:10" x14ac:dyDescent="0.2">
      <c r="A210" s="22" t="s">
        <v>223</v>
      </c>
      <c r="B210" s="22" t="s">
        <v>343</v>
      </c>
      <c r="C210" s="22" t="s">
        <v>231</v>
      </c>
      <c r="D210" s="9">
        <v>41136</v>
      </c>
      <c r="E210" s="22">
        <v>5490</v>
      </c>
      <c r="F210" s="22">
        <v>23</v>
      </c>
      <c r="G210" s="22">
        <v>0</v>
      </c>
      <c r="H210" s="22">
        <v>750</v>
      </c>
      <c r="I210" s="22">
        <f t="shared" si="8"/>
        <v>0</v>
      </c>
      <c r="J210" s="22">
        <f t="shared" si="7"/>
        <v>127020</v>
      </c>
    </row>
    <row r="211" spans="1:10" x14ac:dyDescent="0.2">
      <c r="A211" s="22" t="s">
        <v>225</v>
      </c>
      <c r="B211" s="22" t="s">
        <v>349</v>
      </c>
      <c r="C211" s="22" t="s">
        <v>229</v>
      </c>
      <c r="D211" s="9">
        <v>41136</v>
      </c>
      <c r="E211" s="22">
        <v>4500</v>
      </c>
      <c r="F211" s="22">
        <v>48</v>
      </c>
      <c r="G211" s="22">
        <v>2</v>
      </c>
      <c r="H211" s="22">
        <v>0</v>
      </c>
      <c r="I211" s="22">
        <f t="shared" si="8"/>
        <v>9000</v>
      </c>
      <c r="J211" s="22">
        <f t="shared" si="7"/>
        <v>207000</v>
      </c>
    </row>
    <row r="212" spans="1:10" x14ac:dyDescent="0.2">
      <c r="A212" s="22" t="s">
        <v>220</v>
      </c>
      <c r="B212" s="22" t="s">
        <v>345</v>
      </c>
      <c r="C212" s="22" t="s">
        <v>229</v>
      </c>
      <c r="D212" s="9">
        <v>41140</v>
      </c>
      <c r="E212" s="22">
        <v>3100</v>
      </c>
      <c r="F212" s="22">
        <v>29</v>
      </c>
      <c r="G212" s="22">
        <v>1</v>
      </c>
      <c r="H212" s="22">
        <v>750</v>
      </c>
      <c r="I212" s="22">
        <f t="shared" si="8"/>
        <v>3100</v>
      </c>
      <c r="J212" s="22">
        <f t="shared" si="7"/>
        <v>87550</v>
      </c>
    </row>
    <row r="213" spans="1:10" x14ac:dyDescent="0.2">
      <c r="A213" s="22" t="s">
        <v>222</v>
      </c>
      <c r="B213" s="22" t="s">
        <v>339</v>
      </c>
      <c r="C213" s="22" t="s">
        <v>231</v>
      </c>
      <c r="D213" s="9">
        <v>41140</v>
      </c>
      <c r="E213" s="22">
        <v>4180</v>
      </c>
      <c r="F213" s="22">
        <v>28</v>
      </c>
      <c r="G213" s="22">
        <v>1</v>
      </c>
      <c r="H213" s="22">
        <v>750</v>
      </c>
      <c r="I213" s="22">
        <f t="shared" si="8"/>
        <v>4180</v>
      </c>
      <c r="J213" s="22">
        <f t="shared" si="7"/>
        <v>113610</v>
      </c>
    </row>
    <row r="214" spans="1:10" x14ac:dyDescent="0.2">
      <c r="A214" s="22" t="s">
        <v>233</v>
      </c>
      <c r="B214" s="22" t="s">
        <v>339</v>
      </c>
      <c r="C214" s="22" t="s">
        <v>228</v>
      </c>
      <c r="D214" s="9">
        <v>41141</v>
      </c>
      <c r="E214" s="22">
        <v>1900</v>
      </c>
      <c r="F214" s="22">
        <v>10</v>
      </c>
      <c r="G214" s="22">
        <v>1</v>
      </c>
      <c r="H214" s="22">
        <v>1000</v>
      </c>
      <c r="I214" s="22">
        <f t="shared" si="8"/>
        <v>1900</v>
      </c>
      <c r="J214" s="22">
        <f t="shared" si="7"/>
        <v>18100</v>
      </c>
    </row>
    <row r="215" spans="1:10" x14ac:dyDescent="0.2">
      <c r="A215" s="22" t="s">
        <v>219</v>
      </c>
      <c r="B215" s="22" t="s">
        <v>345</v>
      </c>
      <c r="C215" s="22" t="s">
        <v>230</v>
      </c>
      <c r="D215" s="9">
        <v>41142</v>
      </c>
      <c r="E215" s="22">
        <v>4800</v>
      </c>
      <c r="F215" s="22">
        <v>29</v>
      </c>
      <c r="G215" s="22">
        <v>0</v>
      </c>
      <c r="H215" s="22">
        <v>750</v>
      </c>
      <c r="I215" s="22">
        <f t="shared" si="8"/>
        <v>0</v>
      </c>
      <c r="J215" s="22">
        <f t="shared" si="7"/>
        <v>139950</v>
      </c>
    </row>
    <row r="216" spans="1:10" x14ac:dyDescent="0.2">
      <c r="A216" s="22" t="s">
        <v>226</v>
      </c>
      <c r="B216" s="22" t="s">
        <v>340</v>
      </c>
      <c r="C216" s="22" t="s">
        <v>228</v>
      </c>
      <c r="D216" s="9">
        <v>41145</v>
      </c>
      <c r="E216" s="22">
        <v>1200</v>
      </c>
      <c r="F216" s="22">
        <v>32</v>
      </c>
      <c r="G216" s="22">
        <v>4</v>
      </c>
      <c r="H216" s="22">
        <v>750</v>
      </c>
      <c r="I216" s="22">
        <f t="shared" si="8"/>
        <v>4800</v>
      </c>
      <c r="J216" s="22">
        <f t="shared" si="7"/>
        <v>34350</v>
      </c>
    </row>
    <row r="217" spans="1:10" x14ac:dyDescent="0.2">
      <c r="A217" s="22" t="s">
        <v>219</v>
      </c>
      <c r="B217" s="22" t="s">
        <v>342</v>
      </c>
      <c r="C217" s="22" t="s">
        <v>228</v>
      </c>
      <c r="D217" s="9">
        <v>41149</v>
      </c>
      <c r="E217" s="22">
        <v>1900</v>
      </c>
      <c r="F217" s="22">
        <v>30</v>
      </c>
      <c r="G217" s="22">
        <v>1</v>
      </c>
      <c r="H217" s="22">
        <v>750</v>
      </c>
      <c r="I217" s="22">
        <f t="shared" si="8"/>
        <v>1900</v>
      </c>
      <c r="J217" s="22">
        <f t="shared" si="7"/>
        <v>55850</v>
      </c>
    </row>
    <row r="218" spans="1:10" x14ac:dyDescent="0.2">
      <c r="A218" s="22" t="s">
        <v>213</v>
      </c>
      <c r="B218" s="22" t="s">
        <v>340</v>
      </c>
      <c r="C218" s="22" t="s">
        <v>229</v>
      </c>
      <c r="D218" s="9">
        <v>41149</v>
      </c>
      <c r="E218" s="22">
        <v>1990</v>
      </c>
      <c r="F218" s="22">
        <v>10</v>
      </c>
      <c r="G218" s="22">
        <v>1</v>
      </c>
      <c r="H218" s="22">
        <v>1000</v>
      </c>
      <c r="I218" s="22">
        <f t="shared" si="8"/>
        <v>1990</v>
      </c>
      <c r="J218" s="22">
        <f t="shared" si="7"/>
        <v>18910</v>
      </c>
    </row>
    <row r="219" spans="1:10" x14ac:dyDescent="0.2">
      <c r="A219" s="22" t="s">
        <v>220</v>
      </c>
      <c r="B219" s="22" t="s">
        <v>344</v>
      </c>
      <c r="C219" s="22" t="s">
        <v>231</v>
      </c>
      <c r="D219" s="9">
        <v>41150</v>
      </c>
      <c r="E219" s="22">
        <v>2970</v>
      </c>
      <c r="F219" s="22">
        <v>41</v>
      </c>
      <c r="G219" s="22">
        <v>1</v>
      </c>
      <c r="H219" s="22">
        <v>0</v>
      </c>
      <c r="I219" s="22">
        <f t="shared" si="8"/>
        <v>2970</v>
      </c>
      <c r="J219" s="22">
        <f t="shared" si="7"/>
        <v>118800</v>
      </c>
    </row>
    <row r="220" spans="1:10" x14ac:dyDescent="0.2">
      <c r="A220" s="22" t="s">
        <v>220</v>
      </c>
      <c r="B220" s="22" t="s">
        <v>340</v>
      </c>
      <c r="C220" s="22" t="s">
        <v>228</v>
      </c>
      <c r="D220" s="9">
        <v>41152</v>
      </c>
      <c r="E220" s="22">
        <v>1200</v>
      </c>
      <c r="F220" s="22">
        <v>13</v>
      </c>
      <c r="G220" s="22">
        <v>1</v>
      </c>
      <c r="H220" s="22">
        <v>1000</v>
      </c>
      <c r="I220" s="22">
        <f t="shared" si="8"/>
        <v>1200</v>
      </c>
      <c r="J220" s="22">
        <f t="shared" si="7"/>
        <v>15400</v>
      </c>
    </row>
    <row r="221" spans="1:10" x14ac:dyDescent="0.2">
      <c r="A221" s="22" t="s">
        <v>222</v>
      </c>
      <c r="B221" s="22" t="s">
        <v>342</v>
      </c>
      <c r="C221" s="22" t="s">
        <v>229</v>
      </c>
      <c r="D221" s="9">
        <v>41152</v>
      </c>
      <c r="E221" s="22">
        <v>4100</v>
      </c>
      <c r="F221" s="22">
        <v>45</v>
      </c>
      <c r="G221" s="22">
        <v>4</v>
      </c>
      <c r="H221" s="22">
        <v>0</v>
      </c>
      <c r="I221" s="22">
        <f t="shared" si="8"/>
        <v>16400</v>
      </c>
      <c r="J221" s="22">
        <f t="shared" si="7"/>
        <v>168100</v>
      </c>
    </row>
    <row r="222" spans="1:10" x14ac:dyDescent="0.2">
      <c r="A222" s="22" t="s">
        <v>226</v>
      </c>
      <c r="B222" s="22" t="s">
        <v>343</v>
      </c>
      <c r="C222" s="22" t="s">
        <v>229</v>
      </c>
      <c r="D222" s="9">
        <v>41153</v>
      </c>
      <c r="E222" s="22">
        <v>1650</v>
      </c>
      <c r="F222" s="22">
        <v>22</v>
      </c>
      <c r="G222" s="22">
        <v>1</v>
      </c>
      <c r="H222" s="22">
        <v>750</v>
      </c>
      <c r="I222" s="22">
        <f t="shared" si="8"/>
        <v>1650</v>
      </c>
      <c r="J222" s="22">
        <f t="shared" si="7"/>
        <v>35400</v>
      </c>
    </row>
    <row r="223" spans="1:10" x14ac:dyDescent="0.2">
      <c r="A223" s="22" t="s">
        <v>219</v>
      </c>
      <c r="B223" s="22" t="s">
        <v>340</v>
      </c>
      <c r="C223" s="22" t="s">
        <v>231</v>
      </c>
      <c r="D223" s="9">
        <v>41154</v>
      </c>
      <c r="E223" s="22">
        <v>3150</v>
      </c>
      <c r="F223" s="22">
        <v>38</v>
      </c>
      <c r="G223" s="22">
        <v>2</v>
      </c>
      <c r="H223" s="22">
        <v>750</v>
      </c>
      <c r="I223" s="22">
        <f t="shared" si="8"/>
        <v>6300</v>
      </c>
      <c r="J223" s="22">
        <f t="shared" si="7"/>
        <v>114150</v>
      </c>
    </row>
    <row r="224" spans="1:10" x14ac:dyDescent="0.2">
      <c r="A224" s="22" t="s">
        <v>213</v>
      </c>
      <c r="B224" s="22" t="s">
        <v>342</v>
      </c>
      <c r="C224" s="22" t="s">
        <v>231</v>
      </c>
      <c r="D224" s="9">
        <v>41154</v>
      </c>
      <c r="E224" s="22">
        <v>1700</v>
      </c>
      <c r="F224" s="22">
        <v>50</v>
      </c>
      <c r="G224" s="22">
        <v>4</v>
      </c>
      <c r="H224" s="22">
        <v>0</v>
      </c>
      <c r="I224" s="22">
        <f t="shared" si="8"/>
        <v>6800</v>
      </c>
      <c r="J224" s="22">
        <f t="shared" si="7"/>
        <v>78200</v>
      </c>
    </row>
    <row r="225" spans="1:10" x14ac:dyDescent="0.2">
      <c r="A225" s="22" t="s">
        <v>227</v>
      </c>
      <c r="B225" s="22" t="s">
        <v>339</v>
      </c>
      <c r="C225" s="22" t="s">
        <v>231</v>
      </c>
      <c r="D225" s="9">
        <v>41157</v>
      </c>
      <c r="E225" s="22">
        <v>1150</v>
      </c>
      <c r="F225" s="22">
        <v>48</v>
      </c>
      <c r="G225" s="22">
        <v>2</v>
      </c>
      <c r="H225" s="22">
        <v>0</v>
      </c>
      <c r="I225" s="22">
        <f t="shared" si="8"/>
        <v>2300</v>
      </c>
      <c r="J225" s="22">
        <f t="shared" si="7"/>
        <v>52900</v>
      </c>
    </row>
    <row r="226" spans="1:10" x14ac:dyDescent="0.2">
      <c r="A226" s="22" t="s">
        <v>227</v>
      </c>
      <c r="B226" s="22" t="s">
        <v>339</v>
      </c>
      <c r="C226" s="22" t="s">
        <v>230</v>
      </c>
      <c r="D226" s="9">
        <v>41159</v>
      </c>
      <c r="E226" s="22">
        <v>1150</v>
      </c>
      <c r="F226" s="22">
        <v>27</v>
      </c>
      <c r="G226" s="22">
        <v>3</v>
      </c>
      <c r="H226" s="22">
        <v>750</v>
      </c>
      <c r="I226" s="22">
        <f t="shared" si="8"/>
        <v>3450</v>
      </c>
      <c r="J226" s="22">
        <f t="shared" si="7"/>
        <v>28350</v>
      </c>
    </row>
    <row r="227" spans="1:10" x14ac:dyDescent="0.2">
      <c r="A227" s="22" t="s">
        <v>219</v>
      </c>
      <c r="B227" s="22" t="s">
        <v>341</v>
      </c>
      <c r="C227" s="22" t="s">
        <v>228</v>
      </c>
      <c r="D227" s="9">
        <v>41160</v>
      </c>
      <c r="E227" s="22">
        <v>2400</v>
      </c>
      <c r="F227" s="22">
        <v>48</v>
      </c>
      <c r="G227" s="22">
        <v>2</v>
      </c>
      <c r="H227" s="22">
        <v>0</v>
      </c>
      <c r="I227" s="22">
        <f t="shared" si="8"/>
        <v>4800</v>
      </c>
      <c r="J227" s="22">
        <f t="shared" si="7"/>
        <v>110400</v>
      </c>
    </row>
    <row r="228" spans="1:10" x14ac:dyDescent="0.2">
      <c r="A228" s="22" t="s">
        <v>226</v>
      </c>
      <c r="B228" s="22" t="s">
        <v>340</v>
      </c>
      <c r="C228" s="22" t="s">
        <v>230</v>
      </c>
      <c r="D228" s="9">
        <v>41161</v>
      </c>
      <c r="E228" s="22">
        <v>1150</v>
      </c>
      <c r="F228" s="22">
        <v>14</v>
      </c>
      <c r="G228" s="22">
        <v>4</v>
      </c>
      <c r="H228" s="22">
        <v>1000</v>
      </c>
      <c r="I228" s="22">
        <f t="shared" si="8"/>
        <v>4600</v>
      </c>
      <c r="J228" s="22">
        <f t="shared" si="7"/>
        <v>12500</v>
      </c>
    </row>
    <row r="229" spans="1:10" x14ac:dyDescent="0.2">
      <c r="A229" s="22" t="s">
        <v>222</v>
      </c>
      <c r="B229" s="22" t="s">
        <v>339</v>
      </c>
      <c r="C229" s="22" t="s">
        <v>228</v>
      </c>
      <c r="D229" s="9">
        <v>41162</v>
      </c>
      <c r="E229" s="22">
        <v>4200</v>
      </c>
      <c r="F229" s="22">
        <v>26</v>
      </c>
      <c r="G229" s="22">
        <v>1</v>
      </c>
      <c r="H229" s="22">
        <v>750</v>
      </c>
      <c r="I229" s="22">
        <f t="shared" si="8"/>
        <v>4200</v>
      </c>
      <c r="J229" s="22">
        <f t="shared" si="7"/>
        <v>105750</v>
      </c>
    </row>
    <row r="230" spans="1:10" x14ac:dyDescent="0.2">
      <c r="A230" s="22" t="s">
        <v>213</v>
      </c>
      <c r="B230" s="22" t="s">
        <v>340</v>
      </c>
      <c r="C230" s="22" t="s">
        <v>228</v>
      </c>
      <c r="D230" s="9">
        <v>41162</v>
      </c>
      <c r="E230" s="22">
        <v>2100</v>
      </c>
      <c r="F230" s="22">
        <v>37</v>
      </c>
      <c r="G230" s="22">
        <v>0</v>
      </c>
      <c r="H230" s="22">
        <v>750</v>
      </c>
      <c r="I230" s="22">
        <f t="shared" si="8"/>
        <v>0</v>
      </c>
      <c r="J230" s="22">
        <f t="shared" si="7"/>
        <v>78450</v>
      </c>
    </row>
    <row r="231" spans="1:10" x14ac:dyDescent="0.2">
      <c r="A231" s="22" t="s">
        <v>227</v>
      </c>
      <c r="B231" s="22" t="s">
        <v>342</v>
      </c>
      <c r="C231" s="22" t="s">
        <v>231</v>
      </c>
      <c r="D231" s="9">
        <v>41164</v>
      </c>
      <c r="E231" s="22">
        <v>1200</v>
      </c>
      <c r="F231" s="22">
        <v>39</v>
      </c>
      <c r="G231" s="22">
        <v>4</v>
      </c>
      <c r="H231" s="22">
        <v>750</v>
      </c>
      <c r="I231" s="22">
        <f t="shared" si="8"/>
        <v>4800</v>
      </c>
      <c r="J231" s="22">
        <f t="shared" si="7"/>
        <v>42750</v>
      </c>
    </row>
    <row r="232" spans="1:10" x14ac:dyDescent="0.2">
      <c r="A232" s="22" t="s">
        <v>222</v>
      </c>
      <c r="B232" s="22" t="s">
        <v>343</v>
      </c>
      <c r="C232" s="22" t="s">
        <v>229</v>
      </c>
      <c r="D232" s="9">
        <v>41164</v>
      </c>
      <c r="E232" s="22">
        <v>2850</v>
      </c>
      <c r="F232" s="22">
        <v>25</v>
      </c>
      <c r="G232" s="22">
        <v>3</v>
      </c>
      <c r="H232" s="22">
        <v>750</v>
      </c>
      <c r="I232" s="22">
        <f t="shared" si="8"/>
        <v>8550</v>
      </c>
      <c r="J232" s="22">
        <f t="shared" si="7"/>
        <v>63450</v>
      </c>
    </row>
    <row r="233" spans="1:10" x14ac:dyDescent="0.2">
      <c r="A233" s="22" t="s">
        <v>222</v>
      </c>
      <c r="B233" s="22" t="s">
        <v>341</v>
      </c>
      <c r="C233" s="22" t="s">
        <v>231</v>
      </c>
      <c r="D233" s="9">
        <v>41167</v>
      </c>
      <c r="E233" s="22">
        <v>4350</v>
      </c>
      <c r="F233" s="22">
        <v>41</v>
      </c>
      <c r="G233" s="22">
        <v>2</v>
      </c>
      <c r="H233" s="22">
        <v>0</v>
      </c>
      <c r="I233" s="22">
        <f t="shared" si="8"/>
        <v>8700</v>
      </c>
      <c r="J233" s="22">
        <f t="shared" si="7"/>
        <v>169650</v>
      </c>
    </row>
    <row r="234" spans="1:10" x14ac:dyDescent="0.2">
      <c r="A234" s="22" t="s">
        <v>225</v>
      </c>
      <c r="B234" s="22" t="s">
        <v>348</v>
      </c>
      <c r="C234" s="22" t="s">
        <v>232</v>
      </c>
      <c r="D234" s="9">
        <v>41168</v>
      </c>
      <c r="E234" s="22">
        <v>2850</v>
      </c>
      <c r="F234" s="22">
        <v>11</v>
      </c>
      <c r="G234" s="22">
        <v>0</v>
      </c>
      <c r="H234" s="22">
        <v>1000</v>
      </c>
      <c r="I234" s="22">
        <f t="shared" si="8"/>
        <v>0</v>
      </c>
      <c r="J234" s="22">
        <f t="shared" si="7"/>
        <v>32350</v>
      </c>
    </row>
    <row r="235" spans="1:10" x14ac:dyDescent="0.2">
      <c r="A235" s="22" t="s">
        <v>219</v>
      </c>
      <c r="B235" s="22" t="s">
        <v>340</v>
      </c>
      <c r="C235" s="22" t="s">
        <v>230</v>
      </c>
      <c r="D235" s="9">
        <v>41170</v>
      </c>
      <c r="E235" s="22">
        <v>3150</v>
      </c>
      <c r="F235" s="22">
        <v>29</v>
      </c>
      <c r="G235" s="22">
        <v>3</v>
      </c>
      <c r="H235" s="22">
        <v>750</v>
      </c>
      <c r="I235" s="22">
        <f t="shared" si="8"/>
        <v>9450</v>
      </c>
      <c r="J235" s="22">
        <f t="shared" si="7"/>
        <v>82650</v>
      </c>
    </row>
    <row r="236" spans="1:10" x14ac:dyDescent="0.2">
      <c r="A236" s="22" t="s">
        <v>222</v>
      </c>
      <c r="B236" s="22" t="s">
        <v>341</v>
      </c>
      <c r="C236" s="22" t="s">
        <v>228</v>
      </c>
      <c r="D236" s="9">
        <v>41171</v>
      </c>
      <c r="E236" s="22">
        <v>4400</v>
      </c>
      <c r="F236" s="22">
        <v>39</v>
      </c>
      <c r="G236" s="22">
        <v>1</v>
      </c>
      <c r="H236" s="22">
        <v>750</v>
      </c>
      <c r="I236" s="22">
        <f t="shared" si="8"/>
        <v>4400</v>
      </c>
      <c r="J236" s="22">
        <f t="shared" si="7"/>
        <v>167950</v>
      </c>
    </row>
    <row r="237" spans="1:10" x14ac:dyDescent="0.2">
      <c r="A237" s="22" t="s">
        <v>222</v>
      </c>
      <c r="B237" s="22" t="s">
        <v>345</v>
      </c>
      <c r="C237" s="22" t="s">
        <v>229</v>
      </c>
      <c r="D237" s="9">
        <v>41172</v>
      </c>
      <c r="E237" s="22">
        <v>2870</v>
      </c>
      <c r="F237" s="22">
        <v>28</v>
      </c>
      <c r="G237" s="22">
        <v>1</v>
      </c>
      <c r="H237" s="22">
        <v>750</v>
      </c>
      <c r="I237" s="22">
        <f t="shared" si="8"/>
        <v>2870</v>
      </c>
      <c r="J237" s="22">
        <f t="shared" si="7"/>
        <v>78240</v>
      </c>
    </row>
    <row r="238" spans="1:10" x14ac:dyDescent="0.2">
      <c r="A238" s="22" t="s">
        <v>223</v>
      </c>
      <c r="B238" s="22" t="s">
        <v>341</v>
      </c>
      <c r="C238" s="22" t="s">
        <v>229</v>
      </c>
      <c r="D238" s="9">
        <v>41173</v>
      </c>
      <c r="E238" s="22">
        <v>4590</v>
      </c>
      <c r="F238" s="22">
        <v>36</v>
      </c>
      <c r="G238" s="22">
        <v>2</v>
      </c>
      <c r="H238" s="22">
        <v>750</v>
      </c>
      <c r="I238" s="22">
        <f t="shared" si="8"/>
        <v>9180</v>
      </c>
      <c r="J238" s="22">
        <f t="shared" si="7"/>
        <v>156810</v>
      </c>
    </row>
    <row r="239" spans="1:10" x14ac:dyDescent="0.2">
      <c r="A239" s="22" t="s">
        <v>233</v>
      </c>
      <c r="B239" s="22" t="s">
        <v>339</v>
      </c>
      <c r="C239" s="22" t="s">
        <v>229</v>
      </c>
      <c r="D239" s="9">
        <v>41174</v>
      </c>
      <c r="E239" s="22">
        <v>1800</v>
      </c>
      <c r="F239" s="22">
        <v>8</v>
      </c>
      <c r="G239" s="22">
        <v>1</v>
      </c>
      <c r="H239" s="22">
        <v>1000</v>
      </c>
      <c r="I239" s="22">
        <f t="shared" si="8"/>
        <v>1800</v>
      </c>
      <c r="J239" s="22">
        <f t="shared" si="7"/>
        <v>13600</v>
      </c>
    </row>
    <row r="240" spans="1:10" x14ac:dyDescent="0.2">
      <c r="A240" s="22" t="s">
        <v>220</v>
      </c>
      <c r="B240" s="22" t="s">
        <v>345</v>
      </c>
      <c r="C240" s="22" t="s">
        <v>230</v>
      </c>
      <c r="D240" s="9">
        <v>41174</v>
      </c>
      <c r="E240" s="22">
        <v>3390</v>
      </c>
      <c r="F240" s="22">
        <v>19</v>
      </c>
      <c r="G240" s="22">
        <v>3</v>
      </c>
      <c r="H240" s="22">
        <v>1000</v>
      </c>
      <c r="I240" s="22">
        <f t="shared" si="8"/>
        <v>10170</v>
      </c>
      <c r="J240" s="22">
        <f t="shared" si="7"/>
        <v>55240</v>
      </c>
    </row>
    <row r="241" spans="1:10" x14ac:dyDescent="0.2">
      <c r="A241" s="22" t="s">
        <v>222</v>
      </c>
      <c r="B241" s="22" t="s">
        <v>343</v>
      </c>
      <c r="C241" s="22" t="s">
        <v>230</v>
      </c>
      <c r="D241" s="9">
        <v>41174</v>
      </c>
      <c r="E241" s="22">
        <v>2850</v>
      </c>
      <c r="F241" s="22">
        <v>36</v>
      </c>
      <c r="G241" s="22">
        <v>2</v>
      </c>
      <c r="H241" s="22">
        <v>750</v>
      </c>
      <c r="I241" s="22">
        <f t="shared" si="8"/>
        <v>5700</v>
      </c>
      <c r="J241" s="22">
        <f t="shared" si="7"/>
        <v>97650</v>
      </c>
    </row>
    <row r="242" spans="1:10" x14ac:dyDescent="0.2">
      <c r="A242" s="22" t="s">
        <v>221</v>
      </c>
      <c r="B242" s="22" t="s">
        <v>340</v>
      </c>
      <c r="C242" s="22" t="s">
        <v>214</v>
      </c>
      <c r="D242" s="9">
        <v>41178</v>
      </c>
      <c r="E242" s="22">
        <v>2620</v>
      </c>
      <c r="F242" s="22">
        <v>20</v>
      </c>
      <c r="G242" s="22">
        <v>2</v>
      </c>
      <c r="H242" s="22">
        <v>750</v>
      </c>
      <c r="I242" s="22">
        <f t="shared" si="8"/>
        <v>5240</v>
      </c>
      <c r="J242" s="22">
        <f t="shared" si="7"/>
        <v>47910</v>
      </c>
    </row>
    <row r="243" spans="1:10" x14ac:dyDescent="0.2">
      <c r="A243" s="22" t="s">
        <v>223</v>
      </c>
      <c r="B243" s="22" t="s">
        <v>340</v>
      </c>
      <c r="C243" s="22" t="s">
        <v>228</v>
      </c>
      <c r="D243" s="9">
        <v>41180</v>
      </c>
      <c r="E243" s="22">
        <v>4550</v>
      </c>
      <c r="F243" s="22">
        <v>28</v>
      </c>
      <c r="G243" s="22">
        <v>0</v>
      </c>
      <c r="H243" s="22">
        <v>750</v>
      </c>
      <c r="I243" s="22">
        <f t="shared" si="8"/>
        <v>0</v>
      </c>
      <c r="J243" s="22">
        <f t="shared" si="7"/>
        <v>128150</v>
      </c>
    </row>
    <row r="244" spans="1:10" x14ac:dyDescent="0.2">
      <c r="A244" s="22" t="s">
        <v>225</v>
      </c>
      <c r="B244" s="22" t="s">
        <v>347</v>
      </c>
      <c r="C244" s="22" t="s">
        <v>230</v>
      </c>
      <c r="D244" s="9">
        <v>41181</v>
      </c>
      <c r="E244" s="22">
        <v>3750</v>
      </c>
      <c r="F244" s="22">
        <v>47</v>
      </c>
      <c r="G244" s="22">
        <v>1</v>
      </c>
      <c r="H244" s="22">
        <v>0</v>
      </c>
      <c r="I244" s="22">
        <f t="shared" si="8"/>
        <v>3750</v>
      </c>
      <c r="J244" s="22">
        <f t="shared" si="7"/>
        <v>172500</v>
      </c>
    </row>
    <row r="245" spans="1:10" x14ac:dyDescent="0.2">
      <c r="A245" s="22" t="s">
        <v>224</v>
      </c>
      <c r="B245" s="22" t="s">
        <v>339</v>
      </c>
      <c r="C245" s="22" t="s">
        <v>232</v>
      </c>
      <c r="D245" s="9">
        <v>41181</v>
      </c>
      <c r="E245" s="22">
        <v>900</v>
      </c>
      <c r="F245" s="22">
        <v>18</v>
      </c>
      <c r="G245" s="22">
        <v>3</v>
      </c>
      <c r="H245" s="22">
        <v>1000</v>
      </c>
      <c r="I245" s="22">
        <f t="shared" si="8"/>
        <v>2700</v>
      </c>
      <c r="J245" s="22">
        <f t="shared" si="7"/>
        <v>14500</v>
      </c>
    </row>
    <row r="246" spans="1:10" x14ac:dyDescent="0.2">
      <c r="A246" s="22" t="s">
        <v>220</v>
      </c>
      <c r="B246" s="22" t="s">
        <v>343</v>
      </c>
      <c r="C246" s="22" t="s">
        <v>229</v>
      </c>
      <c r="D246" s="9">
        <v>41183</v>
      </c>
      <c r="E246" s="22">
        <v>1500</v>
      </c>
      <c r="F246" s="22">
        <v>38</v>
      </c>
      <c r="G246" s="22">
        <v>1</v>
      </c>
      <c r="H246" s="22">
        <v>750</v>
      </c>
      <c r="I246" s="22">
        <f t="shared" si="8"/>
        <v>1500</v>
      </c>
      <c r="J246" s="22">
        <f t="shared" si="7"/>
        <v>56250</v>
      </c>
    </row>
    <row r="247" spans="1:10" x14ac:dyDescent="0.2">
      <c r="A247" s="22" t="s">
        <v>220</v>
      </c>
      <c r="B247" s="22" t="s">
        <v>343</v>
      </c>
      <c r="C247" s="22" t="s">
        <v>232</v>
      </c>
      <c r="D247" s="9">
        <v>41183</v>
      </c>
      <c r="E247" s="22">
        <v>1600</v>
      </c>
      <c r="F247" s="22">
        <v>14</v>
      </c>
      <c r="G247" s="22">
        <v>0</v>
      </c>
      <c r="H247" s="22">
        <v>1000</v>
      </c>
      <c r="I247" s="22">
        <f t="shared" si="8"/>
        <v>0</v>
      </c>
      <c r="J247" s="22">
        <f t="shared" si="7"/>
        <v>23400</v>
      </c>
    </row>
    <row r="248" spans="1:10" x14ac:dyDescent="0.2">
      <c r="A248" s="22" t="s">
        <v>224</v>
      </c>
      <c r="B248" s="22" t="s">
        <v>343</v>
      </c>
      <c r="C248" s="22" t="s">
        <v>214</v>
      </c>
      <c r="D248" s="9">
        <v>41186</v>
      </c>
      <c r="E248" s="22">
        <v>1100</v>
      </c>
      <c r="F248" s="22">
        <v>40</v>
      </c>
      <c r="G248" s="22">
        <v>3</v>
      </c>
      <c r="H248" s="22">
        <v>750</v>
      </c>
      <c r="I248" s="22">
        <f t="shared" si="8"/>
        <v>3300</v>
      </c>
      <c r="J248" s="22">
        <f t="shared" si="7"/>
        <v>41450</v>
      </c>
    </row>
    <row r="249" spans="1:10" x14ac:dyDescent="0.2">
      <c r="A249" s="22" t="s">
        <v>219</v>
      </c>
      <c r="B249" s="22" t="s">
        <v>344</v>
      </c>
      <c r="C249" s="22" t="s">
        <v>231</v>
      </c>
      <c r="D249" s="9">
        <v>41188</v>
      </c>
      <c r="E249" s="22">
        <v>3100</v>
      </c>
      <c r="F249" s="22">
        <v>27</v>
      </c>
      <c r="G249" s="22">
        <v>1</v>
      </c>
      <c r="H249" s="22">
        <v>750</v>
      </c>
      <c r="I249" s="22">
        <f t="shared" si="8"/>
        <v>3100</v>
      </c>
      <c r="J249" s="22">
        <f t="shared" si="7"/>
        <v>81350</v>
      </c>
    </row>
    <row r="250" spans="1:10" x14ac:dyDescent="0.2">
      <c r="A250" s="22" t="s">
        <v>227</v>
      </c>
      <c r="B250" s="22" t="s">
        <v>339</v>
      </c>
      <c r="C250" s="22" t="s">
        <v>232</v>
      </c>
      <c r="D250" s="9">
        <v>41189</v>
      </c>
      <c r="E250" s="22">
        <v>1200</v>
      </c>
      <c r="F250" s="22">
        <v>20</v>
      </c>
      <c r="G250" s="22">
        <v>4</v>
      </c>
      <c r="H250" s="22">
        <v>750</v>
      </c>
      <c r="I250" s="22">
        <f t="shared" si="8"/>
        <v>4800</v>
      </c>
      <c r="J250" s="22">
        <f t="shared" si="7"/>
        <v>19950</v>
      </c>
    </row>
    <row r="251" spans="1:10" x14ac:dyDescent="0.2">
      <c r="A251" s="22" t="s">
        <v>226</v>
      </c>
      <c r="B251" s="22" t="s">
        <v>344</v>
      </c>
      <c r="C251" s="22" t="s">
        <v>229</v>
      </c>
      <c r="D251" s="9">
        <v>41189</v>
      </c>
      <c r="E251" s="22">
        <v>2500</v>
      </c>
      <c r="F251" s="22">
        <v>18</v>
      </c>
      <c r="G251" s="22">
        <v>1</v>
      </c>
      <c r="H251" s="22">
        <v>1000</v>
      </c>
      <c r="I251" s="22">
        <f t="shared" si="8"/>
        <v>2500</v>
      </c>
      <c r="J251" s="22">
        <f t="shared" si="7"/>
        <v>43500</v>
      </c>
    </row>
    <row r="252" spans="1:10" x14ac:dyDescent="0.2">
      <c r="A252" s="22" t="s">
        <v>221</v>
      </c>
      <c r="B252" s="22" t="s">
        <v>339</v>
      </c>
      <c r="C252" s="22" t="s">
        <v>231</v>
      </c>
      <c r="D252" s="9">
        <v>41190</v>
      </c>
      <c r="E252" s="22">
        <v>3900</v>
      </c>
      <c r="F252" s="22">
        <v>29</v>
      </c>
      <c r="G252" s="22">
        <v>2</v>
      </c>
      <c r="H252" s="22">
        <v>750</v>
      </c>
      <c r="I252" s="22">
        <f t="shared" si="8"/>
        <v>7800</v>
      </c>
      <c r="J252" s="22">
        <f t="shared" si="7"/>
        <v>106050</v>
      </c>
    </row>
    <row r="253" spans="1:10" x14ac:dyDescent="0.2">
      <c r="A253" s="22" t="s">
        <v>233</v>
      </c>
      <c r="B253" s="22" t="s">
        <v>339</v>
      </c>
      <c r="C253" s="22" t="s">
        <v>231</v>
      </c>
      <c r="D253" s="9">
        <v>41192</v>
      </c>
      <c r="E253" s="22">
        <v>1890</v>
      </c>
      <c r="F253" s="22">
        <v>16</v>
      </c>
      <c r="G253" s="22">
        <v>0</v>
      </c>
      <c r="H253" s="22">
        <v>1000</v>
      </c>
      <c r="I253" s="22">
        <f t="shared" si="8"/>
        <v>0</v>
      </c>
      <c r="J253" s="22">
        <f t="shared" si="7"/>
        <v>31240</v>
      </c>
    </row>
    <row r="254" spans="1:10" x14ac:dyDescent="0.2">
      <c r="A254" s="22" t="s">
        <v>221</v>
      </c>
      <c r="B254" s="22" t="s">
        <v>343</v>
      </c>
      <c r="C254" s="22" t="s">
        <v>229</v>
      </c>
      <c r="D254" s="9">
        <v>41192</v>
      </c>
      <c r="E254" s="22">
        <v>2580</v>
      </c>
      <c r="F254" s="22">
        <v>45</v>
      </c>
      <c r="G254" s="22">
        <v>0</v>
      </c>
      <c r="H254" s="22">
        <v>0</v>
      </c>
      <c r="I254" s="22">
        <f t="shared" si="8"/>
        <v>0</v>
      </c>
      <c r="J254" s="22">
        <f t="shared" si="7"/>
        <v>116100</v>
      </c>
    </row>
    <row r="255" spans="1:10" x14ac:dyDescent="0.2">
      <c r="A255" s="22" t="s">
        <v>219</v>
      </c>
      <c r="B255" s="22" t="s">
        <v>343</v>
      </c>
      <c r="C255" s="22" t="s">
        <v>229</v>
      </c>
      <c r="D255" s="9">
        <v>41192</v>
      </c>
      <c r="E255" s="22">
        <v>2500</v>
      </c>
      <c r="F255" s="22">
        <v>19</v>
      </c>
      <c r="G255" s="22">
        <v>2</v>
      </c>
      <c r="H255" s="22">
        <v>1000</v>
      </c>
      <c r="I255" s="22">
        <f t="shared" si="8"/>
        <v>5000</v>
      </c>
      <c r="J255" s="22">
        <f t="shared" si="7"/>
        <v>43500</v>
      </c>
    </row>
    <row r="256" spans="1:10" x14ac:dyDescent="0.2">
      <c r="A256" s="22" t="s">
        <v>227</v>
      </c>
      <c r="B256" s="22" t="s">
        <v>339</v>
      </c>
      <c r="C256" s="22" t="s">
        <v>229</v>
      </c>
      <c r="D256" s="9">
        <v>41193</v>
      </c>
      <c r="E256" s="22">
        <v>1150</v>
      </c>
      <c r="F256" s="22">
        <v>46</v>
      </c>
      <c r="G256" s="22">
        <v>4</v>
      </c>
      <c r="H256" s="22">
        <v>0</v>
      </c>
      <c r="I256" s="22">
        <f t="shared" si="8"/>
        <v>4600</v>
      </c>
      <c r="J256" s="22">
        <f t="shared" si="7"/>
        <v>48300</v>
      </c>
    </row>
    <row r="257" spans="1:10" x14ac:dyDescent="0.2">
      <c r="A257" s="22" t="s">
        <v>226</v>
      </c>
      <c r="B257" s="22" t="s">
        <v>342</v>
      </c>
      <c r="C257" s="22" t="s">
        <v>232</v>
      </c>
      <c r="D257" s="9">
        <v>41193</v>
      </c>
      <c r="E257" s="22">
        <v>2000</v>
      </c>
      <c r="F257" s="22">
        <v>26</v>
      </c>
      <c r="G257" s="22">
        <v>4</v>
      </c>
      <c r="H257" s="22">
        <v>750</v>
      </c>
      <c r="I257" s="22">
        <f t="shared" si="8"/>
        <v>8000</v>
      </c>
      <c r="J257" s="22">
        <f t="shared" si="7"/>
        <v>44750</v>
      </c>
    </row>
    <row r="258" spans="1:10" x14ac:dyDescent="0.2">
      <c r="A258" s="22" t="s">
        <v>227</v>
      </c>
      <c r="B258" s="22" t="s">
        <v>343</v>
      </c>
      <c r="C258" s="22" t="s">
        <v>230</v>
      </c>
      <c r="D258" s="9">
        <v>41195</v>
      </c>
      <c r="E258" s="22">
        <v>780</v>
      </c>
      <c r="F258" s="22">
        <v>31</v>
      </c>
      <c r="G258" s="22">
        <v>4</v>
      </c>
      <c r="H258" s="22">
        <v>750</v>
      </c>
      <c r="I258" s="22">
        <f t="shared" si="8"/>
        <v>3120</v>
      </c>
      <c r="J258" s="22">
        <f t="shared" si="7"/>
        <v>21810</v>
      </c>
    </row>
    <row r="259" spans="1:10" x14ac:dyDescent="0.2">
      <c r="A259" s="22" t="s">
        <v>219</v>
      </c>
      <c r="B259" s="22" t="s">
        <v>343</v>
      </c>
      <c r="C259" s="22" t="s">
        <v>228</v>
      </c>
      <c r="D259" s="9">
        <v>41195</v>
      </c>
      <c r="E259" s="22">
        <v>2500</v>
      </c>
      <c r="F259" s="22">
        <v>47</v>
      </c>
      <c r="G259" s="22">
        <v>4</v>
      </c>
      <c r="H259" s="22">
        <v>0</v>
      </c>
      <c r="I259" s="22">
        <f t="shared" si="8"/>
        <v>10000</v>
      </c>
      <c r="J259" s="22">
        <f t="shared" ref="J259:J319" si="9">SUM(E259*(F259-G259)+H259)</f>
        <v>107500</v>
      </c>
    </row>
    <row r="260" spans="1:10" x14ac:dyDescent="0.2">
      <c r="A260" s="22" t="s">
        <v>224</v>
      </c>
      <c r="B260" s="22" t="s">
        <v>345</v>
      </c>
      <c r="C260" s="22" t="s">
        <v>229</v>
      </c>
      <c r="D260" s="9">
        <v>41198</v>
      </c>
      <c r="E260" s="22">
        <v>1950</v>
      </c>
      <c r="F260" s="22">
        <v>24</v>
      </c>
      <c r="G260" s="22">
        <v>0</v>
      </c>
      <c r="H260" s="22">
        <v>750</v>
      </c>
      <c r="I260" s="22">
        <f t="shared" si="8"/>
        <v>0</v>
      </c>
      <c r="J260" s="22">
        <f t="shared" si="9"/>
        <v>47550</v>
      </c>
    </row>
    <row r="261" spans="1:10" x14ac:dyDescent="0.2">
      <c r="A261" s="22" t="s">
        <v>227</v>
      </c>
      <c r="B261" s="22" t="s">
        <v>339</v>
      </c>
      <c r="C261" s="22" t="s">
        <v>214</v>
      </c>
      <c r="D261" s="9">
        <v>41202</v>
      </c>
      <c r="E261" s="22">
        <v>1150</v>
      </c>
      <c r="F261" s="22">
        <v>31</v>
      </c>
      <c r="G261" s="22">
        <v>1</v>
      </c>
      <c r="H261" s="22">
        <v>750</v>
      </c>
      <c r="I261" s="22">
        <f t="shared" ref="I261:I319" si="10">SUM(G261*E261)</f>
        <v>1150</v>
      </c>
      <c r="J261" s="22">
        <f t="shared" si="9"/>
        <v>35250</v>
      </c>
    </row>
    <row r="262" spans="1:10" x14ac:dyDescent="0.2">
      <c r="A262" s="22" t="s">
        <v>219</v>
      </c>
      <c r="B262" s="22" t="s">
        <v>344</v>
      </c>
      <c r="C262" s="22" t="s">
        <v>228</v>
      </c>
      <c r="D262" s="9">
        <v>41203</v>
      </c>
      <c r="E262" s="22">
        <v>3300</v>
      </c>
      <c r="F262" s="22">
        <v>19</v>
      </c>
      <c r="G262" s="22">
        <v>0</v>
      </c>
      <c r="H262" s="22">
        <v>1000</v>
      </c>
      <c r="I262" s="22">
        <f t="shared" si="10"/>
        <v>0</v>
      </c>
      <c r="J262" s="22">
        <f t="shared" si="9"/>
        <v>63700</v>
      </c>
    </row>
    <row r="263" spans="1:10" x14ac:dyDescent="0.2">
      <c r="A263" s="22" t="s">
        <v>224</v>
      </c>
      <c r="B263" s="22" t="s">
        <v>340</v>
      </c>
      <c r="C263" s="22" t="s">
        <v>214</v>
      </c>
      <c r="D263" s="9">
        <v>41203</v>
      </c>
      <c r="E263" s="22">
        <v>1750</v>
      </c>
      <c r="F263" s="22">
        <v>40</v>
      </c>
      <c r="G263" s="22">
        <v>0</v>
      </c>
      <c r="H263" s="22">
        <v>750</v>
      </c>
      <c r="I263" s="22">
        <f t="shared" si="10"/>
        <v>0</v>
      </c>
      <c r="J263" s="22">
        <f t="shared" si="9"/>
        <v>70750</v>
      </c>
    </row>
    <row r="264" spans="1:10" x14ac:dyDescent="0.2">
      <c r="A264" s="22" t="s">
        <v>222</v>
      </c>
      <c r="B264" s="22" t="s">
        <v>346</v>
      </c>
      <c r="C264" s="22" t="s">
        <v>229</v>
      </c>
      <c r="D264" s="9">
        <v>41208</v>
      </c>
      <c r="E264" s="22">
        <v>3880</v>
      </c>
      <c r="F264" s="22">
        <v>12</v>
      </c>
      <c r="G264" s="22">
        <v>4</v>
      </c>
      <c r="H264" s="22">
        <v>1000</v>
      </c>
      <c r="I264" s="22">
        <f t="shared" si="10"/>
        <v>15520</v>
      </c>
      <c r="J264" s="22">
        <f t="shared" si="9"/>
        <v>32040</v>
      </c>
    </row>
    <row r="265" spans="1:10" x14ac:dyDescent="0.2">
      <c r="A265" s="22" t="s">
        <v>222</v>
      </c>
      <c r="B265" s="22" t="s">
        <v>339</v>
      </c>
      <c r="C265" s="22" t="s">
        <v>230</v>
      </c>
      <c r="D265" s="9">
        <v>41210</v>
      </c>
      <c r="E265" s="22">
        <v>4300</v>
      </c>
      <c r="F265" s="22">
        <v>36</v>
      </c>
      <c r="G265" s="22">
        <v>3</v>
      </c>
      <c r="H265" s="22">
        <v>750</v>
      </c>
      <c r="I265" s="22">
        <f t="shared" si="10"/>
        <v>12900</v>
      </c>
      <c r="J265" s="22">
        <f t="shared" si="9"/>
        <v>142650</v>
      </c>
    </row>
    <row r="266" spans="1:10" x14ac:dyDescent="0.2">
      <c r="A266" s="22" t="s">
        <v>221</v>
      </c>
      <c r="B266" s="22" t="s">
        <v>343</v>
      </c>
      <c r="C266" s="22" t="s">
        <v>228</v>
      </c>
      <c r="D266" s="9">
        <v>41210</v>
      </c>
      <c r="E266" s="22">
        <v>2600</v>
      </c>
      <c r="F266" s="22">
        <v>10</v>
      </c>
      <c r="G266" s="22">
        <v>2</v>
      </c>
      <c r="H266" s="22">
        <v>1000</v>
      </c>
      <c r="I266" s="22">
        <f t="shared" si="10"/>
        <v>5200</v>
      </c>
      <c r="J266" s="22">
        <f t="shared" si="9"/>
        <v>21800</v>
      </c>
    </row>
    <row r="267" spans="1:10" x14ac:dyDescent="0.2">
      <c r="A267" s="22" t="s">
        <v>226</v>
      </c>
      <c r="B267" s="22" t="s">
        <v>341</v>
      </c>
      <c r="C267" s="22" t="s">
        <v>228</v>
      </c>
      <c r="D267" s="9">
        <v>41211</v>
      </c>
      <c r="E267" s="22">
        <v>1680</v>
      </c>
      <c r="F267" s="22">
        <v>31</v>
      </c>
      <c r="G267" s="22">
        <v>3</v>
      </c>
      <c r="H267" s="22">
        <v>750</v>
      </c>
      <c r="I267" s="22">
        <f t="shared" si="10"/>
        <v>5040</v>
      </c>
      <c r="J267" s="22">
        <f t="shared" si="9"/>
        <v>47790</v>
      </c>
    </row>
    <row r="268" spans="1:10" x14ac:dyDescent="0.2">
      <c r="A268" s="22" t="s">
        <v>225</v>
      </c>
      <c r="B268" s="22" t="s">
        <v>346</v>
      </c>
      <c r="C268" s="22" t="s">
        <v>230</v>
      </c>
      <c r="D268" s="9">
        <v>41211</v>
      </c>
      <c r="E268" s="22">
        <v>4700</v>
      </c>
      <c r="F268" s="22">
        <v>34</v>
      </c>
      <c r="G268" s="22">
        <v>1</v>
      </c>
      <c r="H268" s="22">
        <v>750</v>
      </c>
      <c r="I268" s="22">
        <f t="shared" si="10"/>
        <v>4700</v>
      </c>
      <c r="J268" s="22">
        <f t="shared" si="9"/>
        <v>155850</v>
      </c>
    </row>
    <row r="269" spans="1:10" x14ac:dyDescent="0.2">
      <c r="A269" s="22" t="s">
        <v>225</v>
      </c>
      <c r="B269" s="22" t="s">
        <v>346</v>
      </c>
      <c r="C269" s="22" t="s">
        <v>214</v>
      </c>
      <c r="D269" s="9">
        <v>41216</v>
      </c>
      <c r="E269" s="22">
        <v>4700</v>
      </c>
      <c r="F269" s="22">
        <v>49</v>
      </c>
      <c r="G269" s="22">
        <v>0</v>
      </c>
      <c r="H269" s="22">
        <v>0</v>
      </c>
      <c r="I269" s="22">
        <f t="shared" si="10"/>
        <v>0</v>
      </c>
      <c r="J269" s="22">
        <f t="shared" si="9"/>
        <v>230300</v>
      </c>
    </row>
    <row r="270" spans="1:10" x14ac:dyDescent="0.2">
      <c r="A270" s="22" t="s">
        <v>225</v>
      </c>
      <c r="B270" s="22" t="s">
        <v>349</v>
      </c>
      <c r="C270" s="22" t="s">
        <v>232</v>
      </c>
      <c r="D270" s="9">
        <v>41216</v>
      </c>
      <c r="E270" s="22">
        <v>4580</v>
      </c>
      <c r="F270" s="22">
        <v>44</v>
      </c>
      <c r="G270" s="22">
        <v>3</v>
      </c>
      <c r="H270" s="22">
        <v>0</v>
      </c>
      <c r="I270" s="22">
        <f t="shared" si="10"/>
        <v>13740</v>
      </c>
      <c r="J270" s="22">
        <f t="shared" si="9"/>
        <v>187780</v>
      </c>
    </row>
    <row r="271" spans="1:10" x14ac:dyDescent="0.2">
      <c r="A271" s="22" t="s">
        <v>213</v>
      </c>
      <c r="B271" s="22" t="s">
        <v>344</v>
      </c>
      <c r="C271" s="22" t="s">
        <v>214</v>
      </c>
      <c r="D271" s="9">
        <v>41217</v>
      </c>
      <c r="E271" s="22">
        <v>1250</v>
      </c>
      <c r="F271" s="22">
        <v>47</v>
      </c>
      <c r="G271" s="22">
        <v>0</v>
      </c>
      <c r="H271" s="22">
        <v>0</v>
      </c>
      <c r="I271" s="22">
        <f t="shared" si="10"/>
        <v>0</v>
      </c>
      <c r="J271" s="22">
        <f t="shared" si="9"/>
        <v>58750</v>
      </c>
    </row>
    <row r="272" spans="1:10" x14ac:dyDescent="0.2">
      <c r="A272" s="22" t="s">
        <v>222</v>
      </c>
      <c r="B272" s="22" t="s">
        <v>342</v>
      </c>
      <c r="C272" s="22" t="s">
        <v>232</v>
      </c>
      <c r="D272" s="9">
        <v>41218</v>
      </c>
      <c r="E272" s="22">
        <v>4100</v>
      </c>
      <c r="F272" s="22">
        <v>17</v>
      </c>
      <c r="G272" s="22">
        <v>2</v>
      </c>
      <c r="H272" s="22">
        <v>1000</v>
      </c>
      <c r="I272" s="22">
        <f t="shared" si="10"/>
        <v>8200</v>
      </c>
      <c r="J272" s="22">
        <f t="shared" si="9"/>
        <v>62500</v>
      </c>
    </row>
    <row r="273" spans="1:10" x14ac:dyDescent="0.2">
      <c r="A273" s="22" t="s">
        <v>223</v>
      </c>
      <c r="B273" s="22" t="s">
        <v>341</v>
      </c>
      <c r="C273" s="22" t="s">
        <v>232</v>
      </c>
      <c r="D273" s="9">
        <v>41219</v>
      </c>
      <c r="E273" s="22">
        <v>4590</v>
      </c>
      <c r="F273" s="22">
        <v>19</v>
      </c>
      <c r="G273" s="22">
        <v>4</v>
      </c>
      <c r="H273" s="22">
        <v>1000</v>
      </c>
      <c r="I273" s="22">
        <f t="shared" si="10"/>
        <v>18360</v>
      </c>
      <c r="J273" s="22">
        <f t="shared" si="9"/>
        <v>69850</v>
      </c>
    </row>
    <row r="274" spans="1:10" x14ac:dyDescent="0.2">
      <c r="A274" s="22" t="s">
        <v>226</v>
      </c>
      <c r="B274" s="22" t="s">
        <v>341</v>
      </c>
      <c r="C274" s="22" t="s">
        <v>229</v>
      </c>
      <c r="D274" s="9">
        <v>41221</v>
      </c>
      <c r="E274" s="22">
        <v>1560</v>
      </c>
      <c r="F274" s="22">
        <v>30</v>
      </c>
      <c r="G274" s="22">
        <v>2</v>
      </c>
      <c r="H274" s="22">
        <v>750</v>
      </c>
      <c r="I274" s="22">
        <f t="shared" si="10"/>
        <v>3120</v>
      </c>
      <c r="J274" s="22">
        <f t="shared" si="9"/>
        <v>44430</v>
      </c>
    </row>
    <row r="275" spans="1:10" x14ac:dyDescent="0.2">
      <c r="A275" s="22" t="s">
        <v>221</v>
      </c>
      <c r="B275" s="22" t="s">
        <v>343</v>
      </c>
      <c r="C275" s="22" t="s">
        <v>214</v>
      </c>
      <c r="D275" s="9">
        <v>41221</v>
      </c>
      <c r="E275" s="22">
        <v>2540</v>
      </c>
      <c r="F275" s="22">
        <v>39</v>
      </c>
      <c r="G275" s="22">
        <v>0</v>
      </c>
      <c r="H275" s="22">
        <v>750</v>
      </c>
      <c r="I275" s="22">
        <f t="shared" si="10"/>
        <v>0</v>
      </c>
      <c r="J275" s="22">
        <f t="shared" si="9"/>
        <v>99810</v>
      </c>
    </row>
    <row r="276" spans="1:10" x14ac:dyDescent="0.2">
      <c r="A276" s="22" t="s">
        <v>225</v>
      </c>
      <c r="B276" s="22" t="s">
        <v>347</v>
      </c>
      <c r="C276" s="22" t="s">
        <v>214</v>
      </c>
      <c r="D276" s="9">
        <v>41222</v>
      </c>
      <c r="E276" s="22">
        <v>3750</v>
      </c>
      <c r="F276" s="22">
        <v>41</v>
      </c>
      <c r="G276" s="22">
        <v>3</v>
      </c>
      <c r="H276" s="22">
        <v>0</v>
      </c>
      <c r="I276" s="22">
        <f t="shared" si="10"/>
        <v>11250</v>
      </c>
      <c r="J276" s="22">
        <f t="shared" si="9"/>
        <v>142500</v>
      </c>
    </row>
    <row r="277" spans="1:10" x14ac:dyDescent="0.2">
      <c r="A277" s="22" t="s">
        <v>219</v>
      </c>
      <c r="B277" s="22" t="s">
        <v>340</v>
      </c>
      <c r="C277" s="22" t="s">
        <v>229</v>
      </c>
      <c r="D277" s="9">
        <v>41222</v>
      </c>
      <c r="E277" s="22">
        <v>3250</v>
      </c>
      <c r="F277" s="22">
        <v>17</v>
      </c>
      <c r="G277" s="22">
        <v>2</v>
      </c>
      <c r="H277" s="22">
        <v>1000</v>
      </c>
      <c r="I277" s="22">
        <f t="shared" si="10"/>
        <v>6500</v>
      </c>
      <c r="J277" s="22">
        <f t="shared" si="9"/>
        <v>49750</v>
      </c>
    </row>
    <row r="278" spans="1:10" x14ac:dyDescent="0.2">
      <c r="A278" s="22" t="s">
        <v>221</v>
      </c>
      <c r="B278" s="22" t="s">
        <v>341</v>
      </c>
      <c r="C278" s="22" t="s">
        <v>214</v>
      </c>
      <c r="D278" s="9">
        <v>41224</v>
      </c>
      <c r="E278" s="22">
        <v>2150</v>
      </c>
      <c r="F278" s="22">
        <v>18</v>
      </c>
      <c r="G278" s="22">
        <v>2</v>
      </c>
      <c r="H278" s="22">
        <v>1000</v>
      </c>
      <c r="I278" s="22">
        <f t="shared" si="10"/>
        <v>4300</v>
      </c>
      <c r="J278" s="22">
        <f t="shared" si="9"/>
        <v>35400</v>
      </c>
    </row>
    <row r="279" spans="1:10" x14ac:dyDescent="0.2">
      <c r="A279" s="22" t="s">
        <v>220</v>
      </c>
      <c r="B279" s="22" t="s">
        <v>340</v>
      </c>
      <c r="C279" s="22" t="s">
        <v>214</v>
      </c>
      <c r="D279" s="9">
        <v>41225</v>
      </c>
      <c r="E279" s="22">
        <v>1280</v>
      </c>
      <c r="F279" s="22">
        <v>21</v>
      </c>
      <c r="G279" s="22">
        <v>0</v>
      </c>
      <c r="H279" s="22">
        <v>750</v>
      </c>
      <c r="I279" s="22">
        <f t="shared" si="10"/>
        <v>0</v>
      </c>
      <c r="J279" s="22">
        <f t="shared" si="9"/>
        <v>27630</v>
      </c>
    </row>
    <row r="280" spans="1:10" x14ac:dyDescent="0.2">
      <c r="A280" s="22" t="s">
        <v>226</v>
      </c>
      <c r="B280" s="22" t="s">
        <v>343</v>
      </c>
      <c r="C280" s="22" t="s">
        <v>214</v>
      </c>
      <c r="D280" s="9">
        <v>41226</v>
      </c>
      <c r="E280" s="22">
        <v>1650</v>
      </c>
      <c r="F280" s="22">
        <v>39</v>
      </c>
      <c r="G280" s="22">
        <v>3</v>
      </c>
      <c r="H280" s="22">
        <v>750</v>
      </c>
      <c r="I280" s="22">
        <f t="shared" si="10"/>
        <v>4950</v>
      </c>
      <c r="J280" s="22">
        <f t="shared" si="9"/>
        <v>60150</v>
      </c>
    </row>
    <row r="281" spans="1:10" x14ac:dyDescent="0.2">
      <c r="A281" s="22" t="s">
        <v>221</v>
      </c>
      <c r="B281" s="22" t="s">
        <v>342</v>
      </c>
      <c r="C281" s="22" t="s">
        <v>231</v>
      </c>
      <c r="D281" s="9">
        <v>41226</v>
      </c>
      <c r="E281" s="22">
        <v>1790</v>
      </c>
      <c r="F281" s="22">
        <v>14</v>
      </c>
      <c r="G281" s="22">
        <v>4</v>
      </c>
      <c r="H281" s="22">
        <v>1000</v>
      </c>
      <c r="I281" s="22">
        <f t="shared" si="10"/>
        <v>7160</v>
      </c>
      <c r="J281" s="22">
        <f t="shared" si="9"/>
        <v>18900</v>
      </c>
    </row>
    <row r="282" spans="1:10" x14ac:dyDescent="0.2">
      <c r="A282" s="22" t="s">
        <v>223</v>
      </c>
      <c r="B282" s="22" t="s">
        <v>341</v>
      </c>
      <c r="C282" s="22" t="s">
        <v>230</v>
      </c>
      <c r="D282" s="9">
        <v>41228</v>
      </c>
      <c r="E282" s="22">
        <v>4590</v>
      </c>
      <c r="F282" s="22">
        <v>27</v>
      </c>
      <c r="G282" s="22">
        <v>2</v>
      </c>
      <c r="H282" s="22">
        <v>750</v>
      </c>
      <c r="I282" s="22">
        <f t="shared" si="10"/>
        <v>9180</v>
      </c>
      <c r="J282" s="22">
        <f t="shared" si="9"/>
        <v>115500</v>
      </c>
    </row>
    <row r="283" spans="1:10" x14ac:dyDescent="0.2">
      <c r="A283" s="22" t="s">
        <v>219</v>
      </c>
      <c r="B283" s="22" t="s">
        <v>341</v>
      </c>
      <c r="C283" s="22" t="s">
        <v>231</v>
      </c>
      <c r="D283" s="9">
        <v>41235</v>
      </c>
      <c r="E283" s="22">
        <v>2390</v>
      </c>
      <c r="F283" s="22">
        <v>50</v>
      </c>
      <c r="G283" s="22">
        <v>0</v>
      </c>
      <c r="H283" s="22">
        <v>0</v>
      </c>
      <c r="I283" s="22">
        <f t="shared" si="10"/>
        <v>0</v>
      </c>
      <c r="J283" s="22">
        <f t="shared" si="9"/>
        <v>119500</v>
      </c>
    </row>
    <row r="284" spans="1:10" x14ac:dyDescent="0.2">
      <c r="A284" s="22" t="s">
        <v>222</v>
      </c>
      <c r="B284" s="22" t="s">
        <v>343</v>
      </c>
      <c r="C284" s="22" t="s">
        <v>232</v>
      </c>
      <c r="D284" s="9">
        <v>41236</v>
      </c>
      <c r="E284" s="22">
        <v>2900</v>
      </c>
      <c r="F284" s="22">
        <v>36</v>
      </c>
      <c r="G284" s="22">
        <v>3</v>
      </c>
      <c r="H284" s="22">
        <v>750</v>
      </c>
      <c r="I284" s="22">
        <f t="shared" si="10"/>
        <v>8700</v>
      </c>
      <c r="J284" s="22">
        <f t="shared" si="9"/>
        <v>96450</v>
      </c>
    </row>
    <row r="285" spans="1:10" x14ac:dyDescent="0.2">
      <c r="A285" s="22" t="s">
        <v>221</v>
      </c>
      <c r="B285" s="22" t="s">
        <v>339</v>
      </c>
      <c r="C285" s="22" t="s">
        <v>232</v>
      </c>
      <c r="D285" s="9">
        <v>41238</v>
      </c>
      <c r="E285" s="22">
        <v>3900</v>
      </c>
      <c r="F285" s="22">
        <v>41</v>
      </c>
      <c r="G285" s="22">
        <v>0</v>
      </c>
      <c r="H285" s="22">
        <v>0</v>
      </c>
      <c r="I285" s="22">
        <f t="shared" si="10"/>
        <v>0</v>
      </c>
      <c r="J285" s="22">
        <f t="shared" si="9"/>
        <v>159900</v>
      </c>
    </row>
    <row r="286" spans="1:10" x14ac:dyDescent="0.2">
      <c r="A286" s="22" t="s">
        <v>219</v>
      </c>
      <c r="B286" s="22" t="s">
        <v>339</v>
      </c>
      <c r="C286" s="22" t="s">
        <v>231</v>
      </c>
      <c r="D286" s="9">
        <v>41238</v>
      </c>
      <c r="E286" s="22">
        <v>1370</v>
      </c>
      <c r="F286" s="22">
        <v>38</v>
      </c>
      <c r="G286" s="22">
        <v>4</v>
      </c>
      <c r="H286" s="22">
        <v>750</v>
      </c>
      <c r="I286" s="22">
        <f t="shared" si="10"/>
        <v>5480</v>
      </c>
      <c r="J286" s="22">
        <f t="shared" si="9"/>
        <v>47330</v>
      </c>
    </row>
    <row r="287" spans="1:10" x14ac:dyDescent="0.2">
      <c r="A287" s="22" t="s">
        <v>225</v>
      </c>
      <c r="B287" s="22" t="s">
        <v>346</v>
      </c>
      <c r="C287" s="22" t="s">
        <v>232</v>
      </c>
      <c r="D287" s="9">
        <v>41239</v>
      </c>
      <c r="E287" s="22">
        <v>4750</v>
      </c>
      <c r="F287" s="22">
        <v>10</v>
      </c>
      <c r="G287" s="22">
        <v>3</v>
      </c>
      <c r="H287" s="22">
        <v>1000</v>
      </c>
      <c r="I287" s="22">
        <f t="shared" si="10"/>
        <v>14250</v>
      </c>
      <c r="J287" s="22">
        <f t="shared" si="9"/>
        <v>34250</v>
      </c>
    </row>
    <row r="288" spans="1:10" x14ac:dyDescent="0.2">
      <c r="A288" s="22" t="s">
        <v>222</v>
      </c>
      <c r="B288" s="22" t="s">
        <v>342</v>
      </c>
      <c r="C288" s="22" t="s">
        <v>228</v>
      </c>
      <c r="D288" s="9">
        <v>41241</v>
      </c>
      <c r="E288" s="22">
        <v>4100</v>
      </c>
      <c r="F288" s="22">
        <v>18</v>
      </c>
      <c r="G288" s="22">
        <v>1</v>
      </c>
      <c r="H288" s="22">
        <v>1000</v>
      </c>
      <c r="I288" s="22">
        <f t="shared" si="10"/>
        <v>4100</v>
      </c>
      <c r="J288" s="22">
        <f t="shared" si="9"/>
        <v>70700</v>
      </c>
    </row>
    <row r="289" spans="1:10" x14ac:dyDescent="0.2">
      <c r="A289" s="22" t="s">
        <v>225</v>
      </c>
      <c r="B289" s="22" t="s">
        <v>349</v>
      </c>
      <c r="C289" s="22" t="s">
        <v>214</v>
      </c>
      <c r="D289" s="9">
        <v>41242</v>
      </c>
      <c r="E289" s="22">
        <v>4500</v>
      </c>
      <c r="F289" s="22">
        <v>28</v>
      </c>
      <c r="G289" s="22">
        <v>3</v>
      </c>
      <c r="H289" s="22">
        <v>750</v>
      </c>
      <c r="I289" s="22">
        <f t="shared" si="10"/>
        <v>13500</v>
      </c>
      <c r="J289" s="22">
        <f t="shared" si="9"/>
        <v>113250</v>
      </c>
    </row>
    <row r="290" spans="1:10" x14ac:dyDescent="0.2">
      <c r="A290" s="22" t="s">
        <v>219</v>
      </c>
      <c r="B290" s="22" t="s">
        <v>345</v>
      </c>
      <c r="C290" s="22" t="s">
        <v>231</v>
      </c>
      <c r="D290" s="9">
        <v>41244</v>
      </c>
      <c r="E290" s="22">
        <v>4800</v>
      </c>
      <c r="F290" s="22">
        <v>48</v>
      </c>
      <c r="G290" s="22">
        <v>3</v>
      </c>
      <c r="H290" s="22">
        <v>0</v>
      </c>
      <c r="I290" s="22">
        <f t="shared" si="10"/>
        <v>14400</v>
      </c>
      <c r="J290" s="22">
        <f t="shared" si="9"/>
        <v>216000</v>
      </c>
    </row>
    <row r="291" spans="1:10" x14ac:dyDescent="0.2">
      <c r="A291" s="22" t="s">
        <v>219</v>
      </c>
      <c r="B291" s="22" t="s">
        <v>342</v>
      </c>
      <c r="C291" s="22" t="s">
        <v>214</v>
      </c>
      <c r="D291" s="9">
        <v>41244</v>
      </c>
      <c r="E291" s="22">
        <v>1990</v>
      </c>
      <c r="F291" s="22">
        <v>18</v>
      </c>
      <c r="G291" s="22">
        <v>0</v>
      </c>
      <c r="H291" s="22">
        <v>1000</v>
      </c>
      <c r="I291" s="22">
        <f t="shared" si="10"/>
        <v>0</v>
      </c>
      <c r="J291" s="22">
        <f t="shared" si="9"/>
        <v>36820</v>
      </c>
    </row>
    <row r="292" spans="1:10" x14ac:dyDescent="0.2">
      <c r="A292" s="22" t="s">
        <v>224</v>
      </c>
      <c r="B292" s="22" t="s">
        <v>340</v>
      </c>
      <c r="C292" s="22" t="s">
        <v>228</v>
      </c>
      <c r="D292" s="9">
        <v>41244</v>
      </c>
      <c r="E292" s="22">
        <v>1800</v>
      </c>
      <c r="F292" s="22">
        <v>44</v>
      </c>
      <c r="G292" s="22">
        <v>1</v>
      </c>
      <c r="H292" s="22">
        <v>0</v>
      </c>
      <c r="I292" s="22">
        <f t="shared" si="10"/>
        <v>1800</v>
      </c>
      <c r="J292" s="22">
        <f t="shared" si="9"/>
        <v>77400</v>
      </c>
    </row>
    <row r="293" spans="1:10" x14ac:dyDescent="0.2">
      <c r="A293" s="22" t="s">
        <v>213</v>
      </c>
      <c r="B293" s="22" t="s">
        <v>344</v>
      </c>
      <c r="C293" s="22" t="s">
        <v>231</v>
      </c>
      <c r="D293" s="9">
        <v>41244</v>
      </c>
      <c r="E293" s="22">
        <v>1250</v>
      </c>
      <c r="F293" s="22">
        <v>13</v>
      </c>
      <c r="G293" s="22">
        <v>0</v>
      </c>
      <c r="H293" s="22">
        <v>1000</v>
      </c>
      <c r="I293" s="22">
        <f t="shared" si="10"/>
        <v>0</v>
      </c>
      <c r="J293" s="22">
        <f t="shared" si="9"/>
        <v>17250</v>
      </c>
    </row>
    <row r="294" spans="1:10" x14ac:dyDescent="0.2">
      <c r="A294" s="22" t="s">
        <v>222</v>
      </c>
      <c r="B294" s="22" t="s">
        <v>345</v>
      </c>
      <c r="C294" s="22" t="s">
        <v>230</v>
      </c>
      <c r="D294" s="9">
        <v>41247</v>
      </c>
      <c r="E294" s="22">
        <v>3000</v>
      </c>
      <c r="F294" s="22">
        <v>37</v>
      </c>
      <c r="G294" s="22">
        <v>0</v>
      </c>
      <c r="H294" s="22">
        <v>750</v>
      </c>
      <c r="I294" s="22">
        <f t="shared" si="10"/>
        <v>0</v>
      </c>
      <c r="J294" s="22">
        <f t="shared" si="9"/>
        <v>111750</v>
      </c>
    </row>
    <row r="295" spans="1:10" x14ac:dyDescent="0.2">
      <c r="A295" s="22" t="s">
        <v>221</v>
      </c>
      <c r="B295" s="22" t="s">
        <v>339</v>
      </c>
      <c r="C295" s="22" t="s">
        <v>228</v>
      </c>
      <c r="D295" s="9">
        <v>41247</v>
      </c>
      <c r="E295" s="22">
        <v>3900</v>
      </c>
      <c r="F295" s="22">
        <v>38</v>
      </c>
      <c r="G295" s="22">
        <v>0</v>
      </c>
      <c r="H295" s="22">
        <v>750</v>
      </c>
      <c r="I295" s="22">
        <f t="shared" si="10"/>
        <v>0</v>
      </c>
      <c r="J295" s="22">
        <f t="shared" si="9"/>
        <v>148950</v>
      </c>
    </row>
    <row r="296" spans="1:10" x14ac:dyDescent="0.2">
      <c r="A296" s="22" t="s">
        <v>224</v>
      </c>
      <c r="B296" s="22" t="s">
        <v>343</v>
      </c>
      <c r="C296" s="22" t="s">
        <v>232</v>
      </c>
      <c r="D296" s="9">
        <v>41247</v>
      </c>
      <c r="E296" s="22">
        <v>1150</v>
      </c>
      <c r="F296" s="22">
        <v>38</v>
      </c>
      <c r="G296" s="22">
        <v>2</v>
      </c>
      <c r="H296" s="22">
        <v>750</v>
      </c>
      <c r="I296" s="22">
        <f t="shared" si="10"/>
        <v>2300</v>
      </c>
      <c r="J296" s="22">
        <f t="shared" si="9"/>
        <v>42150</v>
      </c>
    </row>
    <row r="297" spans="1:10" x14ac:dyDescent="0.2">
      <c r="A297" s="22" t="s">
        <v>220</v>
      </c>
      <c r="B297" s="22" t="s">
        <v>343</v>
      </c>
      <c r="C297" s="22" t="s">
        <v>214</v>
      </c>
      <c r="D297" s="9">
        <v>41248</v>
      </c>
      <c r="E297" s="22">
        <v>1490</v>
      </c>
      <c r="F297" s="22">
        <v>47</v>
      </c>
      <c r="G297" s="22">
        <v>0</v>
      </c>
      <c r="H297" s="22">
        <v>0</v>
      </c>
      <c r="I297" s="22">
        <f t="shared" si="10"/>
        <v>0</v>
      </c>
      <c r="J297" s="22">
        <f t="shared" si="9"/>
        <v>70030</v>
      </c>
    </row>
    <row r="298" spans="1:10" x14ac:dyDescent="0.2">
      <c r="A298" s="22" t="s">
        <v>227</v>
      </c>
      <c r="B298" s="22" t="s">
        <v>342</v>
      </c>
      <c r="C298" s="22" t="s">
        <v>230</v>
      </c>
      <c r="D298" s="9">
        <v>41248</v>
      </c>
      <c r="E298" s="22">
        <v>1200</v>
      </c>
      <c r="F298" s="22">
        <v>39</v>
      </c>
      <c r="G298" s="22">
        <v>0</v>
      </c>
      <c r="H298" s="22">
        <v>750</v>
      </c>
      <c r="I298" s="22">
        <f t="shared" si="10"/>
        <v>0</v>
      </c>
      <c r="J298" s="22">
        <f t="shared" si="9"/>
        <v>47550</v>
      </c>
    </row>
    <row r="299" spans="1:10" x14ac:dyDescent="0.2">
      <c r="A299" s="22" t="s">
        <v>213</v>
      </c>
      <c r="B299" s="22" t="s">
        <v>343</v>
      </c>
      <c r="C299" s="22" t="s">
        <v>231</v>
      </c>
      <c r="D299" s="9">
        <v>41248</v>
      </c>
      <c r="E299" s="22">
        <v>1650</v>
      </c>
      <c r="F299" s="22">
        <v>39</v>
      </c>
      <c r="G299" s="22">
        <v>4</v>
      </c>
      <c r="H299" s="22">
        <v>750</v>
      </c>
      <c r="I299" s="22">
        <f t="shared" si="10"/>
        <v>6600</v>
      </c>
      <c r="J299" s="22">
        <f t="shared" si="9"/>
        <v>58500</v>
      </c>
    </row>
    <row r="300" spans="1:10" x14ac:dyDescent="0.2">
      <c r="A300" s="22" t="s">
        <v>213</v>
      </c>
      <c r="B300" s="22" t="s">
        <v>343</v>
      </c>
      <c r="C300" s="22" t="s">
        <v>228</v>
      </c>
      <c r="D300" s="9">
        <v>41251</v>
      </c>
      <c r="E300" s="22">
        <v>1660</v>
      </c>
      <c r="F300" s="22">
        <v>44</v>
      </c>
      <c r="G300" s="22">
        <v>3</v>
      </c>
      <c r="H300" s="22">
        <v>0</v>
      </c>
      <c r="I300" s="22">
        <f t="shared" si="10"/>
        <v>4980</v>
      </c>
      <c r="J300" s="22">
        <f t="shared" si="9"/>
        <v>68060</v>
      </c>
    </row>
    <row r="301" spans="1:10" x14ac:dyDescent="0.2">
      <c r="A301" s="22" t="s">
        <v>221</v>
      </c>
      <c r="B301" s="22" t="s">
        <v>341</v>
      </c>
      <c r="C301" s="22" t="s">
        <v>230</v>
      </c>
      <c r="D301" s="9">
        <v>41254</v>
      </c>
      <c r="E301" s="22">
        <v>2300</v>
      </c>
      <c r="F301" s="22">
        <v>34</v>
      </c>
      <c r="G301" s="22">
        <v>4</v>
      </c>
      <c r="H301" s="22">
        <v>750</v>
      </c>
      <c r="I301" s="22">
        <f t="shared" si="10"/>
        <v>9200</v>
      </c>
      <c r="J301" s="22">
        <f t="shared" si="9"/>
        <v>69750</v>
      </c>
    </row>
    <row r="302" spans="1:10" x14ac:dyDescent="0.2">
      <c r="A302" s="22" t="s">
        <v>221</v>
      </c>
      <c r="B302" s="22" t="s">
        <v>344</v>
      </c>
      <c r="C302" s="22" t="s">
        <v>232</v>
      </c>
      <c r="D302" s="9">
        <v>41256</v>
      </c>
      <c r="E302" s="22">
        <v>2600</v>
      </c>
      <c r="F302" s="22">
        <v>32</v>
      </c>
      <c r="G302" s="22">
        <v>0</v>
      </c>
      <c r="H302" s="22">
        <v>750</v>
      </c>
      <c r="I302" s="22">
        <f t="shared" si="10"/>
        <v>0</v>
      </c>
      <c r="J302" s="22">
        <f t="shared" si="9"/>
        <v>83950</v>
      </c>
    </row>
    <row r="303" spans="1:10" x14ac:dyDescent="0.2">
      <c r="A303" s="22" t="s">
        <v>219</v>
      </c>
      <c r="B303" s="22" t="s">
        <v>340</v>
      </c>
      <c r="C303" s="22" t="s">
        <v>232</v>
      </c>
      <c r="D303" s="9">
        <v>41256</v>
      </c>
      <c r="E303" s="22">
        <v>3200</v>
      </c>
      <c r="F303" s="22">
        <v>29</v>
      </c>
      <c r="G303" s="22">
        <v>0</v>
      </c>
      <c r="H303" s="22">
        <v>750</v>
      </c>
      <c r="I303" s="22">
        <f t="shared" si="10"/>
        <v>0</v>
      </c>
      <c r="J303" s="22">
        <f t="shared" si="9"/>
        <v>93550</v>
      </c>
    </row>
    <row r="304" spans="1:10" x14ac:dyDescent="0.2">
      <c r="A304" s="22" t="s">
        <v>226</v>
      </c>
      <c r="B304" s="22" t="s">
        <v>343</v>
      </c>
      <c r="C304" s="22" t="s">
        <v>232</v>
      </c>
      <c r="D304" s="9">
        <v>41257</v>
      </c>
      <c r="E304" s="22">
        <v>1700</v>
      </c>
      <c r="F304" s="22">
        <v>14</v>
      </c>
      <c r="G304" s="22">
        <v>4</v>
      </c>
      <c r="H304" s="22">
        <v>1000</v>
      </c>
      <c r="I304" s="22">
        <f t="shared" si="10"/>
        <v>6800</v>
      </c>
      <c r="J304" s="22">
        <f t="shared" si="9"/>
        <v>18000</v>
      </c>
    </row>
    <row r="305" spans="1:10" x14ac:dyDescent="0.2">
      <c r="A305" s="22" t="s">
        <v>223</v>
      </c>
      <c r="B305" s="22" t="s">
        <v>344</v>
      </c>
      <c r="C305" s="22" t="s">
        <v>228</v>
      </c>
      <c r="D305" s="9">
        <v>41259</v>
      </c>
      <c r="E305" s="22">
        <v>9990</v>
      </c>
      <c r="F305" s="22">
        <v>43</v>
      </c>
      <c r="G305" s="22">
        <v>4</v>
      </c>
      <c r="H305" s="22">
        <v>0</v>
      </c>
      <c r="I305" s="22">
        <f t="shared" si="10"/>
        <v>39960</v>
      </c>
      <c r="J305" s="22">
        <f t="shared" si="9"/>
        <v>389610</v>
      </c>
    </row>
    <row r="306" spans="1:10" x14ac:dyDescent="0.2">
      <c r="A306" s="22" t="s">
        <v>222</v>
      </c>
      <c r="B306" s="22" t="s">
        <v>346</v>
      </c>
      <c r="C306" s="22" t="s">
        <v>214</v>
      </c>
      <c r="D306" s="9">
        <v>41260</v>
      </c>
      <c r="E306" s="22">
        <v>3880</v>
      </c>
      <c r="F306" s="22">
        <v>15</v>
      </c>
      <c r="G306" s="22">
        <v>1</v>
      </c>
      <c r="H306" s="22">
        <v>1000</v>
      </c>
      <c r="I306" s="22">
        <f t="shared" si="10"/>
        <v>3880</v>
      </c>
      <c r="J306" s="22">
        <f t="shared" si="9"/>
        <v>55320</v>
      </c>
    </row>
    <row r="307" spans="1:10" x14ac:dyDescent="0.2">
      <c r="A307" s="22" t="s">
        <v>224</v>
      </c>
      <c r="B307" s="22" t="s">
        <v>339</v>
      </c>
      <c r="C307" s="22" t="s">
        <v>229</v>
      </c>
      <c r="D307" s="9">
        <v>41260</v>
      </c>
      <c r="E307" s="22">
        <v>900</v>
      </c>
      <c r="F307" s="22">
        <v>22</v>
      </c>
      <c r="G307" s="22">
        <v>1</v>
      </c>
      <c r="H307" s="22">
        <v>750</v>
      </c>
      <c r="I307" s="22">
        <f t="shared" si="10"/>
        <v>900</v>
      </c>
      <c r="J307" s="22">
        <f t="shared" si="9"/>
        <v>19650</v>
      </c>
    </row>
    <row r="308" spans="1:10" x14ac:dyDescent="0.2">
      <c r="A308" s="22" t="s">
        <v>219</v>
      </c>
      <c r="B308" s="22" t="s">
        <v>342</v>
      </c>
      <c r="C308" s="22" t="s">
        <v>231</v>
      </c>
      <c r="D308" s="9">
        <v>41261</v>
      </c>
      <c r="E308" s="22">
        <v>1990</v>
      </c>
      <c r="F308" s="22">
        <v>25</v>
      </c>
      <c r="G308" s="22">
        <v>3</v>
      </c>
      <c r="H308" s="22">
        <v>750</v>
      </c>
      <c r="I308" s="22">
        <f t="shared" si="10"/>
        <v>5970</v>
      </c>
      <c r="J308" s="22">
        <f t="shared" si="9"/>
        <v>44530</v>
      </c>
    </row>
    <row r="309" spans="1:10" x14ac:dyDescent="0.2">
      <c r="A309" s="22" t="s">
        <v>213</v>
      </c>
      <c r="B309" s="22" t="s">
        <v>340</v>
      </c>
      <c r="C309" s="22" t="s">
        <v>214</v>
      </c>
      <c r="D309" s="9">
        <v>41261</v>
      </c>
      <c r="E309" s="22">
        <v>2000</v>
      </c>
      <c r="F309" s="22">
        <v>50</v>
      </c>
      <c r="G309" s="22">
        <v>2</v>
      </c>
      <c r="H309" s="22">
        <v>0</v>
      </c>
      <c r="I309" s="22">
        <f t="shared" si="10"/>
        <v>4000</v>
      </c>
      <c r="J309" s="22">
        <f t="shared" si="9"/>
        <v>96000</v>
      </c>
    </row>
    <row r="310" spans="1:10" x14ac:dyDescent="0.2">
      <c r="A310" s="22" t="s">
        <v>226</v>
      </c>
      <c r="B310" s="22" t="s">
        <v>340</v>
      </c>
      <c r="C310" s="22" t="s">
        <v>229</v>
      </c>
      <c r="D310" s="9">
        <v>41264</v>
      </c>
      <c r="E310" s="22">
        <v>1150</v>
      </c>
      <c r="F310" s="22">
        <v>47</v>
      </c>
      <c r="G310" s="22">
        <v>2</v>
      </c>
      <c r="H310" s="22">
        <v>0</v>
      </c>
      <c r="I310" s="22">
        <f t="shared" si="10"/>
        <v>2300</v>
      </c>
      <c r="J310" s="22">
        <f t="shared" si="9"/>
        <v>51750</v>
      </c>
    </row>
    <row r="311" spans="1:10" x14ac:dyDescent="0.2">
      <c r="A311" s="22" t="s">
        <v>222</v>
      </c>
      <c r="B311" s="22" t="s">
        <v>346</v>
      </c>
      <c r="C311" s="22" t="s">
        <v>230</v>
      </c>
      <c r="D311" s="9">
        <v>41266</v>
      </c>
      <c r="E311" s="22">
        <v>3880</v>
      </c>
      <c r="F311" s="22">
        <v>22</v>
      </c>
      <c r="G311" s="22">
        <v>2</v>
      </c>
      <c r="H311" s="22">
        <v>750</v>
      </c>
      <c r="I311" s="22">
        <f t="shared" si="10"/>
        <v>7760</v>
      </c>
      <c r="J311" s="22">
        <f t="shared" si="9"/>
        <v>78350</v>
      </c>
    </row>
    <row r="312" spans="1:10" x14ac:dyDescent="0.2">
      <c r="A312" s="22" t="s">
        <v>225</v>
      </c>
      <c r="B312" s="22" t="s">
        <v>348</v>
      </c>
      <c r="C312" s="22" t="s">
        <v>230</v>
      </c>
      <c r="D312" s="9">
        <v>41267</v>
      </c>
      <c r="E312" s="22">
        <v>2800</v>
      </c>
      <c r="F312" s="22">
        <v>16</v>
      </c>
      <c r="G312" s="22">
        <v>3</v>
      </c>
      <c r="H312" s="22">
        <v>1000</v>
      </c>
      <c r="I312" s="22">
        <f t="shared" si="10"/>
        <v>8400</v>
      </c>
      <c r="J312" s="22">
        <f t="shared" si="9"/>
        <v>37400</v>
      </c>
    </row>
    <row r="313" spans="1:10" x14ac:dyDescent="0.2">
      <c r="A313" s="22" t="s">
        <v>224</v>
      </c>
      <c r="B313" s="22" t="s">
        <v>340</v>
      </c>
      <c r="C313" s="22" t="s">
        <v>231</v>
      </c>
      <c r="D313" s="9">
        <v>41267</v>
      </c>
      <c r="E313" s="22">
        <v>1750</v>
      </c>
      <c r="F313" s="22">
        <v>42</v>
      </c>
      <c r="G313" s="22">
        <v>0</v>
      </c>
      <c r="H313" s="22">
        <v>0</v>
      </c>
      <c r="I313" s="22">
        <f t="shared" si="10"/>
        <v>0</v>
      </c>
      <c r="J313" s="22">
        <f t="shared" si="9"/>
        <v>73500</v>
      </c>
    </row>
    <row r="314" spans="1:10" x14ac:dyDescent="0.2">
      <c r="A314" s="22" t="s">
        <v>224</v>
      </c>
      <c r="B314" s="22" t="s">
        <v>345</v>
      </c>
      <c r="C314" s="22" t="s">
        <v>230</v>
      </c>
      <c r="D314" s="9">
        <v>41268</v>
      </c>
      <c r="E314" s="22">
        <v>1950</v>
      </c>
      <c r="F314" s="22">
        <v>35</v>
      </c>
      <c r="G314" s="22">
        <v>2</v>
      </c>
      <c r="H314" s="22">
        <v>750</v>
      </c>
      <c r="I314" s="22">
        <f t="shared" si="10"/>
        <v>3900</v>
      </c>
      <c r="J314" s="22">
        <f t="shared" si="9"/>
        <v>65100</v>
      </c>
    </row>
    <row r="315" spans="1:10" x14ac:dyDescent="0.2">
      <c r="A315" s="22" t="s">
        <v>221</v>
      </c>
      <c r="B315" s="22" t="s">
        <v>341</v>
      </c>
      <c r="C315" s="22" t="s">
        <v>228</v>
      </c>
      <c r="D315" s="9">
        <v>41269</v>
      </c>
      <c r="E315" s="22">
        <v>2200</v>
      </c>
      <c r="F315" s="22">
        <v>25</v>
      </c>
      <c r="G315" s="22">
        <v>4</v>
      </c>
      <c r="H315" s="22">
        <v>750</v>
      </c>
      <c r="I315" s="22">
        <f t="shared" si="10"/>
        <v>8800</v>
      </c>
      <c r="J315" s="22">
        <f t="shared" si="9"/>
        <v>46950</v>
      </c>
    </row>
    <row r="316" spans="1:10" x14ac:dyDescent="0.2">
      <c r="A316" s="22" t="s">
        <v>227</v>
      </c>
      <c r="B316" s="22" t="s">
        <v>345</v>
      </c>
      <c r="C316" s="22" t="s">
        <v>214</v>
      </c>
      <c r="D316" s="9">
        <v>41270</v>
      </c>
      <c r="E316" s="22">
        <v>1080</v>
      </c>
      <c r="F316" s="22">
        <v>43</v>
      </c>
      <c r="G316" s="22">
        <v>4</v>
      </c>
      <c r="H316" s="22">
        <v>0</v>
      </c>
      <c r="I316" s="22">
        <f t="shared" si="10"/>
        <v>4320</v>
      </c>
      <c r="J316" s="22">
        <f t="shared" si="9"/>
        <v>42120</v>
      </c>
    </row>
    <row r="317" spans="1:10" x14ac:dyDescent="0.2">
      <c r="A317" s="22" t="s">
        <v>226</v>
      </c>
      <c r="B317" s="22" t="s">
        <v>339</v>
      </c>
      <c r="C317" s="22" t="s">
        <v>230</v>
      </c>
      <c r="D317" s="9">
        <v>41271</v>
      </c>
      <c r="E317" s="22">
        <v>890</v>
      </c>
      <c r="F317" s="22">
        <v>50</v>
      </c>
      <c r="G317" s="22">
        <v>4</v>
      </c>
      <c r="H317" s="22">
        <v>0</v>
      </c>
      <c r="I317" s="22">
        <f t="shared" si="10"/>
        <v>3560</v>
      </c>
      <c r="J317" s="22">
        <f t="shared" si="9"/>
        <v>40940</v>
      </c>
    </row>
    <row r="318" spans="1:10" x14ac:dyDescent="0.2">
      <c r="A318" s="22" t="s">
        <v>222</v>
      </c>
      <c r="B318" s="22" t="s">
        <v>344</v>
      </c>
      <c r="C318" s="22" t="s">
        <v>214</v>
      </c>
      <c r="D318" s="9">
        <v>41271</v>
      </c>
      <c r="E318" s="22">
        <v>4050</v>
      </c>
      <c r="F318" s="22">
        <v>48</v>
      </c>
      <c r="G318" s="22">
        <v>4</v>
      </c>
      <c r="H318" s="22">
        <v>0</v>
      </c>
      <c r="I318" s="22">
        <f t="shared" si="10"/>
        <v>16200</v>
      </c>
      <c r="J318" s="22">
        <f t="shared" si="9"/>
        <v>178200</v>
      </c>
    </row>
    <row r="319" spans="1:10" x14ac:dyDescent="0.2">
      <c r="A319" s="22" t="s">
        <v>224</v>
      </c>
      <c r="B319" s="22" t="s">
        <v>345</v>
      </c>
      <c r="C319" s="22" t="s">
        <v>214</v>
      </c>
      <c r="D319" s="9">
        <v>41272</v>
      </c>
      <c r="E319" s="22">
        <v>1950</v>
      </c>
      <c r="F319" s="22">
        <v>43</v>
      </c>
      <c r="G319" s="22">
        <v>3</v>
      </c>
      <c r="H319" s="22">
        <v>0</v>
      </c>
      <c r="I319" s="22">
        <f t="shared" si="10"/>
        <v>5850</v>
      </c>
      <c r="J319" s="22">
        <f t="shared" si="9"/>
        <v>78000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tabColor rgb="FF00B0F0"/>
  </sheetPr>
  <dimension ref="A1:H18"/>
  <sheetViews>
    <sheetView workbookViewId="0">
      <selection activeCell="G19" sqref="G19"/>
    </sheetView>
  </sheetViews>
  <sheetFormatPr defaultColWidth="19" defaultRowHeight="14.25" x14ac:dyDescent="0.2"/>
  <cols>
    <col min="1" max="1" width="3.85546875" style="2" bestFit="1" customWidth="1"/>
    <col min="2" max="2" width="19" style="2"/>
    <col min="3" max="3" width="14.42578125" style="2" bestFit="1" customWidth="1"/>
    <col min="4" max="4" width="13.42578125" style="2" bestFit="1" customWidth="1"/>
    <col min="5" max="5" width="15.28515625" style="2" bestFit="1" customWidth="1"/>
    <col min="6" max="6" width="15.140625" style="2" bestFit="1" customWidth="1"/>
    <col min="7" max="7" width="14.7109375" style="2" bestFit="1" customWidth="1"/>
    <col min="8" max="8" width="10.7109375" style="2" customWidth="1"/>
    <col min="9" max="16384" width="19" style="2"/>
  </cols>
  <sheetData>
    <row r="1" spans="1:8" ht="30" x14ac:dyDescent="0.2">
      <c r="A1" s="7" t="s">
        <v>44</v>
      </c>
      <c r="B1" s="7" t="s">
        <v>325</v>
      </c>
      <c r="C1" s="7" t="s">
        <v>326</v>
      </c>
      <c r="D1" s="7" t="s">
        <v>327</v>
      </c>
      <c r="E1" s="7" t="s">
        <v>328</v>
      </c>
      <c r="F1" s="7" t="s">
        <v>329</v>
      </c>
      <c r="G1" s="7" t="s">
        <v>330</v>
      </c>
    </row>
    <row r="2" spans="1:8" ht="15" x14ac:dyDescent="0.25">
      <c r="A2" s="22">
        <v>1</v>
      </c>
      <c r="B2" s="22" t="s">
        <v>523</v>
      </c>
      <c r="C2" s="22">
        <v>20</v>
      </c>
      <c r="D2" s="22">
        <v>160</v>
      </c>
      <c r="E2" s="22">
        <f>SUM(D2*C2)</f>
        <v>3200</v>
      </c>
      <c r="F2" s="22">
        <f>SUM(E2*$D$17)</f>
        <v>416</v>
      </c>
      <c r="G2" s="22">
        <f>SUM((E2-F2)*$D$18)</f>
        <v>83520</v>
      </c>
      <c r="H2" s="3">
        <v>83520</v>
      </c>
    </row>
    <row r="3" spans="1:8" ht="15" x14ac:dyDescent="0.25">
      <c r="A3" s="22">
        <v>2</v>
      </c>
      <c r="B3" s="22" t="s">
        <v>526</v>
      </c>
      <c r="C3" s="22">
        <v>30</v>
      </c>
      <c r="D3" s="22">
        <v>100</v>
      </c>
      <c r="E3" s="22">
        <f t="shared" ref="E3:E15" si="0">SUM(D3*C3)</f>
        <v>3000</v>
      </c>
      <c r="F3" s="22">
        <f t="shared" ref="F3:F15" si="1">SUM(E3*$D$17)</f>
        <v>390</v>
      </c>
      <c r="G3" s="22">
        <f t="shared" ref="G3:G15" si="2">SUM((E3-F3)*$D$18)</f>
        <v>78300</v>
      </c>
      <c r="H3" s="3">
        <v>78300</v>
      </c>
    </row>
    <row r="4" spans="1:8" ht="15" x14ac:dyDescent="0.25">
      <c r="A4" s="22">
        <v>3</v>
      </c>
      <c r="B4" s="22" t="s">
        <v>64</v>
      </c>
      <c r="C4" s="22">
        <v>40</v>
      </c>
      <c r="D4" s="22">
        <v>120</v>
      </c>
      <c r="E4" s="22">
        <f t="shared" si="0"/>
        <v>4800</v>
      </c>
      <c r="F4" s="22">
        <f t="shared" si="1"/>
        <v>624</v>
      </c>
      <c r="G4" s="22">
        <f t="shared" si="2"/>
        <v>125280</v>
      </c>
      <c r="H4" s="3">
        <v>125280</v>
      </c>
    </row>
    <row r="5" spans="1:8" ht="15" x14ac:dyDescent="0.25">
      <c r="A5" s="22">
        <v>4</v>
      </c>
      <c r="B5" s="22" t="s">
        <v>217</v>
      </c>
      <c r="C5" s="22">
        <v>50</v>
      </c>
      <c r="D5" s="22">
        <v>80</v>
      </c>
      <c r="E5" s="22">
        <f t="shared" si="0"/>
        <v>4000</v>
      </c>
      <c r="F5" s="22">
        <f t="shared" si="1"/>
        <v>520</v>
      </c>
      <c r="G5" s="22">
        <f t="shared" si="2"/>
        <v>104400</v>
      </c>
      <c r="H5" s="3">
        <v>104400</v>
      </c>
    </row>
    <row r="6" spans="1:8" ht="15" x14ac:dyDescent="0.25">
      <c r="A6" s="22">
        <v>5</v>
      </c>
      <c r="B6" s="22" t="s">
        <v>396</v>
      </c>
      <c r="C6" s="22">
        <v>100</v>
      </c>
      <c r="D6" s="22">
        <v>200</v>
      </c>
      <c r="E6" s="22">
        <f t="shared" si="0"/>
        <v>20000</v>
      </c>
      <c r="F6" s="22">
        <f t="shared" si="1"/>
        <v>2600</v>
      </c>
      <c r="G6" s="22">
        <f t="shared" si="2"/>
        <v>522000</v>
      </c>
      <c r="H6" s="3">
        <v>522000</v>
      </c>
    </row>
    <row r="7" spans="1:8" ht="15" x14ac:dyDescent="0.25">
      <c r="A7" s="22">
        <v>6</v>
      </c>
      <c r="B7" s="22" t="s">
        <v>525</v>
      </c>
      <c r="C7" s="22">
        <v>90</v>
      </c>
      <c r="D7" s="22">
        <v>200</v>
      </c>
      <c r="E7" s="22">
        <f t="shared" si="0"/>
        <v>18000</v>
      </c>
      <c r="F7" s="22">
        <f t="shared" si="1"/>
        <v>2340</v>
      </c>
      <c r="G7" s="22">
        <f t="shared" si="2"/>
        <v>469800</v>
      </c>
      <c r="H7" s="3">
        <v>469800</v>
      </c>
    </row>
    <row r="8" spans="1:8" ht="15" x14ac:dyDescent="0.25">
      <c r="A8" s="22">
        <v>7</v>
      </c>
      <c r="B8" s="22" t="s">
        <v>542</v>
      </c>
      <c r="C8" s="22">
        <v>80</v>
      </c>
      <c r="D8" s="22">
        <v>180</v>
      </c>
      <c r="E8" s="22">
        <f t="shared" si="0"/>
        <v>14400</v>
      </c>
      <c r="F8" s="22">
        <f t="shared" si="1"/>
        <v>1872</v>
      </c>
      <c r="G8" s="22">
        <f t="shared" si="2"/>
        <v>375840</v>
      </c>
      <c r="H8" s="3">
        <v>375840</v>
      </c>
    </row>
    <row r="9" spans="1:8" ht="15" x14ac:dyDescent="0.25">
      <c r="A9" s="22">
        <v>8</v>
      </c>
      <c r="B9" s="22" t="s">
        <v>332</v>
      </c>
      <c r="C9" s="22">
        <v>75</v>
      </c>
      <c r="D9" s="22">
        <v>220</v>
      </c>
      <c r="E9" s="22">
        <f t="shared" si="0"/>
        <v>16500</v>
      </c>
      <c r="F9" s="22">
        <f t="shared" si="1"/>
        <v>2145</v>
      </c>
      <c r="G9" s="22">
        <f t="shared" si="2"/>
        <v>430650</v>
      </c>
      <c r="H9" s="3">
        <v>430650</v>
      </c>
    </row>
    <row r="10" spans="1:8" ht="15" x14ac:dyDescent="0.25">
      <c r="A10" s="22">
        <v>9</v>
      </c>
      <c r="B10" s="22" t="s">
        <v>333</v>
      </c>
      <c r="C10" s="22">
        <v>20</v>
      </c>
      <c r="D10" s="22">
        <v>140</v>
      </c>
      <c r="E10" s="22">
        <f t="shared" si="0"/>
        <v>2800</v>
      </c>
      <c r="F10" s="22">
        <f t="shared" si="1"/>
        <v>364</v>
      </c>
      <c r="G10" s="22">
        <f t="shared" si="2"/>
        <v>73080</v>
      </c>
      <c r="H10" s="3">
        <v>73080</v>
      </c>
    </row>
    <row r="11" spans="1:8" ht="15" x14ac:dyDescent="0.25">
      <c r="A11" s="22">
        <v>10</v>
      </c>
      <c r="B11" s="22" t="s">
        <v>334</v>
      </c>
      <c r="C11" s="22">
        <v>50</v>
      </c>
      <c r="D11" s="22">
        <v>160</v>
      </c>
      <c r="E11" s="22">
        <f t="shared" si="0"/>
        <v>8000</v>
      </c>
      <c r="F11" s="22">
        <f t="shared" si="1"/>
        <v>1040</v>
      </c>
      <c r="G11" s="22">
        <f t="shared" si="2"/>
        <v>208800</v>
      </c>
      <c r="H11" s="3">
        <v>208800</v>
      </c>
    </row>
    <row r="12" spans="1:8" ht="15" x14ac:dyDescent="0.25">
      <c r="A12" s="22">
        <v>11</v>
      </c>
      <c r="B12" s="22" t="s">
        <v>335</v>
      </c>
      <c r="C12" s="22">
        <v>75</v>
      </c>
      <c r="D12" s="22">
        <v>200</v>
      </c>
      <c r="E12" s="22">
        <f t="shared" si="0"/>
        <v>15000</v>
      </c>
      <c r="F12" s="22">
        <f t="shared" si="1"/>
        <v>1950</v>
      </c>
      <c r="G12" s="22">
        <f t="shared" si="2"/>
        <v>391500</v>
      </c>
      <c r="H12" s="3">
        <v>391500</v>
      </c>
    </row>
    <row r="13" spans="1:8" ht="15" x14ac:dyDescent="0.25">
      <c r="A13" s="22">
        <v>12</v>
      </c>
      <c r="B13" s="22" t="s">
        <v>216</v>
      </c>
      <c r="C13" s="22">
        <v>120</v>
      </c>
      <c r="D13" s="22">
        <v>220</v>
      </c>
      <c r="E13" s="22">
        <f t="shared" si="0"/>
        <v>26400</v>
      </c>
      <c r="F13" s="22">
        <f t="shared" si="1"/>
        <v>3432</v>
      </c>
      <c r="G13" s="22">
        <f t="shared" si="2"/>
        <v>689040</v>
      </c>
      <c r="H13" s="3">
        <v>689040</v>
      </c>
    </row>
    <row r="14" spans="1:8" ht="15" x14ac:dyDescent="0.25">
      <c r="A14" s="22">
        <v>13</v>
      </c>
      <c r="B14" s="22" t="s">
        <v>336</v>
      </c>
      <c r="C14" s="22">
        <v>75</v>
      </c>
      <c r="D14" s="22">
        <v>180</v>
      </c>
      <c r="E14" s="22">
        <f t="shared" si="0"/>
        <v>13500</v>
      </c>
      <c r="F14" s="22">
        <f t="shared" si="1"/>
        <v>1755</v>
      </c>
      <c r="G14" s="22">
        <f t="shared" si="2"/>
        <v>352350</v>
      </c>
      <c r="H14" s="3">
        <v>352350</v>
      </c>
    </row>
    <row r="15" spans="1:8" ht="15" x14ac:dyDescent="0.25">
      <c r="A15" s="22">
        <v>14</v>
      </c>
      <c r="B15" s="22" t="s">
        <v>215</v>
      </c>
      <c r="C15" s="22">
        <v>150</v>
      </c>
      <c r="D15" s="22">
        <v>160</v>
      </c>
      <c r="E15" s="22">
        <f t="shared" si="0"/>
        <v>24000</v>
      </c>
      <c r="F15" s="22">
        <f t="shared" si="1"/>
        <v>3120</v>
      </c>
      <c r="G15" s="22">
        <f t="shared" si="2"/>
        <v>626400</v>
      </c>
      <c r="H15" s="3">
        <v>626400</v>
      </c>
    </row>
    <row r="17" spans="2:5" ht="15" x14ac:dyDescent="0.25">
      <c r="B17" s="208" t="s">
        <v>337</v>
      </c>
      <c r="C17" s="208"/>
      <c r="D17" s="73">
        <v>0.13</v>
      </c>
      <c r="E17" s="21"/>
    </row>
    <row r="18" spans="2:5" ht="15" x14ac:dyDescent="0.25">
      <c r="B18" s="208" t="s">
        <v>338</v>
      </c>
      <c r="C18" s="208"/>
      <c r="D18" s="74">
        <v>30</v>
      </c>
      <c r="E18" s="21"/>
    </row>
  </sheetData>
  <mergeCells count="2">
    <mergeCell ref="B17:C17"/>
    <mergeCell ref="B18:C18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rgb="FF00B0F0"/>
  </sheetPr>
  <dimension ref="A1:H21"/>
  <sheetViews>
    <sheetView workbookViewId="0">
      <selection activeCell="E18" sqref="E18"/>
    </sheetView>
  </sheetViews>
  <sheetFormatPr defaultRowHeight="12.75" x14ac:dyDescent="0.2"/>
  <cols>
    <col min="2" max="2" width="18.42578125" bestFit="1" customWidth="1"/>
    <col min="3" max="3" width="14.7109375" bestFit="1" customWidth="1"/>
    <col min="4" max="4" width="13.5703125" bestFit="1" customWidth="1"/>
    <col min="5" max="5" width="20.140625" customWidth="1"/>
    <col min="8" max="8" width="15.85546875" customWidth="1"/>
  </cols>
  <sheetData>
    <row r="1" spans="1:8" ht="26.25" x14ac:dyDescent="0.4">
      <c r="A1" s="77" t="s">
        <v>480</v>
      </c>
      <c r="B1" s="2"/>
      <c r="C1" s="2"/>
      <c r="D1" s="2"/>
      <c r="E1" s="2"/>
      <c r="F1" s="2"/>
    </row>
    <row r="2" spans="1:8" ht="45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469</v>
      </c>
      <c r="F2" s="2"/>
    </row>
    <row r="3" spans="1:8" ht="15" x14ac:dyDescent="0.25">
      <c r="A3" s="22">
        <v>1</v>
      </c>
      <c r="B3" s="22" t="s">
        <v>471</v>
      </c>
      <c r="C3" s="22">
        <v>54</v>
      </c>
      <c r="D3" s="22">
        <v>410</v>
      </c>
      <c r="E3" s="22">
        <f>SUM((C3*85%)*D3)</f>
        <v>18819</v>
      </c>
      <c r="F3" s="3">
        <v>18819</v>
      </c>
      <c r="H3" s="7" t="s">
        <v>479</v>
      </c>
    </row>
    <row r="4" spans="1:8" ht="15" x14ac:dyDescent="0.25">
      <c r="A4" s="22">
        <v>2</v>
      </c>
      <c r="B4" s="22" t="s">
        <v>472</v>
      </c>
      <c r="C4" s="22">
        <v>65</v>
      </c>
      <c r="D4" s="22">
        <v>936</v>
      </c>
      <c r="E4" s="22">
        <f t="shared" ref="E4:E10" si="0">SUM((C4*85%)*D4)</f>
        <v>51714</v>
      </c>
      <c r="F4" s="3">
        <v>51714</v>
      </c>
      <c r="H4" s="75">
        <v>0.15</v>
      </c>
    </row>
    <row r="5" spans="1:8" ht="15" x14ac:dyDescent="0.25">
      <c r="A5" s="22">
        <v>3</v>
      </c>
      <c r="B5" s="22" t="s">
        <v>473</v>
      </c>
      <c r="C5" s="22">
        <v>40</v>
      </c>
      <c r="D5" s="22">
        <v>510</v>
      </c>
      <c r="E5" s="22">
        <f t="shared" si="0"/>
        <v>17340</v>
      </c>
      <c r="F5" s="3">
        <v>17340</v>
      </c>
    </row>
    <row r="6" spans="1:8" ht="15" x14ac:dyDescent="0.25">
      <c r="A6" s="22">
        <v>4</v>
      </c>
      <c r="B6" s="22" t="s">
        <v>474</v>
      </c>
      <c r="C6" s="22">
        <v>36</v>
      </c>
      <c r="D6" s="22">
        <v>390</v>
      </c>
      <c r="E6" s="22">
        <f t="shared" si="0"/>
        <v>11934</v>
      </c>
      <c r="F6" s="3">
        <v>11934</v>
      </c>
    </row>
    <row r="7" spans="1:8" ht="15" x14ac:dyDescent="0.25">
      <c r="A7" s="22">
        <v>5</v>
      </c>
      <c r="B7" s="22" t="s">
        <v>475</v>
      </c>
      <c r="C7" s="22">
        <v>50</v>
      </c>
      <c r="D7" s="22">
        <v>140</v>
      </c>
      <c r="E7" s="22">
        <f t="shared" si="0"/>
        <v>5950</v>
      </c>
      <c r="F7" s="3">
        <v>5950</v>
      </c>
    </row>
    <row r="8" spans="1:8" ht="15" x14ac:dyDescent="0.25">
      <c r="A8" s="22">
        <v>6</v>
      </c>
      <c r="B8" s="22" t="s">
        <v>476</v>
      </c>
      <c r="C8" s="22">
        <v>42</v>
      </c>
      <c r="D8" s="22">
        <v>380</v>
      </c>
      <c r="E8" s="22">
        <f t="shared" si="0"/>
        <v>13565.999999999998</v>
      </c>
      <c r="F8" s="3">
        <v>13565.999999999998</v>
      </c>
    </row>
    <row r="9" spans="1:8" ht="15" x14ac:dyDescent="0.25">
      <c r="A9" s="22">
        <v>7</v>
      </c>
      <c r="B9" s="22" t="s">
        <v>477</v>
      </c>
      <c r="C9" s="22">
        <v>48</v>
      </c>
      <c r="D9" s="22">
        <v>620</v>
      </c>
      <c r="E9" s="22">
        <f t="shared" si="0"/>
        <v>25296</v>
      </c>
      <c r="F9" s="3">
        <v>25296</v>
      </c>
    </row>
    <row r="10" spans="1:8" ht="15" x14ac:dyDescent="0.25">
      <c r="A10" s="22">
        <v>8</v>
      </c>
      <c r="B10" s="22" t="s">
        <v>478</v>
      </c>
      <c r="C10" s="22">
        <v>40</v>
      </c>
      <c r="D10" s="22">
        <v>818</v>
      </c>
      <c r="E10" s="22">
        <f t="shared" si="0"/>
        <v>27812</v>
      </c>
      <c r="F10" s="3">
        <v>27812</v>
      </c>
    </row>
    <row r="21" spans="8:8" x14ac:dyDescent="0.2">
      <c r="H21">
        <f>SUM((C3*$H$4))</f>
        <v>8.1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rgb="FF00B0F0"/>
  </sheetPr>
  <dimension ref="A1:J16"/>
  <sheetViews>
    <sheetView workbookViewId="0">
      <selection activeCell="E16" sqref="E16"/>
    </sheetView>
  </sheetViews>
  <sheetFormatPr defaultRowHeight="14.25" x14ac:dyDescent="0.2"/>
  <cols>
    <col min="1" max="1" width="20.85546875" style="2" bestFit="1" customWidth="1"/>
    <col min="2" max="2" width="8.5703125" style="2" bestFit="1" customWidth="1"/>
    <col min="3" max="3" width="13.5703125" style="2" bestFit="1" customWidth="1"/>
    <col min="4" max="4" width="14.5703125" style="2" bestFit="1" customWidth="1"/>
    <col min="5" max="5" width="15" style="2" customWidth="1"/>
    <col min="6" max="6" width="16.85546875" style="2" customWidth="1"/>
    <col min="7" max="7" width="9.140625" style="2"/>
    <col min="8" max="8" width="21.7109375" style="2" customWidth="1"/>
    <col min="9" max="9" width="16.5703125" style="2" customWidth="1"/>
    <col min="10" max="16384" width="9.140625" style="2"/>
  </cols>
  <sheetData>
    <row r="1" spans="1:10" ht="15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241</v>
      </c>
      <c r="F1" s="7" t="s">
        <v>242</v>
      </c>
      <c r="H1" s="7" t="s">
        <v>8</v>
      </c>
      <c r="I1" s="78">
        <f>SUM(D:D)</f>
        <v>7400</v>
      </c>
      <c r="J1" s="3">
        <v>7400</v>
      </c>
    </row>
    <row r="2" spans="1:10" ht="15" x14ac:dyDescent="0.25">
      <c r="A2" s="22" t="s">
        <v>9</v>
      </c>
      <c r="B2" s="22">
        <v>80</v>
      </c>
      <c r="C2" s="22">
        <v>4</v>
      </c>
      <c r="D2" s="22">
        <f>SUM(B2*C2)</f>
        <v>320</v>
      </c>
      <c r="E2" s="22">
        <f>SUM('5-5'!D2*31)</f>
        <v>9920</v>
      </c>
      <c r="F2" s="22">
        <f>SUM(E2/40)</f>
        <v>248</v>
      </c>
      <c r="H2" s="7" t="s">
        <v>241</v>
      </c>
      <c r="I2" s="78">
        <f>SUM(E:E)</f>
        <v>229400</v>
      </c>
      <c r="J2" s="3">
        <v>229400</v>
      </c>
    </row>
    <row r="3" spans="1:10" ht="15" x14ac:dyDescent="0.25">
      <c r="A3" s="22" t="s">
        <v>10</v>
      </c>
      <c r="B3" s="22">
        <v>180</v>
      </c>
      <c r="C3" s="22">
        <v>6</v>
      </c>
      <c r="D3" s="22">
        <f t="shared" ref="D3:D13" si="0">SUM(B3*C3)</f>
        <v>1080</v>
      </c>
      <c r="E3" s="22">
        <f>SUM('5-5'!D3*31)</f>
        <v>33480</v>
      </c>
      <c r="F3" s="22">
        <f t="shared" ref="F3:F13" si="1">SUM(E3/40)</f>
        <v>837</v>
      </c>
      <c r="H3" s="7" t="s">
        <v>242</v>
      </c>
      <c r="I3" s="78">
        <f>SUM(F:F)</f>
        <v>5735</v>
      </c>
      <c r="J3" s="3">
        <v>5735</v>
      </c>
    </row>
    <row r="4" spans="1:10" x14ac:dyDescent="0.2">
      <c r="A4" s="22" t="s">
        <v>11</v>
      </c>
      <c r="B4" s="22">
        <v>30</v>
      </c>
      <c r="C4" s="22">
        <v>5</v>
      </c>
      <c r="D4" s="22">
        <f t="shared" si="0"/>
        <v>150</v>
      </c>
      <c r="E4" s="22">
        <f>SUM('5-5'!D4*31)</f>
        <v>4650</v>
      </c>
      <c r="F4" s="22">
        <f t="shared" si="1"/>
        <v>116.25</v>
      </c>
    </row>
    <row r="5" spans="1:10" x14ac:dyDescent="0.2">
      <c r="A5" s="22" t="s">
        <v>12</v>
      </c>
      <c r="B5" s="22">
        <v>500</v>
      </c>
      <c r="C5" s="22">
        <v>5</v>
      </c>
      <c r="D5" s="22">
        <f t="shared" si="0"/>
        <v>2500</v>
      </c>
      <c r="E5" s="22">
        <f>SUM('5-5'!D5*31)</f>
        <v>77500</v>
      </c>
      <c r="F5" s="22">
        <f t="shared" si="1"/>
        <v>1937.5</v>
      </c>
    </row>
    <row r="6" spans="1:10" x14ac:dyDescent="0.2">
      <c r="A6" s="22" t="s">
        <v>13</v>
      </c>
      <c r="B6" s="22">
        <v>20</v>
      </c>
      <c r="C6" s="22">
        <v>10</v>
      </c>
      <c r="D6" s="22">
        <f t="shared" si="0"/>
        <v>200</v>
      </c>
      <c r="E6" s="22">
        <f>SUM('5-5'!D6*31)</f>
        <v>6200</v>
      </c>
      <c r="F6" s="22">
        <f t="shared" si="1"/>
        <v>155</v>
      </c>
    </row>
    <row r="7" spans="1:10" x14ac:dyDescent="0.2">
      <c r="A7" s="22" t="s">
        <v>14</v>
      </c>
      <c r="B7" s="22">
        <v>50</v>
      </c>
      <c r="C7" s="22">
        <v>10</v>
      </c>
      <c r="D7" s="22">
        <f t="shared" si="0"/>
        <v>500</v>
      </c>
      <c r="E7" s="22">
        <f>SUM('5-5'!D7*31)</f>
        <v>15500</v>
      </c>
      <c r="F7" s="22">
        <f t="shared" si="1"/>
        <v>387.5</v>
      </c>
    </row>
    <row r="8" spans="1:10" x14ac:dyDescent="0.2">
      <c r="A8" s="22" t="s">
        <v>15</v>
      </c>
      <c r="B8" s="22">
        <v>90</v>
      </c>
      <c r="C8" s="22">
        <v>10</v>
      </c>
      <c r="D8" s="22">
        <f t="shared" si="0"/>
        <v>900</v>
      </c>
      <c r="E8" s="22">
        <f>SUM('5-5'!D8*31)</f>
        <v>27900</v>
      </c>
      <c r="F8" s="22">
        <f t="shared" si="1"/>
        <v>697.5</v>
      </c>
    </row>
    <row r="9" spans="1:10" x14ac:dyDescent="0.2">
      <c r="A9" s="22" t="s">
        <v>16</v>
      </c>
      <c r="B9" s="22">
        <v>30</v>
      </c>
      <c r="C9" s="22">
        <v>4</v>
      </c>
      <c r="D9" s="22">
        <f t="shared" si="0"/>
        <v>120</v>
      </c>
      <c r="E9" s="22">
        <f>SUM('5-5'!D9*31)</f>
        <v>3720</v>
      </c>
      <c r="F9" s="22">
        <f t="shared" si="1"/>
        <v>93</v>
      </c>
    </row>
    <row r="10" spans="1:10" x14ac:dyDescent="0.2">
      <c r="A10" s="22" t="s">
        <v>17</v>
      </c>
      <c r="B10" s="22">
        <v>340</v>
      </c>
      <c r="C10" s="22">
        <v>2</v>
      </c>
      <c r="D10" s="22">
        <f t="shared" si="0"/>
        <v>680</v>
      </c>
      <c r="E10" s="22">
        <f>SUM('5-5'!D10*31)</f>
        <v>21080</v>
      </c>
      <c r="F10" s="22">
        <f t="shared" si="1"/>
        <v>527</v>
      </c>
    </row>
    <row r="11" spans="1:10" x14ac:dyDescent="0.2">
      <c r="A11" s="22" t="s">
        <v>18</v>
      </c>
      <c r="B11" s="22">
        <v>45</v>
      </c>
      <c r="C11" s="22">
        <v>10</v>
      </c>
      <c r="D11" s="22">
        <f t="shared" si="0"/>
        <v>450</v>
      </c>
      <c r="E11" s="22">
        <f>SUM('5-5'!D11*31)</f>
        <v>13950</v>
      </c>
      <c r="F11" s="22">
        <f t="shared" si="1"/>
        <v>348.75</v>
      </c>
    </row>
    <row r="12" spans="1:10" x14ac:dyDescent="0.2">
      <c r="A12" s="22" t="s">
        <v>19</v>
      </c>
      <c r="B12" s="22">
        <v>20</v>
      </c>
      <c r="C12" s="22">
        <v>10</v>
      </c>
      <c r="D12" s="22">
        <f t="shared" si="0"/>
        <v>200</v>
      </c>
      <c r="E12" s="22">
        <f>SUM('5-5'!D12*31)</f>
        <v>6200</v>
      </c>
      <c r="F12" s="22">
        <f t="shared" si="1"/>
        <v>155</v>
      </c>
    </row>
    <row r="13" spans="1:10" x14ac:dyDescent="0.2">
      <c r="A13" s="22" t="s">
        <v>20</v>
      </c>
      <c r="B13" s="22">
        <v>30</v>
      </c>
      <c r="C13" s="22">
        <v>10</v>
      </c>
      <c r="D13" s="22">
        <f t="shared" si="0"/>
        <v>300</v>
      </c>
      <c r="E13" s="22">
        <f>SUM('5-5'!D13*31)</f>
        <v>9300</v>
      </c>
      <c r="F13" s="22">
        <f t="shared" si="1"/>
        <v>232.5</v>
      </c>
    </row>
    <row r="16" spans="1:10" x14ac:dyDescent="0.2">
      <c r="E16" s="2" t="s">
        <v>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0"/>
  <sheetViews>
    <sheetView workbookViewId="0"/>
  </sheetViews>
  <sheetFormatPr defaultRowHeight="12.75" x14ac:dyDescent="0.2"/>
  <cols>
    <col min="2" max="2" width="24" bestFit="1" customWidth="1"/>
    <col min="3" max="3" width="15.140625" customWidth="1"/>
    <col min="4" max="4" width="15" customWidth="1"/>
    <col min="5" max="5" width="11.7109375" customWidth="1"/>
  </cols>
  <sheetData>
    <row r="1" spans="1:8" ht="26.25" x14ac:dyDescent="0.4">
      <c r="A1" s="77" t="s">
        <v>470</v>
      </c>
      <c r="B1" s="2"/>
      <c r="C1" s="2"/>
      <c r="D1" s="2"/>
      <c r="E1" s="2"/>
      <c r="F1" s="2"/>
      <c r="G1" s="2"/>
      <c r="H1" s="2"/>
    </row>
    <row r="2" spans="1:8" ht="15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466</v>
      </c>
    </row>
    <row r="3" spans="1:8" ht="14.25" x14ac:dyDescent="0.2">
      <c r="A3" s="22">
        <v>1</v>
      </c>
      <c r="B3" s="22" t="s">
        <v>320</v>
      </c>
      <c r="C3" s="22">
        <v>540</v>
      </c>
      <c r="D3" s="22">
        <v>4</v>
      </c>
      <c r="E3" s="75">
        <v>0.15</v>
      </c>
    </row>
    <row r="4" spans="1:8" ht="14.25" x14ac:dyDescent="0.2">
      <c r="A4" s="22">
        <v>2</v>
      </c>
      <c r="B4" s="22" t="s">
        <v>319</v>
      </c>
      <c r="C4" s="22">
        <v>260</v>
      </c>
      <c r="D4" s="22">
        <v>6</v>
      </c>
      <c r="E4" s="75">
        <v>0.1</v>
      </c>
    </row>
    <row r="5" spans="1:8" ht="14.25" x14ac:dyDescent="0.2">
      <c r="A5" s="22">
        <v>3</v>
      </c>
      <c r="B5" s="22" t="s">
        <v>318</v>
      </c>
      <c r="C5" s="22">
        <v>160</v>
      </c>
      <c r="D5" s="22">
        <v>5</v>
      </c>
      <c r="E5" s="75">
        <v>0</v>
      </c>
    </row>
    <row r="6" spans="1:8" ht="14.25" x14ac:dyDescent="0.2">
      <c r="A6" s="22">
        <v>4</v>
      </c>
      <c r="B6" s="22" t="s">
        <v>321</v>
      </c>
      <c r="C6" s="22">
        <v>480</v>
      </c>
      <c r="D6" s="22">
        <v>7</v>
      </c>
      <c r="E6" s="75">
        <v>0.15</v>
      </c>
    </row>
    <row r="7" spans="1:8" ht="14.25" x14ac:dyDescent="0.2">
      <c r="A7" s="22">
        <v>5</v>
      </c>
      <c r="B7" s="22" t="s">
        <v>323</v>
      </c>
      <c r="C7" s="22">
        <v>440</v>
      </c>
      <c r="D7" s="22">
        <v>8</v>
      </c>
      <c r="E7" s="75">
        <v>0.15</v>
      </c>
    </row>
    <row r="8" spans="1:8" ht="14.25" x14ac:dyDescent="0.2">
      <c r="A8" s="22">
        <v>6</v>
      </c>
      <c r="B8" s="22" t="s">
        <v>324</v>
      </c>
      <c r="C8" s="22">
        <v>880</v>
      </c>
      <c r="D8" s="22">
        <v>3</v>
      </c>
      <c r="E8" s="75">
        <v>0.1</v>
      </c>
    </row>
    <row r="9" spans="1:8" ht="14.25" x14ac:dyDescent="0.2">
      <c r="A9" s="22">
        <v>7</v>
      </c>
      <c r="B9" s="22" t="s">
        <v>317</v>
      </c>
      <c r="C9" s="22">
        <v>1250</v>
      </c>
      <c r="D9" s="22">
        <v>10</v>
      </c>
      <c r="E9" s="75">
        <v>0.1</v>
      </c>
    </row>
    <row r="10" spans="1:8" ht="14.25" x14ac:dyDescent="0.2">
      <c r="A10" s="22">
        <v>8</v>
      </c>
      <c r="B10" s="22" t="s">
        <v>322</v>
      </c>
      <c r="C10" s="22">
        <v>180</v>
      </c>
      <c r="D10" s="22">
        <v>9</v>
      </c>
      <c r="E10" s="75">
        <v>0.05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rgb="FF00B0F0"/>
  </sheetPr>
  <dimension ref="B2:C3"/>
  <sheetViews>
    <sheetView showGridLines="0" workbookViewId="0">
      <selection activeCell="E10" sqref="E10"/>
    </sheetView>
  </sheetViews>
  <sheetFormatPr defaultRowHeight="14.25" x14ac:dyDescent="0.2"/>
  <cols>
    <col min="1" max="1" width="9.140625" style="2"/>
    <col min="2" max="2" width="10" style="2" customWidth="1"/>
    <col min="3" max="3" width="10.28515625" style="2" bestFit="1" customWidth="1"/>
    <col min="4" max="16384" width="9.140625" style="2"/>
  </cols>
  <sheetData>
    <row r="2" spans="2:3" x14ac:dyDescent="0.2">
      <c r="B2" s="4" t="s">
        <v>59</v>
      </c>
      <c r="C2" s="20">
        <v>31</v>
      </c>
    </row>
    <row r="3" spans="2:3" x14ac:dyDescent="0.2">
      <c r="B3" s="5">
        <v>1</v>
      </c>
      <c r="C3" s="20">
        <v>40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tabColor rgb="FF00B0F0"/>
  </sheetPr>
  <dimension ref="A1:N51"/>
  <sheetViews>
    <sheetView zoomScaleNormal="100" workbookViewId="0">
      <selection activeCell="I4" sqref="I4"/>
    </sheetView>
  </sheetViews>
  <sheetFormatPr defaultRowHeight="14.25" x14ac:dyDescent="0.2"/>
  <cols>
    <col min="1" max="1" width="3.42578125" style="2" bestFit="1" customWidth="1"/>
    <col min="2" max="2" width="16.7109375" style="2" bestFit="1" customWidth="1"/>
    <col min="3" max="3" width="12.28515625" style="2" bestFit="1" customWidth="1"/>
    <col min="4" max="4" width="13.7109375" style="2" bestFit="1" customWidth="1"/>
    <col min="5" max="5" width="11.7109375" style="2" customWidth="1"/>
    <col min="6" max="7" width="12" style="180" customWidth="1"/>
    <col min="8" max="9" width="14.28515625" style="180" bestFit="1" customWidth="1"/>
    <col min="10" max="10" width="13.140625" style="180" bestFit="1" customWidth="1"/>
    <col min="11" max="11" width="9.140625" style="2"/>
    <col min="12" max="12" width="13.7109375" style="2" bestFit="1" customWidth="1"/>
    <col min="13" max="13" width="15.140625" style="2" customWidth="1"/>
    <col min="14" max="14" width="15" style="2" customWidth="1"/>
    <col min="15" max="16384" width="9.140625" style="2"/>
  </cols>
  <sheetData>
    <row r="1" spans="1:14" ht="15" x14ac:dyDescent="0.2">
      <c r="A1" s="7" t="s">
        <v>44</v>
      </c>
      <c r="B1" s="7" t="s">
        <v>54</v>
      </c>
      <c r="C1" s="7" t="s">
        <v>55</v>
      </c>
      <c r="D1" s="7" t="s">
        <v>63</v>
      </c>
      <c r="E1" s="7" t="s">
        <v>234</v>
      </c>
      <c r="F1" s="178" t="s">
        <v>235</v>
      </c>
      <c r="G1" s="178" t="s">
        <v>237</v>
      </c>
      <c r="H1" s="178" t="s">
        <v>236</v>
      </c>
      <c r="I1" s="178" t="s">
        <v>239</v>
      </c>
      <c r="J1" s="178" t="s">
        <v>240</v>
      </c>
      <c r="L1" s="7" t="s">
        <v>238</v>
      </c>
      <c r="M1" s="75">
        <v>0.45</v>
      </c>
    </row>
    <row r="2" spans="1:14" ht="15" x14ac:dyDescent="0.2">
      <c r="A2" s="22">
        <v>1</v>
      </c>
      <c r="B2" s="22" t="s">
        <v>65</v>
      </c>
      <c r="C2" s="22" t="s">
        <v>102</v>
      </c>
      <c r="D2" s="22" t="s">
        <v>60</v>
      </c>
      <c r="E2" s="22">
        <v>1510</v>
      </c>
      <c r="F2" s="179">
        <f>SUM(E2-(E2*$M$1))</f>
        <v>830.5</v>
      </c>
      <c r="G2" s="179">
        <f>SUM((E2+F2)*13%)</f>
        <v>304.26499999999999</v>
      </c>
      <c r="H2" s="179">
        <f>SUM((E2+F2)-G2)</f>
        <v>2036.2350000000001</v>
      </c>
      <c r="I2" s="179">
        <f>SUM(H2*$M$4)</f>
        <v>83852.157300000006</v>
      </c>
      <c r="J2" s="179">
        <f>SUM(I2/$M$3)</f>
        <v>2792.2796303696305</v>
      </c>
      <c r="L2" s="7" t="s">
        <v>350</v>
      </c>
      <c r="M2" s="75">
        <v>0.13</v>
      </c>
    </row>
    <row r="3" spans="1:14" ht="15" x14ac:dyDescent="0.2">
      <c r="A3" s="22">
        <v>2</v>
      </c>
      <c r="B3" s="22" t="s">
        <v>118</v>
      </c>
      <c r="C3" s="22" t="s">
        <v>21</v>
      </c>
      <c r="D3" s="22" t="s">
        <v>34</v>
      </c>
      <c r="E3" s="22">
        <v>5440</v>
      </c>
      <c r="F3" s="179">
        <f t="shared" ref="F3:F51" si="0">SUM(E3-(E3*$M$1))</f>
        <v>2992</v>
      </c>
      <c r="G3" s="179">
        <f t="shared" ref="G3:G51" si="1">SUM((E3+F3)*13%)</f>
        <v>1096.1600000000001</v>
      </c>
      <c r="H3" s="179">
        <f t="shared" ref="H3:H51" si="2">SUM(E3+F3-G3)</f>
        <v>7335.84</v>
      </c>
      <c r="I3" s="179">
        <f t="shared" ref="I3:I51" si="3">SUM(H3*$M$4)</f>
        <v>302089.89120000001</v>
      </c>
      <c r="J3" s="179">
        <f t="shared" ref="J3:J51" si="4">SUM(I3/$M$3)</f>
        <v>10059.603436563437</v>
      </c>
      <c r="L3" s="7" t="s">
        <v>465</v>
      </c>
      <c r="M3" s="22">
        <v>30.03</v>
      </c>
    </row>
    <row r="4" spans="1:14" ht="15" x14ac:dyDescent="0.2">
      <c r="A4" s="22">
        <v>3</v>
      </c>
      <c r="B4" s="22" t="s">
        <v>66</v>
      </c>
      <c r="C4" s="22" t="s">
        <v>24</v>
      </c>
      <c r="D4" s="22" t="s">
        <v>39</v>
      </c>
      <c r="E4" s="22">
        <v>2050</v>
      </c>
      <c r="F4" s="179">
        <f t="shared" si="0"/>
        <v>1127.5</v>
      </c>
      <c r="G4" s="179">
        <f t="shared" si="1"/>
        <v>413.07499999999999</v>
      </c>
      <c r="H4" s="179">
        <f t="shared" si="2"/>
        <v>2764.4250000000002</v>
      </c>
      <c r="I4" s="179">
        <f t="shared" si="3"/>
        <v>113839.0215</v>
      </c>
      <c r="J4" s="179">
        <f t="shared" si="4"/>
        <v>3790.8432067932067</v>
      </c>
      <c r="L4" s="76">
        <v>1</v>
      </c>
      <c r="M4" s="22">
        <v>41.18</v>
      </c>
    </row>
    <row r="5" spans="1:14" x14ac:dyDescent="0.2">
      <c r="A5" s="22">
        <v>4</v>
      </c>
      <c r="B5" s="22" t="s">
        <v>119</v>
      </c>
      <c r="C5" s="22" t="s">
        <v>120</v>
      </c>
      <c r="D5" s="22" t="s">
        <v>28</v>
      </c>
      <c r="E5" s="22">
        <v>1800</v>
      </c>
      <c r="F5" s="179">
        <f t="shared" si="0"/>
        <v>990</v>
      </c>
      <c r="G5" s="179">
        <f t="shared" si="1"/>
        <v>362.7</v>
      </c>
      <c r="H5" s="179">
        <f t="shared" si="2"/>
        <v>2427.3000000000002</v>
      </c>
      <c r="I5" s="179">
        <f t="shared" si="3"/>
        <v>99956.214000000007</v>
      </c>
      <c r="J5" s="179">
        <f t="shared" si="4"/>
        <v>3328.5452547452551</v>
      </c>
    </row>
    <row r="6" spans="1:14" x14ac:dyDescent="0.2">
      <c r="A6" s="22">
        <v>5</v>
      </c>
      <c r="B6" s="22" t="s">
        <v>121</v>
      </c>
      <c r="C6" s="22" t="s">
        <v>48</v>
      </c>
      <c r="D6" s="22" t="s">
        <v>122</v>
      </c>
      <c r="E6" s="22">
        <v>5750</v>
      </c>
      <c r="F6" s="179">
        <f t="shared" si="0"/>
        <v>3162.5</v>
      </c>
      <c r="G6" s="179">
        <f t="shared" si="1"/>
        <v>1158.625</v>
      </c>
      <c r="H6" s="179">
        <f t="shared" si="2"/>
        <v>7753.875</v>
      </c>
      <c r="I6" s="179">
        <f t="shared" si="3"/>
        <v>319304.57250000001</v>
      </c>
      <c r="J6" s="179">
        <f t="shared" si="4"/>
        <v>10632.852897102897</v>
      </c>
    </row>
    <row r="7" spans="1:14" ht="15" x14ac:dyDescent="0.25">
      <c r="A7" s="22">
        <v>6</v>
      </c>
      <c r="B7" s="22" t="s">
        <v>95</v>
      </c>
      <c r="C7" s="22" t="s">
        <v>96</v>
      </c>
      <c r="D7" s="22" t="s">
        <v>37</v>
      </c>
      <c r="E7" s="22">
        <v>4000</v>
      </c>
      <c r="F7" s="179">
        <f t="shared" si="0"/>
        <v>2200</v>
      </c>
      <c r="G7" s="179">
        <f t="shared" si="1"/>
        <v>806</v>
      </c>
      <c r="H7" s="179">
        <f t="shared" si="2"/>
        <v>5394</v>
      </c>
      <c r="I7" s="179">
        <f t="shared" si="3"/>
        <v>222124.92</v>
      </c>
      <c r="J7" s="179">
        <f t="shared" si="4"/>
        <v>7396.7672327672326</v>
      </c>
      <c r="L7" s="7" t="s">
        <v>240</v>
      </c>
      <c r="M7" s="79">
        <f>SUM(J:J)</f>
        <v>374979.11486513476</v>
      </c>
      <c r="N7" s="3">
        <v>350786.91390609392</v>
      </c>
    </row>
    <row r="8" spans="1:14" x14ac:dyDescent="0.2">
      <c r="A8" s="22">
        <v>7</v>
      </c>
      <c r="B8" s="22" t="s">
        <v>100</v>
      </c>
      <c r="C8" s="22" t="s">
        <v>101</v>
      </c>
      <c r="D8" s="22" t="s">
        <v>103</v>
      </c>
      <c r="E8" s="22">
        <v>3600</v>
      </c>
      <c r="F8" s="179">
        <f t="shared" si="0"/>
        <v>1980</v>
      </c>
      <c r="G8" s="179">
        <f t="shared" si="1"/>
        <v>725.4</v>
      </c>
      <c r="H8" s="179">
        <f t="shared" si="2"/>
        <v>4854.6000000000004</v>
      </c>
      <c r="I8" s="179">
        <f t="shared" si="3"/>
        <v>199912.42800000001</v>
      </c>
      <c r="J8" s="179">
        <f t="shared" si="4"/>
        <v>6657.0905094905102</v>
      </c>
    </row>
    <row r="9" spans="1:14" x14ac:dyDescent="0.2">
      <c r="A9" s="22">
        <v>8</v>
      </c>
      <c r="B9" s="22" t="s">
        <v>67</v>
      </c>
      <c r="C9" s="22" t="s">
        <v>68</v>
      </c>
      <c r="D9" s="22" t="s">
        <v>69</v>
      </c>
      <c r="E9" s="22">
        <v>7360</v>
      </c>
      <c r="F9" s="179">
        <f t="shared" si="0"/>
        <v>4048</v>
      </c>
      <c r="G9" s="179">
        <f t="shared" si="1"/>
        <v>1483.04</v>
      </c>
      <c r="H9" s="179">
        <f t="shared" si="2"/>
        <v>9924.9599999999991</v>
      </c>
      <c r="I9" s="179">
        <f t="shared" si="3"/>
        <v>408709.85279999994</v>
      </c>
      <c r="J9" s="179">
        <f t="shared" si="4"/>
        <v>13610.051708291705</v>
      </c>
    </row>
    <row r="10" spans="1:14" x14ac:dyDescent="0.2">
      <c r="A10" s="22">
        <v>9</v>
      </c>
      <c r="B10" s="22" t="s">
        <v>123</v>
      </c>
      <c r="C10" s="22" t="s">
        <v>124</v>
      </c>
      <c r="D10" s="22" t="s">
        <v>125</v>
      </c>
      <c r="E10" s="22">
        <v>1800</v>
      </c>
      <c r="F10" s="179">
        <f t="shared" si="0"/>
        <v>990</v>
      </c>
      <c r="G10" s="179">
        <f t="shared" si="1"/>
        <v>362.7</v>
      </c>
      <c r="H10" s="179">
        <f t="shared" si="2"/>
        <v>2427.3000000000002</v>
      </c>
      <c r="I10" s="179">
        <f t="shared" si="3"/>
        <v>99956.214000000007</v>
      </c>
      <c r="J10" s="179">
        <f t="shared" si="4"/>
        <v>3328.5452547452551</v>
      </c>
    </row>
    <row r="11" spans="1:14" x14ac:dyDescent="0.2">
      <c r="A11" s="22">
        <v>10</v>
      </c>
      <c r="B11" s="22" t="s">
        <v>70</v>
      </c>
      <c r="C11" s="22" t="s">
        <v>40</v>
      </c>
      <c r="D11" s="22" t="s">
        <v>104</v>
      </c>
      <c r="E11" s="22">
        <v>3000</v>
      </c>
      <c r="F11" s="179">
        <f t="shared" si="0"/>
        <v>1650</v>
      </c>
      <c r="G11" s="179">
        <f t="shared" si="1"/>
        <v>604.5</v>
      </c>
      <c r="H11" s="179">
        <f t="shared" si="2"/>
        <v>4045.5</v>
      </c>
      <c r="I11" s="179">
        <f t="shared" si="3"/>
        <v>166593.69</v>
      </c>
      <c r="J11" s="179">
        <f t="shared" si="4"/>
        <v>5547.5754245754242</v>
      </c>
    </row>
    <row r="12" spans="1:14" x14ac:dyDescent="0.2">
      <c r="A12" s="22">
        <v>11</v>
      </c>
      <c r="B12" s="22" t="s">
        <v>70</v>
      </c>
      <c r="C12" s="22" t="s">
        <v>101</v>
      </c>
      <c r="D12" s="22" t="s">
        <v>103</v>
      </c>
      <c r="E12" s="22">
        <v>3450</v>
      </c>
      <c r="F12" s="179">
        <f t="shared" si="0"/>
        <v>1897.5</v>
      </c>
      <c r="G12" s="179">
        <f t="shared" si="1"/>
        <v>695.17500000000007</v>
      </c>
      <c r="H12" s="179">
        <f t="shared" si="2"/>
        <v>4652.3249999999998</v>
      </c>
      <c r="I12" s="179">
        <f t="shared" si="3"/>
        <v>191582.74349999998</v>
      </c>
      <c r="J12" s="179">
        <f t="shared" si="4"/>
        <v>6379.7117382617371</v>
      </c>
    </row>
    <row r="13" spans="1:14" x14ac:dyDescent="0.2">
      <c r="A13" s="22">
        <v>12</v>
      </c>
      <c r="B13" s="22" t="s">
        <v>126</v>
      </c>
      <c r="C13" s="22" t="s">
        <v>127</v>
      </c>
      <c r="D13" s="22" t="s">
        <v>125</v>
      </c>
      <c r="E13" s="22">
        <v>2700</v>
      </c>
      <c r="F13" s="179">
        <f t="shared" si="0"/>
        <v>1485</v>
      </c>
      <c r="G13" s="179">
        <f t="shared" si="1"/>
        <v>544.05000000000007</v>
      </c>
      <c r="H13" s="179">
        <f t="shared" si="2"/>
        <v>3640.95</v>
      </c>
      <c r="I13" s="179">
        <f t="shared" si="3"/>
        <v>149934.321</v>
      </c>
      <c r="J13" s="179">
        <f t="shared" si="4"/>
        <v>4992.8178821178817</v>
      </c>
    </row>
    <row r="14" spans="1:14" x14ac:dyDescent="0.2">
      <c r="A14" s="22">
        <v>13</v>
      </c>
      <c r="B14" s="22" t="s">
        <v>71</v>
      </c>
      <c r="C14" s="22" t="s">
        <v>72</v>
      </c>
      <c r="D14" s="22" t="s">
        <v>105</v>
      </c>
      <c r="E14" s="22">
        <v>8500</v>
      </c>
      <c r="F14" s="179">
        <f t="shared" si="0"/>
        <v>4675</v>
      </c>
      <c r="G14" s="179">
        <f t="shared" si="1"/>
        <v>1712.75</v>
      </c>
      <c r="H14" s="179">
        <f t="shared" si="2"/>
        <v>11462.25</v>
      </c>
      <c r="I14" s="179">
        <f t="shared" si="3"/>
        <v>472015.45500000002</v>
      </c>
      <c r="J14" s="179">
        <f t="shared" si="4"/>
        <v>15718.130369630369</v>
      </c>
    </row>
    <row r="15" spans="1:14" x14ac:dyDescent="0.2">
      <c r="A15" s="22">
        <v>14</v>
      </c>
      <c r="B15" s="22" t="s">
        <v>128</v>
      </c>
      <c r="C15" s="22" t="s">
        <v>129</v>
      </c>
      <c r="D15" s="22" t="s">
        <v>130</v>
      </c>
      <c r="E15" s="22">
        <v>4650</v>
      </c>
      <c r="F15" s="179">
        <f t="shared" si="0"/>
        <v>2557.5</v>
      </c>
      <c r="G15" s="179">
        <f t="shared" si="1"/>
        <v>936.97500000000002</v>
      </c>
      <c r="H15" s="179">
        <f t="shared" si="2"/>
        <v>6270.5249999999996</v>
      </c>
      <c r="I15" s="179">
        <f t="shared" si="3"/>
        <v>258220.21949999998</v>
      </c>
      <c r="J15" s="179">
        <f t="shared" si="4"/>
        <v>8598.7419080919062</v>
      </c>
    </row>
    <row r="16" spans="1:14" x14ac:dyDescent="0.2">
      <c r="A16" s="22">
        <v>15</v>
      </c>
      <c r="B16" s="22" t="s">
        <v>73</v>
      </c>
      <c r="C16" s="22" t="s">
        <v>91</v>
      </c>
      <c r="D16" s="22" t="s">
        <v>89</v>
      </c>
      <c r="E16" s="22">
        <v>2070</v>
      </c>
      <c r="F16" s="179">
        <f t="shared" si="0"/>
        <v>1138.5</v>
      </c>
      <c r="G16" s="179">
        <f t="shared" si="1"/>
        <v>417.10500000000002</v>
      </c>
      <c r="H16" s="179">
        <f t="shared" si="2"/>
        <v>2791.395</v>
      </c>
      <c r="I16" s="179">
        <f t="shared" si="3"/>
        <v>114949.6461</v>
      </c>
      <c r="J16" s="179">
        <f t="shared" si="4"/>
        <v>3827.8270429570425</v>
      </c>
    </row>
    <row r="17" spans="1:10" x14ac:dyDescent="0.2">
      <c r="A17" s="22">
        <v>16</v>
      </c>
      <c r="B17" s="22" t="s">
        <v>27</v>
      </c>
      <c r="C17" s="22" t="s">
        <v>131</v>
      </c>
      <c r="D17" s="22" t="s">
        <v>33</v>
      </c>
      <c r="E17" s="22">
        <v>6400</v>
      </c>
      <c r="F17" s="179">
        <f t="shared" si="0"/>
        <v>3520</v>
      </c>
      <c r="G17" s="179">
        <f t="shared" si="1"/>
        <v>1289.6000000000001</v>
      </c>
      <c r="H17" s="179">
        <f t="shared" si="2"/>
        <v>8630.4</v>
      </c>
      <c r="I17" s="179">
        <f t="shared" si="3"/>
        <v>355399.87199999997</v>
      </c>
      <c r="J17" s="179">
        <f t="shared" si="4"/>
        <v>11834.827572427572</v>
      </c>
    </row>
    <row r="18" spans="1:10" x14ac:dyDescent="0.2">
      <c r="A18" s="22">
        <v>17</v>
      </c>
      <c r="B18" s="22" t="s">
        <v>27</v>
      </c>
      <c r="C18" s="22" t="s">
        <v>132</v>
      </c>
      <c r="D18" s="22" t="s">
        <v>133</v>
      </c>
      <c r="E18" s="22">
        <v>2400</v>
      </c>
      <c r="F18" s="179">
        <f t="shared" si="0"/>
        <v>1320</v>
      </c>
      <c r="G18" s="179">
        <f t="shared" si="1"/>
        <v>483.6</v>
      </c>
      <c r="H18" s="179">
        <f t="shared" si="2"/>
        <v>3236.4</v>
      </c>
      <c r="I18" s="179">
        <f t="shared" si="3"/>
        <v>133274.95199999999</v>
      </c>
      <c r="J18" s="179">
        <f t="shared" si="4"/>
        <v>4438.0603396603392</v>
      </c>
    </row>
    <row r="19" spans="1:10" x14ac:dyDescent="0.2">
      <c r="A19" s="22">
        <v>18</v>
      </c>
      <c r="B19" s="22" t="s">
        <v>134</v>
      </c>
      <c r="C19" s="22" t="s">
        <v>135</v>
      </c>
      <c r="D19" s="22" t="s">
        <v>136</v>
      </c>
      <c r="E19" s="22">
        <v>3100</v>
      </c>
      <c r="F19" s="179">
        <f t="shared" si="0"/>
        <v>1705</v>
      </c>
      <c r="G19" s="179">
        <f t="shared" si="1"/>
        <v>624.65</v>
      </c>
      <c r="H19" s="179">
        <f t="shared" si="2"/>
        <v>4180.3500000000004</v>
      </c>
      <c r="I19" s="179">
        <f t="shared" si="3"/>
        <v>172146.81300000002</v>
      </c>
      <c r="J19" s="179">
        <f t="shared" si="4"/>
        <v>5732.494605394606</v>
      </c>
    </row>
    <row r="20" spans="1:10" x14ac:dyDescent="0.2">
      <c r="A20" s="22">
        <v>19</v>
      </c>
      <c r="B20" s="22" t="s">
        <v>74</v>
      </c>
      <c r="C20" s="22" t="s">
        <v>75</v>
      </c>
      <c r="D20" s="22" t="s">
        <v>38</v>
      </c>
      <c r="E20" s="22">
        <v>3480</v>
      </c>
      <c r="F20" s="179">
        <f t="shared" si="0"/>
        <v>1914</v>
      </c>
      <c r="G20" s="179">
        <f t="shared" si="1"/>
        <v>701.22</v>
      </c>
      <c r="H20" s="179">
        <f t="shared" si="2"/>
        <v>4692.78</v>
      </c>
      <c r="I20" s="179">
        <f t="shared" si="3"/>
        <v>193248.68039999998</v>
      </c>
      <c r="J20" s="179">
        <f t="shared" si="4"/>
        <v>6435.1874925074917</v>
      </c>
    </row>
    <row r="21" spans="1:10" x14ac:dyDescent="0.2">
      <c r="A21" s="22">
        <v>20</v>
      </c>
      <c r="B21" s="22" t="s">
        <v>137</v>
      </c>
      <c r="C21" s="22" t="s">
        <v>26</v>
      </c>
      <c r="D21" s="22" t="s">
        <v>22</v>
      </c>
      <c r="E21" s="22">
        <v>900</v>
      </c>
      <c r="F21" s="179">
        <f t="shared" si="0"/>
        <v>495</v>
      </c>
      <c r="G21" s="179">
        <f t="shared" si="1"/>
        <v>181.35</v>
      </c>
      <c r="H21" s="179">
        <f t="shared" si="2"/>
        <v>1213.6500000000001</v>
      </c>
      <c r="I21" s="179">
        <f t="shared" si="3"/>
        <v>49978.107000000004</v>
      </c>
      <c r="J21" s="179">
        <f t="shared" si="4"/>
        <v>1664.2726273726275</v>
      </c>
    </row>
    <row r="22" spans="1:10" x14ac:dyDescent="0.2">
      <c r="A22" s="22">
        <v>21</v>
      </c>
      <c r="B22" s="22" t="s">
        <v>76</v>
      </c>
      <c r="C22" s="22" t="s">
        <v>77</v>
      </c>
      <c r="D22" s="22" t="s">
        <v>31</v>
      </c>
      <c r="E22" s="22">
        <v>905</v>
      </c>
      <c r="F22" s="179">
        <f t="shared" si="0"/>
        <v>497.75</v>
      </c>
      <c r="G22" s="179">
        <f t="shared" si="1"/>
        <v>182.35750000000002</v>
      </c>
      <c r="H22" s="179">
        <f t="shared" si="2"/>
        <v>1220.3924999999999</v>
      </c>
      <c r="I22" s="179">
        <f t="shared" si="3"/>
        <v>50255.763149999999</v>
      </c>
      <c r="J22" s="179">
        <f t="shared" si="4"/>
        <v>1673.5185864135863</v>
      </c>
    </row>
    <row r="23" spans="1:10" x14ac:dyDescent="0.2">
      <c r="A23" s="22">
        <v>22</v>
      </c>
      <c r="B23" s="22" t="s">
        <v>78</v>
      </c>
      <c r="C23" s="22" t="s">
        <v>41</v>
      </c>
      <c r="D23" s="22" t="s">
        <v>107</v>
      </c>
      <c r="E23" s="22">
        <v>5750</v>
      </c>
      <c r="F23" s="179">
        <f t="shared" si="0"/>
        <v>3162.5</v>
      </c>
      <c r="G23" s="179">
        <f t="shared" si="1"/>
        <v>1158.625</v>
      </c>
      <c r="H23" s="179">
        <f t="shared" si="2"/>
        <v>7753.875</v>
      </c>
      <c r="I23" s="179">
        <f t="shared" si="3"/>
        <v>319304.57250000001</v>
      </c>
      <c r="J23" s="179">
        <f t="shared" si="4"/>
        <v>10632.852897102897</v>
      </c>
    </row>
    <row r="24" spans="1:10" x14ac:dyDescent="0.2">
      <c r="A24" s="22">
        <v>23</v>
      </c>
      <c r="B24" s="22" t="s">
        <v>138</v>
      </c>
      <c r="C24" s="22" t="s">
        <v>139</v>
      </c>
      <c r="D24" s="22" t="s">
        <v>56</v>
      </c>
      <c r="E24" s="22">
        <v>1800</v>
      </c>
      <c r="F24" s="179">
        <f t="shared" si="0"/>
        <v>990</v>
      </c>
      <c r="G24" s="179">
        <f t="shared" si="1"/>
        <v>362.7</v>
      </c>
      <c r="H24" s="179">
        <f t="shared" si="2"/>
        <v>2427.3000000000002</v>
      </c>
      <c r="I24" s="179">
        <f t="shared" si="3"/>
        <v>99956.214000000007</v>
      </c>
      <c r="J24" s="179">
        <f t="shared" si="4"/>
        <v>3328.5452547452551</v>
      </c>
    </row>
    <row r="25" spans="1:10" x14ac:dyDescent="0.2">
      <c r="A25" s="22">
        <v>24</v>
      </c>
      <c r="B25" s="22" t="s">
        <v>79</v>
      </c>
      <c r="C25" s="22" t="s">
        <v>106</v>
      </c>
      <c r="D25" s="22" t="s">
        <v>56</v>
      </c>
      <c r="E25" s="22">
        <v>3000</v>
      </c>
      <c r="F25" s="179">
        <f t="shared" si="0"/>
        <v>1650</v>
      </c>
      <c r="G25" s="179">
        <f t="shared" si="1"/>
        <v>604.5</v>
      </c>
      <c r="H25" s="179">
        <f t="shared" si="2"/>
        <v>4045.5</v>
      </c>
      <c r="I25" s="179">
        <f t="shared" si="3"/>
        <v>166593.69</v>
      </c>
      <c r="J25" s="179">
        <f t="shared" si="4"/>
        <v>5547.5754245754242</v>
      </c>
    </row>
    <row r="26" spans="1:10" x14ac:dyDescent="0.2">
      <c r="A26" s="22">
        <v>25</v>
      </c>
      <c r="B26" s="22" t="s">
        <v>140</v>
      </c>
      <c r="C26" s="22" t="s">
        <v>108</v>
      </c>
      <c r="D26" s="22" t="s">
        <v>109</v>
      </c>
      <c r="E26" s="22">
        <v>4750</v>
      </c>
      <c r="F26" s="179">
        <f t="shared" si="0"/>
        <v>2612.5</v>
      </c>
      <c r="G26" s="179">
        <f t="shared" si="1"/>
        <v>957.125</v>
      </c>
      <c r="H26" s="179">
        <f t="shared" si="2"/>
        <v>6405.375</v>
      </c>
      <c r="I26" s="179">
        <f t="shared" si="3"/>
        <v>263773.34249999997</v>
      </c>
      <c r="J26" s="179">
        <f t="shared" si="4"/>
        <v>8783.6610889110871</v>
      </c>
    </row>
    <row r="27" spans="1:10" x14ac:dyDescent="0.2">
      <c r="A27" s="22">
        <v>26</v>
      </c>
      <c r="B27" s="22" t="s">
        <v>80</v>
      </c>
      <c r="C27" s="22" t="s">
        <v>110</v>
      </c>
      <c r="D27" s="22" t="s">
        <v>29</v>
      </c>
      <c r="E27" s="22">
        <v>1800</v>
      </c>
      <c r="F27" s="179">
        <f t="shared" si="0"/>
        <v>990</v>
      </c>
      <c r="G27" s="179">
        <f t="shared" si="1"/>
        <v>362.7</v>
      </c>
      <c r="H27" s="179">
        <f t="shared" si="2"/>
        <v>2427.3000000000002</v>
      </c>
      <c r="I27" s="179">
        <f t="shared" si="3"/>
        <v>99956.214000000007</v>
      </c>
      <c r="J27" s="179">
        <f t="shared" si="4"/>
        <v>3328.5452547452551</v>
      </c>
    </row>
    <row r="28" spans="1:10" x14ac:dyDescent="0.2">
      <c r="A28" s="22">
        <v>27</v>
      </c>
      <c r="B28" s="22" t="s">
        <v>141</v>
      </c>
      <c r="C28" s="22" t="s">
        <v>36</v>
      </c>
      <c r="D28" s="22" t="s">
        <v>142</v>
      </c>
      <c r="E28" s="22">
        <v>10880</v>
      </c>
      <c r="F28" s="179">
        <f t="shared" si="0"/>
        <v>5984</v>
      </c>
      <c r="G28" s="179">
        <f t="shared" si="1"/>
        <v>2192.3200000000002</v>
      </c>
      <c r="H28" s="179">
        <f t="shared" si="2"/>
        <v>14671.68</v>
      </c>
      <c r="I28" s="179">
        <f t="shared" si="3"/>
        <v>604179.78240000003</v>
      </c>
      <c r="J28" s="179">
        <f t="shared" si="4"/>
        <v>20119.206873126874</v>
      </c>
    </row>
    <row r="29" spans="1:10" x14ac:dyDescent="0.2">
      <c r="A29" s="22">
        <v>28</v>
      </c>
      <c r="B29" s="22" t="s">
        <v>81</v>
      </c>
      <c r="C29" s="22" t="s">
        <v>108</v>
      </c>
      <c r="D29" s="22" t="s">
        <v>62</v>
      </c>
      <c r="E29" s="22">
        <v>5000</v>
      </c>
      <c r="F29" s="179">
        <f t="shared" si="0"/>
        <v>2750</v>
      </c>
      <c r="G29" s="179">
        <f t="shared" si="1"/>
        <v>1007.5</v>
      </c>
      <c r="H29" s="179">
        <f t="shared" si="2"/>
        <v>6742.5</v>
      </c>
      <c r="I29" s="179">
        <f t="shared" si="3"/>
        <v>277656.15000000002</v>
      </c>
      <c r="J29" s="179">
        <f t="shared" si="4"/>
        <v>9245.9590409590419</v>
      </c>
    </row>
    <row r="30" spans="1:10" x14ac:dyDescent="0.2">
      <c r="A30" s="22">
        <v>29</v>
      </c>
      <c r="B30" s="22" t="s">
        <v>82</v>
      </c>
      <c r="C30" s="22" t="s">
        <v>61</v>
      </c>
      <c r="D30" s="22" t="s">
        <v>109</v>
      </c>
      <c r="E30" s="22">
        <v>1900</v>
      </c>
      <c r="F30" s="179">
        <f t="shared" si="0"/>
        <v>1045</v>
      </c>
      <c r="G30" s="179">
        <f t="shared" si="1"/>
        <v>382.85</v>
      </c>
      <c r="H30" s="179">
        <f t="shared" si="2"/>
        <v>2562.15</v>
      </c>
      <c r="I30" s="179">
        <f t="shared" si="3"/>
        <v>105509.337</v>
      </c>
      <c r="J30" s="179">
        <f t="shared" si="4"/>
        <v>3513.4644355644355</v>
      </c>
    </row>
    <row r="31" spans="1:10" x14ac:dyDescent="0.2">
      <c r="A31" s="22">
        <v>30</v>
      </c>
      <c r="B31" s="22" t="s">
        <v>143</v>
      </c>
      <c r="C31" s="22" t="s">
        <v>144</v>
      </c>
      <c r="D31" s="22" t="s">
        <v>32</v>
      </c>
      <c r="E31" s="22">
        <v>3450</v>
      </c>
      <c r="F31" s="179">
        <f t="shared" si="0"/>
        <v>1897.5</v>
      </c>
      <c r="G31" s="179">
        <f t="shared" si="1"/>
        <v>695.17500000000007</v>
      </c>
      <c r="H31" s="179">
        <f t="shared" si="2"/>
        <v>4652.3249999999998</v>
      </c>
      <c r="I31" s="179">
        <f t="shared" si="3"/>
        <v>191582.74349999998</v>
      </c>
      <c r="J31" s="179">
        <f t="shared" si="4"/>
        <v>6379.7117382617371</v>
      </c>
    </row>
    <row r="32" spans="1:10" x14ac:dyDescent="0.2">
      <c r="A32" s="22">
        <v>31</v>
      </c>
      <c r="B32" s="22" t="s">
        <v>83</v>
      </c>
      <c r="C32" s="22" t="s">
        <v>36</v>
      </c>
      <c r="D32" s="22" t="s">
        <v>29</v>
      </c>
      <c r="E32" s="22">
        <v>2550</v>
      </c>
      <c r="F32" s="179">
        <f t="shared" si="0"/>
        <v>1402.5</v>
      </c>
      <c r="G32" s="179">
        <f t="shared" si="1"/>
        <v>513.82500000000005</v>
      </c>
      <c r="H32" s="179">
        <f t="shared" si="2"/>
        <v>3438.6750000000002</v>
      </c>
      <c r="I32" s="179">
        <f t="shared" si="3"/>
        <v>141604.63649999999</v>
      </c>
      <c r="J32" s="179">
        <f t="shared" si="4"/>
        <v>4715.4391108891105</v>
      </c>
    </row>
    <row r="33" spans="1:10" x14ac:dyDescent="0.2">
      <c r="A33" s="22">
        <v>32</v>
      </c>
      <c r="B33" s="22" t="s">
        <v>83</v>
      </c>
      <c r="C33" s="22" t="s">
        <v>110</v>
      </c>
      <c r="D33" s="22" t="s">
        <v>29</v>
      </c>
      <c r="E33" s="22">
        <v>7360</v>
      </c>
      <c r="F33" s="179">
        <f t="shared" si="0"/>
        <v>4048</v>
      </c>
      <c r="G33" s="179">
        <f t="shared" si="1"/>
        <v>1483.04</v>
      </c>
      <c r="H33" s="179">
        <f t="shared" si="2"/>
        <v>9924.9599999999991</v>
      </c>
      <c r="I33" s="179">
        <f t="shared" si="3"/>
        <v>408709.85279999994</v>
      </c>
      <c r="J33" s="179">
        <f t="shared" si="4"/>
        <v>13610.051708291705</v>
      </c>
    </row>
    <row r="34" spans="1:10" x14ac:dyDescent="0.2">
      <c r="A34" s="22">
        <v>33</v>
      </c>
      <c r="B34" s="22" t="s">
        <v>84</v>
      </c>
      <c r="C34" s="22" t="s">
        <v>23</v>
      </c>
      <c r="D34" s="22" t="s">
        <v>111</v>
      </c>
      <c r="E34" s="22">
        <v>3600</v>
      </c>
      <c r="F34" s="179">
        <f t="shared" si="0"/>
        <v>1980</v>
      </c>
      <c r="G34" s="179">
        <f t="shared" si="1"/>
        <v>725.4</v>
      </c>
      <c r="H34" s="179">
        <f t="shared" si="2"/>
        <v>4854.6000000000004</v>
      </c>
      <c r="I34" s="179">
        <f t="shared" si="3"/>
        <v>199912.42800000001</v>
      </c>
      <c r="J34" s="179">
        <f t="shared" si="4"/>
        <v>6657.0905094905102</v>
      </c>
    </row>
    <row r="35" spans="1:10" x14ac:dyDescent="0.2">
      <c r="A35" s="22">
        <v>34</v>
      </c>
      <c r="B35" s="22" t="s">
        <v>84</v>
      </c>
      <c r="C35" s="22" t="s">
        <v>145</v>
      </c>
      <c r="D35" s="22" t="s">
        <v>146</v>
      </c>
      <c r="E35" s="22">
        <v>8500</v>
      </c>
      <c r="F35" s="179">
        <f t="shared" si="0"/>
        <v>4675</v>
      </c>
      <c r="G35" s="179">
        <f t="shared" si="1"/>
        <v>1712.75</v>
      </c>
      <c r="H35" s="179">
        <f t="shared" si="2"/>
        <v>11462.25</v>
      </c>
      <c r="I35" s="179">
        <f t="shared" si="3"/>
        <v>472015.45500000002</v>
      </c>
      <c r="J35" s="179">
        <f t="shared" si="4"/>
        <v>15718.130369630369</v>
      </c>
    </row>
    <row r="36" spans="1:10" x14ac:dyDescent="0.2">
      <c r="A36" s="22">
        <v>35</v>
      </c>
      <c r="B36" s="22" t="s">
        <v>147</v>
      </c>
      <c r="C36" s="22" t="s">
        <v>148</v>
      </c>
      <c r="D36" s="22" t="s">
        <v>149</v>
      </c>
      <c r="E36" s="22">
        <v>3400</v>
      </c>
      <c r="F36" s="179">
        <f t="shared" si="0"/>
        <v>1870</v>
      </c>
      <c r="G36" s="179">
        <f t="shared" si="1"/>
        <v>685.1</v>
      </c>
      <c r="H36" s="179">
        <f t="shared" si="2"/>
        <v>4584.8999999999996</v>
      </c>
      <c r="I36" s="179">
        <f t="shared" si="3"/>
        <v>188806.18199999997</v>
      </c>
      <c r="J36" s="179">
        <f t="shared" si="4"/>
        <v>6287.2521478521467</v>
      </c>
    </row>
    <row r="37" spans="1:10" x14ac:dyDescent="0.2">
      <c r="A37" s="22">
        <v>36</v>
      </c>
      <c r="B37" s="22" t="s">
        <v>85</v>
      </c>
      <c r="C37" s="22" t="s">
        <v>86</v>
      </c>
      <c r="D37" s="22" t="s">
        <v>87</v>
      </c>
      <c r="E37" s="22">
        <v>2070</v>
      </c>
      <c r="F37" s="179">
        <f t="shared" si="0"/>
        <v>1138.5</v>
      </c>
      <c r="G37" s="179">
        <f t="shared" si="1"/>
        <v>417.10500000000002</v>
      </c>
      <c r="H37" s="179">
        <f t="shared" si="2"/>
        <v>2791.395</v>
      </c>
      <c r="I37" s="179">
        <f t="shared" si="3"/>
        <v>114949.6461</v>
      </c>
      <c r="J37" s="179">
        <f t="shared" si="4"/>
        <v>3827.8270429570425</v>
      </c>
    </row>
    <row r="38" spans="1:10" x14ac:dyDescent="0.2">
      <c r="A38" s="22">
        <v>37</v>
      </c>
      <c r="B38" s="22" t="s">
        <v>150</v>
      </c>
      <c r="C38" s="22" t="s">
        <v>86</v>
      </c>
      <c r="D38" s="22" t="s">
        <v>87</v>
      </c>
      <c r="E38" s="22">
        <v>4650</v>
      </c>
      <c r="F38" s="179">
        <f t="shared" si="0"/>
        <v>2557.5</v>
      </c>
      <c r="G38" s="179">
        <f t="shared" si="1"/>
        <v>936.97500000000002</v>
      </c>
      <c r="H38" s="179">
        <f t="shared" si="2"/>
        <v>6270.5249999999996</v>
      </c>
      <c r="I38" s="179">
        <f t="shared" si="3"/>
        <v>258220.21949999998</v>
      </c>
      <c r="J38" s="179">
        <f t="shared" si="4"/>
        <v>8598.7419080919062</v>
      </c>
    </row>
    <row r="39" spans="1:10" x14ac:dyDescent="0.2">
      <c r="A39" s="22">
        <v>38</v>
      </c>
      <c r="B39" s="22" t="s">
        <v>88</v>
      </c>
      <c r="C39" s="22" t="s">
        <v>30</v>
      </c>
      <c r="D39" s="22" t="s">
        <v>35</v>
      </c>
      <c r="E39" s="22">
        <v>2515</v>
      </c>
      <c r="F39" s="179">
        <f t="shared" si="0"/>
        <v>1383.25</v>
      </c>
      <c r="G39" s="179">
        <f t="shared" si="1"/>
        <v>506.77250000000004</v>
      </c>
      <c r="H39" s="179">
        <f t="shared" si="2"/>
        <v>3391.4775</v>
      </c>
      <c r="I39" s="179">
        <f t="shared" si="3"/>
        <v>139661.04345</v>
      </c>
      <c r="J39" s="179">
        <f t="shared" si="4"/>
        <v>4650.7173976023969</v>
      </c>
    </row>
    <row r="40" spans="1:10" x14ac:dyDescent="0.2">
      <c r="A40" s="22">
        <v>39</v>
      </c>
      <c r="B40" s="22" t="s">
        <v>88</v>
      </c>
      <c r="C40" s="22" t="s">
        <v>151</v>
      </c>
      <c r="D40" s="22" t="s">
        <v>35</v>
      </c>
      <c r="E40" s="22">
        <v>3450</v>
      </c>
      <c r="F40" s="179">
        <f t="shared" si="0"/>
        <v>1897.5</v>
      </c>
      <c r="G40" s="179">
        <f t="shared" si="1"/>
        <v>695.17500000000007</v>
      </c>
      <c r="H40" s="179">
        <f t="shared" si="2"/>
        <v>4652.3249999999998</v>
      </c>
      <c r="I40" s="179">
        <f t="shared" si="3"/>
        <v>191582.74349999998</v>
      </c>
      <c r="J40" s="179">
        <f t="shared" si="4"/>
        <v>6379.7117382617371</v>
      </c>
    </row>
    <row r="41" spans="1:10" x14ac:dyDescent="0.2">
      <c r="A41" s="22">
        <v>40</v>
      </c>
      <c r="B41" s="22" t="s">
        <v>152</v>
      </c>
      <c r="C41" s="22" t="s">
        <v>153</v>
      </c>
      <c r="D41" s="22" t="s">
        <v>154</v>
      </c>
      <c r="E41" s="22">
        <v>2100</v>
      </c>
      <c r="F41" s="179">
        <f t="shared" si="0"/>
        <v>1155</v>
      </c>
      <c r="G41" s="179">
        <f t="shared" si="1"/>
        <v>423.15000000000003</v>
      </c>
      <c r="H41" s="179">
        <f t="shared" si="2"/>
        <v>2831.85</v>
      </c>
      <c r="I41" s="179">
        <f t="shared" si="3"/>
        <v>116615.583</v>
      </c>
      <c r="J41" s="179">
        <f t="shared" si="4"/>
        <v>3883.3027972027971</v>
      </c>
    </row>
    <row r="42" spans="1:10" x14ac:dyDescent="0.2">
      <c r="A42" s="22">
        <v>41</v>
      </c>
      <c r="B42" s="22" t="s">
        <v>97</v>
      </c>
      <c r="C42" s="22" t="s">
        <v>98</v>
      </c>
      <c r="D42" s="22" t="s">
        <v>99</v>
      </c>
      <c r="E42" s="22">
        <v>2550</v>
      </c>
      <c r="F42" s="179">
        <f t="shared" si="0"/>
        <v>1402.5</v>
      </c>
      <c r="G42" s="179">
        <f t="shared" si="1"/>
        <v>513.82500000000005</v>
      </c>
      <c r="H42" s="179">
        <f t="shared" si="2"/>
        <v>3438.6750000000002</v>
      </c>
      <c r="I42" s="179">
        <f t="shared" si="3"/>
        <v>141604.63649999999</v>
      </c>
      <c r="J42" s="179">
        <f t="shared" si="4"/>
        <v>4715.4391108891105</v>
      </c>
    </row>
    <row r="43" spans="1:10" x14ac:dyDescent="0.2">
      <c r="A43" s="22">
        <v>42</v>
      </c>
      <c r="B43" s="22" t="s">
        <v>155</v>
      </c>
      <c r="C43" s="22" t="s">
        <v>156</v>
      </c>
      <c r="D43" s="22" t="s">
        <v>157</v>
      </c>
      <c r="E43" s="22">
        <v>5100</v>
      </c>
      <c r="F43" s="179">
        <f t="shared" si="0"/>
        <v>2805</v>
      </c>
      <c r="G43" s="179">
        <f t="shared" si="1"/>
        <v>1027.6500000000001</v>
      </c>
      <c r="H43" s="179">
        <f t="shared" si="2"/>
        <v>6877.35</v>
      </c>
      <c r="I43" s="179">
        <f t="shared" si="3"/>
        <v>283209.27299999999</v>
      </c>
      <c r="J43" s="179">
        <f t="shared" si="4"/>
        <v>9430.8782217782209</v>
      </c>
    </row>
    <row r="44" spans="1:10" x14ac:dyDescent="0.2">
      <c r="A44" s="22">
        <v>43</v>
      </c>
      <c r="B44" s="22" t="s">
        <v>90</v>
      </c>
      <c r="C44" s="22" t="s">
        <v>112</v>
      </c>
      <c r="D44" s="22" t="s">
        <v>113</v>
      </c>
      <c r="E44" s="22">
        <v>3060</v>
      </c>
      <c r="F44" s="179">
        <f t="shared" si="0"/>
        <v>1683</v>
      </c>
      <c r="G44" s="179">
        <f t="shared" si="1"/>
        <v>616.59</v>
      </c>
      <c r="H44" s="179">
        <f t="shared" si="2"/>
        <v>4126.41</v>
      </c>
      <c r="I44" s="179">
        <f t="shared" si="3"/>
        <v>169925.5638</v>
      </c>
      <c r="J44" s="179">
        <f t="shared" si="4"/>
        <v>5658.5269330669325</v>
      </c>
    </row>
    <row r="45" spans="1:10" x14ac:dyDescent="0.2">
      <c r="A45" s="22">
        <v>44</v>
      </c>
      <c r="B45" s="22" t="s">
        <v>114</v>
      </c>
      <c r="C45" s="22" t="s">
        <v>115</v>
      </c>
      <c r="D45" s="22" t="s">
        <v>116</v>
      </c>
      <c r="E45" s="22">
        <v>2080</v>
      </c>
      <c r="F45" s="179">
        <f t="shared" si="0"/>
        <v>1144</v>
      </c>
      <c r="G45" s="179">
        <f t="shared" si="1"/>
        <v>419.12</v>
      </c>
      <c r="H45" s="179">
        <f t="shared" si="2"/>
        <v>2804.88</v>
      </c>
      <c r="I45" s="179">
        <f t="shared" si="3"/>
        <v>115504.9584</v>
      </c>
      <c r="J45" s="179">
        <f t="shared" si="4"/>
        <v>3846.3189610389609</v>
      </c>
    </row>
    <row r="46" spans="1:10" x14ac:dyDescent="0.2">
      <c r="A46" s="22">
        <v>45</v>
      </c>
      <c r="B46" s="22" t="s">
        <v>158</v>
      </c>
      <c r="C46" s="22" t="s">
        <v>159</v>
      </c>
      <c r="D46" s="22" t="s">
        <v>160</v>
      </c>
      <c r="E46" s="22">
        <v>3060</v>
      </c>
      <c r="F46" s="179">
        <f t="shared" si="0"/>
        <v>1683</v>
      </c>
      <c r="G46" s="179">
        <f t="shared" si="1"/>
        <v>616.59</v>
      </c>
      <c r="H46" s="179">
        <f t="shared" si="2"/>
        <v>4126.41</v>
      </c>
      <c r="I46" s="179">
        <f t="shared" si="3"/>
        <v>169925.5638</v>
      </c>
      <c r="J46" s="179">
        <f t="shared" si="4"/>
        <v>5658.5269330669325</v>
      </c>
    </row>
    <row r="47" spans="1:10" x14ac:dyDescent="0.2">
      <c r="A47" s="22">
        <v>46</v>
      </c>
      <c r="B47" s="22" t="s">
        <v>92</v>
      </c>
      <c r="C47" s="22" t="s">
        <v>93</v>
      </c>
      <c r="D47" s="22" t="s">
        <v>94</v>
      </c>
      <c r="E47" s="22">
        <v>7360</v>
      </c>
      <c r="F47" s="179">
        <f t="shared" si="0"/>
        <v>4048</v>
      </c>
      <c r="G47" s="179">
        <f t="shared" si="1"/>
        <v>1483.04</v>
      </c>
      <c r="H47" s="179">
        <f t="shared" si="2"/>
        <v>9924.9599999999991</v>
      </c>
      <c r="I47" s="179">
        <f t="shared" si="3"/>
        <v>408709.85279999994</v>
      </c>
      <c r="J47" s="179">
        <f t="shared" si="4"/>
        <v>13610.051708291705</v>
      </c>
    </row>
    <row r="48" spans="1:10" x14ac:dyDescent="0.2">
      <c r="A48" s="22">
        <v>47</v>
      </c>
      <c r="B48" s="22" t="s">
        <v>161</v>
      </c>
      <c r="C48" s="22" t="s">
        <v>25</v>
      </c>
      <c r="D48" s="22" t="s">
        <v>43</v>
      </c>
      <c r="E48" s="22">
        <v>8500</v>
      </c>
      <c r="F48" s="179">
        <f t="shared" si="0"/>
        <v>4675</v>
      </c>
      <c r="G48" s="179">
        <f t="shared" si="1"/>
        <v>1712.75</v>
      </c>
      <c r="H48" s="179">
        <f t="shared" si="2"/>
        <v>11462.25</v>
      </c>
      <c r="I48" s="179">
        <f t="shared" si="3"/>
        <v>472015.45500000002</v>
      </c>
      <c r="J48" s="179">
        <f t="shared" si="4"/>
        <v>15718.130369630369</v>
      </c>
    </row>
    <row r="49" spans="1:10" x14ac:dyDescent="0.2">
      <c r="A49" s="22">
        <v>48</v>
      </c>
      <c r="B49" s="22" t="s">
        <v>162</v>
      </c>
      <c r="C49" s="22" t="s">
        <v>163</v>
      </c>
      <c r="D49" s="22" t="s">
        <v>164</v>
      </c>
      <c r="E49" s="22">
        <v>10880</v>
      </c>
      <c r="F49" s="179">
        <f t="shared" si="0"/>
        <v>5984</v>
      </c>
      <c r="G49" s="179">
        <f t="shared" si="1"/>
        <v>2192.3200000000002</v>
      </c>
      <c r="H49" s="179">
        <f t="shared" si="2"/>
        <v>14671.68</v>
      </c>
      <c r="I49" s="179">
        <f t="shared" si="3"/>
        <v>604179.78240000003</v>
      </c>
      <c r="J49" s="179">
        <f t="shared" si="4"/>
        <v>20119.206873126874</v>
      </c>
    </row>
    <row r="50" spans="1:10" x14ac:dyDescent="0.2">
      <c r="A50" s="22">
        <v>49</v>
      </c>
      <c r="B50" s="22" t="s">
        <v>165</v>
      </c>
      <c r="C50" s="22" t="s">
        <v>166</v>
      </c>
      <c r="D50" s="22" t="s">
        <v>167</v>
      </c>
      <c r="E50" s="22">
        <v>5000</v>
      </c>
      <c r="F50" s="179">
        <f t="shared" si="0"/>
        <v>2750</v>
      </c>
      <c r="G50" s="179">
        <f t="shared" si="1"/>
        <v>1007.5</v>
      </c>
      <c r="H50" s="179">
        <f t="shared" si="2"/>
        <v>6742.5</v>
      </c>
      <c r="I50" s="179">
        <f t="shared" si="3"/>
        <v>277656.15000000002</v>
      </c>
      <c r="J50" s="179">
        <f t="shared" si="4"/>
        <v>9245.9590409590419</v>
      </c>
    </row>
    <row r="51" spans="1:10" x14ac:dyDescent="0.2">
      <c r="A51" s="22">
        <v>50</v>
      </c>
      <c r="B51" s="22" t="s">
        <v>168</v>
      </c>
      <c r="C51" s="22" t="s">
        <v>169</v>
      </c>
      <c r="D51" s="22" t="s">
        <v>42</v>
      </c>
      <c r="E51" s="22">
        <v>1800</v>
      </c>
      <c r="F51" s="179">
        <f t="shared" si="0"/>
        <v>990</v>
      </c>
      <c r="G51" s="179">
        <f t="shared" si="1"/>
        <v>362.7</v>
      </c>
      <c r="H51" s="179">
        <f t="shared" si="2"/>
        <v>2427.3000000000002</v>
      </c>
      <c r="I51" s="179">
        <f t="shared" si="3"/>
        <v>99956.214000000007</v>
      </c>
      <c r="J51" s="179">
        <f t="shared" si="4"/>
        <v>3328.5452547452551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00B0F0"/>
  </sheetPr>
  <dimension ref="A1:F35"/>
  <sheetViews>
    <sheetView workbookViewId="0">
      <selection activeCell="E11" sqref="E11"/>
    </sheetView>
  </sheetViews>
  <sheetFormatPr defaultRowHeight="14.25" x14ac:dyDescent="0.2"/>
  <cols>
    <col min="1" max="1" width="13.5703125" style="1" bestFit="1" customWidth="1"/>
    <col min="2" max="2" width="10.7109375" style="1" bestFit="1" customWidth="1"/>
    <col min="3" max="3" width="5.85546875" style="1" customWidth="1"/>
    <col min="4" max="4" width="30.7109375" style="1" bestFit="1" customWidth="1"/>
    <col min="5" max="5" width="16.85546875" style="80" customWidth="1"/>
    <col min="6" max="6" width="14.42578125" style="1" customWidth="1"/>
    <col min="7" max="16384" width="9.140625" style="1"/>
  </cols>
  <sheetData>
    <row r="1" spans="1:6" ht="33" customHeight="1" x14ac:dyDescent="0.2">
      <c r="A1" s="7" t="s">
        <v>170</v>
      </c>
      <c r="B1" s="7" t="s">
        <v>171</v>
      </c>
      <c r="C1" s="7" t="s">
        <v>44</v>
      </c>
    </row>
    <row r="2" spans="1:6" ht="15" x14ac:dyDescent="0.25">
      <c r="A2" s="8" t="s">
        <v>172</v>
      </c>
      <c r="B2" s="22">
        <v>163625</v>
      </c>
      <c r="C2" s="1">
        <v>1</v>
      </c>
      <c r="D2" s="6" t="s">
        <v>483</v>
      </c>
      <c r="E2" s="80">
        <f>SUM(B2:B35)</f>
        <v>11269417</v>
      </c>
      <c r="F2" s="3">
        <v>11269417</v>
      </c>
    </row>
    <row r="3" spans="1:6" x14ac:dyDescent="0.2">
      <c r="A3" s="8" t="s">
        <v>173</v>
      </c>
      <c r="B3" s="22">
        <v>366800</v>
      </c>
      <c r="C3" s="1">
        <v>2</v>
      </c>
    </row>
    <row r="4" spans="1:6" ht="15" x14ac:dyDescent="0.25">
      <c r="A4" s="8" t="s">
        <v>174</v>
      </c>
      <c r="B4" s="22">
        <v>336600</v>
      </c>
      <c r="C4" s="1">
        <v>3</v>
      </c>
      <c r="D4" s="6" t="s">
        <v>351</v>
      </c>
      <c r="E4" s="81">
        <f>MIN(B2:B35)</f>
        <v>160000</v>
      </c>
      <c r="F4" s="3">
        <v>160000</v>
      </c>
    </row>
    <row r="5" spans="1:6" x14ac:dyDescent="0.2">
      <c r="A5" s="8" t="s">
        <v>175</v>
      </c>
      <c r="B5" s="22">
        <v>451000</v>
      </c>
      <c r="C5" s="1">
        <v>4</v>
      </c>
    </row>
    <row r="6" spans="1:6" ht="15" x14ac:dyDescent="0.25">
      <c r="A6" s="8" t="s">
        <v>176</v>
      </c>
      <c r="B6" s="22">
        <v>383724</v>
      </c>
      <c r="C6" s="1">
        <v>5</v>
      </c>
      <c r="D6" s="6" t="s">
        <v>352</v>
      </c>
      <c r="E6" s="81">
        <f>MAX(B2:B35)</f>
        <v>601392</v>
      </c>
      <c r="F6" s="3">
        <v>601392</v>
      </c>
    </row>
    <row r="7" spans="1:6" x14ac:dyDescent="0.2">
      <c r="A7" s="8" t="s">
        <v>177</v>
      </c>
      <c r="B7" s="22">
        <v>203456</v>
      </c>
      <c r="C7" s="1">
        <v>6</v>
      </c>
    </row>
    <row r="8" spans="1:6" ht="15" x14ac:dyDescent="0.25">
      <c r="A8" s="8" t="s">
        <v>178</v>
      </c>
      <c r="B8" s="22">
        <v>283000</v>
      </c>
      <c r="C8" s="1">
        <v>7</v>
      </c>
      <c r="D8" s="6" t="s">
        <v>481</v>
      </c>
      <c r="E8" s="81">
        <f>AVERAGE(B2:B35)</f>
        <v>331453.4411764706</v>
      </c>
      <c r="F8" s="3">
        <v>331453.4411764706</v>
      </c>
    </row>
    <row r="9" spans="1:6" x14ac:dyDescent="0.2">
      <c r="A9" s="8" t="s">
        <v>179</v>
      </c>
      <c r="B9" s="22">
        <v>160000</v>
      </c>
      <c r="C9" s="1">
        <v>8</v>
      </c>
    </row>
    <row r="10" spans="1:6" ht="15" x14ac:dyDescent="0.25">
      <c r="A10" s="8" t="s">
        <v>180</v>
      </c>
      <c r="B10" s="22">
        <v>190740</v>
      </c>
      <c r="C10" s="1">
        <v>9</v>
      </c>
      <c r="D10" s="6" t="s">
        <v>482</v>
      </c>
      <c r="E10" s="181">
        <f>MAX(C2:C35)</f>
        <v>34</v>
      </c>
      <c r="F10" s="3">
        <v>34</v>
      </c>
    </row>
    <row r="11" spans="1:6" x14ac:dyDescent="0.2">
      <c r="A11" s="8" t="s">
        <v>181</v>
      </c>
      <c r="B11" s="22">
        <v>228900</v>
      </c>
      <c r="C11" s="1">
        <v>10</v>
      </c>
    </row>
    <row r="12" spans="1:6" x14ac:dyDescent="0.2">
      <c r="A12" s="8" t="s">
        <v>182</v>
      </c>
      <c r="B12" s="22">
        <v>249300</v>
      </c>
      <c r="C12" s="1">
        <v>11</v>
      </c>
    </row>
    <row r="13" spans="1:6" x14ac:dyDescent="0.2">
      <c r="A13" s="8" t="s">
        <v>183</v>
      </c>
      <c r="B13" s="22">
        <v>190740</v>
      </c>
      <c r="C13" s="1">
        <v>12</v>
      </c>
    </row>
    <row r="14" spans="1:6" x14ac:dyDescent="0.2">
      <c r="A14" s="8" t="s">
        <v>184</v>
      </c>
      <c r="B14" s="22">
        <v>426360</v>
      </c>
      <c r="C14" s="1">
        <v>13</v>
      </c>
    </row>
    <row r="15" spans="1:6" x14ac:dyDescent="0.2">
      <c r="A15" s="8" t="s">
        <v>185</v>
      </c>
      <c r="B15" s="22">
        <v>338300</v>
      </c>
      <c r="C15" s="1">
        <v>14</v>
      </c>
    </row>
    <row r="16" spans="1:6" x14ac:dyDescent="0.2">
      <c r="A16" s="8" t="s">
        <v>186</v>
      </c>
      <c r="B16" s="22">
        <v>286110</v>
      </c>
      <c r="C16" s="1">
        <v>15</v>
      </c>
    </row>
    <row r="17" spans="1:3" x14ac:dyDescent="0.2">
      <c r="A17" s="8" t="s">
        <v>187</v>
      </c>
      <c r="B17" s="22">
        <v>328185</v>
      </c>
      <c r="C17" s="1">
        <v>16</v>
      </c>
    </row>
    <row r="18" spans="1:3" x14ac:dyDescent="0.2">
      <c r="A18" s="8" t="s">
        <v>188</v>
      </c>
      <c r="B18" s="22">
        <v>420750</v>
      </c>
      <c r="C18" s="1">
        <v>17</v>
      </c>
    </row>
    <row r="19" spans="1:3" x14ac:dyDescent="0.2">
      <c r="A19" s="8" t="s">
        <v>189</v>
      </c>
      <c r="B19" s="22">
        <v>484704</v>
      </c>
      <c r="C19" s="1">
        <v>18</v>
      </c>
    </row>
    <row r="20" spans="1:3" x14ac:dyDescent="0.2">
      <c r="A20" s="8" t="s">
        <v>190</v>
      </c>
      <c r="B20" s="22">
        <v>559200</v>
      </c>
      <c r="C20" s="1">
        <v>19</v>
      </c>
    </row>
    <row r="21" spans="1:3" x14ac:dyDescent="0.2">
      <c r="A21" s="8" t="s">
        <v>191</v>
      </c>
      <c r="B21" s="22">
        <v>243100</v>
      </c>
      <c r="C21" s="1">
        <v>20</v>
      </c>
    </row>
    <row r="22" spans="1:3" x14ac:dyDescent="0.2">
      <c r="A22" s="8" t="s">
        <v>192</v>
      </c>
      <c r="B22" s="22">
        <v>601392</v>
      </c>
      <c r="C22" s="1">
        <v>21</v>
      </c>
    </row>
    <row r="23" spans="1:3" x14ac:dyDescent="0.2">
      <c r="A23" s="8" t="s">
        <v>193</v>
      </c>
      <c r="B23" s="22">
        <v>492500</v>
      </c>
      <c r="C23" s="1">
        <v>22</v>
      </c>
    </row>
    <row r="24" spans="1:3" x14ac:dyDescent="0.2">
      <c r="A24" s="8" t="s">
        <v>194</v>
      </c>
      <c r="B24" s="22">
        <v>247900</v>
      </c>
      <c r="C24" s="1">
        <v>23</v>
      </c>
    </row>
    <row r="25" spans="1:3" x14ac:dyDescent="0.2">
      <c r="A25" s="8" t="s">
        <v>195</v>
      </c>
      <c r="B25" s="22">
        <v>215400</v>
      </c>
      <c r="C25" s="1">
        <v>24</v>
      </c>
    </row>
    <row r="26" spans="1:3" x14ac:dyDescent="0.2">
      <c r="A26" s="8" t="s">
        <v>196</v>
      </c>
      <c r="B26" s="22">
        <v>267000</v>
      </c>
      <c r="C26" s="1">
        <v>25</v>
      </c>
    </row>
    <row r="27" spans="1:3" x14ac:dyDescent="0.2">
      <c r="A27" s="8" t="s">
        <v>197</v>
      </c>
      <c r="B27" s="22">
        <v>538747</v>
      </c>
      <c r="C27" s="1">
        <v>26</v>
      </c>
    </row>
    <row r="28" spans="1:3" x14ac:dyDescent="0.2">
      <c r="A28" s="8" t="s">
        <v>198</v>
      </c>
      <c r="B28" s="22">
        <v>209440</v>
      </c>
      <c r="C28" s="1">
        <v>27</v>
      </c>
    </row>
    <row r="29" spans="1:3" x14ac:dyDescent="0.2">
      <c r="A29" s="8" t="s">
        <v>199</v>
      </c>
      <c r="B29" s="22">
        <v>387000</v>
      </c>
      <c r="C29" s="1">
        <v>28</v>
      </c>
    </row>
    <row r="30" spans="1:3" x14ac:dyDescent="0.2">
      <c r="A30" s="8" t="s">
        <v>200</v>
      </c>
      <c r="B30" s="22">
        <v>492184</v>
      </c>
      <c r="C30" s="1">
        <v>29</v>
      </c>
    </row>
    <row r="31" spans="1:3" x14ac:dyDescent="0.2">
      <c r="A31" s="8" t="s">
        <v>201</v>
      </c>
      <c r="B31" s="22">
        <v>336600</v>
      </c>
      <c r="C31" s="1">
        <v>30</v>
      </c>
    </row>
    <row r="32" spans="1:3" x14ac:dyDescent="0.2">
      <c r="A32" s="8" t="s">
        <v>202</v>
      </c>
      <c r="B32" s="22">
        <v>305184</v>
      </c>
      <c r="C32" s="1">
        <v>31</v>
      </c>
    </row>
    <row r="33" spans="1:3" x14ac:dyDescent="0.2">
      <c r="A33" s="8" t="s">
        <v>203</v>
      </c>
      <c r="B33" s="22">
        <v>233376</v>
      </c>
      <c r="C33" s="1">
        <v>32</v>
      </c>
    </row>
    <row r="34" spans="1:3" x14ac:dyDescent="0.2">
      <c r="A34" s="8" t="s">
        <v>204</v>
      </c>
      <c r="B34" s="22">
        <v>311500</v>
      </c>
      <c r="C34" s="1">
        <v>33</v>
      </c>
    </row>
    <row r="35" spans="1:3" x14ac:dyDescent="0.2">
      <c r="A35" s="8" t="s">
        <v>205</v>
      </c>
      <c r="B35" s="22">
        <v>336600</v>
      </c>
      <c r="C35" s="1">
        <v>34</v>
      </c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rgb="FF00B0F0"/>
  </sheetPr>
  <dimension ref="A1:J10"/>
  <sheetViews>
    <sheetView workbookViewId="0">
      <selection activeCell="F4" sqref="F4"/>
    </sheetView>
  </sheetViews>
  <sheetFormatPr defaultRowHeight="12.75" x14ac:dyDescent="0.2"/>
  <cols>
    <col min="1" max="1" width="4.140625" customWidth="1"/>
    <col min="2" max="2" width="18.42578125" bestFit="1" customWidth="1"/>
    <col min="3" max="3" width="12.7109375" customWidth="1"/>
    <col min="4" max="5" width="14.140625" customWidth="1"/>
    <col min="6" max="6" width="16.7109375" customWidth="1"/>
    <col min="8" max="8" width="25.140625" bestFit="1" customWidth="1"/>
    <col min="9" max="9" width="13.140625" bestFit="1" customWidth="1"/>
  </cols>
  <sheetData>
    <row r="1" spans="1:10" ht="26.25" x14ac:dyDescent="0.4">
      <c r="A1" s="77" t="s">
        <v>480</v>
      </c>
      <c r="B1" s="2"/>
      <c r="C1" s="2"/>
      <c r="D1" s="2"/>
      <c r="E1" s="2"/>
      <c r="F1" s="2"/>
    </row>
    <row r="2" spans="1:10" ht="30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487</v>
      </c>
      <c r="F2" s="7" t="s">
        <v>464</v>
      </c>
    </row>
    <row r="3" spans="1:10" ht="15" x14ac:dyDescent="0.25">
      <c r="A3" s="22">
        <v>1</v>
      </c>
      <c r="B3" s="22" t="s">
        <v>471</v>
      </c>
      <c r="C3" s="22">
        <v>54</v>
      </c>
      <c r="D3" s="22">
        <v>410</v>
      </c>
      <c r="E3" s="22">
        <f>SUM(C3*D3)</f>
        <v>22140</v>
      </c>
      <c r="F3" s="22">
        <f>IF(E3&lt;30000,1000,0)</f>
        <v>1000</v>
      </c>
      <c r="G3" s="3"/>
      <c r="H3" s="82" t="s">
        <v>487</v>
      </c>
      <c r="I3" s="79">
        <f>SUM(E3:E10)</f>
        <v>218400</v>
      </c>
      <c r="J3" s="3">
        <v>218400</v>
      </c>
    </row>
    <row r="4" spans="1:10" ht="15" x14ac:dyDescent="0.25">
      <c r="A4" s="22">
        <v>2</v>
      </c>
      <c r="B4" s="22" t="s">
        <v>472</v>
      </c>
      <c r="C4" s="22">
        <v>65</v>
      </c>
      <c r="D4" s="22">
        <v>936</v>
      </c>
      <c r="E4" s="22">
        <f t="shared" ref="E4:E10" si="0">SUM(C4*D4)</f>
        <v>60840</v>
      </c>
      <c r="F4" s="22">
        <f t="shared" ref="F4:F10" si="1">IF(E4&lt;30000,1000,0)</f>
        <v>0</v>
      </c>
      <c r="G4" s="3"/>
      <c r="H4" s="82" t="s">
        <v>464</v>
      </c>
      <c r="I4" s="79">
        <f>SUM(F3:F10)</f>
        <v>5000</v>
      </c>
      <c r="J4" s="3">
        <v>5000</v>
      </c>
    </row>
    <row r="5" spans="1:10" ht="15" x14ac:dyDescent="0.25">
      <c r="A5" s="22">
        <v>3</v>
      </c>
      <c r="B5" s="22" t="s">
        <v>473</v>
      </c>
      <c r="C5" s="22">
        <v>40</v>
      </c>
      <c r="D5" s="22">
        <v>510</v>
      </c>
      <c r="E5" s="22">
        <f t="shared" si="0"/>
        <v>20400</v>
      </c>
      <c r="F5" s="22">
        <f t="shared" si="1"/>
        <v>1000</v>
      </c>
      <c r="G5" s="3"/>
    </row>
    <row r="6" spans="1:10" ht="15" x14ac:dyDescent="0.25">
      <c r="A6" s="22">
        <v>4</v>
      </c>
      <c r="B6" s="22" t="s">
        <v>474</v>
      </c>
      <c r="C6" s="22">
        <v>36</v>
      </c>
      <c r="D6" s="22">
        <v>390</v>
      </c>
      <c r="E6" s="22">
        <f t="shared" si="0"/>
        <v>14040</v>
      </c>
      <c r="F6" s="22">
        <f t="shared" si="1"/>
        <v>1000</v>
      </c>
      <c r="G6" s="3"/>
    </row>
    <row r="7" spans="1:10" ht="15" x14ac:dyDescent="0.25">
      <c r="A7" s="22">
        <v>5</v>
      </c>
      <c r="B7" s="22" t="s">
        <v>475</v>
      </c>
      <c r="C7" s="22">
        <v>50</v>
      </c>
      <c r="D7" s="22">
        <v>140</v>
      </c>
      <c r="E7" s="22">
        <f t="shared" si="0"/>
        <v>7000</v>
      </c>
      <c r="F7" s="22">
        <f t="shared" si="1"/>
        <v>1000</v>
      </c>
      <c r="G7" s="3"/>
    </row>
    <row r="8" spans="1:10" ht="15" x14ac:dyDescent="0.25">
      <c r="A8" s="22">
        <v>6</v>
      </c>
      <c r="B8" s="22" t="s">
        <v>476</v>
      </c>
      <c r="C8" s="22">
        <v>42</v>
      </c>
      <c r="D8" s="22">
        <v>750</v>
      </c>
      <c r="E8" s="22">
        <f t="shared" si="0"/>
        <v>31500</v>
      </c>
      <c r="F8" s="22">
        <f t="shared" si="1"/>
        <v>0</v>
      </c>
      <c r="G8" s="3"/>
    </row>
    <row r="9" spans="1:10" ht="15" x14ac:dyDescent="0.25">
      <c r="A9" s="22">
        <v>7</v>
      </c>
      <c r="B9" s="22" t="s">
        <v>477</v>
      </c>
      <c r="C9" s="22">
        <v>48</v>
      </c>
      <c r="D9" s="22">
        <v>620</v>
      </c>
      <c r="E9" s="22">
        <f t="shared" si="0"/>
        <v>29760</v>
      </c>
      <c r="F9" s="22">
        <f t="shared" si="1"/>
        <v>1000</v>
      </c>
      <c r="G9" s="3"/>
    </row>
    <row r="10" spans="1:10" ht="15" x14ac:dyDescent="0.25">
      <c r="A10" s="22">
        <v>8</v>
      </c>
      <c r="B10" s="22" t="s">
        <v>478</v>
      </c>
      <c r="C10" s="22">
        <v>40</v>
      </c>
      <c r="D10" s="22">
        <v>818</v>
      </c>
      <c r="E10" s="22">
        <f t="shared" si="0"/>
        <v>32720</v>
      </c>
      <c r="F10" s="22">
        <f t="shared" si="1"/>
        <v>0</v>
      </c>
      <c r="G10" s="3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rgb="FF00B0F0"/>
  </sheetPr>
  <dimension ref="A1:K24"/>
  <sheetViews>
    <sheetView workbookViewId="0">
      <selection activeCell="J4" sqref="J4"/>
    </sheetView>
  </sheetViews>
  <sheetFormatPr defaultRowHeight="14.25" x14ac:dyDescent="0.2"/>
  <cols>
    <col min="1" max="1" width="3.42578125" bestFit="1" customWidth="1"/>
    <col min="2" max="2" width="36.7109375" bestFit="1" customWidth="1"/>
    <col min="3" max="3" width="8.7109375" bestFit="1" customWidth="1"/>
    <col min="4" max="4" width="12.7109375" style="2" bestFit="1" customWidth="1"/>
    <col min="5" max="5" width="12.85546875" customWidth="1"/>
    <col min="6" max="6" width="12.7109375" style="2" customWidth="1"/>
    <col min="7" max="7" width="10.140625" customWidth="1"/>
    <col min="9" max="9" width="24.7109375" customWidth="1"/>
    <col min="10" max="10" width="10.42578125" customWidth="1"/>
    <col min="11" max="11" width="10" customWidth="1"/>
  </cols>
  <sheetData>
    <row r="1" spans="1:11" ht="30" x14ac:dyDescent="0.2">
      <c r="A1" s="7" t="s">
        <v>44</v>
      </c>
      <c r="B1" s="7" t="s">
        <v>519</v>
      </c>
      <c r="C1" s="7" t="s">
        <v>494</v>
      </c>
      <c r="D1" s="7" t="s">
        <v>495</v>
      </c>
      <c r="E1" s="7" t="s">
        <v>586</v>
      </c>
      <c r="F1" s="7" t="s">
        <v>520</v>
      </c>
      <c r="G1" s="7" t="s">
        <v>239</v>
      </c>
    </row>
    <row r="2" spans="1:11" ht="15" x14ac:dyDescent="0.25">
      <c r="A2" s="22">
        <v>1</v>
      </c>
      <c r="B2" s="22" t="s">
        <v>496</v>
      </c>
      <c r="C2" s="22">
        <v>7</v>
      </c>
      <c r="D2" s="22">
        <v>55000</v>
      </c>
      <c r="E2" s="22">
        <f>IF(C2&gt;=10,45%,20%)</f>
        <v>0.2</v>
      </c>
      <c r="F2" s="22">
        <f>SUM(D2*E2)</f>
        <v>11000</v>
      </c>
      <c r="G2" s="22">
        <f>SUM(D2+F2)</f>
        <v>66000</v>
      </c>
      <c r="I2" s="82" t="s">
        <v>521</v>
      </c>
      <c r="J2" s="79">
        <f>SUM(F2:F24)</f>
        <v>319900</v>
      </c>
      <c r="K2" s="3">
        <v>319900</v>
      </c>
    </row>
    <row r="3" spans="1:11" ht="15" x14ac:dyDescent="0.25">
      <c r="A3" s="22">
        <v>2</v>
      </c>
      <c r="B3" s="22" t="s">
        <v>497</v>
      </c>
      <c r="C3" s="22">
        <v>4</v>
      </c>
      <c r="D3" s="22">
        <v>42000</v>
      </c>
      <c r="E3" s="22">
        <f t="shared" ref="E3:E24" si="0">IF(C3&gt;=10,45%,20%)</f>
        <v>0.2</v>
      </c>
      <c r="F3" s="22">
        <f t="shared" ref="F3:F24" si="1">SUM(D3*E3)</f>
        <v>8400</v>
      </c>
      <c r="G3" s="22">
        <f t="shared" ref="G3:G24" si="2">SUM(D3+F3)</f>
        <v>50400</v>
      </c>
      <c r="I3" s="82" t="s">
        <v>522</v>
      </c>
      <c r="J3" s="79">
        <f>SUM(G2:G24)</f>
        <v>1481900</v>
      </c>
      <c r="K3" s="3">
        <v>1481900</v>
      </c>
    </row>
    <row r="4" spans="1:11" x14ac:dyDescent="0.2">
      <c r="A4" s="22">
        <v>3</v>
      </c>
      <c r="B4" s="22" t="s">
        <v>498</v>
      </c>
      <c r="C4" s="22">
        <v>5</v>
      </c>
      <c r="D4" s="22">
        <v>45000</v>
      </c>
      <c r="E4" s="22">
        <f t="shared" si="0"/>
        <v>0.2</v>
      </c>
      <c r="F4" s="22">
        <f t="shared" si="1"/>
        <v>9000</v>
      </c>
      <c r="G4" s="22">
        <f t="shared" si="2"/>
        <v>54000</v>
      </c>
    </row>
    <row r="5" spans="1:11" x14ac:dyDescent="0.2">
      <c r="A5" s="22">
        <v>4</v>
      </c>
      <c r="B5" s="22" t="s">
        <v>499</v>
      </c>
      <c r="C5" s="22">
        <v>10</v>
      </c>
      <c r="D5" s="22">
        <v>65000</v>
      </c>
      <c r="E5" s="22">
        <f t="shared" si="0"/>
        <v>0.45</v>
      </c>
      <c r="F5" s="22">
        <f t="shared" si="1"/>
        <v>29250</v>
      </c>
      <c r="G5" s="22">
        <f t="shared" si="2"/>
        <v>94250</v>
      </c>
    </row>
    <row r="6" spans="1:11" x14ac:dyDescent="0.2">
      <c r="A6" s="22">
        <v>5</v>
      </c>
      <c r="B6" s="22" t="s">
        <v>500</v>
      </c>
      <c r="C6" s="22">
        <v>12</v>
      </c>
      <c r="D6" s="22">
        <v>70000</v>
      </c>
      <c r="E6" s="22">
        <f t="shared" si="0"/>
        <v>0.45</v>
      </c>
      <c r="F6" s="22">
        <f t="shared" si="1"/>
        <v>31500</v>
      </c>
      <c r="G6" s="22">
        <f t="shared" si="2"/>
        <v>101500</v>
      </c>
    </row>
    <row r="7" spans="1:11" x14ac:dyDescent="0.2">
      <c r="A7" s="22">
        <v>6</v>
      </c>
      <c r="B7" s="22" t="s">
        <v>501</v>
      </c>
      <c r="C7" s="22">
        <v>8</v>
      </c>
      <c r="D7" s="22">
        <v>75000</v>
      </c>
      <c r="E7" s="22">
        <f t="shared" si="0"/>
        <v>0.2</v>
      </c>
      <c r="F7" s="22">
        <f t="shared" si="1"/>
        <v>15000</v>
      </c>
      <c r="G7" s="22">
        <f t="shared" si="2"/>
        <v>90000</v>
      </c>
    </row>
    <row r="8" spans="1:11" x14ac:dyDescent="0.2">
      <c r="A8" s="22">
        <v>7</v>
      </c>
      <c r="B8" s="22" t="s">
        <v>502</v>
      </c>
      <c r="C8" s="22">
        <v>3</v>
      </c>
      <c r="D8" s="22">
        <v>33000</v>
      </c>
      <c r="E8" s="22">
        <f t="shared" si="0"/>
        <v>0.2</v>
      </c>
      <c r="F8" s="22">
        <f t="shared" si="1"/>
        <v>6600</v>
      </c>
      <c r="G8" s="22">
        <f t="shared" si="2"/>
        <v>39600</v>
      </c>
    </row>
    <row r="9" spans="1:11" x14ac:dyDescent="0.2">
      <c r="A9" s="22">
        <v>8</v>
      </c>
      <c r="B9" s="22" t="s">
        <v>503</v>
      </c>
      <c r="C9" s="22">
        <v>11</v>
      </c>
      <c r="D9" s="22">
        <v>45000</v>
      </c>
      <c r="E9" s="22">
        <f t="shared" si="0"/>
        <v>0.45</v>
      </c>
      <c r="F9" s="22">
        <f t="shared" si="1"/>
        <v>20250</v>
      </c>
      <c r="G9" s="22">
        <f t="shared" si="2"/>
        <v>65250</v>
      </c>
    </row>
    <row r="10" spans="1:11" x14ac:dyDescent="0.2">
      <c r="A10" s="22">
        <v>9</v>
      </c>
      <c r="B10" s="22" t="s">
        <v>504</v>
      </c>
      <c r="C10" s="22">
        <v>8</v>
      </c>
      <c r="D10" s="22">
        <v>50000</v>
      </c>
      <c r="E10" s="22">
        <f t="shared" si="0"/>
        <v>0.2</v>
      </c>
      <c r="F10" s="22">
        <f t="shared" si="1"/>
        <v>10000</v>
      </c>
      <c r="G10" s="22">
        <f t="shared" si="2"/>
        <v>60000</v>
      </c>
    </row>
    <row r="11" spans="1:11" x14ac:dyDescent="0.2">
      <c r="A11" s="22">
        <v>10</v>
      </c>
      <c r="B11" s="22" t="s">
        <v>505</v>
      </c>
      <c r="C11" s="22">
        <v>6</v>
      </c>
      <c r="D11" s="22">
        <v>60000</v>
      </c>
      <c r="E11" s="22">
        <f t="shared" si="0"/>
        <v>0.2</v>
      </c>
      <c r="F11" s="22">
        <f t="shared" si="1"/>
        <v>12000</v>
      </c>
      <c r="G11" s="22">
        <f t="shared" si="2"/>
        <v>72000</v>
      </c>
    </row>
    <row r="12" spans="1:11" x14ac:dyDescent="0.2">
      <c r="A12" s="22">
        <v>11</v>
      </c>
      <c r="B12" s="22" t="s">
        <v>506</v>
      </c>
      <c r="C12" s="22">
        <v>3</v>
      </c>
      <c r="D12" s="22">
        <v>48000</v>
      </c>
      <c r="E12" s="22">
        <f t="shared" si="0"/>
        <v>0.2</v>
      </c>
      <c r="F12" s="22">
        <f t="shared" si="1"/>
        <v>9600</v>
      </c>
      <c r="G12" s="22">
        <f t="shared" si="2"/>
        <v>57600</v>
      </c>
    </row>
    <row r="13" spans="1:11" x14ac:dyDescent="0.2">
      <c r="A13" s="22">
        <v>12</v>
      </c>
      <c r="B13" s="22" t="s">
        <v>507</v>
      </c>
      <c r="C13" s="22">
        <v>2</v>
      </c>
      <c r="D13" s="22">
        <v>35000</v>
      </c>
      <c r="E13" s="22">
        <f t="shared" si="0"/>
        <v>0.2</v>
      </c>
      <c r="F13" s="22">
        <f t="shared" si="1"/>
        <v>7000</v>
      </c>
      <c r="G13" s="22">
        <f t="shared" si="2"/>
        <v>42000</v>
      </c>
    </row>
    <row r="14" spans="1:11" x14ac:dyDescent="0.2">
      <c r="A14" s="22">
        <v>13</v>
      </c>
      <c r="B14" s="22" t="s">
        <v>508</v>
      </c>
      <c r="C14" s="22">
        <v>1</v>
      </c>
      <c r="D14" s="22">
        <v>40000</v>
      </c>
      <c r="E14" s="22">
        <f t="shared" si="0"/>
        <v>0.2</v>
      </c>
      <c r="F14" s="22">
        <f t="shared" si="1"/>
        <v>8000</v>
      </c>
      <c r="G14" s="22">
        <f t="shared" si="2"/>
        <v>48000</v>
      </c>
    </row>
    <row r="15" spans="1:11" x14ac:dyDescent="0.2">
      <c r="A15" s="22">
        <v>14</v>
      </c>
      <c r="B15" s="22" t="s">
        <v>509</v>
      </c>
      <c r="C15" s="22">
        <v>5</v>
      </c>
      <c r="D15" s="22">
        <v>55000</v>
      </c>
      <c r="E15" s="22">
        <f t="shared" si="0"/>
        <v>0.2</v>
      </c>
      <c r="F15" s="22">
        <f t="shared" si="1"/>
        <v>11000</v>
      </c>
      <c r="G15" s="22">
        <f t="shared" si="2"/>
        <v>66000</v>
      </c>
    </row>
    <row r="16" spans="1:11" x14ac:dyDescent="0.2">
      <c r="A16" s="22">
        <v>15</v>
      </c>
      <c r="B16" s="22" t="s">
        <v>510</v>
      </c>
      <c r="C16" s="22">
        <v>6</v>
      </c>
      <c r="D16" s="22">
        <v>36000</v>
      </c>
      <c r="E16" s="22">
        <f t="shared" si="0"/>
        <v>0.2</v>
      </c>
      <c r="F16" s="22">
        <f t="shared" si="1"/>
        <v>7200</v>
      </c>
      <c r="G16" s="22">
        <f t="shared" si="2"/>
        <v>43200</v>
      </c>
    </row>
    <row r="17" spans="1:7" x14ac:dyDescent="0.2">
      <c r="A17" s="22">
        <v>16</v>
      </c>
      <c r="B17" s="22" t="s">
        <v>511</v>
      </c>
      <c r="C17" s="22">
        <v>9</v>
      </c>
      <c r="D17" s="22">
        <v>58000</v>
      </c>
      <c r="E17" s="22">
        <f t="shared" si="0"/>
        <v>0.2</v>
      </c>
      <c r="F17" s="22">
        <f t="shared" si="1"/>
        <v>11600</v>
      </c>
      <c r="G17" s="22">
        <f t="shared" si="2"/>
        <v>69600</v>
      </c>
    </row>
    <row r="18" spans="1:7" x14ac:dyDescent="0.2">
      <c r="A18" s="22">
        <v>17</v>
      </c>
      <c r="B18" s="22" t="s">
        <v>512</v>
      </c>
      <c r="C18" s="22">
        <v>10</v>
      </c>
      <c r="D18" s="22">
        <v>49000</v>
      </c>
      <c r="E18" s="22">
        <f t="shared" si="0"/>
        <v>0.45</v>
      </c>
      <c r="F18" s="22">
        <f t="shared" si="1"/>
        <v>22050</v>
      </c>
      <c r="G18" s="22">
        <f t="shared" si="2"/>
        <v>71050</v>
      </c>
    </row>
    <row r="19" spans="1:7" x14ac:dyDescent="0.2">
      <c r="A19" s="22">
        <v>18</v>
      </c>
      <c r="B19" s="22" t="s">
        <v>513</v>
      </c>
      <c r="C19" s="22">
        <v>11</v>
      </c>
      <c r="D19" s="22">
        <v>55000</v>
      </c>
      <c r="E19" s="22">
        <f t="shared" si="0"/>
        <v>0.45</v>
      </c>
      <c r="F19" s="22">
        <f t="shared" si="1"/>
        <v>24750</v>
      </c>
      <c r="G19" s="22">
        <f t="shared" si="2"/>
        <v>79750</v>
      </c>
    </row>
    <row r="20" spans="1:7" x14ac:dyDescent="0.2">
      <c r="A20" s="22">
        <v>19</v>
      </c>
      <c r="B20" s="22" t="s">
        <v>514</v>
      </c>
      <c r="C20" s="22">
        <v>13</v>
      </c>
      <c r="D20" s="22">
        <v>66000</v>
      </c>
      <c r="E20" s="22">
        <f t="shared" si="0"/>
        <v>0.45</v>
      </c>
      <c r="F20" s="22">
        <f t="shared" si="1"/>
        <v>29700</v>
      </c>
      <c r="G20" s="22">
        <f t="shared" si="2"/>
        <v>95700</v>
      </c>
    </row>
    <row r="21" spans="1:7" x14ac:dyDescent="0.2">
      <c r="A21" s="22">
        <v>20</v>
      </c>
      <c r="B21" s="22" t="s">
        <v>515</v>
      </c>
      <c r="C21" s="22">
        <v>8</v>
      </c>
      <c r="D21" s="22">
        <v>52000</v>
      </c>
      <c r="E21" s="22">
        <f t="shared" si="0"/>
        <v>0.2</v>
      </c>
      <c r="F21" s="22">
        <f t="shared" si="1"/>
        <v>10400</v>
      </c>
      <c r="G21" s="22">
        <f t="shared" si="2"/>
        <v>62400</v>
      </c>
    </row>
    <row r="22" spans="1:7" x14ac:dyDescent="0.2">
      <c r="A22" s="22">
        <v>21</v>
      </c>
      <c r="B22" s="22" t="s">
        <v>516</v>
      </c>
      <c r="C22" s="22">
        <v>5</v>
      </c>
      <c r="D22" s="22">
        <v>44000</v>
      </c>
      <c r="E22" s="22">
        <f t="shared" si="0"/>
        <v>0.2</v>
      </c>
      <c r="F22" s="22">
        <f t="shared" si="1"/>
        <v>8800</v>
      </c>
      <c r="G22" s="22">
        <f t="shared" si="2"/>
        <v>52800</v>
      </c>
    </row>
    <row r="23" spans="1:7" x14ac:dyDescent="0.2">
      <c r="A23" s="22">
        <v>22</v>
      </c>
      <c r="B23" s="22" t="s">
        <v>517</v>
      </c>
      <c r="C23" s="22">
        <v>6</v>
      </c>
      <c r="D23" s="22">
        <v>30000</v>
      </c>
      <c r="E23" s="22">
        <f t="shared" si="0"/>
        <v>0.2</v>
      </c>
      <c r="F23" s="22">
        <f t="shared" si="1"/>
        <v>6000</v>
      </c>
      <c r="G23" s="22">
        <f t="shared" si="2"/>
        <v>36000</v>
      </c>
    </row>
    <row r="24" spans="1:7" x14ac:dyDescent="0.2">
      <c r="A24" s="22">
        <v>23</v>
      </c>
      <c r="B24" s="22" t="s">
        <v>518</v>
      </c>
      <c r="C24" s="22">
        <v>7</v>
      </c>
      <c r="D24" s="22">
        <v>54000</v>
      </c>
      <c r="E24" s="22">
        <f t="shared" si="0"/>
        <v>0.2</v>
      </c>
      <c r="F24" s="22">
        <f t="shared" si="1"/>
        <v>10800</v>
      </c>
      <c r="G24" s="22">
        <f t="shared" si="2"/>
        <v>64800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tabColor rgb="FF00B0F0"/>
  </sheetPr>
  <dimension ref="A1:K6"/>
  <sheetViews>
    <sheetView workbookViewId="0">
      <selection activeCell="K3" sqref="K3"/>
    </sheetView>
  </sheetViews>
  <sheetFormatPr defaultRowHeight="12.75" x14ac:dyDescent="0.2"/>
  <cols>
    <col min="2" max="2" width="11.42578125" customWidth="1"/>
    <col min="3" max="3" width="11.5703125" bestFit="1" customWidth="1"/>
    <col min="4" max="4" width="9" bestFit="1" customWidth="1"/>
    <col min="5" max="5" width="10.140625" customWidth="1"/>
    <col min="6" max="6" width="13.28515625" bestFit="1" customWidth="1"/>
    <col min="7" max="8" width="11.42578125" bestFit="1" customWidth="1"/>
    <col min="9" max="9" width="10.7109375" customWidth="1"/>
    <col min="10" max="10" width="9.7109375" bestFit="1" customWidth="1"/>
    <col min="11" max="11" width="7.85546875" bestFit="1" customWidth="1"/>
  </cols>
  <sheetData>
    <row r="1" spans="1:11" ht="120" x14ac:dyDescent="0.2">
      <c r="A1" s="7" t="s">
        <v>488</v>
      </c>
      <c r="B1" s="7" t="s">
        <v>484</v>
      </c>
      <c r="C1" s="7" t="s">
        <v>485</v>
      </c>
      <c r="D1" s="7" t="s">
        <v>486</v>
      </c>
      <c r="E1" s="83" t="s">
        <v>489</v>
      </c>
      <c r="F1" s="83" t="s">
        <v>493</v>
      </c>
      <c r="G1" s="83" t="s">
        <v>490</v>
      </c>
      <c r="H1" s="83" t="s">
        <v>492</v>
      </c>
    </row>
    <row r="2" spans="1:11" ht="14.25" x14ac:dyDescent="0.2">
      <c r="A2" s="22">
        <v>1001</v>
      </c>
      <c r="B2" s="22">
        <v>10</v>
      </c>
      <c r="C2" s="22">
        <v>12</v>
      </c>
      <c r="D2" s="22">
        <f>SUM(B2+C2)</f>
        <v>22</v>
      </c>
      <c r="E2" s="22">
        <v>4700</v>
      </c>
      <c r="F2" s="228">
        <f>SUM(E2/$K$2)</f>
        <v>149.92025518341308</v>
      </c>
      <c r="G2" s="22">
        <f>D2*E2</f>
        <v>103400</v>
      </c>
      <c r="H2" s="22">
        <f>G2/$K$2</f>
        <v>3298.2456140350878</v>
      </c>
      <c r="J2" s="84" t="s">
        <v>491</v>
      </c>
      <c r="K2" s="229">
        <v>31.35</v>
      </c>
    </row>
    <row r="3" spans="1:11" ht="14.25" x14ac:dyDescent="0.2">
      <c r="A3" s="22">
        <v>1002</v>
      </c>
      <c r="B3" s="22">
        <v>5</v>
      </c>
      <c r="C3" s="22">
        <v>17</v>
      </c>
      <c r="D3" s="22">
        <f t="shared" ref="D3:D6" si="0">SUM(B3+C3)</f>
        <v>22</v>
      </c>
      <c r="E3" s="22">
        <v>7300</v>
      </c>
      <c r="F3" s="228">
        <f>SUM(E3/$K$2)</f>
        <v>232.8548644338118</v>
      </c>
      <c r="G3" s="22">
        <f t="shared" ref="G3:G6" si="1">D3*E3</f>
        <v>160600</v>
      </c>
      <c r="H3" s="22">
        <f t="shared" ref="H3:H6" si="2">G3/$K$2</f>
        <v>5122.8070175438597</v>
      </c>
    </row>
    <row r="4" spans="1:11" ht="14.25" x14ac:dyDescent="0.2">
      <c r="A4" s="22">
        <v>1003</v>
      </c>
      <c r="B4" s="22">
        <v>14</v>
      </c>
      <c r="C4" s="22">
        <v>8</v>
      </c>
      <c r="D4" s="22">
        <f t="shared" si="0"/>
        <v>22</v>
      </c>
      <c r="E4" s="22">
        <v>8100</v>
      </c>
      <c r="F4" s="228">
        <f t="shared" ref="F3:F6" si="3">SUM(E4/$K$2)</f>
        <v>258.3732057416268</v>
      </c>
      <c r="G4" s="22">
        <f t="shared" si="1"/>
        <v>178200</v>
      </c>
      <c r="H4" s="22">
        <f t="shared" si="2"/>
        <v>5684.2105263157891</v>
      </c>
    </row>
    <row r="5" spans="1:11" ht="14.25" x14ac:dyDescent="0.2">
      <c r="A5" s="22">
        <v>1004</v>
      </c>
      <c r="B5" s="22">
        <v>11</v>
      </c>
      <c r="C5" s="22">
        <v>11</v>
      </c>
      <c r="D5" s="22">
        <f t="shared" si="0"/>
        <v>22</v>
      </c>
      <c r="E5" s="22">
        <v>5500</v>
      </c>
      <c r="F5" s="228">
        <f t="shared" si="3"/>
        <v>175.43859649122805</v>
      </c>
      <c r="G5" s="22">
        <f t="shared" si="1"/>
        <v>121000</v>
      </c>
      <c r="H5" s="22">
        <f t="shared" si="2"/>
        <v>3859.6491228070172</v>
      </c>
    </row>
    <row r="6" spans="1:11" ht="14.25" x14ac:dyDescent="0.2">
      <c r="A6" s="22">
        <v>1005</v>
      </c>
      <c r="B6" s="22">
        <v>18</v>
      </c>
      <c r="C6" s="22">
        <v>4</v>
      </c>
      <c r="D6" s="22">
        <f t="shared" si="0"/>
        <v>22</v>
      </c>
      <c r="E6" s="22">
        <v>6200</v>
      </c>
      <c r="F6" s="228">
        <f t="shared" si="3"/>
        <v>197.76714513556618</v>
      </c>
      <c r="G6" s="22">
        <f t="shared" si="1"/>
        <v>136400</v>
      </c>
      <c r="H6" s="22">
        <f t="shared" si="2"/>
        <v>4350.8771929824561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tabColor rgb="FFFF0066"/>
  </sheetPr>
  <dimension ref="A1:Z1000"/>
  <sheetViews>
    <sheetView topLeftCell="A11" workbookViewId="0">
      <selection activeCell="J2" sqref="J2"/>
    </sheetView>
  </sheetViews>
  <sheetFormatPr defaultRowHeight="18.75" x14ac:dyDescent="0.3"/>
  <cols>
    <col min="1" max="1" width="9.140625" style="182"/>
    <col min="2" max="2" width="15.28515625" style="182" bestFit="1" customWidth="1"/>
    <col min="3" max="3" width="19.5703125" style="182" bestFit="1" customWidth="1"/>
    <col min="4" max="5" width="16.42578125" style="182" bestFit="1" customWidth="1"/>
    <col min="6" max="6" width="15.7109375" style="182" customWidth="1"/>
    <col min="7" max="8" width="13.28515625" style="182" customWidth="1"/>
    <col min="9" max="16384" width="9.140625" style="182"/>
  </cols>
  <sheetData>
    <row r="1" spans="1:26" s="184" customFormat="1" ht="30" customHeight="1" thickTop="1" thickBot="1" x14ac:dyDescent="0.25">
      <c r="A1" s="185" t="s">
        <v>44</v>
      </c>
      <c r="B1" s="186" t="s">
        <v>415</v>
      </c>
      <c r="C1" s="186" t="s">
        <v>5</v>
      </c>
      <c r="D1" s="186" t="s">
        <v>207</v>
      </c>
      <c r="E1" s="186" t="s">
        <v>311</v>
      </c>
      <c r="F1" s="186" t="s">
        <v>487</v>
      </c>
      <c r="G1" s="186" t="s">
        <v>554</v>
      </c>
      <c r="H1" s="187" t="s">
        <v>555</v>
      </c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</row>
    <row r="2" spans="1:26" ht="20.25" thickTop="1" thickBot="1" x14ac:dyDescent="0.35">
      <c r="A2" s="189">
        <v>1</v>
      </c>
      <c r="B2" s="190" t="s">
        <v>587</v>
      </c>
      <c r="C2" s="191" t="s">
        <v>9</v>
      </c>
      <c r="D2" s="190" t="s">
        <v>588</v>
      </c>
      <c r="E2" s="190">
        <v>4</v>
      </c>
      <c r="F2" s="190" t="s">
        <v>589</v>
      </c>
      <c r="G2" s="190" t="s">
        <v>590</v>
      </c>
      <c r="H2" s="192">
        <v>248.83</v>
      </c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</row>
    <row r="3" spans="1:26" ht="19.5" thickBot="1" x14ac:dyDescent="0.35">
      <c r="A3" s="189">
        <v>2</v>
      </c>
      <c r="B3" s="190" t="s">
        <v>591</v>
      </c>
      <c r="C3" s="191" t="s">
        <v>10</v>
      </c>
      <c r="D3" s="190" t="s">
        <v>592</v>
      </c>
      <c r="E3" s="190">
        <v>6</v>
      </c>
      <c r="F3" s="190" t="s">
        <v>593</v>
      </c>
      <c r="G3" s="190" t="s">
        <v>594</v>
      </c>
      <c r="H3" s="192">
        <v>835.35</v>
      </c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</row>
    <row r="4" spans="1:26" ht="19.5" thickBot="1" x14ac:dyDescent="0.35">
      <c r="A4" s="189">
        <v>3</v>
      </c>
      <c r="B4" s="190" t="s">
        <v>595</v>
      </c>
      <c r="C4" s="191" t="s">
        <v>11</v>
      </c>
      <c r="D4" s="190" t="s">
        <v>596</v>
      </c>
      <c r="E4" s="190">
        <v>5</v>
      </c>
      <c r="F4" s="190" t="s">
        <v>597</v>
      </c>
      <c r="G4" s="190" t="s">
        <v>598</v>
      </c>
      <c r="H4" s="192">
        <v>116.64</v>
      </c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</row>
    <row r="5" spans="1:26" ht="19.5" thickBot="1" x14ac:dyDescent="0.35">
      <c r="A5" s="189">
        <v>4</v>
      </c>
      <c r="B5" s="190" t="s">
        <v>599</v>
      </c>
      <c r="C5" s="191" t="s">
        <v>12</v>
      </c>
      <c r="D5" s="190" t="s">
        <v>600</v>
      </c>
      <c r="E5" s="190">
        <v>5</v>
      </c>
      <c r="F5" s="190" t="s">
        <v>601</v>
      </c>
      <c r="G5" s="190" t="s">
        <v>602</v>
      </c>
      <c r="H5" s="193" t="s">
        <v>603</v>
      </c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</row>
    <row r="6" spans="1:26" ht="19.5" thickBot="1" x14ac:dyDescent="0.35">
      <c r="A6" s="189">
        <v>5</v>
      </c>
      <c r="B6" s="190" t="s">
        <v>604</v>
      </c>
      <c r="C6" s="191" t="s">
        <v>13</v>
      </c>
      <c r="D6" s="190" t="s">
        <v>605</v>
      </c>
      <c r="E6" s="190">
        <v>10</v>
      </c>
      <c r="F6" s="190" t="s">
        <v>606</v>
      </c>
      <c r="G6" s="190" t="s">
        <v>607</v>
      </c>
      <c r="H6" s="192">
        <v>156.75</v>
      </c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</row>
    <row r="7" spans="1:26" ht="19.5" thickBot="1" x14ac:dyDescent="0.35">
      <c r="A7" s="189">
        <v>6</v>
      </c>
      <c r="B7" s="190" t="s">
        <v>608</v>
      </c>
      <c r="C7" s="191" t="s">
        <v>14</v>
      </c>
      <c r="D7" s="190" t="s">
        <v>609</v>
      </c>
      <c r="E7" s="190">
        <v>10</v>
      </c>
      <c r="F7" s="190" t="s">
        <v>610</v>
      </c>
      <c r="G7" s="190" t="s">
        <v>611</v>
      </c>
      <c r="H7" s="192">
        <v>391.26</v>
      </c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</row>
    <row r="8" spans="1:26" ht="19.5" thickBot="1" x14ac:dyDescent="0.35">
      <c r="A8" s="189">
        <v>7</v>
      </c>
      <c r="B8" s="190" t="s">
        <v>612</v>
      </c>
      <c r="C8" s="191" t="s">
        <v>15</v>
      </c>
      <c r="D8" s="190" t="s">
        <v>613</v>
      </c>
      <c r="E8" s="190">
        <v>10</v>
      </c>
      <c r="F8" s="190" t="s">
        <v>614</v>
      </c>
      <c r="G8" s="190" t="s">
        <v>615</v>
      </c>
      <c r="H8" s="192">
        <v>696.12</v>
      </c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</row>
    <row r="9" spans="1:26" ht="19.5" thickBot="1" x14ac:dyDescent="0.35">
      <c r="A9" s="189">
        <v>8</v>
      </c>
      <c r="B9" s="190" t="s">
        <v>616</v>
      </c>
      <c r="C9" s="191" t="s">
        <v>16</v>
      </c>
      <c r="D9" s="190" t="s">
        <v>617</v>
      </c>
      <c r="E9" s="190">
        <v>4</v>
      </c>
      <c r="F9" s="190" t="s">
        <v>618</v>
      </c>
      <c r="G9" s="190" t="s">
        <v>619</v>
      </c>
      <c r="H9" s="192">
        <v>94.3</v>
      </c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</row>
    <row r="10" spans="1:26" ht="19.5" thickBot="1" x14ac:dyDescent="0.35">
      <c r="A10" s="189">
        <v>9</v>
      </c>
      <c r="B10" s="190" t="s">
        <v>620</v>
      </c>
      <c r="C10" s="191" t="s">
        <v>17</v>
      </c>
      <c r="D10" s="190" t="s">
        <v>621</v>
      </c>
      <c r="E10" s="190">
        <v>2</v>
      </c>
      <c r="F10" s="190" t="s">
        <v>622</v>
      </c>
      <c r="G10" s="190" t="s">
        <v>623</v>
      </c>
      <c r="H10" s="192">
        <v>527.03</v>
      </c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</row>
    <row r="11" spans="1:26" ht="19.5" thickBot="1" x14ac:dyDescent="0.35">
      <c r="A11" s="189">
        <v>10</v>
      </c>
      <c r="B11" s="190" t="s">
        <v>624</v>
      </c>
      <c r="C11" s="191" t="s">
        <v>18</v>
      </c>
      <c r="D11" s="190" t="s">
        <v>625</v>
      </c>
      <c r="E11" s="190">
        <v>10</v>
      </c>
      <c r="F11" s="190" t="s">
        <v>626</v>
      </c>
      <c r="G11" s="190" t="s">
        <v>627</v>
      </c>
      <c r="H11" s="192">
        <v>353</v>
      </c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</row>
    <row r="12" spans="1:26" ht="19.5" thickBot="1" x14ac:dyDescent="0.35">
      <c r="A12" s="189">
        <v>11</v>
      </c>
      <c r="B12" s="190" t="s">
        <v>628</v>
      </c>
      <c r="C12" s="191" t="s">
        <v>19</v>
      </c>
      <c r="D12" s="190" t="s">
        <v>629</v>
      </c>
      <c r="E12" s="190">
        <v>10</v>
      </c>
      <c r="F12" s="190" t="s">
        <v>630</v>
      </c>
      <c r="G12" s="190" t="s">
        <v>631</v>
      </c>
      <c r="H12" s="192">
        <v>161.69</v>
      </c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</row>
    <row r="13" spans="1:26" ht="19.5" thickBot="1" x14ac:dyDescent="0.35">
      <c r="A13" s="194">
        <v>12</v>
      </c>
      <c r="B13" s="195" t="s">
        <v>632</v>
      </c>
      <c r="C13" s="196" t="s">
        <v>20</v>
      </c>
      <c r="D13" s="195" t="s">
        <v>633</v>
      </c>
      <c r="E13" s="195">
        <v>10</v>
      </c>
      <c r="F13" s="195" t="s">
        <v>634</v>
      </c>
      <c r="G13" s="195" t="s">
        <v>635</v>
      </c>
      <c r="H13" s="197">
        <v>236.98</v>
      </c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</row>
    <row r="14" spans="1:26" s="183" customFormat="1" ht="30" customHeight="1" thickTop="1" thickBot="1" x14ac:dyDescent="0.25">
      <c r="A14" s="209" t="s">
        <v>553</v>
      </c>
      <c r="B14" s="210"/>
      <c r="C14" s="210"/>
      <c r="D14" s="210"/>
      <c r="E14" s="211"/>
      <c r="F14" s="198" t="s">
        <v>636</v>
      </c>
      <c r="G14" s="198" t="s">
        <v>637</v>
      </c>
      <c r="H14" s="199" t="s">
        <v>638</v>
      </c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</row>
    <row r="15" spans="1:26" ht="20.25" thickTop="1" thickBot="1" x14ac:dyDescent="0.35">
      <c r="A15" s="188"/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</row>
    <row r="16" spans="1:26" ht="19.5" thickBot="1" x14ac:dyDescent="0.35">
      <c r="A16" s="188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19.5" thickBot="1" x14ac:dyDescent="0.35">
      <c r="A17" s="188"/>
      <c r="B17" s="201"/>
      <c r="C17" s="201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31.5" thickBot="1" x14ac:dyDescent="0.35">
      <c r="A18" s="202"/>
      <c r="B18" s="203" t="s">
        <v>551</v>
      </c>
      <c r="C18" s="204" t="s">
        <v>639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</row>
    <row r="19" spans="1:26" ht="19.5" thickBot="1" x14ac:dyDescent="0.35">
      <c r="A19" s="202"/>
      <c r="B19" s="205" t="s">
        <v>59</v>
      </c>
      <c r="C19" s="206">
        <v>31.32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</row>
    <row r="20" spans="1:26" ht="19.5" thickBot="1" x14ac:dyDescent="0.35">
      <c r="A20" s="202"/>
      <c r="B20" s="207">
        <v>1</v>
      </c>
      <c r="C20" s="204">
        <v>40.51</v>
      </c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</row>
    <row r="21" spans="1:26" ht="19.5" thickBot="1" x14ac:dyDescent="0.35">
      <c r="A21" s="188"/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</row>
    <row r="22" spans="1:26" ht="19.5" thickBot="1" x14ac:dyDescent="0.35">
      <c r="A22" s="188"/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</row>
    <row r="23" spans="1:26" ht="19.5" thickBot="1" x14ac:dyDescent="0.35">
      <c r="A23" s="188"/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</row>
    <row r="24" spans="1:26" ht="19.5" thickBot="1" x14ac:dyDescent="0.35">
      <c r="A24" s="188"/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</row>
    <row r="25" spans="1:26" ht="19.5" thickBot="1" x14ac:dyDescent="0.35">
      <c r="A25" s="188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</row>
    <row r="26" spans="1:26" ht="19.5" thickBot="1" x14ac:dyDescent="0.35">
      <c r="A26" s="188"/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</row>
    <row r="27" spans="1:26" ht="19.5" thickBot="1" x14ac:dyDescent="0.35">
      <c r="A27" s="188"/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</row>
    <row r="28" spans="1:26" ht="19.5" thickBot="1" x14ac:dyDescent="0.35">
      <c r="A28" s="188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</row>
    <row r="29" spans="1:26" ht="19.5" thickBot="1" x14ac:dyDescent="0.35">
      <c r="A29" s="188"/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</row>
    <row r="30" spans="1:26" ht="19.5" thickBot="1" x14ac:dyDescent="0.35">
      <c r="A30" s="188"/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</row>
    <row r="31" spans="1:26" ht="19.5" thickBot="1" x14ac:dyDescent="0.35">
      <c r="A31" s="188"/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</row>
    <row r="32" spans="1:26" ht="19.5" thickBot="1" x14ac:dyDescent="0.35">
      <c r="A32" s="188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</row>
    <row r="33" spans="1:26" ht="19.5" thickBot="1" x14ac:dyDescent="0.35">
      <c r="A33" s="188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</row>
    <row r="34" spans="1:26" ht="19.5" thickBot="1" x14ac:dyDescent="0.35">
      <c r="A34" s="18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</row>
    <row r="35" spans="1:26" ht="19.5" thickBot="1" x14ac:dyDescent="0.35">
      <c r="A35" s="188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</row>
    <row r="36" spans="1:26" ht="19.5" thickBot="1" x14ac:dyDescent="0.35">
      <c r="A36" s="188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</row>
    <row r="37" spans="1:26" ht="19.5" thickBot="1" x14ac:dyDescent="0.35">
      <c r="A37" s="188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</row>
    <row r="38" spans="1:26" ht="19.5" thickBot="1" x14ac:dyDescent="0.35">
      <c r="A38" s="188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</row>
    <row r="39" spans="1:26" ht="19.5" thickBot="1" x14ac:dyDescent="0.35">
      <c r="A39" s="188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</row>
    <row r="40" spans="1:26" ht="19.5" thickBot="1" x14ac:dyDescent="0.35">
      <c r="A40" s="188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</row>
    <row r="41" spans="1:26" ht="19.5" thickBot="1" x14ac:dyDescent="0.35">
      <c r="A41" s="188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</row>
    <row r="42" spans="1:26" ht="19.5" thickBot="1" x14ac:dyDescent="0.3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</row>
    <row r="43" spans="1:26" ht="19.5" thickBot="1" x14ac:dyDescent="0.35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</row>
    <row r="44" spans="1:26" ht="19.5" thickBot="1" x14ac:dyDescent="0.35">
      <c r="A44" s="188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</row>
    <row r="45" spans="1:26" ht="19.5" thickBot="1" x14ac:dyDescent="0.35">
      <c r="A45" s="188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</row>
    <row r="46" spans="1:26" ht="19.5" thickBot="1" x14ac:dyDescent="0.35">
      <c r="A46" s="188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</row>
    <row r="47" spans="1:26" ht="19.5" thickBot="1" x14ac:dyDescent="0.35">
      <c r="A47" s="188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</row>
    <row r="48" spans="1:26" ht="19.5" thickBot="1" x14ac:dyDescent="0.35">
      <c r="A48" s="188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</row>
    <row r="49" spans="1:26" ht="19.5" thickBot="1" x14ac:dyDescent="0.35">
      <c r="A49" s="188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</row>
    <row r="50" spans="1:26" ht="19.5" thickBot="1" x14ac:dyDescent="0.35">
      <c r="A50" s="188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</row>
    <row r="51" spans="1:26" ht="19.5" thickBot="1" x14ac:dyDescent="0.35">
      <c r="A51" s="188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</row>
    <row r="52" spans="1:26" ht="19.5" thickBot="1" x14ac:dyDescent="0.35">
      <c r="A52" s="188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</row>
    <row r="53" spans="1:26" ht="19.5" thickBot="1" x14ac:dyDescent="0.35">
      <c r="A53" s="188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</row>
    <row r="54" spans="1:26" ht="19.5" thickBot="1" x14ac:dyDescent="0.35">
      <c r="A54" s="188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</row>
    <row r="55" spans="1:26" ht="19.5" thickBot="1" x14ac:dyDescent="0.3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</row>
    <row r="56" spans="1:26" ht="19.5" thickBot="1" x14ac:dyDescent="0.3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</row>
    <row r="57" spans="1:26" ht="19.5" thickBot="1" x14ac:dyDescent="0.3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</row>
    <row r="58" spans="1:26" ht="19.5" thickBot="1" x14ac:dyDescent="0.3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</row>
    <row r="59" spans="1:26" ht="19.5" thickBot="1" x14ac:dyDescent="0.3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</row>
    <row r="60" spans="1:26" ht="19.5" thickBot="1" x14ac:dyDescent="0.3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</row>
    <row r="61" spans="1:26" ht="19.5" thickBot="1" x14ac:dyDescent="0.3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</row>
    <row r="62" spans="1:26" ht="19.5" thickBot="1" x14ac:dyDescent="0.3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</row>
    <row r="63" spans="1:26" ht="19.5" thickBot="1" x14ac:dyDescent="0.35">
      <c r="A63" s="188"/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</row>
    <row r="64" spans="1:26" ht="19.5" thickBot="1" x14ac:dyDescent="0.35">
      <c r="A64" s="188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</row>
    <row r="65" spans="1:26" ht="19.5" thickBot="1" x14ac:dyDescent="0.35">
      <c r="A65" s="188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</row>
    <row r="66" spans="1:26" ht="19.5" thickBot="1" x14ac:dyDescent="0.35">
      <c r="A66" s="188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</row>
    <row r="67" spans="1:26" ht="19.5" thickBot="1" x14ac:dyDescent="0.35">
      <c r="A67" s="188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</row>
    <row r="68" spans="1:26" ht="19.5" thickBot="1" x14ac:dyDescent="0.35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</row>
    <row r="69" spans="1:26" ht="19.5" thickBot="1" x14ac:dyDescent="0.35">
      <c r="A69" s="188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</row>
    <row r="70" spans="1:26" ht="19.5" thickBot="1" x14ac:dyDescent="0.35">
      <c r="A70" s="188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</row>
    <row r="71" spans="1:26" ht="19.5" thickBot="1" x14ac:dyDescent="0.35">
      <c r="A71" s="188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</row>
    <row r="72" spans="1:26" ht="19.5" thickBot="1" x14ac:dyDescent="0.35">
      <c r="A72" s="188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</row>
    <row r="73" spans="1:26" ht="19.5" thickBot="1" x14ac:dyDescent="0.35">
      <c r="A73" s="188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</row>
    <row r="74" spans="1:26" ht="19.5" thickBot="1" x14ac:dyDescent="0.35">
      <c r="A74" s="188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</row>
    <row r="75" spans="1:26" ht="19.5" thickBot="1" x14ac:dyDescent="0.35">
      <c r="A75" s="188"/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</row>
    <row r="76" spans="1:26" ht="19.5" thickBot="1" x14ac:dyDescent="0.35">
      <c r="A76" s="188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</row>
    <row r="77" spans="1:26" ht="19.5" thickBot="1" x14ac:dyDescent="0.35">
      <c r="A77" s="188"/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</row>
    <row r="78" spans="1:26" ht="19.5" thickBot="1" x14ac:dyDescent="0.35">
      <c r="A78" s="188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</row>
    <row r="79" spans="1:26" ht="19.5" thickBot="1" x14ac:dyDescent="0.35">
      <c r="A79" s="188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</row>
    <row r="80" spans="1:26" ht="19.5" thickBot="1" x14ac:dyDescent="0.35">
      <c r="A80" s="188"/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</row>
    <row r="81" spans="1:26" ht="19.5" thickBot="1" x14ac:dyDescent="0.35">
      <c r="A81" s="188"/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</row>
    <row r="82" spans="1:26" ht="19.5" thickBot="1" x14ac:dyDescent="0.35">
      <c r="A82" s="188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</row>
    <row r="83" spans="1:26" ht="19.5" thickBot="1" x14ac:dyDescent="0.35">
      <c r="A83" s="188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</row>
    <row r="84" spans="1:26" ht="19.5" thickBot="1" x14ac:dyDescent="0.35">
      <c r="A84" s="188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</row>
    <row r="85" spans="1:26" ht="19.5" thickBot="1" x14ac:dyDescent="0.35">
      <c r="A85" s="188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</row>
    <row r="86" spans="1:26" ht="19.5" thickBot="1" x14ac:dyDescent="0.35">
      <c r="A86" s="188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</row>
    <row r="87" spans="1:26" ht="19.5" thickBot="1" x14ac:dyDescent="0.35">
      <c r="A87" s="188"/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</row>
    <row r="88" spans="1:26" ht="19.5" thickBot="1" x14ac:dyDescent="0.35">
      <c r="A88" s="188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</row>
    <row r="89" spans="1:26" ht="19.5" thickBot="1" x14ac:dyDescent="0.35">
      <c r="A89" s="188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</row>
    <row r="90" spans="1:26" ht="19.5" thickBot="1" x14ac:dyDescent="0.35">
      <c r="A90" s="188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</row>
    <row r="91" spans="1:26" ht="19.5" thickBot="1" x14ac:dyDescent="0.35">
      <c r="A91" s="188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</row>
    <row r="92" spans="1:26" ht="19.5" thickBot="1" x14ac:dyDescent="0.35">
      <c r="A92" s="188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</row>
    <row r="93" spans="1:26" ht="19.5" thickBot="1" x14ac:dyDescent="0.35">
      <c r="A93" s="188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</row>
    <row r="94" spans="1:26" ht="19.5" thickBot="1" x14ac:dyDescent="0.35">
      <c r="A94" s="188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</row>
    <row r="95" spans="1:26" ht="19.5" thickBot="1" x14ac:dyDescent="0.35">
      <c r="A95" s="188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</row>
    <row r="96" spans="1:26" ht="19.5" thickBot="1" x14ac:dyDescent="0.35">
      <c r="A96" s="188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</row>
    <row r="97" spans="1:26" ht="19.5" thickBot="1" x14ac:dyDescent="0.35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</row>
    <row r="98" spans="1:26" ht="19.5" thickBot="1" x14ac:dyDescent="0.35">
      <c r="A98" s="188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</row>
    <row r="99" spans="1:26" ht="19.5" thickBot="1" x14ac:dyDescent="0.35">
      <c r="A99" s="188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</row>
    <row r="100" spans="1:26" ht="19.5" thickBot="1" x14ac:dyDescent="0.35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</row>
    <row r="101" spans="1:26" ht="19.5" thickBot="1" x14ac:dyDescent="0.35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</row>
    <row r="102" spans="1:26" ht="19.5" thickBot="1" x14ac:dyDescent="0.35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</row>
    <row r="103" spans="1:26" ht="19.5" thickBot="1" x14ac:dyDescent="0.35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</row>
    <row r="104" spans="1:26" ht="19.5" thickBot="1" x14ac:dyDescent="0.35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</row>
    <row r="105" spans="1:26" ht="19.5" thickBot="1" x14ac:dyDescent="0.3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</row>
    <row r="106" spans="1:26" ht="19.5" thickBot="1" x14ac:dyDescent="0.35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</row>
    <row r="107" spans="1:26" ht="19.5" thickBot="1" x14ac:dyDescent="0.35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  <c r="Z107" s="188"/>
    </row>
    <row r="108" spans="1:26" ht="19.5" thickBot="1" x14ac:dyDescent="0.35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  <c r="Z108" s="188"/>
    </row>
    <row r="109" spans="1:26" ht="19.5" thickBot="1" x14ac:dyDescent="0.35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</row>
    <row r="110" spans="1:26" ht="19.5" thickBot="1" x14ac:dyDescent="0.35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</row>
    <row r="111" spans="1:26" ht="19.5" thickBot="1" x14ac:dyDescent="0.35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</row>
    <row r="112" spans="1:26" ht="19.5" thickBot="1" x14ac:dyDescent="0.35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</row>
    <row r="113" spans="1:26" ht="19.5" thickBot="1" x14ac:dyDescent="0.35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  <c r="Z113" s="188"/>
    </row>
    <row r="114" spans="1:26" ht="19.5" thickBot="1" x14ac:dyDescent="0.35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</row>
    <row r="115" spans="1:26" ht="19.5" thickBot="1" x14ac:dyDescent="0.3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</row>
    <row r="116" spans="1:26" ht="19.5" thickBot="1" x14ac:dyDescent="0.35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</row>
    <row r="117" spans="1:26" ht="19.5" thickBot="1" x14ac:dyDescent="0.35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</row>
    <row r="118" spans="1:26" ht="19.5" thickBot="1" x14ac:dyDescent="0.35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</row>
    <row r="119" spans="1:26" ht="19.5" thickBot="1" x14ac:dyDescent="0.35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</row>
    <row r="120" spans="1:26" ht="19.5" thickBot="1" x14ac:dyDescent="0.35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</row>
    <row r="121" spans="1:26" ht="19.5" thickBot="1" x14ac:dyDescent="0.35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</row>
    <row r="122" spans="1:26" ht="19.5" thickBot="1" x14ac:dyDescent="0.35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</row>
    <row r="123" spans="1:26" ht="19.5" thickBot="1" x14ac:dyDescent="0.35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</row>
    <row r="124" spans="1:26" ht="19.5" thickBot="1" x14ac:dyDescent="0.35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</row>
    <row r="125" spans="1:26" ht="19.5" thickBot="1" x14ac:dyDescent="0.3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</row>
    <row r="126" spans="1:26" ht="19.5" thickBot="1" x14ac:dyDescent="0.35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</row>
    <row r="127" spans="1:26" ht="19.5" thickBot="1" x14ac:dyDescent="0.35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  <c r="Z127" s="188"/>
    </row>
    <row r="128" spans="1:26" ht="19.5" thickBot="1" x14ac:dyDescent="0.35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  <c r="Z128" s="188"/>
    </row>
    <row r="129" spans="1:26" ht="19.5" thickBot="1" x14ac:dyDescent="0.35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</row>
    <row r="130" spans="1:26" ht="19.5" thickBot="1" x14ac:dyDescent="0.35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88"/>
    </row>
    <row r="131" spans="1:26" ht="19.5" thickBot="1" x14ac:dyDescent="0.35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</row>
    <row r="132" spans="1:26" ht="19.5" thickBot="1" x14ac:dyDescent="0.35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</row>
    <row r="133" spans="1:26" ht="19.5" thickBot="1" x14ac:dyDescent="0.35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</row>
    <row r="134" spans="1:26" ht="19.5" thickBot="1" x14ac:dyDescent="0.35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</row>
    <row r="135" spans="1:26" ht="19.5" thickBot="1" x14ac:dyDescent="0.3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</row>
    <row r="136" spans="1:26" ht="19.5" thickBot="1" x14ac:dyDescent="0.35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</row>
    <row r="137" spans="1:26" ht="19.5" thickBot="1" x14ac:dyDescent="0.35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</row>
    <row r="138" spans="1:26" ht="19.5" thickBot="1" x14ac:dyDescent="0.35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</row>
    <row r="139" spans="1:26" ht="19.5" thickBot="1" x14ac:dyDescent="0.35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</row>
    <row r="140" spans="1:26" ht="19.5" thickBot="1" x14ac:dyDescent="0.35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</row>
    <row r="141" spans="1:26" ht="19.5" thickBot="1" x14ac:dyDescent="0.35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</row>
    <row r="142" spans="1:26" ht="19.5" thickBot="1" x14ac:dyDescent="0.35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</row>
    <row r="143" spans="1:26" ht="19.5" thickBot="1" x14ac:dyDescent="0.35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</row>
    <row r="144" spans="1:26" ht="19.5" thickBot="1" x14ac:dyDescent="0.35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</row>
    <row r="145" spans="1:26" ht="19.5" thickBot="1" x14ac:dyDescent="0.3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</row>
    <row r="146" spans="1:26" ht="19.5" thickBot="1" x14ac:dyDescent="0.35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</row>
    <row r="147" spans="1:26" ht="19.5" thickBot="1" x14ac:dyDescent="0.35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</row>
    <row r="148" spans="1:26" ht="19.5" thickBot="1" x14ac:dyDescent="0.35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</row>
    <row r="149" spans="1:26" ht="19.5" thickBot="1" x14ac:dyDescent="0.35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  <c r="Z149" s="188"/>
    </row>
    <row r="150" spans="1:26" ht="19.5" thickBot="1" x14ac:dyDescent="0.35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</row>
    <row r="151" spans="1:26" ht="19.5" thickBot="1" x14ac:dyDescent="0.35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</row>
    <row r="152" spans="1:26" ht="19.5" thickBot="1" x14ac:dyDescent="0.35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</row>
    <row r="153" spans="1:26" ht="19.5" thickBot="1" x14ac:dyDescent="0.35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</row>
    <row r="154" spans="1:26" ht="19.5" thickBot="1" x14ac:dyDescent="0.35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</row>
    <row r="155" spans="1:26" ht="19.5" thickBot="1" x14ac:dyDescent="0.3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</row>
    <row r="156" spans="1:26" ht="19.5" thickBot="1" x14ac:dyDescent="0.35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</row>
    <row r="157" spans="1:26" ht="19.5" thickBot="1" x14ac:dyDescent="0.35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</row>
    <row r="158" spans="1:26" ht="19.5" thickBot="1" x14ac:dyDescent="0.35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</row>
    <row r="159" spans="1:26" ht="19.5" thickBot="1" x14ac:dyDescent="0.35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</row>
    <row r="160" spans="1:26" ht="19.5" thickBot="1" x14ac:dyDescent="0.35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</row>
    <row r="161" spans="1:26" ht="19.5" thickBot="1" x14ac:dyDescent="0.35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  <c r="Z161" s="188"/>
    </row>
    <row r="162" spans="1:26" ht="19.5" thickBot="1" x14ac:dyDescent="0.35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</row>
    <row r="163" spans="1:26" ht="19.5" thickBot="1" x14ac:dyDescent="0.35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</row>
    <row r="164" spans="1:26" ht="19.5" thickBot="1" x14ac:dyDescent="0.35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</row>
    <row r="165" spans="1:26" ht="19.5" thickBot="1" x14ac:dyDescent="0.3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</row>
    <row r="166" spans="1:26" ht="19.5" thickBot="1" x14ac:dyDescent="0.35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</row>
    <row r="167" spans="1:26" ht="19.5" thickBot="1" x14ac:dyDescent="0.35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  <c r="Z167" s="188"/>
    </row>
    <row r="168" spans="1:26" ht="19.5" thickBot="1" x14ac:dyDescent="0.35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</row>
    <row r="169" spans="1:26" ht="19.5" thickBot="1" x14ac:dyDescent="0.35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</row>
    <row r="170" spans="1:26" ht="19.5" thickBot="1" x14ac:dyDescent="0.35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</row>
    <row r="171" spans="1:26" ht="19.5" thickBot="1" x14ac:dyDescent="0.35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</row>
    <row r="172" spans="1:26" ht="19.5" thickBot="1" x14ac:dyDescent="0.35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</row>
    <row r="173" spans="1:26" ht="19.5" thickBot="1" x14ac:dyDescent="0.35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</row>
    <row r="174" spans="1:26" ht="19.5" thickBot="1" x14ac:dyDescent="0.35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</row>
    <row r="175" spans="1:26" ht="19.5" thickBot="1" x14ac:dyDescent="0.3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</row>
    <row r="176" spans="1:26" ht="19.5" thickBot="1" x14ac:dyDescent="0.35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</row>
    <row r="177" spans="1:26" ht="19.5" thickBot="1" x14ac:dyDescent="0.35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</row>
    <row r="178" spans="1:26" ht="19.5" thickBot="1" x14ac:dyDescent="0.35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</row>
    <row r="179" spans="1:26" ht="19.5" thickBot="1" x14ac:dyDescent="0.35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  <c r="Z179" s="188"/>
    </row>
    <row r="180" spans="1:26" ht="19.5" thickBot="1" x14ac:dyDescent="0.35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  <c r="Z180" s="188"/>
    </row>
    <row r="181" spans="1:26" ht="19.5" thickBot="1" x14ac:dyDescent="0.35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</row>
    <row r="182" spans="1:26" ht="19.5" thickBot="1" x14ac:dyDescent="0.35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  <c r="Z182" s="188"/>
    </row>
    <row r="183" spans="1:26" ht="19.5" thickBot="1" x14ac:dyDescent="0.35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  <c r="Z183" s="188"/>
    </row>
    <row r="184" spans="1:26" ht="19.5" thickBot="1" x14ac:dyDescent="0.35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  <c r="Z184" s="188"/>
    </row>
    <row r="185" spans="1:26" ht="19.5" thickBot="1" x14ac:dyDescent="0.3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</row>
    <row r="186" spans="1:26" ht="19.5" thickBot="1" x14ac:dyDescent="0.35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</row>
    <row r="187" spans="1:26" ht="19.5" thickBot="1" x14ac:dyDescent="0.35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</row>
    <row r="188" spans="1:26" ht="19.5" thickBot="1" x14ac:dyDescent="0.35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</row>
    <row r="189" spans="1:26" ht="19.5" thickBot="1" x14ac:dyDescent="0.35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</row>
    <row r="190" spans="1:26" ht="19.5" thickBot="1" x14ac:dyDescent="0.35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</row>
    <row r="191" spans="1:26" ht="19.5" thickBot="1" x14ac:dyDescent="0.35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</row>
    <row r="192" spans="1:26" ht="19.5" thickBot="1" x14ac:dyDescent="0.35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</row>
    <row r="193" spans="1:26" ht="19.5" thickBot="1" x14ac:dyDescent="0.35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</row>
    <row r="194" spans="1:26" ht="19.5" thickBot="1" x14ac:dyDescent="0.35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</row>
    <row r="195" spans="1:26" ht="19.5" thickBot="1" x14ac:dyDescent="0.3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  <c r="Z195" s="188"/>
    </row>
    <row r="196" spans="1:26" ht="19.5" thickBot="1" x14ac:dyDescent="0.35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  <c r="Z196" s="188"/>
    </row>
    <row r="197" spans="1:26" ht="19.5" thickBot="1" x14ac:dyDescent="0.35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  <c r="Z197" s="188"/>
    </row>
    <row r="198" spans="1:26" ht="19.5" thickBot="1" x14ac:dyDescent="0.35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  <c r="Z198" s="188"/>
    </row>
    <row r="199" spans="1:26" ht="19.5" thickBot="1" x14ac:dyDescent="0.35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  <c r="Z199" s="188"/>
    </row>
    <row r="200" spans="1:26" ht="19.5" thickBot="1" x14ac:dyDescent="0.35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  <c r="Z200" s="188"/>
    </row>
    <row r="201" spans="1:26" ht="19.5" thickBot="1" x14ac:dyDescent="0.35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</row>
    <row r="202" spans="1:26" ht="19.5" thickBot="1" x14ac:dyDescent="0.35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  <c r="Z202" s="188"/>
    </row>
    <row r="203" spans="1:26" ht="19.5" thickBot="1" x14ac:dyDescent="0.35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  <c r="Z203" s="188"/>
    </row>
    <row r="204" spans="1:26" ht="19.5" thickBot="1" x14ac:dyDescent="0.35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</row>
    <row r="205" spans="1:26" ht="19.5" thickBot="1" x14ac:dyDescent="0.3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</row>
    <row r="206" spans="1:26" ht="19.5" thickBot="1" x14ac:dyDescent="0.35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</row>
    <row r="207" spans="1:26" ht="19.5" thickBot="1" x14ac:dyDescent="0.35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</row>
    <row r="208" spans="1:26" ht="19.5" thickBot="1" x14ac:dyDescent="0.35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</row>
    <row r="209" spans="1:26" ht="19.5" thickBot="1" x14ac:dyDescent="0.35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</row>
    <row r="210" spans="1:26" ht="19.5" thickBot="1" x14ac:dyDescent="0.35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</row>
    <row r="211" spans="1:26" ht="19.5" thickBot="1" x14ac:dyDescent="0.35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</row>
    <row r="212" spans="1:26" ht="19.5" thickBot="1" x14ac:dyDescent="0.35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</row>
    <row r="213" spans="1:26" ht="19.5" thickBot="1" x14ac:dyDescent="0.35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  <c r="Z213" s="188"/>
    </row>
    <row r="214" spans="1:26" ht="19.5" thickBot="1" x14ac:dyDescent="0.35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  <c r="Z214" s="188"/>
    </row>
    <row r="215" spans="1:26" ht="19.5" thickBot="1" x14ac:dyDescent="0.3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  <c r="Z215" s="188"/>
    </row>
    <row r="216" spans="1:26" ht="19.5" thickBot="1" x14ac:dyDescent="0.35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  <c r="Z216" s="188"/>
    </row>
    <row r="217" spans="1:26" ht="19.5" thickBot="1" x14ac:dyDescent="0.35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</row>
    <row r="218" spans="1:26" ht="19.5" thickBot="1" x14ac:dyDescent="0.35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  <c r="Z218" s="188"/>
    </row>
    <row r="219" spans="1:26" ht="19.5" thickBot="1" x14ac:dyDescent="0.35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  <c r="Z219" s="188"/>
    </row>
    <row r="220" spans="1:26" ht="19.5" thickBot="1" x14ac:dyDescent="0.35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  <c r="Z220" s="188"/>
    </row>
    <row r="221" spans="1:26" ht="19.5" thickBot="1" x14ac:dyDescent="0.35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  <c r="Z221" s="188"/>
    </row>
    <row r="222" spans="1:26" ht="19.5" thickBot="1" x14ac:dyDescent="0.35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</row>
    <row r="223" spans="1:26" ht="19.5" thickBot="1" x14ac:dyDescent="0.35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</row>
    <row r="224" spans="1:26" ht="19.5" thickBot="1" x14ac:dyDescent="0.35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</row>
    <row r="225" spans="1:26" ht="19.5" thickBot="1" x14ac:dyDescent="0.3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</row>
    <row r="226" spans="1:26" ht="19.5" thickBot="1" x14ac:dyDescent="0.35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</row>
    <row r="227" spans="1:26" ht="19.5" thickBot="1" x14ac:dyDescent="0.35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</row>
    <row r="228" spans="1:26" ht="19.5" thickBot="1" x14ac:dyDescent="0.35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</row>
    <row r="229" spans="1:26" ht="19.5" thickBot="1" x14ac:dyDescent="0.35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</row>
    <row r="230" spans="1:26" ht="19.5" thickBot="1" x14ac:dyDescent="0.35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</row>
    <row r="231" spans="1:26" ht="19.5" thickBot="1" x14ac:dyDescent="0.35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  <c r="Z231" s="188"/>
    </row>
    <row r="232" spans="1:26" ht="19.5" thickBot="1" x14ac:dyDescent="0.35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</row>
    <row r="233" spans="1:26" ht="19.5" thickBot="1" x14ac:dyDescent="0.35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</row>
    <row r="234" spans="1:26" ht="19.5" thickBot="1" x14ac:dyDescent="0.35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</row>
    <row r="235" spans="1:26" ht="19.5" thickBot="1" x14ac:dyDescent="0.3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  <c r="Z235" s="188"/>
    </row>
    <row r="236" spans="1:26" ht="19.5" thickBot="1" x14ac:dyDescent="0.35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  <c r="Z236" s="188"/>
    </row>
    <row r="237" spans="1:26" ht="19.5" thickBot="1" x14ac:dyDescent="0.35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  <c r="Z237" s="188"/>
    </row>
    <row r="238" spans="1:26" ht="19.5" thickBot="1" x14ac:dyDescent="0.35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  <c r="Z238" s="188"/>
    </row>
    <row r="239" spans="1:26" ht="19.5" thickBot="1" x14ac:dyDescent="0.35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</row>
    <row r="240" spans="1:26" ht="19.5" thickBot="1" x14ac:dyDescent="0.35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  <c r="Z240" s="188"/>
    </row>
    <row r="241" spans="1:26" ht="19.5" thickBot="1" x14ac:dyDescent="0.35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</row>
    <row r="242" spans="1:26" ht="19.5" thickBot="1" x14ac:dyDescent="0.35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</row>
    <row r="243" spans="1:26" ht="19.5" thickBot="1" x14ac:dyDescent="0.35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</row>
    <row r="244" spans="1:26" ht="19.5" thickBot="1" x14ac:dyDescent="0.35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</row>
    <row r="245" spans="1:26" ht="19.5" thickBot="1" x14ac:dyDescent="0.3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  <c r="Z245" s="188"/>
    </row>
    <row r="246" spans="1:26" ht="19.5" thickBot="1" x14ac:dyDescent="0.35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</row>
    <row r="247" spans="1:26" ht="19.5" thickBot="1" x14ac:dyDescent="0.35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  <c r="Z247" s="188"/>
    </row>
    <row r="248" spans="1:26" ht="19.5" thickBot="1" x14ac:dyDescent="0.35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</row>
    <row r="249" spans="1:26" ht="19.5" thickBot="1" x14ac:dyDescent="0.35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</row>
    <row r="250" spans="1:26" ht="19.5" thickBot="1" x14ac:dyDescent="0.35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  <c r="Z250" s="188"/>
    </row>
    <row r="251" spans="1:26" ht="19.5" thickBot="1" x14ac:dyDescent="0.35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  <c r="Z251" s="188"/>
    </row>
    <row r="252" spans="1:26" ht="19.5" thickBot="1" x14ac:dyDescent="0.35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  <c r="Z252" s="188"/>
    </row>
    <row r="253" spans="1:26" ht="19.5" thickBot="1" x14ac:dyDescent="0.35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  <c r="Z253" s="188"/>
    </row>
    <row r="254" spans="1:26" ht="19.5" thickBot="1" x14ac:dyDescent="0.35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  <c r="Z254" s="188"/>
    </row>
    <row r="255" spans="1:26" ht="19.5" thickBot="1" x14ac:dyDescent="0.3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  <c r="Z255" s="188"/>
    </row>
    <row r="256" spans="1:26" ht="19.5" thickBot="1" x14ac:dyDescent="0.35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  <c r="Z256" s="188"/>
    </row>
    <row r="257" spans="1:26" ht="19.5" thickBot="1" x14ac:dyDescent="0.35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  <c r="Z257" s="188"/>
    </row>
    <row r="258" spans="1:26" ht="19.5" thickBot="1" x14ac:dyDescent="0.35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</row>
    <row r="259" spans="1:26" ht="19.5" thickBot="1" x14ac:dyDescent="0.35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</row>
    <row r="260" spans="1:26" ht="19.5" thickBot="1" x14ac:dyDescent="0.35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</row>
    <row r="261" spans="1:26" ht="19.5" thickBot="1" x14ac:dyDescent="0.35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</row>
    <row r="262" spans="1:26" ht="19.5" thickBot="1" x14ac:dyDescent="0.35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  <c r="Z262" s="188"/>
    </row>
    <row r="263" spans="1:26" ht="19.5" thickBot="1" x14ac:dyDescent="0.35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  <c r="Z263" s="188"/>
    </row>
    <row r="264" spans="1:26" ht="19.5" thickBot="1" x14ac:dyDescent="0.35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  <c r="Z264" s="188"/>
    </row>
    <row r="265" spans="1:26" ht="19.5" thickBot="1" x14ac:dyDescent="0.3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</row>
    <row r="266" spans="1:26" ht="19.5" thickBot="1" x14ac:dyDescent="0.35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  <c r="Z266" s="188"/>
    </row>
    <row r="267" spans="1:26" ht="19.5" thickBot="1" x14ac:dyDescent="0.35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  <c r="Z267" s="188"/>
    </row>
    <row r="268" spans="1:26" ht="19.5" thickBot="1" x14ac:dyDescent="0.35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  <c r="Z268" s="188"/>
    </row>
    <row r="269" spans="1:26" ht="19.5" thickBot="1" x14ac:dyDescent="0.35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  <c r="Z269" s="188"/>
    </row>
    <row r="270" spans="1:26" ht="19.5" thickBot="1" x14ac:dyDescent="0.35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  <c r="Z270" s="188"/>
    </row>
    <row r="271" spans="1:26" ht="19.5" thickBot="1" x14ac:dyDescent="0.35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  <c r="Z271" s="188"/>
    </row>
    <row r="272" spans="1:26" ht="19.5" thickBot="1" x14ac:dyDescent="0.35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  <c r="Z272" s="188"/>
    </row>
    <row r="273" spans="1:26" ht="19.5" thickBot="1" x14ac:dyDescent="0.35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  <c r="Z273" s="188"/>
    </row>
    <row r="274" spans="1:26" ht="19.5" thickBot="1" x14ac:dyDescent="0.35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</row>
    <row r="275" spans="1:26" ht="19.5" thickBot="1" x14ac:dyDescent="0.3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  <c r="Z275" s="188"/>
    </row>
    <row r="276" spans="1:26" ht="19.5" thickBot="1" x14ac:dyDescent="0.35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</row>
    <row r="277" spans="1:26" ht="19.5" thickBot="1" x14ac:dyDescent="0.35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  <c r="Z277" s="188"/>
    </row>
    <row r="278" spans="1:26" ht="19.5" thickBot="1" x14ac:dyDescent="0.35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</row>
    <row r="279" spans="1:26" ht="19.5" thickBot="1" x14ac:dyDescent="0.35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</row>
    <row r="280" spans="1:26" ht="19.5" thickBot="1" x14ac:dyDescent="0.35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</row>
    <row r="281" spans="1:26" ht="19.5" thickBot="1" x14ac:dyDescent="0.35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</row>
    <row r="282" spans="1:26" ht="19.5" thickBot="1" x14ac:dyDescent="0.35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</row>
    <row r="283" spans="1:26" ht="19.5" thickBot="1" x14ac:dyDescent="0.35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</row>
    <row r="284" spans="1:26" ht="19.5" thickBot="1" x14ac:dyDescent="0.35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</row>
    <row r="285" spans="1:26" ht="19.5" thickBot="1" x14ac:dyDescent="0.3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  <c r="Z285" s="188"/>
    </row>
    <row r="286" spans="1:26" ht="19.5" thickBot="1" x14ac:dyDescent="0.35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  <c r="Z286" s="188"/>
    </row>
    <row r="287" spans="1:26" ht="19.5" thickBot="1" x14ac:dyDescent="0.35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  <c r="Z287" s="188"/>
    </row>
    <row r="288" spans="1:26" ht="19.5" thickBot="1" x14ac:dyDescent="0.35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</row>
    <row r="289" spans="1:26" ht="19.5" thickBot="1" x14ac:dyDescent="0.35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  <c r="Z289" s="188"/>
    </row>
    <row r="290" spans="1:26" ht="19.5" thickBot="1" x14ac:dyDescent="0.35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  <c r="Z290" s="188"/>
    </row>
    <row r="291" spans="1:26" ht="19.5" thickBot="1" x14ac:dyDescent="0.35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  <c r="Z291" s="188"/>
    </row>
    <row r="292" spans="1:26" ht="19.5" thickBot="1" x14ac:dyDescent="0.35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  <c r="Z292" s="188"/>
    </row>
    <row r="293" spans="1:26" ht="19.5" thickBot="1" x14ac:dyDescent="0.35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  <c r="Z293" s="188"/>
    </row>
    <row r="294" spans="1:26" ht="19.5" thickBot="1" x14ac:dyDescent="0.35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  <c r="Z294" s="188"/>
    </row>
    <row r="295" spans="1:26" ht="19.5" thickBot="1" x14ac:dyDescent="0.3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  <c r="Z295" s="188"/>
    </row>
    <row r="296" spans="1:26" ht="19.5" thickBot="1" x14ac:dyDescent="0.35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  <c r="Z296" s="188"/>
    </row>
    <row r="297" spans="1:26" ht="19.5" thickBot="1" x14ac:dyDescent="0.35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  <c r="Z297" s="188"/>
    </row>
    <row r="298" spans="1:26" ht="19.5" thickBot="1" x14ac:dyDescent="0.35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</row>
    <row r="299" spans="1:26" ht="19.5" thickBot="1" x14ac:dyDescent="0.35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</row>
    <row r="300" spans="1:26" ht="19.5" thickBot="1" x14ac:dyDescent="0.35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</row>
    <row r="301" spans="1:26" ht="19.5" thickBot="1" x14ac:dyDescent="0.35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</row>
    <row r="302" spans="1:26" ht="19.5" thickBot="1" x14ac:dyDescent="0.35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</row>
    <row r="303" spans="1:26" ht="19.5" thickBot="1" x14ac:dyDescent="0.35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  <c r="Z303" s="188"/>
    </row>
    <row r="304" spans="1:26" ht="19.5" thickBot="1" x14ac:dyDescent="0.35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  <c r="Z304" s="188"/>
    </row>
    <row r="305" spans="1:26" ht="19.5" thickBot="1" x14ac:dyDescent="0.3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</row>
    <row r="306" spans="1:26" ht="19.5" thickBot="1" x14ac:dyDescent="0.35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  <c r="Z306" s="188"/>
    </row>
    <row r="307" spans="1:26" ht="19.5" thickBot="1" x14ac:dyDescent="0.35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  <c r="Z307" s="188"/>
    </row>
    <row r="308" spans="1:26" ht="19.5" thickBot="1" x14ac:dyDescent="0.35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  <c r="Z308" s="188"/>
    </row>
    <row r="309" spans="1:26" ht="19.5" thickBot="1" x14ac:dyDescent="0.35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  <c r="Z309" s="188"/>
    </row>
    <row r="310" spans="1:26" ht="19.5" thickBot="1" x14ac:dyDescent="0.35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  <c r="Z310" s="188"/>
    </row>
    <row r="311" spans="1:26" ht="19.5" thickBot="1" x14ac:dyDescent="0.35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  <c r="Z311" s="188"/>
    </row>
    <row r="312" spans="1:26" ht="19.5" thickBot="1" x14ac:dyDescent="0.35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</row>
    <row r="313" spans="1:26" ht="19.5" thickBot="1" x14ac:dyDescent="0.35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</row>
    <row r="314" spans="1:26" ht="19.5" thickBot="1" x14ac:dyDescent="0.35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</row>
    <row r="315" spans="1:26" ht="19.5" thickBot="1" x14ac:dyDescent="0.3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</row>
    <row r="316" spans="1:26" ht="19.5" thickBot="1" x14ac:dyDescent="0.35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</row>
    <row r="317" spans="1:26" ht="19.5" thickBot="1" x14ac:dyDescent="0.35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</row>
    <row r="318" spans="1:26" ht="19.5" thickBot="1" x14ac:dyDescent="0.35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</row>
    <row r="319" spans="1:26" ht="19.5" thickBot="1" x14ac:dyDescent="0.35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</row>
    <row r="320" spans="1:26" ht="19.5" thickBot="1" x14ac:dyDescent="0.35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</row>
    <row r="321" spans="1:26" ht="19.5" thickBot="1" x14ac:dyDescent="0.35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  <c r="Z321" s="188"/>
    </row>
    <row r="322" spans="1:26" ht="19.5" thickBot="1" x14ac:dyDescent="0.35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  <c r="Z322" s="188"/>
    </row>
    <row r="323" spans="1:26" ht="19.5" thickBot="1" x14ac:dyDescent="0.35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  <c r="Z323" s="188"/>
    </row>
    <row r="324" spans="1:26" ht="19.5" thickBot="1" x14ac:dyDescent="0.35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  <c r="Z324" s="188"/>
    </row>
    <row r="325" spans="1:26" ht="19.5" thickBot="1" x14ac:dyDescent="0.3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  <c r="Z325" s="188"/>
    </row>
    <row r="326" spans="1:26" ht="19.5" thickBot="1" x14ac:dyDescent="0.35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  <c r="Z326" s="188"/>
    </row>
    <row r="327" spans="1:26" ht="19.5" thickBot="1" x14ac:dyDescent="0.35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  <c r="Z327" s="188"/>
    </row>
    <row r="328" spans="1:26" ht="19.5" thickBot="1" x14ac:dyDescent="0.35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  <c r="Z328" s="188"/>
    </row>
    <row r="329" spans="1:26" ht="19.5" thickBot="1" x14ac:dyDescent="0.35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</row>
    <row r="330" spans="1:26" ht="19.5" thickBot="1" x14ac:dyDescent="0.35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  <c r="Z330" s="188"/>
    </row>
    <row r="331" spans="1:26" ht="19.5" thickBot="1" x14ac:dyDescent="0.35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  <c r="Z331" s="188"/>
    </row>
    <row r="332" spans="1:26" ht="19.5" thickBot="1" x14ac:dyDescent="0.35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  <c r="Z332" s="188"/>
    </row>
    <row r="333" spans="1:26" ht="19.5" thickBot="1" x14ac:dyDescent="0.35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  <c r="Z333" s="188"/>
    </row>
    <row r="334" spans="1:26" ht="19.5" thickBot="1" x14ac:dyDescent="0.35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  <c r="Z334" s="188"/>
    </row>
    <row r="335" spans="1:26" ht="19.5" thickBot="1" x14ac:dyDescent="0.3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  <c r="Z335" s="188"/>
    </row>
    <row r="336" spans="1:26" ht="19.5" thickBot="1" x14ac:dyDescent="0.35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  <c r="Z336" s="188"/>
    </row>
    <row r="337" spans="1:26" ht="19.5" thickBot="1" x14ac:dyDescent="0.35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</row>
    <row r="338" spans="1:26" ht="19.5" thickBot="1" x14ac:dyDescent="0.35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  <c r="Z338" s="188"/>
    </row>
    <row r="339" spans="1:26" ht="19.5" thickBot="1" x14ac:dyDescent="0.35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  <c r="Z339" s="188"/>
    </row>
    <row r="340" spans="1:26" ht="19.5" thickBot="1" x14ac:dyDescent="0.35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  <c r="Z340" s="188"/>
    </row>
    <row r="341" spans="1:26" ht="19.5" thickBot="1" x14ac:dyDescent="0.35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</row>
    <row r="342" spans="1:26" ht="19.5" thickBot="1" x14ac:dyDescent="0.35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</row>
    <row r="343" spans="1:26" ht="19.5" thickBot="1" x14ac:dyDescent="0.35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  <c r="Z343" s="188"/>
    </row>
    <row r="344" spans="1:26" ht="19.5" thickBot="1" x14ac:dyDescent="0.35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  <c r="Z344" s="188"/>
    </row>
    <row r="345" spans="1:26" ht="19.5" thickBot="1" x14ac:dyDescent="0.3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</row>
    <row r="346" spans="1:26" ht="19.5" thickBot="1" x14ac:dyDescent="0.35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  <c r="Z346" s="188"/>
    </row>
    <row r="347" spans="1:26" ht="19.5" thickBot="1" x14ac:dyDescent="0.35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  <c r="Z347" s="188"/>
    </row>
    <row r="348" spans="1:26" ht="19.5" thickBot="1" x14ac:dyDescent="0.35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</row>
    <row r="349" spans="1:26" ht="19.5" thickBot="1" x14ac:dyDescent="0.35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</row>
    <row r="350" spans="1:26" ht="19.5" thickBot="1" x14ac:dyDescent="0.35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</row>
    <row r="351" spans="1:26" ht="19.5" thickBot="1" x14ac:dyDescent="0.35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  <c r="Z351" s="188"/>
    </row>
    <row r="352" spans="1:26" ht="19.5" thickBot="1" x14ac:dyDescent="0.35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</row>
    <row r="353" spans="1:26" ht="19.5" thickBot="1" x14ac:dyDescent="0.35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</row>
    <row r="354" spans="1:26" ht="19.5" thickBot="1" x14ac:dyDescent="0.35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</row>
    <row r="355" spans="1:26" ht="19.5" thickBot="1" x14ac:dyDescent="0.3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</row>
    <row r="356" spans="1:26" ht="19.5" thickBot="1" x14ac:dyDescent="0.35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</row>
    <row r="357" spans="1:26" ht="19.5" thickBot="1" x14ac:dyDescent="0.35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  <c r="Z357" s="188"/>
    </row>
    <row r="358" spans="1:26" ht="19.5" thickBot="1" x14ac:dyDescent="0.35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  <c r="Z358" s="188"/>
    </row>
    <row r="359" spans="1:26" ht="19.5" thickBot="1" x14ac:dyDescent="0.35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  <c r="Z359" s="188"/>
    </row>
    <row r="360" spans="1:26" ht="19.5" thickBot="1" x14ac:dyDescent="0.35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  <c r="Z360" s="188"/>
    </row>
    <row r="361" spans="1:26" ht="19.5" thickBot="1" x14ac:dyDescent="0.35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</row>
    <row r="362" spans="1:26" ht="19.5" thickBot="1" x14ac:dyDescent="0.35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  <c r="Z362" s="188"/>
    </row>
    <row r="363" spans="1:26" ht="19.5" thickBot="1" x14ac:dyDescent="0.35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  <c r="Z363" s="188"/>
    </row>
    <row r="364" spans="1:26" ht="19.5" thickBot="1" x14ac:dyDescent="0.35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  <c r="Z364" s="188"/>
    </row>
    <row r="365" spans="1:26" ht="19.5" thickBot="1" x14ac:dyDescent="0.3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  <c r="Z365" s="188"/>
    </row>
    <row r="366" spans="1:26" ht="19.5" thickBot="1" x14ac:dyDescent="0.35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  <c r="Z366" s="188"/>
    </row>
    <row r="367" spans="1:26" ht="19.5" thickBot="1" x14ac:dyDescent="0.35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  <c r="Z367" s="188"/>
    </row>
    <row r="368" spans="1:26" ht="19.5" thickBot="1" x14ac:dyDescent="0.35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</row>
    <row r="369" spans="1:26" ht="19.5" thickBot="1" x14ac:dyDescent="0.35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</row>
    <row r="370" spans="1:26" ht="19.5" thickBot="1" x14ac:dyDescent="0.35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</row>
    <row r="371" spans="1:26" ht="19.5" thickBot="1" x14ac:dyDescent="0.35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</row>
    <row r="372" spans="1:26" ht="19.5" thickBot="1" x14ac:dyDescent="0.35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</row>
    <row r="373" spans="1:26" ht="19.5" thickBot="1" x14ac:dyDescent="0.35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</row>
    <row r="374" spans="1:26" ht="19.5" thickBot="1" x14ac:dyDescent="0.35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</row>
    <row r="375" spans="1:26" ht="19.5" thickBot="1" x14ac:dyDescent="0.3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</row>
    <row r="376" spans="1:26" ht="19.5" thickBot="1" x14ac:dyDescent="0.35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  <c r="Z376" s="188"/>
    </row>
    <row r="377" spans="1:26" ht="19.5" thickBot="1" x14ac:dyDescent="0.35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</row>
    <row r="378" spans="1:26" ht="19.5" thickBot="1" x14ac:dyDescent="0.35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  <c r="Z378" s="188"/>
    </row>
    <row r="379" spans="1:26" ht="19.5" thickBot="1" x14ac:dyDescent="0.35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</row>
    <row r="380" spans="1:26" ht="19.5" thickBot="1" x14ac:dyDescent="0.35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</row>
    <row r="381" spans="1:26" ht="19.5" thickBot="1" x14ac:dyDescent="0.35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  <c r="Z381" s="188"/>
    </row>
    <row r="382" spans="1:26" ht="19.5" thickBot="1" x14ac:dyDescent="0.35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  <c r="Z382" s="188"/>
    </row>
    <row r="383" spans="1:26" ht="19.5" thickBot="1" x14ac:dyDescent="0.35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  <c r="Z383" s="188"/>
    </row>
    <row r="384" spans="1:26" ht="19.5" thickBot="1" x14ac:dyDescent="0.35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  <c r="Z384" s="188"/>
    </row>
    <row r="385" spans="1:26" ht="19.5" thickBot="1" x14ac:dyDescent="0.3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</row>
    <row r="386" spans="1:26" ht="19.5" thickBot="1" x14ac:dyDescent="0.35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  <c r="Z386" s="188"/>
    </row>
    <row r="387" spans="1:26" ht="19.5" thickBot="1" x14ac:dyDescent="0.35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  <c r="Z387" s="188"/>
    </row>
    <row r="388" spans="1:26" ht="19.5" thickBot="1" x14ac:dyDescent="0.35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  <c r="Z388" s="188"/>
    </row>
    <row r="389" spans="1:26" ht="19.5" thickBot="1" x14ac:dyDescent="0.35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  <c r="Z389" s="188"/>
    </row>
    <row r="390" spans="1:26" ht="19.5" thickBot="1" x14ac:dyDescent="0.35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  <c r="Z390" s="188"/>
    </row>
    <row r="391" spans="1:26" ht="19.5" thickBot="1" x14ac:dyDescent="0.35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</row>
    <row r="392" spans="1:26" ht="19.5" thickBot="1" x14ac:dyDescent="0.35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  <c r="Z392" s="188"/>
    </row>
    <row r="393" spans="1:26" ht="19.5" thickBot="1" x14ac:dyDescent="0.35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  <c r="Z393" s="188"/>
    </row>
    <row r="394" spans="1:26" ht="19.5" thickBot="1" x14ac:dyDescent="0.35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  <c r="Z394" s="188"/>
    </row>
    <row r="395" spans="1:26" ht="19.5" thickBot="1" x14ac:dyDescent="0.3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  <c r="Z395" s="188"/>
    </row>
    <row r="396" spans="1:26" ht="19.5" thickBot="1" x14ac:dyDescent="0.35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  <c r="Z396" s="188"/>
    </row>
    <row r="397" spans="1:26" ht="19.5" thickBot="1" x14ac:dyDescent="0.35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  <c r="Z397" s="188"/>
    </row>
    <row r="398" spans="1:26" ht="19.5" thickBot="1" x14ac:dyDescent="0.35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  <c r="Z398" s="188"/>
    </row>
    <row r="399" spans="1:26" ht="19.5" thickBot="1" x14ac:dyDescent="0.35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  <c r="Z399" s="188"/>
    </row>
    <row r="400" spans="1:26" ht="19.5" thickBot="1" x14ac:dyDescent="0.35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  <c r="Z400" s="188"/>
    </row>
    <row r="401" spans="1:26" ht="19.5" thickBot="1" x14ac:dyDescent="0.35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  <c r="Z401" s="188"/>
    </row>
    <row r="402" spans="1:26" ht="19.5" thickBot="1" x14ac:dyDescent="0.35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  <c r="Z402" s="188"/>
    </row>
    <row r="403" spans="1:26" ht="19.5" thickBot="1" x14ac:dyDescent="0.35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</row>
    <row r="404" spans="1:26" ht="19.5" thickBot="1" x14ac:dyDescent="0.35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</row>
    <row r="405" spans="1:26" ht="19.5" thickBot="1" x14ac:dyDescent="0.3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</row>
    <row r="406" spans="1:26" ht="19.5" thickBot="1" x14ac:dyDescent="0.35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</row>
    <row r="407" spans="1:26" ht="19.5" thickBot="1" x14ac:dyDescent="0.35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</row>
    <row r="408" spans="1:26" ht="19.5" thickBot="1" x14ac:dyDescent="0.35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</row>
    <row r="409" spans="1:26" ht="19.5" thickBot="1" x14ac:dyDescent="0.35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</row>
    <row r="410" spans="1:26" ht="19.5" thickBot="1" x14ac:dyDescent="0.35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</row>
    <row r="411" spans="1:26" ht="19.5" thickBot="1" x14ac:dyDescent="0.35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  <c r="Z411" s="188"/>
    </row>
    <row r="412" spans="1:26" ht="19.5" thickBot="1" x14ac:dyDescent="0.35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  <c r="Z412" s="188"/>
    </row>
    <row r="413" spans="1:26" ht="19.5" thickBot="1" x14ac:dyDescent="0.35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  <c r="Z413" s="188"/>
    </row>
    <row r="414" spans="1:26" ht="19.5" thickBot="1" x14ac:dyDescent="0.35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  <c r="Z414" s="188"/>
    </row>
    <row r="415" spans="1:26" ht="19.5" thickBot="1" x14ac:dyDescent="0.3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  <c r="Z415" s="188"/>
    </row>
    <row r="416" spans="1:26" ht="19.5" thickBot="1" x14ac:dyDescent="0.35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  <c r="Z416" s="188"/>
    </row>
    <row r="417" spans="1:26" ht="19.5" thickBot="1" x14ac:dyDescent="0.35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  <c r="Z417" s="188"/>
    </row>
    <row r="418" spans="1:26" ht="19.5" thickBot="1" x14ac:dyDescent="0.35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  <c r="Z418" s="188"/>
    </row>
    <row r="419" spans="1:26" ht="19.5" thickBot="1" x14ac:dyDescent="0.35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  <c r="Z419" s="188"/>
    </row>
    <row r="420" spans="1:26" ht="19.5" thickBot="1" x14ac:dyDescent="0.35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</row>
    <row r="421" spans="1:26" ht="19.5" thickBot="1" x14ac:dyDescent="0.35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</row>
    <row r="422" spans="1:26" ht="19.5" thickBot="1" x14ac:dyDescent="0.35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</row>
    <row r="423" spans="1:26" ht="19.5" thickBot="1" x14ac:dyDescent="0.35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</row>
    <row r="424" spans="1:26" ht="19.5" thickBot="1" x14ac:dyDescent="0.35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</row>
    <row r="425" spans="1:26" ht="19.5" thickBot="1" x14ac:dyDescent="0.3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</row>
    <row r="426" spans="1:26" ht="19.5" thickBot="1" x14ac:dyDescent="0.35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</row>
    <row r="427" spans="1:26" ht="19.5" thickBot="1" x14ac:dyDescent="0.35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</row>
    <row r="428" spans="1:26" ht="19.5" thickBot="1" x14ac:dyDescent="0.35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</row>
    <row r="429" spans="1:26" ht="19.5" thickBot="1" x14ac:dyDescent="0.35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</row>
    <row r="430" spans="1:26" ht="19.5" thickBot="1" x14ac:dyDescent="0.35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  <c r="Z430" s="188"/>
    </row>
    <row r="431" spans="1:26" ht="19.5" thickBot="1" x14ac:dyDescent="0.35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  <c r="Z431" s="188"/>
    </row>
    <row r="432" spans="1:26" ht="19.5" thickBot="1" x14ac:dyDescent="0.35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  <c r="Z432" s="188"/>
    </row>
    <row r="433" spans="1:26" ht="19.5" thickBot="1" x14ac:dyDescent="0.35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</row>
    <row r="434" spans="1:26" ht="19.5" thickBot="1" x14ac:dyDescent="0.35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</row>
    <row r="435" spans="1:26" ht="19.5" thickBot="1" x14ac:dyDescent="0.3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  <c r="Z435" s="188"/>
    </row>
    <row r="436" spans="1:26" ht="19.5" thickBot="1" x14ac:dyDescent="0.35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  <c r="Z436" s="188"/>
    </row>
    <row r="437" spans="1:26" ht="19.5" thickBot="1" x14ac:dyDescent="0.35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  <c r="Z437" s="188"/>
    </row>
    <row r="438" spans="1:26" ht="19.5" thickBot="1" x14ac:dyDescent="0.35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</row>
    <row r="439" spans="1:26" ht="19.5" thickBot="1" x14ac:dyDescent="0.35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</row>
    <row r="440" spans="1:26" ht="19.5" thickBot="1" x14ac:dyDescent="0.35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</row>
    <row r="441" spans="1:26" ht="19.5" thickBot="1" x14ac:dyDescent="0.35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</row>
    <row r="442" spans="1:26" ht="19.5" thickBot="1" x14ac:dyDescent="0.35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</row>
    <row r="443" spans="1:26" ht="19.5" thickBot="1" x14ac:dyDescent="0.35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</row>
    <row r="444" spans="1:26" ht="19.5" thickBot="1" x14ac:dyDescent="0.35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</row>
    <row r="445" spans="1:26" ht="19.5" thickBot="1" x14ac:dyDescent="0.3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</row>
    <row r="446" spans="1:26" ht="19.5" thickBot="1" x14ac:dyDescent="0.35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</row>
    <row r="447" spans="1:26" ht="19.5" thickBot="1" x14ac:dyDescent="0.35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  <c r="Z447" s="188"/>
    </row>
    <row r="448" spans="1:26" ht="19.5" thickBot="1" x14ac:dyDescent="0.35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  <c r="Z448" s="188"/>
    </row>
    <row r="449" spans="1:26" ht="19.5" thickBot="1" x14ac:dyDescent="0.35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</row>
    <row r="450" spans="1:26" ht="19.5" thickBot="1" x14ac:dyDescent="0.35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  <c r="Z450" s="188"/>
    </row>
    <row r="451" spans="1:26" ht="19.5" thickBot="1" x14ac:dyDescent="0.35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  <c r="Z451" s="188"/>
    </row>
    <row r="452" spans="1:26" ht="19.5" thickBot="1" x14ac:dyDescent="0.35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  <c r="Z452" s="188"/>
    </row>
    <row r="453" spans="1:26" ht="19.5" thickBot="1" x14ac:dyDescent="0.35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  <c r="Z453" s="188"/>
    </row>
    <row r="454" spans="1:26" ht="19.5" thickBot="1" x14ac:dyDescent="0.35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  <c r="Z454" s="188"/>
    </row>
    <row r="455" spans="1:26" ht="19.5" thickBot="1" x14ac:dyDescent="0.3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  <c r="Z455" s="188"/>
    </row>
    <row r="456" spans="1:26" ht="19.5" thickBot="1" x14ac:dyDescent="0.35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</row>
    <row r="457" spans="1:26" ht="19.5" thickBot="1" x14ac:dyDescent="0.35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</row>
    <row r="458" spans="1:26" ht="19.5" thickBot="1" x14ac:dyDescent="0.35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</row>
    <row r="459" spans="1:26" ht="19.5" thickBot="1" x14ac:dyDescent="0.35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</row>
    <row r="460" spans="1:26" ht="19.5" thickBot="1" x14ac:dyDescent="0.35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</row>
    <row r="461" spans="1:26" ht="19.5" thickBot="1" x14ac:dyDescent="0.35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</row>
    <row r="462" spans="1:26" ht="19.5" thickBot="1" x14ac:dyDescent="0.35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</row>
    <row r="463" spans="1:26" ht="19.5" thickBot="1" x14ac:dyDescent="0.35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</row>
    <row r="464" spans="1:26" ht="19.5" thickBot="1" x14ac:dyDescent="0.35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</row>
    <row r="465" spans="1:26" ht="19.5" thickBot="1" x14ac:dyDescent="0.3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  <c r="Z465" s="188"/>
    </row>
    <row r="466" spans="1:26" ht="19.5" thickBot="1" x14ac:dyDescent="0.35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  <c r="Z466" s="188"/>
    </row>
    <row r="467" spans="1:26" ht="19.5" thickBot="1" x14ac:dyDescent="0.35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  <c r="Z467" s="188"/>
    </row>
    <row r="468" spans="1:26" ht="19.5" thickBot="1" x14ac:dyDescent="0.35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  <c r="Z468" s="188"/>
    </row>
    <row r="469" spans="1:26" ht="19.5" thickBot="1" x14ac:dyDescent="0.35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  <c r="Z469" s="188"/>
    </row>
    <row r="470" spans="1:26" ht="19.5" thickBot="1" x14ac:dyDescent="0.35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  <c r="Z470" s="188"/>
    </row>
    <row r="471" spans="1:26" ht="19.5" thickBot="1" x14ac:dyDescent="0.35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  <c r="Z471" s="188"/>
    </row>
    <row r="472" spans="1:26" ht="19.5" thickBot="1" x14ac:dyDescent="0.35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  <c r="Z472" s="188"/>
    </row>
    <row r="473" spans="1:26" ht="19.5" thickBot="1" x14ac:dyDescent="0.35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</row>
    <row r="474" spans="1:26" ht="19.5" thickBot="1" x14ac:dyDescent="0.35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</row>
    <row r="475" spans="1:26" ht="19.5" thickBot="1" x14ac:dyDescent="0.3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</row>
    <row r="476" spans="1:26" ht="19.5" thickBot="1" x14ac:dyDescent="0.35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  <c r="Z476" s="188"/>
    </row>
    <row r="477" spans="1:26" ht="19.5" thickBot="1" x14ac:dyDescent="0.35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</row>
    <row r="478" spans="1:26" ht="19.5" thickBot="1" x14ac:dyDescent="0.35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</row>
    <row r="479" spans="1:26" ht="19.5" thickBot="1" x14ac:dyDescent="0.35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</row>
    <row r="480" spans="1:26" ht="19.5" thickBot="1" x14ac:dyDescent="0.35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</row>
    <row r="481" spans="1:26" ht="19.5" thickBot="1" x14ac:dyDescent="0.35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</row>
    <row r="482" spans="1:26" ht="19.5" thickBot="1" x14ac:dyDescent="0.35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</row>
    <row r="483" spans="1:26" ht="19.5" thickBot="1" x14ac:dyDescent="0.35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  <c r="Z483" s="188"/>
    </row>
    <row r="484" spans="1:26" ht="19.5" thickBot="1" x14ac:dyDescent="0.35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  <c r="Z484" s="188"/>
    </row>
    <row r="485" spans="1:26" ht="19.5" thickBot="1" x14ac:dyDescent="0.3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  <c r="Z485" s="188"/>
    </row>
    <row r="486" spans="1:26" ht="19.5" thickBot="1" x14ac:dyDescent="0.35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  <c r="Z486" s="188"/>
    </row>
    <row r="487" spans="1:26" ht="19.5" thickBot="1" x14ac:dyDescent="0.35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  <c r="Z487" s="188"/>
    </row>
    <row r="488" spans="1:26" ht="19.5" thickBot="1" x14ac:dyDescent="0.35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  <c r="Z488" s="188"/>
    </row>
    <row r="489" spans="1:26" ht="19.5" thickBot="1" x14ac:dyDescent="0.35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  <c r="Z489" s="188"/>
    </row>
    <row r="490" spans="1:26" ht="19.5" thickBot="1" x14ac:dyDescent="0.35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  <c r="Z490" s="188"/>
    </row>
    <row r="491" spans="1:26" ht="19.5" thickBot="1" x14ac:dyDescent="0.35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  <c r="Z491" s="188"/>
    </row>
    <row r="492" spans="1:26" ht="19.5" thickBot="1" x14ac:dyDescent="0.35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  <c r="Z492" s="188"/>
    </row>
    <row r="493" spans="1:26" ht="19.5" thickBot="1" x14ac:dyDescent="0.35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</row>
    <row r="494" spans="1:26" ht="19.5" thickBot="1" x14ac:dyDescent="0.35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</row>
    <row r="495" spans="1:26" ht="19.5" thickBot="1" x14ac:dyDescent="0.3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  <c r="Z495" s="188"/>
    </row>
    <row r="496" spans="1:26" ht="19.5" thickBot="1" x14ac:dyDescent="0.35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  <c r="Z496" s="188"/>
    </row>
    <row r="497" spans="1:26" ht="19.5" thickBot="1" x14ac:dyDescent="0.35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  <c r="Z497" s="188"/>
    </row>
    <row r="498" spans="1:26" ht="19.5" thickBot="1" x14ac:dyDescent="0.35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  <c r="Z498" s="188"/>
    </row>
    <row r="499" spans="1:26" ht="19.5" thickBot="1" x14ac:dyDescent="0.35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  <c r="Z499" s="188"/>
    </row>
    <row r="500" spans="1:26" ht="19.5" thickBot="1" x14ac:dyDescent="0.35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  <c r="Z500" s="188"/>
    </row>
    <row r="501" spans="1:26" ht="19.5" thickBot="1" x14ac:dyDescent="0.35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  <c r="Z501" s="188"/>
    </row>
    <row r="502" spans="1:26" ht="19.5" thickBot="1" x14ac:dyDescent="0.35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  <c r="Z502" s="188"/>
    </row>
    <row r="503" spans="1:26" ht="19.5" thickBot="1" x14ac:dyDescent="0.35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  <c r="Z503" s="188"/>
    </row>
    <row r="504" spans="1:26" ht="19.5" thickBot="1" x14ac:dyDescent="0.35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  <c r="Z504" s="188"/>
    </row>
    <row r="505" spans="1:26" ht="19.5" thickBot="1" x14ac:dyDescent="0.3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  <c r="Z505" s="188"/>
    </row>
    <row r="506" spans="1:26" ht="19.5" thickBot="1" x14ac:dyDescent="0.35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  <c r="Z506" s="188"/>
    </row>
    <row r="507" spans="1:26" ht="19.5" thickBot="1" x14ac:dyDescent="0.35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  <c r="Z507" s="188"/>
    </row>
    <row r="508" spans="1:26" ht="19.5" thickBot="1" x14ac:dyDescent="0.35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  <c r="Z508" s="188"/>
    </row>
    <row r="509" spans="1:26" ht="19.5" thickBot="1" x14ac:dyDescent="0.35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  <c r="Z509" s="188"/>
    </row>
    <row r="510" spans="1:26" ht="19.5" thickBot="1" x14ac:dyDescent="0.35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</row>
    <row r="511" spans="1:26" ht="19.5" thickBot="1" x14ac:dyDescent="0.35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</row>
    <row r="512" spans="1:26" ht="19.5" thickBot="1" x14ac:dyDescent="0.35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</row>
    <row r="513" spans="1:26" ht="19.5" thickBot="1" x14ac:dyDescent="0.35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</row>
    <row r="514" spans="1:26" ht="19.5" thickBot="1" x14ac:dyDescent="0.35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</row>
    <row r="515" spans="1:26" ht="19.5" thickBot="1" x14ac:dyDescent="0.3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</row>
    <row r="516" spans="1:26" ht="19.5" thickBot="1" x14ac:dyDescent="0.35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</row>
    <row r="517" spans="1:26" ht="19.5" thickBot="1" x14ac:dyDescent="0.35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</row>
    <row r="518" spans="1:26" ht="19.5" thickBot="1" x14ac:dyDescent="0.35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</row>
    <row r="519" spans="1:26" ht="19.5" thickBot="1" x14ac:dyDescent="0.35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</row>
    <row r="520" spans="1:26" ht="19.5" thickBot="1" x14ac:dyDescent="0.35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  <c r="Z520" s="188"/>
    </row>
    <row r="521" spans="1:26" ht="19.5" thickBot="1" x14ac:dyDescent="0.35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  <c r="Z521" s="188"/>
    </row>
    <row r="522" spans="1:26" ht="19.5" thickBot="1" x14ac:dyDescent="0.35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  <c r="Z522" s="188"/>
    </row>
    <row r="523" spans="1:26" ht="19.5" thickBot="1" x14ac:dyDescent="0.35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  <c r="Z523" s="188"/>
    </row>
    <row r="524" spans="1:26" ht="19.5" thickBot="1" x14ac:dyDescent="0.35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  <c r="Z524" s="188"/>
    </row>
    <row r="525" spans="1:26" ht="19.5" thickBot="1" x14ac:dyDescent="0.3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  <c r="Z525" s="188"/>
    </row>
    <row r="526" spans="1:26" ht="19.5" thickBot="1" x14ac:dyDescent="0.35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  <c r="Z526" s="188"/>
    </row>
    <row r="527" spans="1:26" ht="19.5" thickBot="1" x14ac:dyDescent="0.35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  <c r="Z527" s="188"/>
    </row>
    <row r="528" spans="1:26" ht="19.5" thickBot="1" x14ac:dyDescent="0.35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</row>
    <row r="529" spans="1:26" ht="19.5" thickBot="1" x14ac:dyDescent="0.35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</row>
    <row r="530" spans="1:26" ht="19.5" thickBot="1" x14ac:dyDescent="0.35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</row>
    <row r="531" spans="1:26" ht="19.5" thickBot="1" x14ac:dyDescent="0.35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</row>
    <row r="532" spans="1:26" ht="19.5" thickBot="1" x14ac:dyDescent="0.35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</row>
    <row r="533" spans="1:26" ht="19.5" thickBot="1" x14ac:dyDescent="0.35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</row>
    <row r="534" spans="1:26" ht="19.5" thickBot="1" x14ac:dyDescent="0.35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</row>
    <row r="535" spans="1:26" ht="19.5" thickBot="1" x14ac:dyDescent="0.3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</row>
    <row r="536" spans="1:26" ht="19.5" thickBot="1" x14ac:dyDescent="0.35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</row>
    <row r="537" spans="1:26" ht="19.5" thickBot="1" x14ac:dyDescent="0.35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  <c r="Z537" s="188"/>
    </row>
    <row r="538" spans="1:26" ht="19.5" thickBot="1" x14ac:dyDescent="0.35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  <c r="Z538" s="188"/>
    </row>
    <row r="539" spans="1:26" ht="19.5" thickBot="1" x14ac:dyDescent="0.35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  <c r="Z539" s="188"/>
    </row>
    <row r="540" spans="1:26" ht="19.5" thickBot="1" x14ac:dyDescent="0.35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  <c r="Z540" s="188"/>
    </row>
    <row r="541" spans="1:26" ht="19.5" thickBot="1" x14ac:dyDescent="0.35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  <c r="Z541" s="188"/>
    </row>
    <row r="542" spans="1:26" ht="19.5" thickBot="1" x14ac:dyDescent="0.35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  <c r="Z542" s="188"/>
    </row>
    <row r="543" spans="1:26" ht="19.5" thickBot="1" x14ac:dyDescent="0.35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  <c r="Z543" s="188"/>
    </row>
    <row r="544" spans="1:26" ht="19.5" thickBot="1" x14ac:dyDescent="0.35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  <c r="Z544" s="188"/>
    </row>
    <row r="545" spans="1:26" ht="19.5" thickBot="1" x14ac:dyDescent="0.3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  <c r="Z545" s="188"/>
    </row>
    <row r="546" spans="1:26" ht="19.5" thickBot="1" x14ac:dyDescent="0.35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</row>
    <row r="547" spans="1:26" ht="19.5" thickBot="1" x14ac:dyDescent="0.35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</row>
    <row r="548" spans="1:26" ht="19.5" thickBot="1" x14ac:dyDescent="0.35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</row>
    <row r="549" spans="1:26" ht="19.5" thickBot="1" x14ac:dyDescent="0.35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</row>
    <row r="550" spans="1:26" ht="19.5" thickBot="1" x14ac:dyDescent="0.35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</row>
    <row r="551" spans="1:26" ht="19.5" thickBot="1" x14ac:dyDescent="0.35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</row>
    <row r="552" spans="1:26" ht="19.5" thickBot="1" x14ac:dyDescent="0.35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</row>
    <row r="553" spans="1:26" ht="19.5" thickBot="1" x14ac:dyDescent="0.35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</row>
    <row r="554" spans="1:26" ht="19.5" thickBot="1" x14ac:dyDescent="0.35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  <c r="Z554" s="188"/>
    </row>
    <row r="555" spans="1:26" ht="19.5" thickBot="1" x14ac:dyDescent="0.3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  <c r="Z555" s="188"/>
    </row>
    <row r="556" spans="1:26" ht="19.5" thickBot="1" x14ac:dyDescent="0.35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  <c r="Z556" s="188"/>
    </row>
    <row r="557" spans="1:26" ht="19.5" thickBot="1" x14ac:dyDescent="0.35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  <c r="Z557" s="188"/>
    </row>
    <row r="558" spans="1:26" ht="19.5" thickBot="1" x14ac:dyDescent="0.35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  <c r="Z558" s="188"/>
    </row>
    <row r="559" spans="1:26" ht="19.5" thickBot="1" x14ac:dyDescent="0.35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  <c r="Z559" s="188"/>
    </row>
    <row r="560" spans="1:26" ht="19.5" thickBot="1" x14ac:dyDescent="0.35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  <c r="Z560" s="188"/>
    </row>
    <row r="561" spans="1:26" ht="19.5" thickBot="1" x14ac:dyDescent="0.35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  <c r="Z561" s="188"/>
    </row>
    <row r="562" spans="1:26" ht="19.5" thickBot="1" x14ac:dyDescent="0.35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  <c r="Z562" s="188"/>
    </row>
    <row r="563" spans="1:26" ht="19.5" thickBot="1" x14ac:dyDescent="0.35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  <c r="Z563" s="188"/>
    </row>
    <row r="564" spans="1:26" ht="19.5" thickBot="1" x14ac:dyDescent="0.35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  <c r="Z564" s="188"/>
    </row>
    <row r="565" spans="1:26" ht="19.5" thickBot="1" x14ac:dyDescent="0.3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</row>
    <row r="566" spans="1:26" ht="19.5" thickBot="1" x14ac:dyDescent="0.35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</row>
    <row r="567" spans="1:26" ht="19.5" thickBot="1" x14ac:dyDescent="0.35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</row>
    <row r="568" spans="1:26" ht="19.5" thickBot="1" x14ac:dyDescent="0.35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</row>
    <row r="569" spans="1:26" ht="19.5" thickBot="1" x14ac:dyDescent="0.35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</row>
    <row r="570" spans="1:26" ht="19.5" thickBot="1" x14ac:dyDescent="0.35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</row>
    <row r="571" spans="1:26" ht="19.5" thickBot="1" x14ac:dyDescent="0.35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</row>
    <row r="572" spans="1:26" ht="19.5" thickBot="1" x14ac:dyDescent="0.35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</row>
    <row r="573" spans="1:26" ht="19.5" thickBot="1" x14ac:dyDescent="0.35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  <c r="Z573" s="188"/>
    </row>
    <row r="574" spans="1:26" ht="19.5" thickBot="1" x14ac:dyDescent="0.35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  <c r="Z574" s="188"/>
    </row>
    <row r="575" spans="1:26" ht="19.5" thickBot="1" x14ac:dyDescent="0.3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  <c r="Z575" s="188"/>
    </row>
    <row r="576" spans="1:26" ht="19.5" thickBot="1" x14ac:dyDescent="0.35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  <c r="Z576" s="188"/>
    </row>
    <row r="577" spans="1:26" ht="19.5" thickBot="1" x14ac:dyDescent="0.35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  <c r="Z577" s="188"/>
    </row>
    <row r="578" spans="1:26" ht="19.5" thickBot="1" x14ac:dyDescent="0.35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  <c r="Z578" s="188"/>
    </row>
    <row r="579" spans="1:26" ht="19.5" thickBot="1" x14ac:dyDescent="0.35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  <c r="Z579" s="188"/>
    </row>
    <row r="580" spans="1:26" ht="19.5" thickBot="1" x14ac:dyDescent="0.35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  <c r="Z580" s="188"/>
    </row>
    <row r="581" spans="1:26" ht="19.5" thickBot="1" x14ac:dyDescent="0.35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  <c r="Z581" s="188"/>
    </row>
    <row r="582" spans="1:26" ht="19.5" thickBot="1" x14ac:dyDescent="0.35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  <c r="Z582" s="188"/>
    </row>
    <row r="583" spans="1:26" ht="19.5" thickBot="1" x14ac:dyDescent="0.35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  <c r="Z583" s="188"/>
    </row>
    <row r="584" spans="1:26" ht="19.5" thickBot="1" x14ac:dyDescent="0.35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  <c r="Z584" s="188"/>
    </row>
    <row r="585" spans="1:26" ht="19.5" thickBot="1" x14ac:dyDescent="0.3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  <c r="Z585" s="188"/>
    </row>
    <row r="586" spans="1:26" ht="19.5" thickBot="1" x14ac:dyDescent="0.35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  <c r="Z586" s="188"/>
    </row>
    <row r="587" spans="1:26" ht="19.5" thickBot="1" x14ac:dyDescent="0.35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  <c r="Z587" s="188"/>
    </row>
    <row r="588" spans="1:26" ht="19.5" thickBot="1" x14ac:dyDescent="0.35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  <c r="Z588" s="188"/>
    </row>
    <row r="589" spans="1:26" ht="19.5" thickBot="1" x14ac:dyDescent="0.35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  <c r="Z589" s="188"/>
    </row>
    <row r="590" spans="1:26" ht="19.5" thickBot="1" x14ac:dyDescent="0.35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  <c r="Z590" s="188"/>
    </row>
    <row r="591" spans="1:26" ht="19.5" thickBot="1" x14ac:dyDescent="0.35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  <c r="Z591" s="188"/>
    </row>
    <row r="592" spans="1:26" ht="19.5" thickBot="1" x14ac:dyDescent="0.35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  <c r="Z592" s="188"/>
    </row>
    <row r="593" spans="1:26" ht="19.5" thickBot="1" x14ac:dyDescent="0.35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  <c r="Z593" s="188"/>
    </row>
    <row r="594" spans="1:26" ht="19.5" thickBot="1" x14ac:dyDescent="0.35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  <c r="Z594" s="188"/>
    </row>
    <row r="595" spans="1:26" ht="19.5" thickBot="1" x14ac:dyDescent="0.3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  <c r="Z595" s="188"/>
    </row>
    <row r="596" spans="1:26" ht="19.5" thickBot="1" x14ac:dyDescent="0.35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  <c r="Z596" s="188"/>
    </row>
    <row r="597" spans="1:26" ht="19.5" thickBot="1" x14ac:dyDescent="0.35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  <c r="Z597" s="188"/>
    </row>
    <row r="598" spans="1:26" ht="19.5" thickBot="1" x14ac:dyDescent="0.35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  <c r="Z598" s="188"/>
    </row>
    <row r="599" spans="1:26" ht="19.5" thickBot="1" x14ac:dyDescent="0.35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  <c r="Z599" s="188"/>
    </row>
    <row r="600" spans="1:26" ht="19.5" thickBot="1" x14ac:dyDescent="0.35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  <c r="Z600" s="188"/>
    </row>
    <row r="601" spans="1:26" ht="19.5" thickBot="1" x14ac:dyDescent="0.35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  <c r="Z601" s="188"/>
    </row>
    <row r="602" spans="1:26" ht="19.5" thickBot="1" x14ac:dyDescent="0.35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  <c r="Z602" s="188"/>
    </row>
    <row r="603" spans="1:26" ht="19.5" thickBot="1" x14ac:dyDescent="0.35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  <c r="Z603" s="188"/>
    </row>
    <row r="604" spans="1:26" ht="19.5" thickBot="1" x14ac:dyDescent="0.35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  <c r="Z604" s="188"/>
    </row>
    <row r="605" spans="1:26" ht="19.5" thickBot="1" x14ac:dyDescent="0.3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  <c r="Z605" s="188"/>
    </row>
    <row r="606" spans="1:26" ht="19.5" thickBot="1" x14ac:dyDescent="0.35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  <c r="Z606" s="188"/>
    </row>
    <row r="607" spans="1:26" ht="19.5" thickBot="1" x14ac:dyDescent="0.35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  <c r="Z607" s="188"/>
    </row>
    <row r="608" spans="1:26" ht="19.5" thickBot="1" x14ac:dyDescent="0.35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  <c r="Z608" s="188"/>
    </row>
    <row r="609" spans="1:26" ht="19.5" thickBot="1" x14ac:dyDescent="0.35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  <c r="Z609" s="188"/>
    </row>
    <row r="610" spans="1:26" ht="19.5" thickBot="1" x14ac:dyDescent="0.35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  <c r="Z610" s="188"/>
    </row>
    <row r="611" spans="1:26" ht="19.5" thickBot="1" x14ac:dyDescent="0.35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  <c r="Z611" s="188"/>
    </row>
    <row r="612" spans="1:26" ht="19.5" thickBot="1" x14ac:dyDescent="0.35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  <c r="Z612" s="188"/>
    </row>
    <row r="613" spans="1:26" ht="19.5" thickBot="1" x14ac:dyDescent="0.35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  <c r="Z613" s="188"/>
    </row>
    <row r="614" spans="1:26" ht="19.5" thickBot="1" x14ac:dyDescent="0.35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  <c r="Z614" s="188"/>
    </row>
    <row r="615" spans="1:26" ht="19.5" thickBot="1" x14ac:dyDescent="0.3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  <c r="Z615" s="188"/>
    </row>
    <row r="616" spans="1:26" ht="19.5" thickBot="1" x14ac:dyDescent="0.35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  <c r="Z616" s="188"/>
    </row>
    <row r="617" spans="1:26" ht="19.5" thickBot="1" x14ac:dyDescent="0.35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  <c r="Z617" s="188"/>
    </row>
    <row r="618" spans="1:26" ht="19.5" thickBot="1" x14ac:dyDescent="0.35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  <c r="Z618" s="188"/>
    </row>
    <row r="619" spans="1:26" ht="19.5" thickBot="1" x14ac:dyDescent="0.35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</row>
    <row r="620" spans="1:26" ht="19.5" thickBot="1" x14ac:dyDescent="0.35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</row>
    <row r="621" spans="1:26" ht="19.5" thickBot="1" x14ac:dyDescent="0.35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</row>
    <row r="622" spans="1:26" ht="19.5" thickBot="1" x14ac:dyDescent="0.35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</row>
    <row r="623" spans="1:26" ht="19.5" thickBot="1" x14ac:dyDescent="0.35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</row>
    <row r="624" spans="1:26" ht="19.5" thickBot="1" x14ac:dyDescent="0.35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</row>
    <row r="625" spans="1:26" ht="19.5" thickBot="1" x14ac:dyDescent="0.3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</row>
    <row r="626" spans="1:26" ht="19.5" thickBot="1" x14ac:dyDescent="0.35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</row>
    <row r="627" spans="1:26" ht="19.5" thickBot="1" x14ac:dyDescent="0.35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  <c r="Z627" s="188"/>
    </row>
    <row r="628" spans="1:26" ht="19.5" thickBot="1" x14ac:dyDescent="0.35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  <c r="Z628" s="188"/>
    </row>
    <row r="629" spans="1:26" ht="19.5" thickBot="1" x14ac:dyDescent="0.35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  <c r="Z629" s="188"/>
    </row>
    <row r="630" spans="1:26" ht="19.5" thickBot="1" x14ac:dyDescent="0.35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  <c r="Z630" s="188"/>
    </row>
    <row r="631" spans="1:26" ht="19.5" thickBot="1" x14ac:dyDescent="0.35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  <c r="Z631" s="188"/>
    </row>
    <row r="632" spans="1:26" ht="19.5" thickBot="1" x14ac:dyDescent="0.35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  <c r="Z632" s="188"/>
    </row>
    <row r="633" spans="1:26" ht="19.5" thickBot="1" x14ac:dyDescent="0.35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  <c r="Z633" s="188"/>
    </row>
    <row r="634" spans="1:26" ht="19.5" thickBot="1" x14ac:dyDescent="0.35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  <c r="Z634" s="188"/>
    </row>
    <row r="635" spans="1:26" ht="19.5" thickBot="1" x14ac:dyDescent="0.3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  <c r="Z635" s="188"/>
    </row>
    <row r="636" spans="1:26" ht="19.5" thickBot="1" x14ac:dyDescent="0.35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  <c r="Z636" s="188"/>
    </row>
    <row r="637" spans="1:26" ht="19.5" thickBot="1" x14ac:dyDescent="0.35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  <c r="Z637" s="188"/>
    </row>
    <row r="638" spans="1:26" ht="19.5" thickBot="1" x14ac:dyDescent="0.35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  <c r="Z638" s="188"/>
    </row>
    <row r="639" spans="1:26" ht="19.5" thickBot="1" x14ac:dyDescent="0.35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  <c r="Z639" s="188"/>
    </row>
    <row r="640" spans="1:26" ht="19.5" thickBot="1" x14ac:dyDescent="0.35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  <c r="Z640" s="188"/>
    </row>
    <row r="641" spans="1:26" ht="19.5" thickBot="1" x14ac:dyDescent="0.35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  <c r="Z641" s="188"/>
    </row>
    <row r="642" spans="1:26" ht="19.5" thickBot="1" x14ac:dyDescent="0.35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  <c r="Z642" s="188"/>
    </row>
    <row r="643" spans="1:26" ht="19.5" thickBot="1" x14ac:dyDescent="0.35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  <c r="Z643" s="188"/>
    </row>
    <row r="644" spans="1:26" ht="19.5" thickBot="1" x14ac:dyDescent="0.35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</row>
    <row r="645" spans="1:26" ht="19.5" thickBot="1" x14ac:dyDescent="0.3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</row>
    <row r="646" spans="1:26" ht="19.5" thickBot="1" x14ac:dyDescent="0.35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  <c r="Z646" s="188"/>
    </row>
    <row r="647" spans="1:26" ht="19.5" thickBot="1" x14ac:dyDescent="0.35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  <c r="Z647" s="188"/>
    </row>
    <row r="648" spans="1:26" ht="19.5" thickBot="1" x14ac:dyDescent="0.35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  <c r="Z648" s="188"/>
    </row>
    <row r="649" spans="1:26" ht="19.5" thickBot="1" x14ac:dyDescent="0.35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  <c r="Z649" s="188"/>
    </row>
    <row r="650" spans="1:26" ht="19.5" thickBot="1" x14ac:dyDescent="0.35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  <c r="Z650" s="188"/>
    </row>
    <row r="651" spans="1:26" ht="19.5" thickBot="1" x14ac:dyDescent="0.35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  <c r="Z651" s="188"/>
    </row>
    <row r="652" spans="1:26" ht="19.5" thickBot="1" x14ac:dyDescent="0.35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  <c r="Z652" s="188"/>
    </row>
    <row r="653" spans="1:26" ht="19.5" thickBot="1" x14ac:dyDescent="0.35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  <c r="Z653" s="188"/>
    </row>
    <row r="654" spans="1:26" ht="19.5" thickBot="1" x14ac:dyDescent="0.35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  <c r="Z654" s="188"/>
    </row>
    <row r="655" spans="1:26" ht="19.5" thickBot="1" x14ac:dyDescent="0.3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  <c r="Z655" s="188"/>
    </row>
    <row r="656" spans="1:26" ht="19.5" thickBot="1" x14ac:dyDescent="0.35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  <c r="Z656" s="188"/>
    </row>
    <row r="657" spans="1:26" ht="19.5" thickBot="1" x14ac:dyDescent="0.35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  <c r="Z657" s="188"/>
    </row>
    <row r="658" spans="1:26" ht="19.5" thickBot="1" x14ac:dyDescent="0.35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  <c r="Z658" s="188"/>
    </row>
    <row r="659" spans="1:26" ht="19.5" thickBot="1" x14ac:dyDescent="0.35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  <c r="Z659" s="188"/>
    </row>
    <row r="660" spans="1:26" ht="19.5" thickBot="1" x14ac:dyDescent="0.35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  <c r="Z660" s="188"/>
    </row>
    <row r="661" spans="1:26" ht="19.5" thickBot="1" x14ac:dyDescent="0.35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  <c r="Z661" s="188"/>
    </row>
    <row r="662" spans="1:26" ht="19.5" thickBot="1" x14ac:dyDescent="0.35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  <c r="Z662" s="188"/>
    </row>
    <row r="663" spans="1:26" ht="19.5" thickBot="1" x14ac:dyDescent="0.35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  <c r="Z663" s="188"/>
    </row>
    <row r="664" spans="1:26" ht="19.5" thickBot="1" x14ac:dyDescent="0.35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  <c r="Z664" s="188"/>
    </row>
    <row r="665" spans="1:26" ht="19.5" thickBot="1" x14ac:dyDescent="0.3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  <c r="Z665" s="188"/>
    </row>
    <row r="666" spans="1:26" ht="19.5" thickBot="1" x14ac:dyDescent="0.35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  <c r="Z666" s="188"/>
    </row>
    <row r="667" spans="1:26" ht="19.5" thickBot="1" x14ac:dyDescent="0.35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  <c r="Z667" s="188"/>
    </row>
    <row r="668" spans="1:26" ht="19.5" thickBot="1" x14ac:dyDescent="0.35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  <c r="Z668" s="188"/>
    </row>
    <row r="669" spans="1:26" ht="19.5" thickBot="1" x14ac:dyDescent="0.35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  <c r="Z669" s="188"/>
    </row>
    <row r="670" spans="1:26" ht="19.5" thickBot="1" x14ac:dyDescent="0.35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  <c r="Z670" s="188"/>
    </row>
    <row r="671" spans="1:26" ht="19.5" thickBot="1" x14ac:dyDescent="0.35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  <c r="Z671" s="188"/>
    </row>
    <row r="672" spans="1:26" ht="19.5" thickBot="1" x14ac:dyDescent="0.35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</row>
    <row r="673" spans="1:26" ht="19.5" thickBot="1" x14ac:dyDescent="0.35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</row>
    <row r="674" spans="1:26" ht="19.5" thickBot="1" x14ac:dyDescent="0.35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</row>
    <row r="675" spans="1:26" ht="19.5" thickBot="1" x14ac:dyDescent="0.3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</row>
    <row r="676" spans="1:26" ht="19.5" thickBot="1" x14ac:dyDescent="0.35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</row>
    <row r="677" spans="1:26" ht="19.5" thickBot="1" x14ac:dyDescent="0.35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</row>
    <row r="678" spans="1:26" ht="19.5" thickBot="1" x14ac:dyDescent="0.35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</row>
    <row r="679" spans="1:26" ht="19.5" thickBot="1" x14ac:dyDescent="0.35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</row>
    <row r="680" spans="1:26" ht="19.5" thickBot="1" x14ac:dyDescent="0.35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  <c r="Z680" s="188"/>
    </row>
    <row r="681" spans="1:26" ht="19.5" thickBot="1" x14ac:dyDescent="0.35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  <c r="Z681" s="188"/>
    </row>
    <row r="682" spans="1:26" ht="19.5" thickBot="1" x14ac:dyDescent="0.35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  <c r="Z682" s="188"/>
    </row>
    <row r="683" spans="1:26" ht="19.5" thickBot="1" x14ac:dyDescent="0.35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  <c r="Z683" s="188"/>
    </row>
    <row r="684" spans="1:26" ht="19.5" thickBot="1" x14ac:dyDescent="0.35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  <c r="Z684" s="188"/>
    </row>
    <row r="685" spans="1:26" ht="19.5" thickBot="1" x14ac:dyDescent="0.3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  <c r="Z685" s="188"/>
    </row>
    <row r="686" spans="1:26" ht="19.5" thickBot="1" x14ac:dyDescent="0.35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  <c r="Z686" s="188"/>
    </row>
    <row r="687" spans="1:26" ht="19.5" thickBot="1" x14ac:dyDescent="0.35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  <c r="Z687" s="188"/>
    </row>
    <row r="688" spans="1:26" ht="19.5" thickBot="1" x14ac:dyDescent="0.35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  <c r="Z688" s="188"/>
    </row>
    <row r="689" spans="1:26" ht="19.5" thickBot="1" x14ac:dyDescent="0.35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  <c r="Z689" s="188"/>
    </row>
    <row r="690" spans="1:26" ht="19.5" thickBot="1" x14ac:dyDescent="0.35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</row>
    <row r="691" spans="1:26" ht="19.5" thickBot="1" x14ac:dyDescent="0.35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</row>
    <row r="692" spans="1:26" ht="19.5" thickBot="1" x14ac:dyDescent="0.35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</row>
    <row r="693" spans="1:26" ht="19.5" thickBot="1" x14ac:dyDescent="0.35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</row>
    <row r="694" spans="1:26" ht="19.5" thickBot="1" x14ac:dyDescent="0.35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</row>
    <row r="695" spans="1:26" ht="19.5" thickBot="1" x14ac:dyDescent="0.3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</row>
    <row r="696" spans="1:26" ht="19.5" thickBot="1" x14ac:dyDescent="0.35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</row>
    <row r="697" spans="1:26" ht="19.5" thickBot="1" x14ac:dyDescent="0.35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</row>
    <row r="698" spans="1:26" ht="19.5" thickBot="1" x14ac:dyDescent="0.35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</row>
    <row r="699" spans="1:26" ht="19.5" thickBot="1" x14ac:dyDescent="0.35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  <c r="Z699" s="188"/>
    </row>
    <row r="700" spans="1:26" ht="19.5" thickBot="1" x14ac:dyDescent="0.35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  <c r="Z700" s="188"/>
    </row>
    <row r="701" spans="1:26" ht="19.5" thickBot="1" x14ac:dyDescent="0.35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  <c r="Z701" s="188"/>
    </row>
    <row r="702" spans="1:26" ht="19.5" thickBot="1" x14ac:dyDescent="0.35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  <c r="Z702" s="188"/>
    </row>
    <row r="703" spans="1:26" ht="19.5" thickBot="1" x14ac:dyDescent="0.35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  <c r="Z703" s="188"/>
    </row>
    <row r="704" spans="1:26" ht="19.5" thickBot="1" x14ac:dyDescent="0.35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  <c r="Z704" s="188"/>
    </row>
    <row r="705" spans="1:26" ht="19.5" thickBot="1" x14ac:dyDescent="0.3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  <c r="Z705" s="188"/>
    </row>
    <row r="706" spans="1:26" ht="19.5" thickBot="1" x14ac:dyDescent="0.35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  <c r="Z706" s="188"/>
    </row>
    <row r="707" spans="1:26" ht="19.5" thickBot="1" x14ac:dyDescent="0.35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  <c r="Z707" s="188"/>
    </row>
    <row r="708" spans="1:26" ht="19.5" thickBot="1" x14ac:dyDescent="0.35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</row>
    <row r="709" spans="1:26" ht="19.5" thickBot="1" x14ac:dyDescent="0.35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</row>
    <row r="710" spans="1:26" ht="19.5" thickBot="1" x14ac:dyDescent="0.35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</row>
    <row r="711" spans="1:26" ht="19.5" thickBot="1" x14ac:dyDescent="0.35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</row>
    <row r="712" spans="1:26" ht="19.5" thickBot="1" x14ac:dyDescent="0.35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</row>
    <row r="713" spans="1:26" ht="19.5" thickBot="1" x14ac:dyDescent="0.35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</row>
    <row r="714" spans="1:26" ht="19.5" thickBot="1" x14ac:dyDescent="0.35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</row>
    <row r="715" spans="1:26" ht="19.5" thickBot="1" x14ac:dyDescent="0.3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</row>
    <row r="716" spans="1:26" ht="19.5" thickBot="1" x14ac:dyDescent="0.35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</row>
    <row r="717" spans="1:26" ht="19.5" thickBot="1" x14ac:dyDescent="0.35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</row>
    <row r="718" spans="1:26" ht="19.5" thickBot="1" x14ac:dyDescent="0.35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  <c r="Z718" s="188"/>
    </row>
    <row r="719" spans="1:26" ht="19.5" thickBot="1" x14ac:dyDescent="0.35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  <c r="Z719" s="188"/>
    </row>
    <row r="720" spans="1:26" ht="19.5" thickBot="1" x14ac:dyDescent="0.35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  <c r="Z720" s="188"/>
    </row>
    <row r="721" spans="1:26" ht="19.5" thickBot="1" x14ac:dyDescent="0.35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  <c r="Z721" s="188"/>
    </row>
    <row r="722" spans="1:26" ht="19.5" thickBot="1" x14ac:dyDescent="0.35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  <c r="Z722" s="188"/>
    </row>
    <row r="723" spans="1:26" ht="19.5" thickBot="1" x14ac:dyDescent="0.35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</row>
    <row r="724" spans="1:26" ht="19.5" thickBot="1" x14ac:dyDescent="0.35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</row>
    <row r="725" spans="1:26" ht="19.5" thickBot="1" x14ac:dyDescent="0.3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  <c r="Z725" s="188"/>
    </row>
    <row r="726" spans="1:26" ht="19.5" thickBot="1" x14ac:dyDescent="0.35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</row>
    <row r="727" spans="1:26" ht="19.5" thickBot="1" x14ac:dyDescent="0.35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</row>
    <row r="728" spans="1:26" ht="19.5" thickBot="1" x14ac:dyDescent="0.35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</row>
    <row r="729" spans="1:26" ht="19.5" thickBot="1" x14ac:dyDescent="0.35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</row>
    <row r="730" spans="1:26" ht="19.5" thickBot="1" x14ac:dyDescent="0.35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</row>
    <row r="731" spans="1:26" ht="19.5" thickBot="1" x14ac:dyDescent="0.35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</row>
    <row r="732" spans="1:26" ht="19.5" thickBot="1" x14ac:dyDescent="0.35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</row>
    <row r="733" spans="1:26" ht="19.5" thickBot="1" x14ac:dyDescent="0.35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</row>
    <row r="734" spans="1:26" ht="19.5" thickBot="1" x14ac:dyDescent="0.35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</row>
    <row r="735" spans="1:26" ht="19.5" thickBot="1" x14ac:dyDescent="0.3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  <c r="Z735" s="188"/>
    </row>
    <row r="736" spans="1:26" ht="19.5" thickBot="1" x14ac:dyDescent="0.35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  <c r="Z736" s="188"/>
    </row>
    <row r="737" spans="1:26" ht="19.5" thickBot="1" x14ac:dyDescent="0.35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  <c r="Z737" s="188"/>
    </row>
    <row r="738" spans="1:26" ht="19.5" thickBot="1" x14ac:dyDescent="0.35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  <c r="Z738" s="188"/>
    </row>
    <row r="739" spans="1:26" ht="19.5" thickBot="1" x14ac:dyDescent="0.35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  <c r="Z739" s="188"/>
    </row>
    <row r="740" spans="1:26" ht="19.5" thickBot="1" x14ac:dyDescent="0.35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  <c r="Z740" s="188"/>
    </row>
    <row r="741" spans="1:26" ht="19.5" thickBot="1" x14ac:dyDescent="0.35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  <c r="Z741" s="188"/>
    </row>
    <row r="742" spans="1:26" ht="19.5" thickBot="1" x14ac:dyDescent="0.35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  <c r="Z742" s="188"/>
    </row>
    <row r="743" spans="1:26" ht="19.5" thickBot="1" x14ac:dyDescent="0.35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  <c r="Z743" s="188"/>
    </row>
    <row r="744" spans="1:26" ht="19.5" thickBot="1" x14ac:dyDescent="0.35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</row>
    <row r="745" spans="1:26" ht="19.5" thickBot="1" x14ac:dyDescent="0.3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</row>
    <row r="746" spans="1:26" ht="19.5" thickBot="1" x14ac:dyDescent="0.35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</row>
    <row r="747" spans="1:26" ht="19.5" thickBot="1" x14ac:dyDescent="0.35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</row>
    <row r="748" spans="1:26" ht="19.5" thickBot="1" x14ac:dyDescent="0.35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</row>
    <row r="749" spans="1:26" ht="19.5" thickBot="1" x14ac:dyDescent="0.35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</row>
    <row r="750" spans="1:26" ht="19.5" thickBot="1" x14ac:dyDescent="0.35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</row>
    <row r="751" spans="1:26" ht="19.5" thickBot="1" x14ac:dyDescent="0.35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</row>
    <row r="752" spans="1:26" ht="19.5" thickBot="1" x14ac:dyDescent="0.35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</row>
    <row r="753" spans="1:26" ht="19.5" thickBot="1" x14ac:dyDescent="0.35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  <c r="Z753" s="188"/>
    </row>
    <row r="754" spans="1:26" ht="19.5" thickBot="1" x14ac:dyDescent="0.35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  <c r="Z754" s="188"/>
    </row>
    <row r="755" spans="1:26" ht="19.5" thickBot="1" x14ac:dyDescent="0.3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  <c r="Z755" s="188"/>
    </row>
    <row r="756" spans="1:26" ht="19.5" thickBot="1" x14ac:dyDescent="0.35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  <c r="Z756" s="188"/>
    </row>
    <row r="757" spans="1:26" ht="19.5" thickBot="1" x14ac:dyDescent="0.35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  <c r="Z757" s="188"/>
    </row>
    <row r="758" spans="1:26" ht="19.5" thickBot="1" x14ac:dyDescent="0.35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  <c r="Z758" s="188"/>
    </row>
    <row r="759" spans="1:26" ht="19.5" thickBot="1" x14ac:dyDescent="0.35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  <c r="Z759" s="188"/>
    </row>
    <row r="760" spans="1:26" ht="19.5" thickBot="1" x14ac:dyDescent="0.35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  <c r="Z760" s="188"/>
    </row>
    <row r="761" spans="1:26" ht="19.5" thickBot="1" x14ac:dyDescent="0.35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</row>
    <row r="762" spans="1:26" ht="19.5" thickBot="1" x14ac:dyDescent="0.35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</row>
    <row r="763" spans="1:26" ht="19.5" thickBot="1" x14ac:dyDescent="0.35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</row>
    <row r="764" spans="1:26" ht="19.5" thickBot="1" x14ac:dyDescent="0.35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</row>
    <row r="765" spans="1:26" ht="19.5" thickBot="1" x14ac:dyDescent="0.3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</row>
    <row r="766" spans="1:26" ht="19.5" thickBot="1" x14ac:dyDescent="0.35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</row>
    <row r="767" spans="1:26" ht="19.5" thickBot="1" x14ac:dyDescent="0.35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  <c r="Z767" s="188"/>
    </row>
    <row r="768" spans="1:26" ht="19.5" thickBot="1" x14ac:dyDescent="0.35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  <c r="Z768" s="188"/>
    </row>
    <row r="769" spans="1:26" ht="19.5" thickBot="1" x14ac:dyDescent="0.35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  <c r="Z769" s="188"/>
    </row>
    <row r="770" spans="1:26" ht="19.5" thickBot="1" x14ac:dyDescent="0.35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  <c r="Z770" s="188"/>
    </row>
    <row r="771" spans="1:26" ht="19.5" thickBot="1" x14ac:dyDescent="0.35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  <c r="Z771" s="188"/>
    </row>
    <row r="772" spans="1:26" ht="19.5" thickBot="1" x14ac:dyDescent="0.35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  <c r="Z772" s="188"/>
    </row>
    <row r="773" spans="1:26" ht="19.5" thickBot="1" x14ac:dyDescent="0.35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  <c r="Z773" s="188"/>
    </row>
    <row r="774" spans="1:26" ht="19.5" thickBot="1" x14ac:dyDescent="0.35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  <c r="Z774" s="188"/>
    </row>
    <row r="775" spans="1:26" ht="19.5" thickBot="1" x14ac:dyDescent="0.3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  <c r="Z775" s="188"/>
    </row>
    <row r="776" spans="1:26" ht="19.5" thickBot="1" x14ac:dyDescent="0.35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  <c r="Z776" s="188"/>
    </row>
    <row r="777" spans="1:26" ht="19.5" thickBot="1" x14ac:dyDescent="0.35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  <c r="Z777" s="188"/>
    </row>
    <row r="778" spans="1:26" ht="19.5" thickBot="1" x14ac:dyDescent="0.35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  <c r="Z778" s="188"/>
    </row>
    <row r="779" spans="1:26" ht="19.5" thickBot="1" x14ac:dyDescent="0.35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  <c r="Z779" s="188"/>
    </row>
    <row r="780" spans="1:26" ht="19.5" thickBot="1" x14ac:dyDescent="0.35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  <c r="Z780" s="188"/>
    </row>
    <row r="781" spans="1:26" ht="19.5" thickBot="1" x14ac:dyDescent="0.35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  <c r="Z781" s="188"/>
    </row>
    <row r="782" spans="1:26" ht="19.5" thickBot="1" x14ac:dyDescent="0.35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  <c r="Z782" s="188"/>
    </row>
    <row r="783" spans="1:26" ht="19.5" thickBot="1" x14ac:dyDescent="0.35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  <c r="Z783" s="188"/>
    </row>
    <row r="784" spans="1:26" ht="19.5" thickBot="1" x14ac:dyDescent="0.35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  <c r="Z784" s="188"/>
    </row>
    <row r="785" spans="1:26" ht="19.5" thickBot="1" x14ac:dyDescent="0.3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  <c r="Z785" s="188"/>
    </row>
    <row r="786" spans="1:26" ht="19.5" thickBot="1" x14ac:dyDescent="0.35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  <c r="Z786" s="188"/>
    </row>
    <row r="787" spans="1:26" ht="19.5" thickBot="1" x14ac:dyDescent="0.35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  <c r="Z787" s="188"/>
    </row>
    <row r="788" spans="1:26" ht="19.5" thickBot="1" x14ac:dyDescent="0.35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  <c r="Z788" s="188"/>
    </row>
    <row r="789" spans="1:26" ht="19.5" thickBot="1" x14ac:dyDescent="0.35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  <c r="Z789" s="188"/>
    </row>
    <row r="790" spans="1:26" ht="19.5" thickBot="1" x14ac:dyDescent="0.35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  <c r="Z790" s="188"/>
    </row>
    <row r="791" spans="1:26" ht="19.5" thickBot="1" x14ac:dyDescent="0.35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  <c r="Z791" s="188"/>
    </row>
    <row r="792" spans="1:26" ht="19.5" thickBot="1" x14ac:dyDescent="0.35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  <c r="Z792" s="188"/>
    </row>
    <row r="793" spans="1:26" ht="19.5" thickBot="1" x14ac:dyDescent="0.35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  <c r="Z793" s="188"/>
    </row>
    <row r="794" spans="1:26" ht="19.5" thickBot="1" x14ac:dyDescent="0.35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</row>
    <row r="795" spans="1:26" ht="19.5" thickBot="1" x14ac:dyDescent="0.3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</row>
    <row r="796" spans="1:26" ht="19.5" thickBot="1" x14ac:dyDescent="0.35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</row>
    <row r="797" spans="1:26" ht="19.5" thickBot="1" x14ac:dyDescent="0.35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  <c r="Z797" s="188"/>
    </row>
    <row r="798" spans="1:26" ht="19.5" thickBot="1" x14ac:dyDescent="0.35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  <c r="Z798" s="188"/>
    </row>
    <row r="799" spans="1:26" ht="19.5" thickBot="1" x14ac:dyDescent="0.35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  <c r="Z799" s="188"/>
    </row>
    <row r="800" spans="1:26" ht="19.5" thickBot="1" x14ac:dyDescent="0.35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  <c r="Z800" s="188"/>
    </row>
    <row r="801" spans="1:26" ht="19.5" thickBot="1" x14ac:dyDescent="0.35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  <c r="Z801" s="188"/>
    </row>
    <row r="802" spans="1:26" ht="19.5" thickBot="1" x14ac:dyDescent="0.35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  <c r="Z802" s="188"/>
    </row>
    <row r="803" spans="1:26" ht="19.5" thickBot="1" x14ac:dyDescent="0.35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  <c r="Z803" s="188"/>
    </row>
    <row r="804" spans="1:26" ht="19.5" thickBot="1" x14ac:dyDescent="0.35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  <c r="Z804" s="188"/>
    </row>
    <row r="805" spans="1:26" ht="19.5" thickBot="1" x14ac:dyDescent="0.3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  <c r="Z805" s="188"/>
    </row>
    <row r="806" spans="1:26" ht="19.5" thickBot="1" x14ac:dyDescent="0.35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  <c r="Z806" s="188"/>
    </row>
    <row r="807" spans="1:26" ht="19.5" thickBot="1" x14ac:dyDescent="0.35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  <c r="Z807" s="188"/>
    </row>
    <row r="808" spans="1:26" ht="19.5" thickBot="1" x14ac:dyDescent="0.35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  <c r="Z808" s="188"/>
    </row>
    <row r="809" spans="1:26" ht="19.5" thickBot="1" x14ac:dyDescent="0.35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  <c r="Z809" s="188"/>
    </row>
    <row r="810" spans="1:26" ht="19.5" thickBot="1" x14ac:dyDescent="0.35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  <c r="Z810" s="188"/>
    </row>
    <row r="811" spans="1:26" ht="19.5" thickBot="1" x14ac:dyDescent="0.35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  <c r="Z811" s="188"/>
    </row>
    <row r="812" spans="1:26" ht="19.5" thickBot="1" x14ac:dyDescent="0.35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  <c r="Z812" s="188"/>
    </row>
    <row r="813" spans="1:26" ht="19.5" thickBot="1" x14ac:dyDescent="0.35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  <c r="Z813" s="188"/>
    </row>
    <row r="814" spans="1:26" ht="19.5" thickBot="1" x14ac:dyDescent="0.35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  <c r="Z814" s="188"/>
    </row>
    <row r="815" spans="1:26" ht="19.5" thickBot="1" x14ac:dyDescent="0.3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  <c r="Z815" s="188"/>
    </row>
    <row r="816" spans="1:26" ht="19.5" thickBot="1" x14ac:dyDescent="0.35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</row>
    <row r="817" spans="1:26" ht="19.5" thickBot="1" x14ac:dyDescent="0.35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</row>
    <row r="818" spans="1:26" ht="19.5" thickBot="1" x14ac:dyDescent="0.35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</row>
    <row r="819" spans="1:26" ht="19.5" thickBot="1" x14ac:dyDescent="0.35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</row>
    <row r="820" spans="1:26" ht="19.5" thickBot="1" x14ac:dyDescent="0.35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</row>
    <row r="821" spans="1:26" ht="19.5" thickBot="1" x14ac:dyDescent="0.35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  <c r="Z821" s="188"/>
    </row>
    <row r="822" spans="1:26" ht="19.5" thickBot="1" x14ac:dyDescent="0.35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  <c r="Z822" s="188"/>
    </row>
    <row r="823" spans="1:26" ht="19.5" thickBot="1" x14ac:dyDescent="0.35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  <c r="Z823" s="188"/>
    </row>
    <row r="824" spans="1:26" ht="19.5" thickBot="1" x14ac:dyDescent="0.35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  <c r="Z824" s="188"/>
    </row>
    <row r="825" spans="1:26" ht="19.5" thickBot="1" x14ac:dyDescent="0.3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  <c r="Z825" s="188"/>
    </row>
    <row r="826" spans="1:26" ht="19.5" thickBot="1" x14ac:dyDescent="0.35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  <c r="Z826" s="188"/>
    </row>
    <row r="827" spans="1:26" ht="19.5" thickBot="1" x14ac:dyDescent="0.35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  <c r="Z827" s="188"/>
    </row>
    <row r="828" spans="1:26" ht="19.5" thickBot="1" x14ac:dyDescent="0.35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  <c r="Z828" s="188"/>
    </row>
    <row r="829" spans="1:26" ht="19.5" thickBot="1" x14ac:dyDescent="0.35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  <c r="Z829" s="188"/>
    </row>
    <row r="830" spans="1:26" ht="19.5" thickBot="1" x14ac:dyDescent="0.35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  <c r="Z830" s="188"/>
    </row>
    <row r="831" spans="1:26" ht="19.5" thickBot="1" x14ac:dyDescent="0.35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  <c r="Z831" s="188"/>
    </row>
    <row r="832" spans="1:26" ht="19.5" thickBot="1" x14ac:dyDescent="0.35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  <c r="Z832" s="188"/>
    </row>
    <row r="833" spans="1:26" ht="19.5" thickBot="1" x14ac:dyDescent="0.35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  <c r="Z833" s="188"/>
    </row>
    <row r="834" spans="1:26" ht="19.5" thickBot="1" x14ac:dyDescent="0.35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</row>
    <row r="835" spans="1:26" ht="19.5" thickBot="1" x14ac:dyDescent="0.3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</row>
    <row r="836" spans="1:26" ht="19.5" thickBot="1" x14ac:dyDescent="0.35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</row>
    <row r="837" spans="1:26" ht="19.5" thickBot="1" x14ac:dyDescent="0.35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</row>
    <row r="838" spans="1:26" ht="19.5" thickBot="1" x14ac:dyDescent="0.35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</row>
    <row r="839" spans="1:26" ht="19.5" thickBot="1" x14ac:dyDescent="0.35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</row>
    <row r="840" spans="1:26" ht="19.5" thickBot="1" x14ac:dyDescent="0.35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</row>
    <row r="841" spans="1:26" ht="19.5" thickBot="1" x14ac:dyDescent="0.35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</row>
    <row r="842" spans="1:26" ht="19.5" thickBot="1" x14ac:dyDescent="0.35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  <c r="Z842" s="188"/>
    </row>
    <row r="843" spans="1:26" ht="19.5" thickBot="1" x14ac:dyDescent="0.35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  <c r="Z843" s="188"/>
    </row>
    <row r="844" spans="1:26" ht="19.5" thickBot="1" x14ac:dyDescent="0.35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  <c r="Z844" s="188"/>
    </row>
    <row r="845" spans="1:26" ht="19.5" thickBot="1" x14ac:dyDescent="0.3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  <c r="Z845" s="188"/>
    </row>
    <row r="846" spans="1:26" ht="19.5" thickBot="1" x14ac:dyDescent="0.35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  <c r="Z846" s="188"/>
    </row>
    <row r="847" spans="1:26" ht="19.5" thickBot="1" x14ac:dyDescent="0.35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  <c r="Z847" s="188"/>
    </row>
    <row r="848" spans="1:26" ht="19.5" thickBot="1" x14ac:dyDescent="0.35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  <c r="Z848" s="188"/>
    </row>
    <row r="849" spans="1:26" ht="19.5" thickBot="1" x14ac:dyDescent="0.35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  <c r="Z849" s="188"/>
    </row>
    <row r="850" spans="1:26" ht="19.5" thickBot="1" x14ac:dyDescent="0.35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  <c r="Z850" s="188"/>
    </row>
    <row r="851" spans="1:26" ht="19.5" thickBot="1" x14ac:dyDescent="0.35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  <c r="Z851" s="188"/>
    </row>
    <row r="852" spans="1:26" ht="19.5" thickBot="1" x14ac:dyDescent="0.35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  <c r="Z852" s="188"/>
    </row>
    <row r="853" spans="1:26" ht="19.5" thickBot="1" x14ac:dyDescent="0.35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  <c r="Z853" s="188"/>
    </row>
    <row r="854" spans="1:26" ht="19.5" thickBot="1" x14ac:dyDescent="0.35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  <c r="Z854" s="188"/>
    </row>
    <row r="855" spans="1:26" ht="19.5" thickBot="1" x14ac:dyDescent="0.3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  <c r="Z855" s="188"/>
    </row>
    <row r="856" spans="1:26" ht="19.5" thickBot="1" x14ac:dyDescent="0.35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  <c r="Z856" s="188"/>
    </row>
    <row r="857" spans="1:26" ht="19.5" thickBot="1" x14ac:dyDescent="0.35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  <c r="Z857" s="188"/>
    </row>
    <row r="858" spans="1:26" ht="19.5" thickBot="1" x14ac:dyDescent="0.35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  <c r="Z858" s="188"/>
    </row>
    <row r="859" spans="1:26" ht="19.5" thickBot="1" x14ac:dyDescent="0.35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  <c r="Z859" s="188"/>
    </row>
    <row r="860" spans="1:26" ht="19.5" thickBot="1" x14ac:dyDescent="0.35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  <c r="Z860" s="188"/>
    </row>
    <row r="861" spans="1:26" ht="19.5" thickBot="1" x14ac:dyDescent="0.35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  <c r="Z861" s="188"/>
    </row>
    <row r="862" spans="1:26" ht="19.5" thickBot="1" x14ac:dyDescent="0.35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  <c r="Z862" s="188"/>
    </row>
    <row r="863" spans="1:26" ht="19.5" thickBot="1" x14ac:dyDescent="0.35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  <c r="Z863" s="188"/>
    </row>
    <row r="864" spans="1:26" ht="19.5" thickBot="1" x14ac:dyDescent="0.35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  <c r="Z864" s="188"/>
    </row>
    <row r="865" spans="1:26" ht="19.5" thickBot="1" x14ac:dyDescent="0.3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  <c r="Z865" s="188"/>
    </row>
    <row r="866" spans="1:26" ht="19.5" thickBot="1" x14ac:dyDescent="0.35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  <c r="Z866" s="188"/>
    </row>
    <row r="867" spans="1:26" ht="19.5" thickBot="1" x14ac:dyDescent="0.35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  <c r="Z867" s="188"/>
    </row>
    <row r="868" spans="1:26" ht="19.5" thickBot="1" x14ac:dyDescent="0.35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  <c r="Z868" s="188"/>
    </row>
    <row r="869" spans="1:26" ht="19.5" thickBot="1" x14ac:dyDescent="0.35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  <c r="Z869" s="188"/>
    </row>
    <row r="870" spans="1:26" ht="19.5" thickBot="1" x14ac:dyDescent="0.35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  <c r="Z870" s="188"/>
    </row>
    <row r="871" spans="1:26" ht="19.5" thickBot="1" x14ac:dyDescent="0.35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  <c r="Z871" s="188"/>
    </row>
    <row r="872" spans="1:26" ht="19.5" thickBot="1" x14ac:dyDescent="0.35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  <c r="Z872" s="188"/>
    </row>
    <row r="873" spans="1:26" ht="19.5" thickBot="1" x14ac:dyDescent="0.35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  <c r="Z873" s="188"/>
    </row>
    <row r="874" spans="1:26" ht="19.5" thickBot="1" x14ac:dyDescent="0.35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  <c r="Z874" s="188"/>
    </row>
    <row r="875" spans="1:26" ht="19.5" thickBot="1" x14ac:dyDescent="0.3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  <c r="Z875" s="188"/>
    </row>
    <row r="876" spans="1:26" ht="19.5" thickBot="1" x14ac:dyDescent="0.35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  <c r="Z876" s="188"/>
    </row>
    <row r="877" spans="1:26" ht="19.5" thickBot="1" x14ac:dyDescent="0.35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  <c r="Z877" s="188"/>
    </row>
    <row r="878" spans="1:26" ht="19.5" thickBot="1" x14ac:dyDescent="0.35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  <c r="Z878" s="188"/>
    </row>
    <row r="879" spans="1:26" ht="19.5" thickBot="1" x14ac:dyDescent="0.35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  <c r="Z879" s="188"/>
    </row>
    <row r="880" spans="1:26" ht="19.5" thickBot="1" x14ac:dyDescent="0.35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  <c r="Z880" s="188"/>
    </row>
    <row r="881" spans="1:26" ht="19.5" thickBot="1" x14ac:dyDescent="0.35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  <c r="Z881" s="188"/>
    </row>
    <row r="882" spans="1:26" ht="19.5" thickBot="1" x14ac:dyDescent="0.35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  <c r="Z882" s="188"/>
    </row>
    <row r="883" spans="1:26" ht="19.5" thickBot="1" x14ac:dyDescent="0.35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  <c r="Z883" s="188"/>
    </row>
    <row r="884" spans="1:26" ht="19.5" thickBot="1" x14ac:dyDescent="0.35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  <c r="Z884" s="188"/>
    </row>
    <row r="885" spans="1:26" ht="19.5" thickBot="1" x14ac:dyDescent="0.3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  <c r="Z885" s="188"/>
    </row>
    <row r="886" spans="1:26" ht="19.5" thickBot="1" x14ac:dyDescent="0.35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  <c r="Z886" s="188"/>
    </row>
    <row r="887" spans="1:26" ht="19.5" thickBot="1" x14ac:dyDescent="0.35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  <c r="Z887" s="188"/>
    </row>
    <row r="888" spans="1:26" ht="19.5" thickBot="1" x14ac:dyDescent="0.35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  <c r="Z888" s="188"/>
    </row>
    <row r="889" spans="1:26" ht="19.5" thickBot="1" x14ac:dyDescent="0.35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  <c r="Z889" s="188"/>
    </row>
    <row r="890" spans="1:26" ht="19.5" thickBot="1" x14ac:dyDescent="0.35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  <c r="Z890" s="188"/>
    </row>
    <row r="891" spans="1:26" ht="19.5" thickBot="1" x14ac:dyDescent="0.35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  <c r="Z891" s="188"/>
    </row>
    <row r="892" spans="1:26" ht="19.5" thickBot="1" x14ac:dyDescent="0.35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  <c r="Z892" s="188"/>
    </row>
    <row r="893" spans="1:26" ht="19.5" thickBot="1" x14ac:dyDescent="0.35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  <c r="Z893" s="188"/>
    </row>
    <row r="894" spans="1:26" ht="19.5" thickBot="1" x14ac:dyDescent="0.35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  <c r="Z894" s="188"/>
    </row>
    <row r="895" spans="1:26" ht="19.5" thickBot="1" x14ac:dyDescent="0.3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  <c r="Z895" s="188"/>
    </row>
    <row r="896" spans="1:26" ht="19.5" thickBot="1" x14ac:dyDescent="0.35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  <c r="Z896" s="188"/>
    </row>
    <row r="897" spans="1:26" ht="19.5" thickBot="1" x14ac:dyDescent="0.35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  <c r="Z897" s="188"/>
    </row>
    <row r="898" spans="1:26" ht="19.5" thickBot="1" x14ac:dyDescent="0.35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  <c r="Z898" s="188"/>
    </row>
    <row r="899" spans="1:26" ht="19.5" thickBot="1" x14ac:dyDescent="0.35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  <c r="Z899" s="188"/>
    </row>
    <row r="900" spans="1:26" ht="19.5" thickBot="1" x14ac:dyDescent="0.35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  <c r="Z900" s="188"/>
    </row>
    <row r="901" spans="1:26" ht="19.5" thickBot="1" x14ac:dyDescent="0.35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  <c r="Z901" s="188"/>
    </row>
    <row r="902" spans="1:26" ht="19.5" thickBot="1" x14ac:dyDescent="0.35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  <c r="Z902" s="188"/>
    </row>
    <row r="903" spans="1:26" ht="19.5" thickBot="1" x14ac:dyDescent="0.35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  <c r="Z903" s="188"/>
    </row>
    <row r="904" spans="1:26" ht="19.5" thickBot="1" x14ac:dyDescent="0.35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  <c r="Z904" s="188"/>
    </row>
    <row r="905" spans="1:26" ht="19.5" thickBot="1" x14ac:dyDescent="0.3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  <c r="Z905" s="188"/>
    </row>
    <row r="906" spans="1:26" ht="19.5" thickBot="1" x14ac:dyDescent="0.35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  <c r="Z906" s="188"/>
    </row>
    <row r="907" spans="1:26" ht="19.5" thickBot="1" x14ac:dyDescent="0.35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  <c r="Z907" s="188"/>
    </row>
    <row r="908" spans="1:26" ht="19.5" thickBot="1" x14ac:dyDescent="0.35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  <c r="Z908" s="188"/>
    </row>
    <row r="909" spans="1:26" ht="19.5" thickBot="1" x14ac:dyDescent="0.35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  <c r="Z909" s="188"/>
    </row>
    <row r="910" spans="1:26" ht="19.5" thickBot="1" x14ac:dyDescent="0.35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  <c r="Z910" s="188"/>
    </row>
    <row r="911" spans="1:26" ht="19.5" thickBot="1" x14ac:dyDescent="0.35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  <c r="Z911" s="188"/>
    </row>
    <row r="912" spans="1:26" ht="19.5" thickBot="1" x14ac:dyDescent="0.35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  <c r="Z912" s="188"/>
    </row>
    <row r="913" spans="1:26" ht="19.5" thickBot="1" x14ac:dyDescent="0.35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  <c r="Z913" s="188"/>
    </row>
    <row r="914" spans="1:26" ht="19.5" thickBot="1" x14ac:dyDescent="0.35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</row>
    <row r="915" spans="1:26" ht="19.5" thickBot="1" x14ac:dyDescent="0.3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  <c r="Z915" s="188"/>
    </row>
    <row r="916" spans="1:26" ht="19.5" thickBot="1" x14ac:dyDescent="0.35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  <c r="Z916" s="188"/>
    </row>
    <row r="917" spans="1:26" ht="19.5" thickBot="1" x14ac:dyDescent="0.35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  <c r="Z917" s="188"/>
    </row>
    <row r="918" spans="1:26" ht="19.5" thickBot="1" x14ac:dyDescent="0.35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  <c r="Z918" s="188"/>
    </row>
    <row r="919" spans="1:26" ht="19.5" thickBot="1" x14ac:dyDescent="0.35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  <c r="Z919" s="188"/>
    </row>
    <row r="920" spans="1:26" ht="19.5" thickBot="1" x14ac:dyDescent="0.35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  <c r="Z920" s="188"/>
    </row>
    <row r="921" spans="1:26" ht="19.5" thickBot="1" x14ac:dyDescent="0.35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  <c r="Z921" s="188"/>
    </row>
    <row r="922" spans="1:26" ht="19.5" thickBot="1" x14ac:dyDescent="0.35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  <c r="Z922" s="188"/>
    </row>
    <row r="923" spans="1:26" ht="19.5" thickBot="1" x14ac:dyDescent="0.35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  <c r="Z923" s="188"/>
    </row>
    <row r="924" spans="1:26" ht="19.5" thickBot="1" x14ac:dyDescent="0.35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  <c r="Z924" s="188"/>
    </row>
    <row r="925" spans="1:26" ht="19.5" thickBot="1" x14ac:dyDescent="0.3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  <c r="Z925" s="188"/>
    </row>
    <row r="926" spans="1:26" ht="19.5" thickBot="1" x14ac:dyDescent="0.35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  <c r="Z926" s="188"/>
    </row>
    <row r="927" spans="1:26" ht="19.5" thickBot="1" x14ac:dyDescent="0.35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  <c r="Z927" s="188"/>
    </row>
    <row r="928" spans="1:26" ht="19.5" thickBot="1" x14ac:dyDescent="0.35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  <c r="Z928" s="188"/>
    </row>
    <row r="929" spans="1:26" ht="19.5" thickBot="1" x14ac:dyDescent="0.35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  <c r="Z929" s="188"/>
    </row>
    <row r="930" spans="1:26" ht="19.5" thickBot="1" x14ac:dyDescent="0.35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  <c r="Z930" s="188"/>
    </row>
    <row r="931" spans="1:26" ht="19.5" thickBot="1" x14ac:dyDescent="0.35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  <c r="Z931" s="188"/>
    </row>
    <row r="932" spans="1:26" ht="19.5" thickBot="1" x14ac:dyDescent="0.35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  <c r="Z932" s="188"/>
    </row>
    <row r="933" spans="1:26" ht="19.5" thickBot="1" x14ac:dyDescent="0.35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  <c r="Z933" s="188"/>
    </row>
    <row r="934" spans="1:26" ht="19.5" thickBot="1" x14ac:dyDescent="0.35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  <c r="Z934" s="188"/>
    </row>
    <row r="935" spans="1:26" ht="19.5" thickBot="1" x14ac:dyDescent="0.3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  <c r="Z935" s="188"/>
    </row>
    <row r="936" spans="1:26" ht="19.5" thickBot="1" x14ac:dyDescent="0.35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  <c r="Z936" s="188"/>
    </row>
    <row r="937" spans="1:26" ht="19.5" thickBot="1" x14ac:dyDescent="0.35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  <c r="Z937" s="188"/>
    </row>
    <row r="938" spans="1:26" ht="19.5" thickBot="1" x14ac:dyDescent="0.35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  <c r="Z938" s="188"/>
    </row>
    <row r="939" spans="1:26" ht="19.5" thickBot="1" x14ac:dyDescent="0.35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  <c r="Z939" s="188"/>
    </row>
    <row r="940" spans="1:26" ht="19.5" thickBot="1" x14ac:dyDescent="0.35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  <c r="Z940" s="188"/>
    </row>
    <row r="941" spans="1:26" ht="19.5" thickBot="1" x14ac:dyDescent="0.35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  <c r="Z941" s="188"/>
    </row>
    <row r="942" spans="1:26" ht="19.5" thickBot="1" x14ac:dyDescent="0.35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  <c r="Z942" s="188"/>
    </row>
    <row r="943" spans="1:26" ht="19.5" thickBot="1" x14ac:dyDescent="0.35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  <c r="Z943" s="188"/>
    </row>
    <row r="944" spans="1:26" ht="19.5" thickBot="1" x14ac:dyDescent="0.35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  <c r="Z944" s="188"/>
    </row>
    <row r="945" spans="1:26" ht="19.5" thickBot="1" x14ac:dyDescent="0.3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  <c r="Z945" s="188"/>
    </row>
    <row r="946" spans="1:26" ht="19.5" thickBot="1" x14ac:dyDescent="0.35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  <c r="Z946" s="188"/>
    </row>
    <row r="947" spans="1:26" ht="19.5" thickBot="1" x14ac:dyDescent="0.35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  <c r="Z947" s="188"/>
    </row>
    <row r="948" spans="1:26" ht="19.5" thickBot="1" x14ac:dyDescent="0.35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  <c r="Z948" s="188"/>
    </row>
    <row r="949" spans="1:26" ht="19.5" thickBot="1" x14ac:dyDescent="0.35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  <c r="Z949" s="188"/>
    </row>
    <row r="950" spans="1:26" ht="19.5" thickBot="1" x14ac:dyDescent="0.35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  <c r="Z950" s="188"/>
    </row>
    <row r="951" spans="1:26" ht="19.5" thickBot="1" x14ac:dyDescent="0.35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  <c r="Z951" s="188"/>
    </row>
    <row r="952" spans="1:26" ht="19.5" thickBot="1" x14ac:dyDescent="0.35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  <c r="Z952" s="188"/>
    </row>
    <row r="953" spans="1:26" ht="19.5" thickBot="1" x14ac:dyDescent="0.35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  <c r="Z953" s="188"/>
    </row>
    <row r="954" spans="1:26" ht="19.5" thickBot="1" x14ac:dyDescent="0.35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  <c r="Z954" s="188"/>
    </row>
    <row r="955" spans="1:26" ht="19.5" thickBot="1" x14ac:dyDescent="0.3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  <c r="Z955" s="188"/>
    </row>
    <row r="956" spans="1:26" ht="19.5" thickBot="1" x14ac:dyDescent="0.35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  <c r="Z956" s="188"/>
    </row>
    <row r="957" spans="1:26" ht="19.5" thickBot="1" x14ac:dyDescent="0.35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  <c r="Z957" s="188"/>
    </row>
    <row r="958" spans="1:26" ht="19.5" thickBot="1" x14ac:dyDescent="0.35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  <c r="Z958" s="188"/>
    </row>
    <row r="959" spans="1:26" ht="19.5" thickBot="1" x14ac:dyDescent="0.35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  <c r="Z959" s="188"/>
    </row>
    <row r="960" spans="1:26" ht="19.5" thickBot="1" x14ac:dyDescent="0.35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  <c r="Z960" s="188"/>
    </row>
    <row r="961" spans="1:26" ht="19.5" thickBot="1" x14ac:dyDescent="0.35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  <c r="Z961" s="188"/>
    </row>
    <row r="962" spans="1:26" ht="19.5" thickBot="1" x14ac:dyDescent="0.35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  <c r="Z962" s="188"/>
    </row>
    <row r="963" spans="1:26" ht="19.5" thickBot="1" x14ac:dyDescent="0.35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  <c r="Z963" s="188"/>
    </row>
    <row r="964" spans="1:26" ht="19.5" thickBot="1" x14ac:dyDescent="0.35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  <c r="Z964" s="188"/>
    </row>
    <row r="965" spans="1:26" ht="19.5" thickBot="1" x14ac:dyDescent="0.3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  <c r="Z965" s="188"/>
    </row>
    <row r="966" spans="1:26" ht="19.5" thickBot="1" x14ac:dyDescent="0.35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  <c r="Z966" s="188"/>
    </row>
    <row r="967" spans="1:26" ht="19.5" thickBot="1" x14ac:dyDescent="0.35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  <c r="Z967" s="188"/>
    </row>
    <row r="968" spans="1:26" ht="19.5" thickBot="1" x14ac:dyDescent="0.35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  <c r="Z968" s="188"/>
    </row>
    <row r="969" spans="1:26" ht="19.5" thickBot="1" x14ac:dyDescent="0.35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  <c r="Z969" s="188"/>
    </row>
    <row r="970" spans="1:26" ht="19.5" thickBot="1" x14ac:dyDescent="0.35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  <c r="Z970" s="188"/>
    </row>
    <row r="971" spans="1:26" ht="19.5" thickBot="1" x14ac:dyDescent="0.35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  <c r="Z971" s="188"/>
    </row>
    <row r="972" spans="1:26" ht="19.5" thickBot="1" x14ac:dyDescent="0.35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  <c r="Z972" s="188"/>
    </row>
    <row r="973" spans="1:26" ht="19.5" thickBot="1" x14ac:dyDescent="0.35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  <c r="Z973" s="188"/>
    </row>
    <row r="974" spans="1:26" ht="19.5" thickBot="1" x14ac:dyDescent="0.35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  <c r="Z974" s="188"/>
    </row>
    <row r="975" spans="1:26" ht="19.5" thickBot="1" x14ac:dyDescent="0.3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  <c r="Z975" s="188"/>
    </row>
    <row r="976" spans="1:26" ht="19.5" thickBot="1" x14ac:dyDescent="0.35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  <c r="Z976" s="188"/>
    </row>
    <row r="977" spans="1:26" ht="19.5" thickBot="1" x14ac:dyDescent="0.35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  <c r="Z977" s="188"/>
    </row>
    <row r="978" spans="1:26" ht="19.5" thickBot="1" x14ac:dyDescent="0.35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  <c r="Z978" s="188"/>
    </row>
    <row r="979" spans="1:26" ht="19.5" thickBot="1" x14ac:dyDescent="0.35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  <c r="Z979" s="188"/>
    </row>
    <row r="980" spans="1:26" ht="19.5" thickBot="1" x14ac:dyDescent="0.35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  <c r="Z980" s="188"/>
    </row>
    <row r="981" spans="1:26" ht="19.5" thickBot="1" x14ac:dyDescent="0.35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  <c r="Z981" s="188"/>
    </row>
    <row r="982" spans="1:26" ht="19.5" thickBot="1" x14ac:dyDescent="0.35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  <c r="Z982" s="188"/>
    </row>
    <row r="983" spans="1:26" ht="19.5" thickBot="1" x14ac:dyDescent="0.35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  <c r="Z983" s="188"/>
    </row>
    <row r="984" spans="1:26" ht="19.5" thickBot="1" x14ac:dyDescent="0.35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  <c r="Z984" s="188"/>
    </row>
    <row r="985" spans="1:26" ht="19.5" thickBot="1" x14ac:dyDescent="0.3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  <c r="Z985" s="188"/>
    </row>
    <row r="986" spans="1:26" ht="19.5" thickBot="1" x14ac:dyDescent="0.35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  <c r="Z986" s="188"/>
    </row>
    <row r="987" spans="1:26" ht="19.5" thickBot="1" x14ac:dyDescent="0.35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  <c r="Z987" s="188"/>
    </row>
    <row r="988" spans="1:26" ht="19.5" thickBot="1" x14ac:dyDescent="0.35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  <c r="Z988" s="188"/>
    </row>
    <row r="989" spans="1:26" ht="19.5" thickBot="1" x14ac:dyDescent="0.35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  <c r="Z989" s="188"/>
    </row>
    <row r="990" spans="1:26" ht="19.5" thickBot="1" x14ac:dyDescent="0.35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  <c r="Z990" s="188"/>
    </row>
    <row r="991" spans="1:26" ht="19.5" thickBot="1" x14ac:dyDescent="0.35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  <c r="Z991" s="188"/>
    </row>
    <row r="992" spans="1:26" ht="19.5" thickBot="1" x14ac:dyDescent="0.35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  <c r="Z992" s="188"/>
    </row>
    <row r="993" spans="1:26" ht="19.5" thickBot="1" x14ac:dyDescent="0.35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  <c r="Z993" s="188"/>
    </row>
    <row r="994" spans="1:26" ht="19.5" thickBot="1" x14ac:dyDescent="0.35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  <c r="Z994" s="188"/>
    </row>
    <row r="995" spans="1:26" ht="19.5" thickBot="1" x14ac:dyDescent="0.3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  <c r="Z995" s="188"/>
    </row>
    <row r="996" spans="1:26" ht="19.5" thickBot="1" x14ac:dyDescent="0.35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  <c r="Z996" s="188"/>
    </row>
    <row r="997" spans="1:26" ht="19.5" thickBot="1" x14ac:dyDescent="0.35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  <c r="Z997" s="188"/>
    </row>
    <row r="998" spans="1:26" ht="19.5" thickBot="1" x14ac:dyDescent="0.35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  <c r="Z998" s="188"/>
    </row>
    <row r="999" spans="1:26" ht="19.5" thickBot="1" x14ac:dyDescent="0.35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  <c r="Z999" s="188"/>
    </row>
    <row r="1000" spans="1:26" ht="19.5" thickBot="1" x14ac:dyDescent="0.35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  <c r="Z1000" s="188"/>
    </row>
  </sheetData>
  <mergeCells count="1">
    <mergeCell ref="A14:E1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>
    <tabColor rgb="FFFF0066"/>
  </sheetPr>
  <dimension ref="A1:H21"/>
  <sheetViews>
    <sheetView workbookViewId="0">
      <selection activeCell="B4" sqref="B4"/>
    </sheetView>
  </sheetViews>
  <sheetFormatPr defaultRowHeight="15" x14ac:dyDescent="0.25"/>
  <cols>
    <col min="1" max="1" width="3.42578125" style="58" bestFit="1" customWidth="1"/>
    <col min="2" max="2" width="15.28515625" style="58" bestFit="1" customWidth="1"/>
    <col min="3" max="3" width="19.5703125" style="58" bestFit="1" customWidth="1"/>
    <col min="4" max="4" width="13.140625" style="58" customWidth="1"/>
    <col min="5" max="5" width="13.5703125" style="58" bestFit="1" customWidth="1"/>
    <col min="6" max="6" width="15.5703125" style="58" customWidth="1"/>
    <col min="7" max="7" width="14.85546875" style="58" bestFit="1" customWidth="1"/>
    <col min="8" max="8" width="14.7109375" style="58" bestFit="1" customWidth="1"/>
    <col min="9" max="16384" width="9.140625" style="58"/>
  </cols>
  <sheetData>
    <row r="1" spans="1:8" s="149" customFormat="1" ht="30" customHeight="1" thickBot="1" x14ac:dyDescent="0.3">
      <c r="A1" s="154" t="s">
        <v>552</v>
      </c>
      <c r="B1" s="155" t="s">
        <v>415</v>
      </c>
      <c r="C1" s="155" t="s">
        <v>5</v>
      </c>
      <c r="D1" s="155" t="s">
        <v>207</v>
      </c>
      <c r="E1" s="155" t="s">
        <v>311</v>
      </c>
      <c r="F1" s="155" t="s">
        <v>487</v>
      </c>
      <c r="G1" s="155" t="s">
        <v>554</v>
      </c>
      <c r="H1" s="156" t="s">
        <v>555</v>
      </c>
    </row>
    <row r="2" spans="1:8" x14ac:dyDescent="0.25">
      <c r="A2" s="125">
        <v>1</v>
      </c>
      <c r="B2" s="126">
        <v>41407</v>
      </c>
      <c r="C2" s="127" t="s">
        <v>9</v>
      </c>
      <c r="D2" s="134">
        <v>2520</v>
      </c>
      <c r="E2" s="127">
        <v>4</v>
      </c>
      <c r="F2" s="134">
        <f>D2*E2</f>
        <v>10080</v>
      </c>
      <c r="G2" s="137">
        <f t="shared" ref="G2:G14" si="0">F2/$C$19</f>
        <v>321.83908045977012</v>
      </c>
      <c r="H2" s="140">
        <f t="shared" ref="H2:H14" si="1">F2/$C$20</f>
        <v>248.82745001234264</v>
      </c>
    </row>
    <row r="3" spans="1:8" x14ac:dyDescent="0.25">
      <c r="A3" s="128">
        <v>2</v>
      </c>
      <c r="B3" s="129">
        <v>41408</v>
      </c>
      <c r="C3" s="130" t="s">
        <v>10</v>
      </c>
      <c r="D3" s="135">
        <v>5640</v>
      </c>
      <c r="E3" s="130">
        <v>6</v>
      </c>
      <c r="F3" s="135">
        <f t="shared" ref="F3:F13" si="2">D3*E3</f>
        <v>33840</v>
      </c>
      <c r="G3" s="138">
        <f t="shared" si="0"/>
        <v>1080.4597701149426</v>
      </c>
      <c r="H3" s="141">
        <f t="shared" si="1"/>
        <v>835.3492964700074</v>
      </c>
    </row>
    <row r="4" spans="1:8" x14ac:dyDescent="0.25">
      <c r="A4" s="128">
        <v>3</v>
      </c>
      <c r="B4" s="129">
        <v>41409</v>
      </c>
      <c r="C4" s="130" t="s">
        <v>11</v>
      </c>
      <c r="D4" s="135">
        <v>945</v>
      </c>
      <c r="E4" s="130">
        <v>5</v>
      </c>
      <c r="F4" s="135">
        <f t="shared" si="2"/>
        <v>4725</v>
      </c>
      <c r="G4" s="138">
        <f t="shared" si="0"/>
        <v>150.86206896551724</v>
      </c>
      <c r="H4" s="141">
        <f t="shared" si="1"/>
        <v>116.63786719328562</v>
      </c>
    </row>
    <row r="5" spans="1:8" x14ac:dyDescent="0.25">
      <c r="A5" s="128">
        <v>4</v>
      </c>
      <c r="B5" s="129">
        <v>41410</v>
      </c>
      <c r="C5" s="130" t="s">
        <v>12</v>
      </c>
      <c r="D5" s="135">
        <v>15660</v>
      </c>
      <c r="E5" s="130">
        <v>5</v>
      </c>
      <c r="F5" s="135">
        <f t="shared" si="2"/>
        <v>78300</v>
      </c>
      <c r="G5" s="138">
        <f t="shared" si="0"/>
        <v>2500</v>
      </c>
      <c r="H5" s="141">
        <f t="shared" si="1"/>
        <v>1932.8560849173045</v>
      </c>
    </row>
    <row r="6" spans="1:8" x14ac:dyDescent="0.25">
      <c r="A6" s="128">
        <v>5</v>
      </c>
      <c r="B6" s="129">
        <v>41411</v>
      </c>
      <c r="C6" s="130" t="s">
        <v>13</v>
      </c>
      <c r="D6" s="135">
        <v>635</v>
      </c>
      <c r="E6" s="130">
        <v>10</v>
      </c>
      <c r="F6" s="135">
        <f t="shared" si="2"/>
        <v>6350</v>
      </c>
      <c r="G6" s="138">
        <f t="shared" si="0"/>
        <v>202.74584929757344</v>
      </c>
      <c r="H6" s="141">
        <f t="shared" si="1"/>
        <v>156.75141940261665</v>
      </c>
    </row>
    <row r="7" spans="1:8" x14ac:dyDescent="0.25">
      <c r="A7" s="128">
        <v>6</v>
      </c>
      <c r="B7" s="129">
        <v>41412</v>
      </c>
      <c r="C7" s="130" t="s">
        <v>14</v>
      </c>
      <c r="D7" s="135">
        <v>1585</v>
      </c>
      <c r="E7" s="130">
        <v>10</v>
      </c>
      <c r="F7" s="135">
        <f t="shared" si="2"/>
        <v>15850</v>
      </c>
      <c r="G7" s="138">
        <f t="shared" si="0"/>
        <v>506.06641123882503</v>
      </c>
      <c r="H7" s="141">
        <f t="shared" si="1"/>
        <v>391.26141693409039</v>
      </c>
    </row>
    <row r="8" spans="1:8" x14ac:dyDescent="0.25">
      <c r="A8" s="128">
        <v>7</v>
      </c>
      <c r="B8" s="129">
        <v>41413</v>
      </c>
      <c r="C8" s="130" t="s">
        <v>15</v>
      </c>
      <c r="D8" s="135">
        <v>2820</v>
      </c>
      <c r="E8" s="130">
        <v>10</v>
      </c>
      <c r="F8" s="135">
        <f t="shared" si="2"/>
        <v>28200</v>
      </c>
      <c r="G8" s="138">
        <f t="shared" si="0"/>
        <v>900.38314176245206</v>
      </c>
      <c r="H8" s="141">
        <f t="shared" si="1"/>
        <v>696.12441372500621</v>
      </c>
    </row>
    <row r="9" spans="1:8" x14ac:dyDescent="0.25">
      <c r="A9" s="128">
        <v>8</v>
      </c>
      <c r="B9" s="129">
        <v>41414</v>
      </c>
      <c r="C9" s="130" t="s">
        <v>16</v>
      </c>
      <c r="D9" s="135">
        <v>955</v>
      </c>
      <c r="E9" s="130">
        <v>4</v>
      </c>
      <c r="F9" s="135">
        <f t="shared" si="2"/>
        <v>3820</v>
      </c>
      <c r="G9" s="138">
        <f t="shared" si="0"/>
        <v>121.96679438058749</v>
      </c>
      <c r="H9" s="141">
        <f t="shared" si="1"/>
        <v>94.297704270550483</v>
      </c>
    </row>
    <row r="10" spans="1:8" x14ac:dyDescent="0.25">
      <c r="A10" s="128">
        <v>9</v>
      </c>
      <c r="B10" s="129">
        <v>41415</v>
      </c>
      <c r="C10" s="130" t="s">
        <v>17</v>
      </c>
      <c r="D10" s="135">
        <v>10675</v>
      </c>
      <c r="E10" s="130">
        <v>2</v>
      </c>
      <c r="F10" s="135">
        <f t="shared" si="2"/>
        <v>21350</v>
      </c>
      <c r="G10" s="138">
        <f t="shared" si="0"/>
        <v>681.67305236270749</v>
      </c>
      <c r="H10" s="141">
        <f t="shared" si="1"/>
        <v>527.03036287336465</v>
      </c>
    </row>
    <row r="11" spans="1:8" x14ac:dyDescent="0.25">
      <c r="A11" s="128">
        <v>10</v>
      </c>
      <c r="B11" s="129">
        <v>41416</v>
      </c>
      <c r="C11" s="130" t="s">
        <v>18</v>
      </c>
      <c r="D11" s="135">
        <v>1430</v>
      </c>
      <c r="E11" s="130">
        <v>10</v>
      </c>
      <c r="F11" s="135">
        <f t="shared" si="2"/>
        <v>14300</v>
      </c>
      <c r="G11" s="138">
        <f t="shared" si="0"/>
        <v>456.57726692209451</v>
      </c>
      <c r="H11" s="141">
        <f t="shared" si="1"/>
        <v>352.9992594421131</v>
      </c>
    </row>
    <row r="12" spans="1:8" x14ac:dyDescent="0.25">
      <c r="A12" s="128">
        <v>11</v>
      </c>
      <c r="B12" s="129">
        <v>41417</v>
      </c>
      <c r="C12" s="130" t="s">
        <v>19</v>
      </c>
      <c r="D12" s="135">
        <v>655</v>
      </c>
      <c r="E12" s="130">
        <v>10</v>
      </c>
      <c r="F12" s="135">
        <f t="shared" si="2"/>
        <v>6550</v>
      </c>
      <c r="G12" s="138">
        <f t="shared" si="0"/>
        <v>209.1315453384419</v>
      </c>
      <c r="H12" s="141">
        <f t="shared" si="1"/>
        <v>161.68847198222662</v>
      </c>
    </row>
    <row r="13" spans="1:8" ht="15.75" thickBot="1" x14ac:dyDescent="0.3">
      <c r="A13" s="131">
        <v>12</v>
      </c>
      <c r="B13" s="132">
        <v>41418</v>
      </c>
      <c r="C13" s="133" t="s">
        <v>20</v>
      </c>
      <c r="D13" s="136">
        <v>960</v>
      </c>
      <c r="E13" s="133">
        <v>10</v>
      </c>
      <c r="F13" s="136">
        <f t="shared" si="2"/>
        <v>9600</v>
      </c>
      <c r="G13" s="139">
        <f t="shared" si="0"/>
        <v>306.5134099616858</v>
      </c>
      <c r="H13" s="142">
        <f t="shared" si="1"/>
        <v>236.97852382127871</v>
      </c>
    </row>
    <row r="14" spans="1:8" s="153" customFormat="1" ht="30" customHeight="1" thickBot="1" x14ac:dyDescent="0.25">
      <c r="A14" s="212" t="s">
        <v>553</v>
      </c>
      <c r="B14" s="213"/>
      <c r="C14" s="213"/>
      <c r="D14" s="213"/>
      <c r="E14" s="213"/>
      <c r="F14" s="150">
        <f>SUM(F2:F13)</f>
        <v>232965</v>
      </c>
      <c r="G14" s="151">
        <f t="shared" si="0"/>
        <v>7438.2183908045972</v>
      </c>
      <c r="H14" s="152">
        <f t="shared" si="1"/>
        <v>5750.8022710441865</v>
      </c>
    </row>
    <row r="17" spans="2:3" ht="15.75" thickBot="1" x14ac:dyDescent="0.3"/>
    <row r="18" spans="2:3" ht="16.5" thickTop="1" thickBot="1" x14ac:dyDescent="0.3">
      <c r="B18" s="145" t="s">
        <v>551</v>
      </c>
      <c r="C18" s="146">
        <v>41407</v>
      </c>
    </row>
    <row r="19" spans="2:3" ht="15.75" thickTop="1" x14ac:dyDescent="0.25">
      <c r="B19" s="143" t="s">
        <v>59</v>
      </c>
      <c r="C19" s="147">
        <v>31.32</v>
      </c>
    </row>
    <row r="20" spans="2:3" ht="15.75" thickBot="1" x14ac:dyDescent="0.3">
      <c r="B20" s="144">
        <v>1</v>
      </c>
      <c r="C20" s="148">
        <v>40.51</v>
      </c>
    </row>
    <row r="21" spans="2:3" ht="15.75" thickTop="1" x14ac:dyDescent="0.25"/>
  </sheetData>
  <sheetProtection password="D607" sheet="1" objects="1" scenarios="1" selectLockedCells="1" selectUnlockedCells="1"/>
  <mergeCells count="1">
    <mergeCell ref="A14:E1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tabColor rgb="FF00B050"/>
  </sheetPr>
  <dimension ref="A1:G319"/>
  <sheetViews>
    <sheetView workbookViewId="0">
      <selection activeCell="J8" sqref="J8"/>
    </sheetView>
  </sheetViews>
  <sheetFormatPr defaultRowHeight="12.75" x14ac:dyDescent="0.2"/>
  <cols>
    <col min="1" max="1" width="19.5703125" style="18" bestFit="1" customWidth="1"/>
    <col min="2" max="2" width="18.140625" style="18" customWidth="1"/>
    <col min="3" max="3" width="16.28515625" style="18" customWidth="1"/>
    <col min="4" max="4" width="16.5703125" style="18" bestFit="1" customWidth="1"/>
    <col min="5" max="5" width="17.42578125" style="18" customWidth="1"/>
    <col min="6" max="6" width="18.28515625" style="18" customWidth="1"/>
    <col min="7" max="7" width="11.5703125" style="18" customWidth="1"/>
    <col min="8" max="16384" width="9.140625" style="18"/>
  </cols>
  <sheetData>
    <row r="1" spans="1:7" ht="14.25" x14ac:dyDescent="0.2">
      <c r="A1" s="19" t="s">
        <v>5</v>
      </c>
      <c r="B1" s="19" t="s">
        <v>206</v>
      </c>
      <c r="C1" s="19" t="s">
        <v>207</v>
      </c>
      <c r="D1" s="19" t="s">
        <v>0</v>
      </c>
      <c r="E1" s="19" t="s">
        <v>211</v>
      </c>
      <c r="F1" s="19" t="s">
        <v>311</v>
      </c>
      <c r="G1" s="19" t="s">
        <v>208</v>
      </c>
    </row>
    <row r="2" spans="1:7" ht="14.25" x14ac:dyDescent="0.2">
      <c r="A2" s="11" t="s">
        <v>225</v>
      </c>
      <c r="B2" s="11" t="s">
        <v>348</v>
      </c>
      <c r="C2" s="11">
        <v>2800</v>
      </c>
      <c r="D2" s="11" t="s">
        <v>214</v>
      </c>
      <c r="E2" s="12">
        <v>40909</v>
      </c>
      <c r="F2" s="11">
        <v>34</v>
      </c>
      <c r="G2" s="11">
        <v>3</v>
      </c>
    </row>
    <row r="3" spans="1:7" ht="14.25" x14ac:dyDescent="0.2">
      <c r="A3" s="11" t="s">
        <v>222</v>
      </c>
      <c r="B3" s="11" t="s">
        <v>346</v>
      </c>
      <c r="C3" s="11">
        <v>3880</v>
      </c>
      <c r="D3" s="11" t="s">
        <v>231</v>
      </c>
      <c r="E3" s="13">
        <v>40911</v>
      </c>
      <c r="F3" s="11">
        <v>24</v>
      </c>
      <c r="G3" s="11">
        <v>1</v>
      </c>
    </row>
    <row r="4" spans="1:7" ht="14.25" x14ac:dyDescent="0.2">
      <c r="A4" s="11" t="s">
        <v>225</v>
      </c>
      <c r="B4" s="11" t="s">
        <v>348</v>
      </c>
      <c r="C4" s="11">
        <v>2800</v>
      </c>
      <c r="D4" s="11" t="s">
        <v>231</v>
      </c>
      <c r="E4" s="13">
        <v>40914</v>
      </c>
      <c r="F4" s="11">
        <v>38</v>
      </c>
      <c r="G4" s="11">
        <v>3</v>
      </c>
    </row>
    <row r="5" spans="1:7" ht="14.25" x14ac:dyDescent="0.2">
      <c r="A5" s="11" t="s">
        <v>226</v>
      </c>
      <c r="B5" s="11" t="s">
        <v>339</v>
      </c>
      <c r="C5" s="11">
        <v>900</v>
      </c>
      <c r="D5" s="11" t="s">
        <v>228</v>
      </c>
      <c r="E5" s="12">
        <v>40915</v>
      </c>
      <c r="F5" s="11">
        <v>13</v>
      </c>
      <c r="G5" s="11">
        <v>3</v>
      </c>
    </row>
    <row r="6" spans="1:7" ht="14.25" x14ac:dyDescent="0.2">
      <c r="A6" s="11" t="s">
        <v>221</v>
      </c>
      <c r="B6" s="11" t="s">
        <v>339</v>
      </c>
      <c r="C6" s="11">
        <v>3900</v>
      </c>
      <c r="D6" s="11" t="s">
        <v>214</v>
      </c>
      <c r="E6" s="12">
        <v>40916</v>
      </c>
      <c r="F6" s="11">
        <v>46</v>
      </c>
      <c r="G6" s="11">
        <v>4</v>
      </c>
    </row>
    <row r="7" spans="1:7" ht="14.25" x14ac:dyDescent="0.2">
      <c r="A7" s="11" t="s">
        <v>226</v>
      </c>
      <c r="B7" s="11" t="s">
        <v>344</v>
      </c>
      <c r="C7" s="11">
        <v>2500</v>
      </c>
      <c r="D7" s="11" t="s">
        <v>231</v>
      </c>
      <c r="E7" s="13">
        <v>40916</v>
      </c>
      <c r="F7" s="11">
        <v>26</v>
      </c>
      <c r="G7" s="11">
        <v>0</v>
      </c>
    </row>
    <row r="8" spans="1:7" ht="14.25" x14ac:dyDescent="0.2">
      <c r="A8" s="11" t="s">
        <v>224</v>
      </c>
      <c r="B8" s="11" t="s">
        <v>343</v>
      </c>
      <c r="C8" s="11">
        <v>1100</v>
      </c>
      <c r="D8" s="11" t="s">
        <v>229</v>
      </c>
      <c r="E8" s="12">
        <v>40918</v>
      </c>
      <c r="F8" s="11">
        <v>20</v>
      </c>
      <c r="G8" s="11">
        <v>3</v>
      </c>
    </row>
    <row r="9" spans="1:7" ht="14.25" x14ac:dyDescent="0.2">
      <c r="A9" s="11" t="s">
        <v>219</v>
      </c>
      <c r="B9" s="11" t="s">
        <v>341</v>
      </c>
      <c r="C9" s="11">
        <v>2360</v>
      </c>
      <c r="D9" s="11" t="s">
        <v>214</v>
      </c>
      <c r="E9" s="12">
        <v>40921</v>
      </c>
      <c r="F9" s="11">
        <v>20</v>
      </c>
      <c r="G9" s="11">
        <v>3</v>
      </c>
    </row>
    <row r="10" spans="1:7" ht="14.25" x14ac:dyDescent="0.2">
      <c r="A10" s="11" t="s">
        <v>219</v>
      </c>
      <c r="B10" s="11" t="s">
        <v>345</v>
      </c>
      <c r="C10" s="11">
        <v>4850</v>
      </c>
      <c r="D10" s="11" t="s">
        <v>228</v>
      </c>
      <c r="E10" s="12">
        <v>40921</v>
      </c>
      <c r="F10" s="11">
        <v>24</v>
      </c>
      <c r="G10" s="11">
        <v>1</v>
      </c>
    </row>
    <row r="11" spans="1:7" ht="14.25" x14ac:dyDescent="0.2">
      <c r="A11" s="11" t="s">
        <v>222</v>
      </c>
      <c r="B11" s="11" t="s">
        <v>342</v>
      </c>
      <c r="C11" s="11">
        <v>4100</v>
      </c>
      <c r="D11" s="11" t="s">
        <v>214</v>
      </c>
      <c r="E11" s="12">
        <v>40922</v>
      </c>
      <c r="F11" s="11">
        <v>30</v>
      </c>
      <c r="G11" s="11">
        <v>2</v>
      </c>
    </row>
    <row r="12" spans="1:7" ht="14.25" x14ac:dyDescent="0.2">
      <c r="A12" s="11" t="s">
        <v>219</v>
      </c>
      <c r="B12" s="11" t="s">
        <v>343</v>
      </c>
      <c r="C12" s="11">
        <v>2500</v>
      </c>
      <c r="D12" s="11" t="s">
        <v>232</v>
      </c>
      <c r="E12" s="13">
        <v>40923</v>
      </c>
      <c r="F12" s="11">
        <v>49</v>
      </c>
      <c r="G12" s="11">
        <v>2</v>
      </c>
    </row>
    <row r="13" spans="1:7" ht="14.25" x14ac:dyDescent="0.2">
      <c r="A13" s="11" t="s">
        <v>222</v>
      </c>
      <c r="B13" s="11" t="s">
        <v>342</v>
      </c>
      <c r="C13" s="11">
        <v>4100</v>
      </c>
      <c r="D13" s="11" t="s">
        <v>231</v>
      </c>
      <c r="E13" s="13">
        <v>40924</v>
      </c>
      <c r="F13" s="11">
        <v>24</v>
      </c>
      <c r="G13" s="11">
        <v>0</v>
      </c>
    </row>
    <row r="14" spans="1:7" ht="14.25" x14ac:dyDescent="0.2">
      <c r="A14" s="11" t="s">
        <v>225</v>
      </c>
      <c r="B14" s="11" t="s">
        <v>348</v>
      </c>
      <c r="C14" s="11">
        <v>2750</v>
      </c>
      <c r="D14" s="11" t="s">
        <v>228</v>
      </c>
      <c r="E14" s="12">
        <v>40925</v>
      </c>
      <c r="F14" s="11">
        <v>23</v>
      </c>
      <c r="G14" s="11">
        <v>0</v>
      </c>
    </row>
    <row r="15" spans="1:7" ht="14.25" x14ac:dyDescent="0.2">
      <c r="A15" s="11" t="s">
        <v>219</v>
      </c>
      <c r="B15" s="11" t="s">
        <v>341</v>
      </c>
      <c r="C15" s="11">
        <v>2400</v>
      </c>
      <c r="D15" s="11" t="s">
        <v>229</v>
      </c>
      <c r="E15" s="12">
        <v>40926</v>
      </c>
      <c r="F15" s="11">
        <v>23</v>
      </c>
      <c r="G15" s="11">
        <v>4</v>
      </c>
    </row>
    <row r="16" spans="1:7" ht="14.25" x14ac:dyDescent="0.2">
      <c r="A16" s="11" t="s">
        <v>226</v>
      </c>
      <c r="B16" s="11" t="s">
        <v>342</v>
      </c>
      <c r="C16" s="11">
        <v>1960</v>
      </c>
      <c r="D16" s="11" t="s">
        <v>230</v>
      </c>
      <c r="E16" s="13">
        <v>40927</v>
      </c>
      <c r="F16" s="11">
        <v>33</v>
      </c>
      <c r="G16" s="11">
        <v>0</v>
      </c>
    </row>
    <row r="17" spans="1:7" ht="14.25" x14ac:dyDescent="0.2">
      <c r="A17" s="11" t="s">
        <v>221</v>
      </c>
      <c r="B17" s="11" t="s">
        <v>342</v>
      </c>
      <c r="C17" s="11">
        <v>1800</v>
      </c>
      <c r="D17" s="11" t="s">
        <v>232</v>
      </c>
      <c r="E17" s="13">
        <v>40927</v>
      </c>
      <c r="F17" s="11">
        <v>46</v>
      </c>
      <c r="G17" s="11">
        <v>1</v>
      </c>
    </row>
    <row r="18" spans="1:7" ht="14.25" x14ac:dyDescent="0.2">
      <c r="A18" s="11" t="s">
        <v>222</v>
      </c>
      <c r="B18" s="11" t="s">
        <v>342</v>
      </c>
      <c r="C18" s="11">
        <v>4100</v>
      </c>
      <c r="D18" s="11" t="s">
        <v>230</v>
      </c>
      <c r="E18" s="13">
        <v>40928</v>
      </c>
      <c r="F18" s="11">
        <v>27</v>
      </c>
      <c r="G18" s="11">
        <v>4</v>
      </c>
    </row>
    <row r="19" spans="1:7" ht="14.25" x14ac:dyDescent="0.2">
      <c r="A19" s="11" t="s">
        <v>220</v>
      </c>
      <c r="B19" s="11" t="s">
        <v>340</v>
      </c>
      <c r="C19" s="11">
        <v>1280</v>
      </c>
      <c r="D19" s="11" t="s">
        <v>231</v>
      </c>
      <c r="E19" s="13">
        <v>40930</v>
      </c>
      <c r="F19" s="11">
        <v>15</v>
      </c>
      <c r="G19" s="11">
        <v>4</v>
      </c>
    </row>
    <row r="20" spans="1:7" ht="14.25" x14ac:dyDescent="0.2">
      <c r="A20" s="11" t="s">
        <v>220</v>
      </c>
      <c r="B20" s="11" t="s">
        <v>345</v>
      </c>
      <c r="C20" s="11">
        <v>3380</v>
      </c>
      <c r="D20" s="11" t="s">
        <v>231</v>
      </c>
      <c r="E20" s="13">
        <v>40931</v>
      </c>
      <c r="F20" s="11">
        <v>35</v>
      </c>
      <c r="G20" s="11">
        <v>3</v>
      </c>
    </row>
    <row r="21" spans="1:7" ht="14.25" x14ac:dyDescent="0.2">
      <c r="A21" s="11" t="s">
        <v>222</v>
      </c>
      <c r="B21" s="11" t="s">
        <v>345</v>
      </c>
      <c r="C21" s="11">
        <v>2870</v>
      </c>
      <c r="D21" s="11" t="s">
        <v>231</v>
      </c>
      <c r="E21" s="13">
        <v>40931</v>
      </c>
      <c r="F21" s="11">
        <v>11</v>
      </c>
      <c r="G21" s="11">
        <v>2</v>
      </c>
    </row>
    <row r="22" spans="1:7" ht="14.25" x14ac:dyDescent="0.2">
      <c r="A22" s="11" t="s">
        <v>227</v>
      </c>
      <c r="B22" s="11" t="s">
        <v>345</v>
      </c>
      <c r="C22" s="11">
        <v>1080</v>
      </c>
      <c r="D22" s="11" t="s">
        <v>229</v>
      </c>
      <c r="E22" s="13">
        <v>40933</v>
      </c>
      <c r="F22" s="11">
        <v>50</v>
      </c>
      <c r="G22" s="11">
        <v>3</v>
      </c>
    </row>
    <row r="23" spans="1:7" ht="14.25" x14ac:dyDescent="0.2">
      <c r="A23" s="11" t="s">
        <v>224</v>
      </c>
      <c r="B23" s="11" t="s">
        <v>343</v>
      </c>
      <c r="C23" s="11">
        <v>1100</v>
      </c>
      <c r="D23" s="11" t="s">
        <v>231</v>
      </c>
      <c r="E23" s="13">
        <v>40933</v>
      </c>
      <c r="F23" s="11">
        <v>16</v>
      </c>
      <c r="G23" s="11">
        <v>4</v>
      </c>
    </row>
    <row r="24" spans="1:7" ht="14.25" x14ac:dyDescent="0.2">
      <c r="A24" s="11" t="s">
        <v>222</v>
      </c>
      <c r="B24" s="11" t="s">
        <v>344</v>
      </c>
      <c r="C24" s="11">
        <v>4050</v>
      </c>
      <c r="D24" s="11" t="s">
        <v>230</v>
      </c>
      <c r="E24" s="13">
        <v>40934</v>
      </c>
      <c r="F24" s="11">
        <v>16</v>
      </c>
      <c r="G24" s="11">
        <v>4</v>
      </c>
    </row>
    <row r="25" spans="1:7" ht="14.25" x14ac:dyDescent="0.2">
      <c r="A25" s="11" t="s">
        <v>221</v>
      </c>
      <c r="B25" s="11" t="s">
        <v>339</v>
      </c>
      <c r="C25" s="11">
        <v>3900</v>
      </c>
      <c r="D25" s="11" t="s">
        <v>229</v>
      </c>
      <c r="E25" s="12">
        <v>40936</v>
      </c>
      <c r="F25" s="11">
        <v>27</v>
      </c>
      <c r="G25" s="11">
        <v>4</v>
      </c>
    </row>
    <row r="26" spans="1:7" ht="14.25" x14ac:dyDescent="0.2">
      <c r="A26" s="11" t="s">
        <v>224</v>
      </c>
      <c r="B26" s="11" t="s">
        <v>340</v>
      </c>
      <c r="C26" s="11">
        <v>1750</v>
      </c>
      <c r="D26" s="11" t="s">
        <v>232</v>
      </c>
      <c r="E26" s="13">
        <v>40937</v>
      </c>
      <c r="F26" s="11">
        <v>45</v>
      </c>
      <c r="G26" s="11">
        <v>3</v>
      </c>
    </row>
    <row r="27" spans="1:7" ht="14.25" x14ac:dyDescent="0.2">
      <c r="A27" s="11" t="s">
        <v>226</v>
      </c>
      <c r="B27" s="11" t="s">
        <v>340</v>
      </c>
      <c r="C27" s="11">
        <v>1200</v>
      </c>
      <c r="D27" s="11" t="s">
        <v>232</v>
      </c>
      <c r="E27" s="13">
        <v>40940</v>
      </c>
      <c r="F27" s="11">
        <v>10</v>
      </c>
      <c r="G27" s="11">
        <v>1</v>
      </c>
    </row>
    <row r="28" spans="1:7" ht="14.25" x14ac:dyDescent="0.2">
      <c r="A28" s="11" t="s">
        <v>223</v>
      </c>
      <c r="B28" s="11" t="s">
        <v>340</v>
      </c>
      <c r="C28" s="11">
        <v>4550</v>
      </c>
      <c r="D28" s="11" t="s">
        <v>214</v>
      </c>
      <c r="E28" s="12">
        <v>40941</v>
      </c>
      <c r="F28" s="11">
        <v>22</v>
      </c>
      <c r="G28" s="11">
        <v>4</v>
      </c>
    </row>
    <row r="29" spans="1:7" ht="14.25" x14ac:dyDescent="0.2">
      <c r="A29" s="11" t="s">
        <v>225</v>
      </c>
      <c r="B29" s="11" t="s">
        <v>347</v>
      </c>
      <c r="C29" s="11">
        <v>3750</v>
      </c>
      <c r="D29" s="11" t="s">
        <v>229</v>
      </c>
      <c r="E29" s="12">
        <v>40943</v>
      </c>
      <c r="F29" s="11">
        <v>39</v>
      </c>
      <c r="G29" s="11">
        <v>1</v>
      </c>
    </row>
    <row r="30" spans="1:7" ht="14.25" x14ac:dyDescent="0.2">
      <c r="A30" s="11" t="s">
        <v>219</v>
      </c>
      <c r="B30" s="11" t="s">
        <v>345</v>
      </c>
      <c r="C30" s="11">
        <v>4900</v>
      </c>
      <c r="D30" s="11" t="s">
        <v>229</v>
      </c>
      <c r="E30" s="12">
        <v>40944</v>
      </c>
      <c r="F30" s="11">
        <v>48</v>
      </c>
      <c r="G30" s="11">
        <v>0</v>
      </c>
    </row>
    <row r="31" spans="1:7" ht="14.25" x14ac:dyDescent="0.2">
      <c r="A31" s="11" t="s">
        <v>219</v>
      </c>
      <c r="B31" s="11" t="s">
        <v>345</v>
      </c>
      <c r="C31" s="11">
        <v>5000</v>
      </c>
      <c r="D31" s="11" t="s">
        <v>232</v>
      </c>
      <c r="E31" s="13">
        <v>40947</v>
      </c>
      <c r="F31" s="11">
        <v>31</v>
      </c>
      <c r="G31" s="11">
        <v>3</v>
      </c>
    </row>
    <row r="32" spans="1:7" ht="14.25" x14ac:dyDescent="0.2">
      <c r="A32" s="11" t="s">
        <v>222</v>
      </c>
      <c r="B32" s="11" t="s">
        <v>344</v>
      </c>
      <c r="C32" s="11">
        <v>4000</v>
      </c>
      <c r="D32" s="11" t="s">
        <v>228</v>
      </c>
      <c r="E32" s="12">
        <v>40948</v>
      </c>
      <c r="F32" s="11">
        <v>24</v>
      </c>
      <c r="G32" s="11">
        <v>1</v>
      </c>
    </row>
    <row r="33" spans="1:7" ht="14.25" x14ac:dyDescent="0.2">
      <c r="A33" s="11" t="s">
        <v>223</v>
      </c>
      <c r="B33" s="11" t="s">
        <v>344</v>
      </c>
      <c r="C33" s="11">
        <v>10000</v>
      </c>
      <c r="D33" s="11" t="s">
        <v>229</v>
      </c>
      <c r="E33" s="12">
        <v>40949</v>
      </c>
      <c r="F33" s="11">
        <v>28</v>
      </c>
      <c r="G33" s="11">
        <v>0</v>
      </c>
    </row>
    <row r="34" spans="1:7" ht="14.25" x14ac:dyDescent="0.2">
      <c r="A34" s="11" t="s">
        <v>223</v>
      </c>
      <c r="B34" s="11" t="s">
        <v>340</v>
      </c>
      <c r="C34" s="11">
        <v>4550</v>
      </c>
      <c r="D34" s="11" t="s">
        <v>230</v>
      </c>
      <c r="E34" s="13">
        <v>40949</v>
      </c>
      <c r="F34" s="11">
        <v>41</v>
      </c>
      <c r="G34" s="11">
        <v>4</v>
      </c>
    </row>
    <row r="35" spans="1:7" ht="14.25" x14ac:dyDescent="0.2">
      <c r="A35" s="11" t="s">
        <v>220</v>
      </c>
      <c r="B35" s="11" t="s">
        <v>344</v>
      </c>
      <c r="C35" s="11">
        <v>2850</v>
      </c>
      <c r="D35" s="11" t="s">
        <v>230</v>
      </c>
      <c r="E35" s="13">
        <v>40951</v>
      </c>
      <c r="F35" s="11">
        <v>23</v>
      </c>
      <c r="G35" s="11">
        <v>3</v>
      </c>
    </row>
    <row r="36" spans="1:7" ht="14.25" x14ac:dyDescent="0.2">
      <c r="A36" s="11" t="s">
        <v>226</v>
      </c>
      <c r="B36" s="11" t="s">
        <v>341</v>
      </c>
      <c r="C36" s="11">
        <v>1600</v>
      </c>
      <c r="D36" s="11" t="s">
        <v>232</v>
      </c>
      <c r="E36" s="13">
        <v>40953</v>
      </c>
      <c r="F36" s="11">
        <v>35</v>
      </c>
      <c r="G36" s="11">
        <v>1</v>
      </c>
    </row>
    <row r="37" spans="1:7" ht="14.25" x14ac:dyDescent="0.2">
      <c r="A37" s="11" t="s">
        <v>224</v>
      </c>
      <c r="B37" s="11" t="s">
        <v>339</v>
      </c>
      <c r="C37" s="11">
        <v>900</v>
      </c>
      <c r="D37" s="11" t="s">
        <v>214</v>
      </c>
      <c r="E37" s="12">
        <v>40954</v>
      </c>
      <c r="F37" s="11">
        <v>28</v>
      </c>
      <c r="G37" s="11">
        <v>4</v>
      </c>
    </row>
    <row r="38" spans="1:7" ht="14.25" x14ac:dyDescent="0.2">
      <c r="A38" s="11" t="s">
        <v>221</v>
      </c>
      <c r="B38" s="11" t="s">
        <v>339</v>
      </c>
      <c r="C38" s="11">
        <v>3900</v>
      </c>
      <c r="D38" s="11" t="s">
        <v>230</v>
      </c>
      <c r="E38" s="13">
        <v>40958</v>
      </c>
      <c r="F38" s="11">
        <v>38</v>
      </c>
      <c r="G38" s="11">
        <v>4</v>
      </c>
    </row>
    <row r="39" spans="1:7" ht="14.25" x14ac:dyDescent="0.2">
      <c r="A39" s="11" t="s">
        <v>223</v>
      </c>
      <c r="B39" s="11" t="s">
        <v>344</v>
      </c>
      <c r="C39" s="11">
        <v>10250</v>
      </c>
      <c r="D39" s="11" t="s">
        <v>231</v>
      </c>
      <c r="E39" s="13">
        <v>40958</v>
      </c>
      <c r="F39" s="11">
        <v>16</v>
      </c>
      <c r="G39" s="11">
        <v>4</v>
      </c>
    </row>
    <row r="40" spans="1:7" ht="14.25" x14ac:dyDescent="0.2">
      <c r="A40" s="11" t="s">
        <v>222</v>
      </c>
      <c r="B40" s="11" t="s">
        <v>344</v>
      </c>
      <c r="C40" s="11">
        <v>4050</v>
      </c>
      <c r="D40" s="11" t="s">
        <v>232</v>
      </c>
      <c r="E40" s="13">
        <v>40959</v>
      </c>
      <c r="F40" s="11">
        <v>19</v>
      </c>
      <c r="G40" s="11">
        <v>2</v>
      </c>
    </row>
    <row r="41" spans="1:7" ht="14.25" x14ac:dyDescent="0.2">
      <c r="A41" s="11" t="s">
        <v>226</v>
      </c>
      <c r="B41" s="11" t="s">
        <v>342</v>
      </c>
      <c r="C41" s="11">
        <v>1960</v>
      </c>
      <c r="D41" s="11" t="s">
        <v>214</v>
      </c>
      <c r="E41" s="12">
        <v>40960</v>
      </c>
      <c r="F41" s="11">
        <v>20</v>
      </c>
      <c r="G41" s="11">
        <v>3</v>
      </c>
    </row>
    <row r="42" spans="1:7" ht="14.25" x14ac:dyDescent="0.2">
      <c r="A42" s="11" t="s">
        <v>223</v>
      </c>
      <c r="B42" s="11" t="s">
        <v>343</v>
      </c>
      <c r="C42" s="11">
        <v>5400</v>
      </c>
      <c r="D42" s="11" t="s">
        <v>228</v>
      </c>
      <c r="E42" s="12">
        <v>40960</v>
      </c>
      <c r="F42" s="11">
        <v>35</v>
      </c>
      <c r="G42" s="11">
        <v>1</v>
      </c>
    </row>
    <row r="43" spans="1:7" ht="14.25" x14ac:dyDescent="0.2">
      <c r="A43" s="11" t="s">
        <v>224</v>
      </c>
      <c r="B43" s="11" t="s">
        <v>345</v>
      </c>
      <c r="C43" s="11">
        <v>2000</v>
      </c>
      <c r="D43" s="11" t="s">
        <v>228</v>
      </c>
      <c r="E43" s="12">
        <v>40961</v>
      </c>
      <c r="F43" s="11">
        <v>14</v>
      </c>
      <c r="G43" s="11">
        <v>0</v>
      </c>
    </row>
    <row r="44" spans="1:7" ht="14.25" x14ac:dyDescent="0.2">
      <c r="A44" s="11" t="s">
        <v>213</v>
      </c>
      <c r="B44" s="11" t="s">
        <v>343</v>
      </c>
      <c r="C44" s="11">
        <v>1500</v>
      </c>
      <c r="D44" s="11" t="s">
        <v>229</v>
      </c>
      <c r="E44" s="12">
        <v>40961</v>
      </c>
      <c r="F44" s="11">
        <v>25</v>
      </c>
      <c r="G44" s="11">
        <v>1</v>
      </c>
    </row>
    <row r="45" spans="1:7" ht="14.25" x14ac:dyDescent="0.2">
      <c r="A45" s="11" t="s">
        <v>219</v>
      </c>
      <c r="B45" s="11" t="s">
        <v>339</v>
      </c>
      <c r="C45" s="11">
        <v>1350</v>
      </c>
      <c r="D45" s="11" t="s">
        <v>230</v>
      </c>
      <c r="E45" s="13">
        <v>40962</v>
      </c>
      <c r="F45" s="11">
        <v>20</v>
      </c>
      <c r="G45" s="11">
        <v>3</v>
      </c>
    </row>
    <row r="46" spans="1:7" ht="14.25" x14ac:dyDescent="0.2">
      <c r="A46" s="11" t="s">
        <v>213</v>
      </c>
      <c r="B46" s="11" t="s">
        <v>340</v>
      </c>
      <c r="C46" s="11">
        <v>2000</v>
      </c>
      <c r="D46" s="11" t="s">
        <v>231</v>
      </c>
      <c r="E46" s="13">
        <v>40962</v>
      </c>
      <c r="F46" s="11">
        <v>24</v>
      </c>
      <c r="G46" s="11">
        <v>3</v>
      </c>
    </row>
    <row r="47" spans="1:7" ht="14.25" x14ac:dyDescent="0.2">
      <c r="A47" s="11" t="s">
        <v>213</v>
      </c>
      <c r="B47" s="11" t="s">
        <v>343</v>
      </c>
      <c r="C47" s="11">
        <v>1650</v>
      </c>
      <c r="D47" s="11" t="s">
        <v>214</v>
      </c>
      <c r="E47" s="12">
        <v>40963</v>
      </c>
      <c r="F47" s="11">
        <v>30</v>
      </c>
      <c r="G47" s="11">
        <v>1</v>
      </c>
    </row>
    <row r="48" spans="1:7" ht="14.25" x14ac:dyDescent="0.2">
      <c r="A48" s="11" t="s">
        <v>213</v>
      </c>
      <c r="B48" s="11" t="s">
        <v>343</v>
      </c>
      <c r="C48" s="11">
        <v>1700</v>
      </c>
      <c r="D48" s="11" t="s">
        <v>232</v>
      </c>
      <c r="E48" s="13">
        <v>40964</v>
      </c>
      <c r="F48" s="11">
        <v>42</v>
      </c>
      <c r="G48" s="11">
        <v>1</v>
      </c>
    </row>
    <row r="49" spans="1:7" ht="14.25" x14ac:dyDescent="0.2">
      <c r="A49" s="11" t="s">
        <v>226</v>
      </c>
      <c r="B49" s="11" t="s">
        <v>344</v>
      </c>
      <c r="C49" s="11">
        <v>2500</v>
      </c>
      <c r="D49" s="11" t="s">
        <v>214</v>
      </c>
      <c r="E49" s="12">
        <v>40965</v>
      </c>
      <c r="F49" s="11">
        <v>15</v>
      </c>
      <c r="G49" s="11">
        <v>3</v>
      </c>
    </row>
    <row r="50" spans="1:7" ht="14.25" x14ac:dyDescent="0.2">
      <c r="A50" s="11" t="s">
        <v>226</v>
      </c>
      <c r="B50" s="11" t="s">
        <v>344</v>
      </c>
      <c r="C50" s="11">
        <v>2500</v>
      </c>
      <c r="D50" s="11" t="s">
        <v>230</v>
      </c>
      <c r="E50" s="13">
        <v>40966</v>
      </c>
      <c r="F50" s="11">
        <v>44</v>
      </c>
      <c r="G50" s="11">
        <v>0</v>
      </c>
    </row>
    <row r="51" spans="1:7" ht="14.25" x14ac:dyDescent="0.2">
      <c r="A51" s="11" t="s">
        <v>213</v>
      </c>
      <c r="B51" s="11" t="s">
        <v>342</v>
      </c>
      <c r="C51" s="11">
        <v>1750</v>
      </c>
      <c r="D51" s="11" t="s">
        <v>229</v>
      </c>
      <c r="E51" s="12">
        <v>40967</v>
      </c>
      <c r="F51" s="11">
        <v>38</v>
      </c>
      <c r="G51" s="11">
        <v>0</v>
      </c>
    </row>
    <row r="52" spans="1:7" ht="14.25" x14ac:dyDescent="0.2">
      <c r="A52" s="11" t="s">
        <v>219</v>
      </c>
      <c r="B52" s="11" t="s">
        <v>343</v>
      </c>
      <c r="C52" s="11">
        <v>2570</v>
      </c>
      <c r="D52" s="11" t="s">
        <v>230</v>
      </c>
      <c r="E52" s="13">
        <v>40969</v>
      </c>
      <c r="F52" s="11">
        <v>31</v>
      </c>
      <c r="G52" s="11">
        <v>3</v>
      </c>
    </row>
    <row r="53" spans="1:7" ht="14.25" x14ac:dyDescent="0.2">
      <c r="A53" s="11" t="s">
        <v>226</v>
      </c>
      <c r="B53" s="11" t="s">
        <v>343</v>
      </c>
      <c r="C53" s="11">
        <v>1650</v>
      </c>
      <c r="D53" s="11" t="s">
        <v>230</v>
      </c>
      <c r="E53" s="13">
        <v>40970</v>
      </c>
      <c r="F53" s="11">
        <v>28</v>
      </c>
      <c r="G53" s="11">
        <v>0</v>
      </c>
    </row>
    <row r="54" spans="1:7" ht="14.25" x14ac:dyDescent="0.2">
      <c r="A54" s="11" t="s">
        <v>222</v>
      </c>
      <c r="B54" s="11" t="s">
        <v>344</v>
      </c>
      <c r="C54" s="11">
        <v>4050</v>
      </c>
      <c r="D54" s="11" t="s">
        <v>231</v>
      </c>
      <c r="E54" s="13">
        <v>40971</v>
      </c>
      <c r="F54" s="11">
        <v>47</v>
      </c>
      <c r="G54" s="11">
        <v>3</v>
      </c>
    </row>
    <row r="55" spans="1:7" ht="14.25" x14ac:dyDescent="0.2">
      <c r="A55" s="11" t="s">
        <v>226</v>
      </c>
      <c r="B55" s="11" t="s">
        <v>344</v>
      </c>
      <c r="C55" s="11">
        <v>2500</v>
      </c>
      <c r="D55" s="11" t="s">
        <v>232</v>
      </c>
      <c r="E55" s="13">
        <v>40971</v>
      </c>
      <c r="F55" s="11">
        <v>11</v>
      </c>
      <c r="G55" s="11">
        <v>0</v>
      </c>
    </row>
    <row r="56" spans="1:7" ht="14.25" x14ac:dyDescent="0.2">
      <c r="A56" s="11" t="s">
        <v>233</v>
      </c>
      <c r="B56" s="11" t="s">
        <v>339</v>
      </c>
      <c r="C56" s="11">
        <v>1850</v>
      </c>
      <c r="D56" s="11" t="s">
        <v>232</v>
      </c>
      <c r="E56" s="13">
        <v>40971</v>
      </c>
      <c r="F56" s="11">
        <v>12</v>
      </c>
      <c r="G56" s="11">
        <v>1</v>
      </c>
    </row>
    <row r="57" spans="1:7" ht="14.25" x14ac:dyDescent="0.2">
      <c r="A57" s="11" t="s">
        <v>227</v>
      </c>
      <c r="B57" s="11" t="s">
        <v>339</v>
      </c>
      <c r="C57" s="11">
        <v>1200</v>
      </c>
      <c r="D57" s="11" t="s">
        <v>228</v>
      </c>
      <c r="E57" s="12">
        <v>40973</v>
      </c>
      <c r="F57" s="11">
        <v>43</v>
      </c>
      <c r="G57" s="11">
        <v>0</v>
      </c>
    </row>
    <row r="58" spans="1:7" ht="14.25" x14ac:dyDescent="0.2">
      <c r="A58" s="11" t="s">
        <v>221</v>
      </c>
      <c r="B58" s="11" t="s">
        <v>340</v>
      </c>
      <c r="C58" s="11">
        <v>2620</v>
      </c>
      <c r="D58" s="11" t="s">
        <v>231</v>
      </c>
      <c r="E58" s="13">
        <v>40973</v>
      </c>
      <c r="F58" s="11">
        <v>25</v>
      </c>
      <c r="G58" s="11">
        <v>0</v>
      </c>
    </row>
    <row r="59" spans="1:7" ht="14.25" x14ac:dyDescent="0.2">
      <c r="A59" s="11" t="s">
        <v>226</v>
      </c>
      <c r="B59" s="11" t="s">
        <v>342</v>
      </c>
      <c r="C59" s="11">
        <v>2000</v>
      </c>
      <c r="D59" s="11" t="s">
        <v>231</v>
      </c>
      <c r="E59" s="13">
        <v>40973</v>
      </c>
      <c r="F59" s="11">
        <v>16</v>
      </c>
      <c r="G59" s="11">
        <v>0</v>
      </c>
    </row>
    <row r="60" spans="1:7" ht="14.25" x14ac:dyDescent="0.2">
      <c r="A60" s="11" t="s">
        <v>219</v>
      </c>
      <c r="B60" s="11" t="s">
        <v>340</v>
      </c>
      <c r="C60" s="11">
        <v>3200</v>
      </c>
      <c r="D60" s="11" t="s">
        <v>228</v>
      </c>
      <c r="E60" s="12">
        <v>40975</v>
      </c>
      <c r="F60" s="11">
        <v>32</v>
      </c>
      <c r="G60" s="11">
        <v>0</v>
      </c>
    </row>
    <row r="61" spans="1:7" ht="14.25" x14ac:dyDescent="0.2">
      <c r="A61" s="11" t="s">
        <v>227</v>
      </c>
      <c r="B61" s="11" t="s">
        <v>345</v>
      </c>
      <c r="C61" s="11">
        <v>1100</v>
      </c>
      <c r="D61" s="11" t="s">
        <v>231</v>
      </c>
      <c r="E61" s="13">
        <v>40975</v>
      </c>
      <c r="F61" s="11">
        <v>50</v>
      </c>
      <c r="G61" s="11">
        <v>3</v>
      </c>
    </row>
    <row r="62" spans="1:7" ht="14.25" x14ac:dyDescent="0.2">
      <c r="A62" s="11" t="s">
        <v>213</v>
      </c>
      <c r="B62" s="11" t="s">
        <v>341</v>
      </c>
      <c r="C62" s="11">
        <v>1350</v>
      </c>
      <c r="D62" s="11" t="s">
        <v>228</v>
      </c>
      <c r="E62" s="12">
        <v>40976</v>
      </c>
      <c r="F62" s="11">
        <v>36</v>
      </c>
      <c r="G62" s="11">
        <v>0</v>
      </c>
    </row>
    <row r="63" spans="1:7" ht="14.25" x14ac:dyDescent="0.2">
      <c r="A63" s="11" t="s">
        <v>221</v>
      </c>
      <c r="B63" s="11" t="s">
        <v>340</v>
      </c>
      <c r="C63" s="11">
        <v>2600</v>
      </c>
      <c r="D63" s="11" t="s">
        <v>228</v>
      </c>
      <c r="E63" s="12">
        <v>40976</v>
      </c>
      <c r="F63" s="11">
        <v>10</v>
      </c>
      <c r="G63" s="11">
        <v>4</v>
      </c>
    </row>
    <row r="64" spans="1:7" ht="14.25" x14ac:dyDescent="0.2">
      <c r="A64" s="11" t="s">
        <v>222</v>
      </c>
      <c r="B64" s="11" t="s">
        <v>341</v>
      </c>
      <c r="C64" s="11">
        <v>4550</v>
      </c>
      <c r="D64" s="11" t="s">
        <v>232</v>
      </c>
      <c r="E64" s="13">
        <v>40976</v>
      </c>
      <c r="F64" s="11">
        <v>27</v>
      </c>
      <c r="G64" s="11">
        <v>0</v>
      </c>
    </row>
    <row r="65" spans="1:7" ht="14.25" x14ac:dyDescent="0.2">
      <c r="A65" s="11" t="s">
        <v>227</v>
      </c>
      <c r="B65" s="11" t="s">
        <v>345</v>
      </c>
      <c r="C65" s="11">
        <v>1080</v>
      </c>
      <c r="D65" s="11" t="s">
        <v>230</v>
      </c>
      <c r="E65" s="13">
        <v>40978</v>
      </c>
      <c r="F65" s="11">
        <v>18</v>
      </c>
      <c r="G65" s="11">
        <v>1</v>
      </c>
    </row>
    <row r="66" spans="1:7" ht="14.25" x14ac:dyDescent="0.2">
      <c r="A66" s="11" t="s">
        <v>213</v>
      </c>
      <c r="B66" s="11" t="s">
        <v>339</v>
      </c>
      <c r="C66" s="11">
        <v>1350</v>
      </c>
      <c r="D66" s="11" t="s">
        <v>214</v>
      </c>
      <c r="E66" s="12">
        <v>40979</v>
      </c>
      <c r="F66" s="11">
        <v>32</v>
      </c>
      <c r="G66" s="11">
        <v>0</v>
      </c>
    </row>
    <row r="67" spans="1:7" ht="14.25" x14ac:dyDescent="0.2">
      <c r="A67" s="11" t="s">
        <v>226</v>
      </c>
      <c r="B67" s="11" t="s">
        <v>343</v>
      </c>
      <c r="C67" s="11">
        <v>1650</v>
      </c>
      <c r="D67" s="11" t="s">
        <v>231</v>
      </c>
      <c r="E67" s="13">
        <v>40980</v>
      </c>
      <c r="F67" s="11">
        <v>16</v>
      </c>
      <c r="G67" s="11">
        <v>3</v>
      </c>
    </row>
    <row r="68" spans="1:7" ht="14.25" x14ac:dyDescent="0.2">
      <c r="A68" s="11" t="s">
        <v>223</v>
      </c>
      <c r="B68" s="11" t="s">
        <v>343</v>
      </c>
      <c r="C68" s="11">
        <v>5490</v>
      </c>
      <c r="D68" s="11" t="s">
        <v>229</v>
      </c>
      <c r="E68" s="12">
        <v>40981</v>
      </c>
      <c r="F68" s="11">
        <v>41</v>
      </c>
      <c r="G68" s="11">
        <v>1</v>
      </c>
    </row>
    <row r="69" spans="1:7" ht="14.25" x14ac:dyDescent="0.2">
      <c r="A69" s="11" t="s">
        <v>213</v>
      </c>
      <c r="B69" s="11" t="s">
        <v>341</v>
      </c>
      <c r="C69" s="11">
        <v>1300</v>
      </c>
      <c r="D69" s="11" t="s">
        <v>230</v>
      </c>
      <c r="E69" s="13">
        <v>40983</v>
      </c>
      <c r="F69" s="11">
        <v>35</v>
      </c>
      <c r="G69" s="11">
        <v>1</v>
      </c>
    </row>
    <row r="70" spans="1:7" ht="14.25" x14ac:dyDescent="0.2">
      <c r="A70" s="11" t="s">
        <v>226</v>
      </c>
      <c r="B70" s="11" t="s">
        <v>341</v>
      </c>
      <c r="C70" s="11">
        <v>1560</v>
      </c>
      <c r="D70" s="11" t="s">
        <v>230</v>
      </c>
      <c r="E70" s="13">
        <v>40983</v>
      </c>
      <c r="F70" s="11">
        <v>18</v>
      </c>
      <c r="G70" s="11">
        <v>1</v>
      </c>
    </row>
    <row r="71" spans="1:7" ht="14.25" x14ac:dyDescent="0.2">
      <c r="A71" s="11" t="s">
        <v>227</v>
      </c>
      <c r="B71" s="11" t="s">
        <v>343</v>
      </c>
      <c r="C71" s="11">
        <v>800</v>
      </c>
      <c r="D71" s="11" t="s">
        <v>214</v>
      </c>
      <c r="E71" s="12">
        <v>40984</v>
      </c>
      <c r="F71" s="11">
        <v>17</v>
      </c>
      <c r="G71" s="11">
        <v>1</v>
      </c>
    </row>
    <row r="72" spans="1:7" ht="14.25" x14ac:dyDescent="0.2">
      <c r="A72" s="11" t="s">
        <v>221</v>
      </c>
      <c r="B72" s="11" t="s">
        <v>344</v>
      </c>
      <c r="C72" s="11">
        <v>2500</v>
      </c>
      <c r="D72" s="11" t="s">
        <v>228</v>
      </c>
      <c r="E72" s="12">
        <v>40984</v>
      </c>
      <c r="F72" s="11">
        <v>48</v>
      </c>
      <c r="G72" s="11">
        <v>2</v>
      </c>
    </row>
    <row r="73" spans="1:7" ht="14.25" x14ac:dyDescent="0.2">
      <c r="A73" s="11" t="s">
        <v>219</v>
      </c>
      <c r="B73" s="11" t="s">
        <v>339</v>
      </c>
      <c r="C73" s="11">
        <v>3180</v>
      </c>
      <c r="D73" s="11" t="s">
        <v>230</v>
      </c>
      <c r="E73" s="13">
        <v>40986</v>
      </c>
      <c r="F73" s="11">
        <v>39</v>
      </c>
      <c r="G73" s="11">
        <v>1</v>
      </c>
    </row>
    <row r="74" spans="1:7" ht="14.25" x14ac:dyDescent="0.2">
      <c r="A74" s="11" t="s">
        <v>227</v>
      </c>
      <c r="B74" s="11" t="s">
        <v>342</v>
      </c>
      <c r="C74" s="11">
        <v>1240</v>
      </c>
      <c r="D74" s="11" t="s">
        <v>232</v>
      </c>
      <c r="E74" s="13">
        <v>40986</v>
      </c>
      <c r="F74" s="11">
        <v>27</v>
      </c>
      <c r="G74" s="11">
        <v>0</v>
      </c>
    </row>
    <row r="75" spans="1:7" ht="14.25" x14ac:dyDescent="0.2">
      <c r="A75" s="11" t="s">
        <v>226</v>
      </c>
      <c r="B75" s="11" t="s">
        <v>339</v>
      </c>
      <c r="C75" s="11">
        <v>900</v>
      </c>
      <c r="D75" s="11" t="s">
        <v>231</v>
      </c>
      <c r="E75" s="13">
        <v>40988</v>
      </c>
      <c r="F75" s="11">
        <v>40</v>
      </c>
      <c r="G75" s="11">
        <v>4</v>
      </c>
    </row>
    <row r="76" spans="1:7" ht="14.25" x14ac:dyDescent="0.2">
      <c r="A76" s="11" t="s">
        <v>226</v>
      </c>
      <c r="B76" s="11" t="s">
        <v>343</v>
      </c>
      <c r="C76" s="11">
        <v>1700</v>
      </c>
      <c r="D76" s="11" t="s">
        <v>228</v>
      </c>
      <c r="E76" s="12">
        <v>40992</v>
      </c>
      <c r="F76" s="11">
        <v>40</v>
      </c>
      <c r="G76" s="11">
        <v>2</v>
      </c>
    </row>
    <row r="77" spans="1:7" ht="14.25" x14ac:dyDescent="0.2">
      <c r="A77" s="11" t="s">
        <v>226</v>
      </c>
      <c r="B77" s="11" t="s">
        <v>339</v>
      </c>
      <c r="C77" s="11">
        <v>880</v>
      </c>
      <c r="D77" s="11" t="s">
        <v>229</v>
      </c>
      <c r="E77" s="12">
        <v>40992</v>
      </c>
      <c r="F77" s="11">
        <v>29</v>
      </c>
      <c r="G77" s="11">
        <v>2</v>
      </c>
    </row>
    <row r="78" spans="1:7" ht="14.25" x14ac:dyDescent="0.2">
      <c r="A78" s="11" t="s">
        <v>213</v>
      </c>
      <c r="B78" s="11" t="s">
        <v>342</v>
      </c>
      <c r="C78" s="11">
        <v>1800</v>
      </c>
      <c r="D78" s="11" t="s">
        <v>232</v>
      </c>
      <c r="E78" s="13">
        <v>40992</v>
      </c>
      <c r="F78" s="11">
        <v>48</v>
      </c>
      <c r="G78" s="11">
        <v>4</v>
      </c>
    </row>
    <row r="79" spans="1:7" ht="14.25" x14ac:dyDescent="0.2">
      <c r="A79" s="11" t="s">
        <v>221</v>
      </c>
      <c r="B79" s="11" t="s">
        <v>344</v>
      </c>
      <c r="C79" s="11">
        <v>2560</v>
      </c>
      <c r="D79" s="11" t="s">
        <v>214</v>
      </c>
      <c r="E79" s="12">
        <v>40993</v>
      </c>
      <c r="F79" s="11">
        <v>15</v>
      </c>
      <c r="G79" s="11">
        <v>0</v>
      </c>
    </row>
    <row r="80" spans="1:7" ht="14.25" x14ac:dyDescent="0.2">
      <c r="A80" s="11" t="s">
        <v>224</v>
      </c>
      <c r="B80" s="11" t="s">
        <v>340</v>
      </c>
      <c r="C80" s="11">
        <v>1750</v>
      </c>
      <c r="D80" s="11" t="s">
        <v>230</v>
      </c>
      <c r="E80" s="13">
        <v>40994</v>
      </c>
      <c r="F80" s="11">
        <v>32</v>
      </c>
      <c r="G80" s="11">
        <v>2</v>
      </c>
    </row>
    <row r="81" spans="1:7" ht="14.25" x14ac:dyDescent="0.2">
      <c r="A81" s="11" t="s">
        <v>213</v>
      </c>
      <c r="B81" s="11" t="s">
        <v>340</v>
      </c>
      <c r="C81" s="11">
        <v>2000</v>
      </c>
      <c r="D81" s="11" t="s">
        <v>230</v>
      </c>
      <c r="E81" s="13">
        <v>40996</v>
      </c>
      <c r="F81" s="11">
        <v>44</v>
      </c>
      <c r="G81" s="11">
        <v>4</v>
      </c>
    </row>
    <row r="82" spans="1:7" ht="14.25" x14ac:dyDescent="0.2">
      <c r="A82" s="11" t="s">
        <v>227</v>
      </c>
      <c r="B82" s="11" t="s">
        <v>343</v>
      </c>
      <c r="C82" s="11">
        <v>900</v>
      </c>
      <c r="D82" s="11" t="s">
        <v>228</v>
      </c>
      <c r="E82" s="12">
        <v>40997</v>
      </c>
      <c r="F82" s="11">
        <v>38</v>
      </c>
      <c r="G82" s="11">
        <v>0</v>
      </c>
    </row>
    <row r="83" spans="1:7" ht="14.25" x14ac:dyDescent="0.2">
      <c r="A83" s="11" t="s">
        <v>225</v>
      </c>
      <c r="B83" s="11" t="s">
        <v>346</v>
      </c>
      <c r="C83" s="11">
        <v>4700</v>
      </c>
      <c r="D83" s="11" t="s">
        <v>229</v>
      </c>
      <c r="E83" s="12">
        <v>40997</v>
      </c>
      <c r="F83" s="11">
        <v>31</v>
      </c>
      <c r="G83" s="11">
        <v>2</v>
      </c>
    </row>
    <row r="84" spans="1:7" ht="14.25" x14ac:dyDescent="0.2">
      <c r="A84" s="11" t="s">
        <v>219</v>
      </c>
      <c r="B84" s="11" t="s">
        <v>342</v>
      </c>
      <c r="C84" s="11">
        <v>1900</v>
      </c>
      <c r="D84" s="11" t="s">
        <v>232</v>
      </c>
      <c r="E84" s="13">
        <v>40997</v>
      </c>
      <c r="F84" s="11">
        <v>12</v>
      </c>
      <c r="G84" s="11">
        <v>4</v>
      </c>
    </row>
    <row r="85" spans="1:7" ht="14.25" x14ac:dyDescent="0.2">
      <c r="A85" s="11" t="s">
        <v>213</v>
      </c>
      <c r="B85" s="11" t="s">
        <v>344</v>
      </c>
      <c r="C85" s="11">
        <v>1300</v>
      </c>
      <c r="D85" s="11" t="s">
        <v>232</v>
      </c>
      <c r="E85" s="13">
        <v>40998</v>
      </c>
      <c r="F85" s="11">
        <v>28</v>
      </c>
      <c r="G85" s="11">
        <v>4</v>
      </c>
    </row>
    <row r="86" spans="1:7" ht="14.25" x14ac:dyDescent="0.2">
      <c r="A86" s="11" t="s">
        <v>213</v>
      </c>
      <c r="B86" s="11" t="s">
        <v>343</v>
      </c>
      <c r="C86" s="11">
        <v>1650</v>
      </c>
      <c r="D86" s="11" t="s">
        <v>230</v>
      </c>
      <c r="E86" s="13">
        <v>41000</v>
      </c>
      <c r="F86" s="11">
        <v>42</v>
      </c>
      <c r="G86" s="11">
        <v>2</v>
      </c>
    </row>
    <row r="87" spans="1:7" ht="14.25" x14ac:dyDescent="0.2">
      <c r="A87" s="11" t="s">
        <v>222</v>
      </c>
      <c r="B87" s="11" t="s">
        <v>339</v>
      </c>
      <c r="C87" s="11">
        <v>4200</v>
      </c>
      <c r="D87" s="11" t="s">
        <v>232</v>
      </c>
      <c r="E87" s="13">
        <v>41000</v>
      </c>
      <c r="F87" s="11">
        <v>48</v>
      </c>
      <c r="G87" s="11">
        <v>3</v>
      </c>
    </row>
    <row r="88" spans="1:7" ht="14.25" x14ac:dyDescent="0.2">
      <c r="A88" s="11" t="s">
        <v>221</v>
      </c>
      <c r="B88" s="11" t="s">
        <v>340</v>
      </c>
      <c r="C88" s="11">
        <v>2700</v>
      </c>
      <c r="D88" s="11" t="s">
        <v>230</v>
      </c>
      <c r="E88" s="13">
        <v>41001</v>
      </c>
      <c r="F88" s="11">
        <v>38</v>
      </c>
      <c r="G88" s="11">
        <v>4</v>
      </c>
    </row>
    <row r="89" spans="1:7" ht="14.25" x14ac:dyDescent="0.2">
      <c r="A89" s="11" t="s">
        <v>225</v>
      </c>
      <c r="B89" s="11" t="s">
        <v>349</v>
      </c>
      <c r="C89" s="11">
        <v>4450</v>
      </c>
      <c r="D89" s="11" t="s">
        <v>231</v>
      </c>
      <c r="E89" s="13">
        <v>41001</v>
      </c>
      <c r="F89" s="11">
        <v>50</v>
      </c>
      <c r="G89" s="11">
        <v>2</v>
      </c>
    </row>
    <row r="90" spans="1:7" ht="14.25" x14ac:dyDescent="0.2">
      <c r="A90" s="11" t="s">
        <v>222</v>
      </c>
      <c r="B90" s="11" t="s">
        <v>341</v>
      </c>
      <c r="C90" s="11">
        <v>4350</v>
      </c>
      <c r="D90" s="11" t="s">
        <v>214</v>
      </c>
      <c r="E90" s="12">
        <v>41002</v>
      </c>
      <c r="F90" s="11">
        <v>21</v>
      </c>
      <c r="G90" s="11">
        <v>3</v>
      </c>
    </row>
    <row r="91" spans="1:7" ht="14.25" x14ac:dyDescent="0.2">
      <c r="A91" s="11" t="s">
        <v>221</v>
      </c>
      <c r="B91" s="11" t="s">
        <v>342</v>
      </c>
      <c r="C91" s="11">
        <v>1800</v>
      </c>
      <c r="D91" s="11" t="s">
        <v>229</v>
      </c>
      <c r="E91" s="12">
        <v>41003</v>
      </c>
      <c r="F91" s="11">
        <v>13</v>
      </c>
      <c r="G91" s="11">
        <v>3</v>
      </c>
    </row>
    <row r="92" spans="1:7" ht="14.25" x14ac:dyDescent="0.2">
      <c r="A92" s="11" t="s">
        <v>221</v>
      </c>
      <c r="B92" s="11" t="s">
        <v>341</v>
      </c>
      <c r="C92" s="11">
        <v>2090</v>
      </c>
      <c r="D92" s="11" t="s">
        <v>229</v>
      </c>
      <c r="E92" s="12">
        <v>41004</v>
      </c>
      <c r="F92" s="11">
        <v>24</v>
      </c>
      <c r="G92" s="11">
        <v>2</v>
      </c>
    </row>
    <row r="93" spans="1:7" ht="14.25" x14ac:dyDescent="0.2">
      <c r="A93" s="11" t="s">
        <v>221</v>
      </c>
      <c r="B93" s="11" t="s">
        <v>342</v>
      </c>
      <c r="C93" s="11">
        <v>1800</v>
      </c>
      <c r="D93" s="11" t="s">
        <v>228</v>
      </c>
      <c r="E93" s="12">
        <v>41005</v>
      </c>
      <c r="F93" s="11">
        <v>11</v>
      </c>
      <c r="G93" s="11">
        <v>1</v>
      </c>
    </row>
    <row r="94" spans="1:7" ht="14.25" x14ac:dyDescent="0.2">
      <c r="A94" s="11" t="s">
        <v>225</v>
      </c>
      <c r="B94" s="11" t="s">
        <v>347</v>
      </c>
      <c r="C94" s="11">
        <v>3820</v>
      </c>
      <c r="D94" s="11" t="s">
        <v>232</v>
      </c>
      <c r="E94" s="13">
        <v>41005</v>
      </c>
      <c r="F94" s="11">
        <v>20</v>
      </c>
      <c r="G94" s="11">
        <v>0</v>
      </c>
    </row>
    <row r="95" spans="1:7" ht="14.25" x14ac:dyDescent="0.2">
      <c r="A95" s="11" t="s">
        <v>227</v>
      </c>
      <c r="B95" s="11" t="s">
        <v>345</v>
      </c>
      <c r="C95" s="11">
        <v>1120</v>
      </c>
      <c r="D95" s="11" t="s">
        <v>232</v>
      </c>
      <c r="E95" s="13">
        <v>41005</v>
      </c>
      <c r="F95" s="11">
        <v>39</v>
      </c>
      <c r="G95" s="11">
        <v>0</v>
      </c>
    </row>
    <row r="96" spans="1:7" ht="14.25" x14ac:dyDescent="0.2">
      <c r="A96" s="11" t="s">
        <v>223</v>
      </c>
      <c r="B96" s="11" t="s">
        <v>340</v>
      </c>
      <c r="C96" s="11">
        <v>4600</v>
      </c>
      <c r="D96" s="11" t="s">
        <v>231</v>
      </c>
      <c r="E96" s="13">
        <v>41007</v>
      </c>
      <c r="F96" s="11">
        <v>24</v>
      </c>
      <c r="G96" s="11">
        <v>3</v>
      </c>
    </row>
    <row r="97" spans="1:7" ht="14.25" x14ac:dyDescent="0.2">
      <c r="A97" s="11" t="s">
        <v>224</v>
      </c>
      <c r="B97" s="11" t="s">
        <v>345</v>
      </c>
      <c r="C97" s="11">
        <v>1950</v>
      </c>
      <c r="D97" s="11" t="s">
        <v>231</v>
      </c>
      <c r="E97" s="13">
        <v>41007</v>
      </c>
      <c r="F97" s="11">
        <v>32</v>
      </c>
      <c r="G97" s="11">
        <v>3</v>
      </c>
    </row>
    <row r="98" spans="1:7" ht="14.25" x14ac:dyDescent="0.2">
      <c r="A98" s="11" t="s">
        <v>225</v>
      </c>
      <c r="B98" s="11" t="s">
        <v>347</v>
      </c>
      <c r="C98" s="11">
        <v>3800</v>
      </c>
      <c r="D98" s="11" t="s">
        <v>228</v>
      </c>
      <c r="E98" s="12">
        <v>41008</v>
      </c>
      <c r="F98" s="11">
        <v>40</v>
      </c>
      <c r="G98" s="11">
        <v>3</v>
      </c>
    </row>
    <row r="99" spans="1:7" ht="14.25" x14ac:dyDescent="0.2">
      <c r="A99" s="11" t="s">
        <v>219</v>
      </c>
      <c r="B99" s="11" t="s">
        <v>339</v>
      </c>
      <c r="C99" s="11">
        <v>3190</v>
      </c>
      <c r="D99" s="11" t="s">
        <v>231</v>
      </c>
      <c r="E99" s="13">
        <v>41008</v>
      </c>
      <c r="F99" s="11">
        <v>23</v>
      </c>
      <c r="G99" s="11">
        <v>1</v>
      </c>
    </row>
    <row r="100" spans="1:7" ht="14.25" x14ac:dyDescent="0.2">
      <c r="A100" s="11" t="s">
        <v>220</v>
      </c>
      <c r="B100" s="11" t="s">
        <v>340</v>
      </c>
      <c r="C100" s="11">
        <v>1250</v>
      </c>
      <c r="D100" s="11" t="s">
        <v>232</v>
      </c>
      <c r="E100" s="13">
        <v>41009</v>
      </c>
      <c r="F100" s="11">
        <v>29</v>
      </c>
      <c r="G100" s="11">
        <v>4</v>
      </c>
    </row>
    <row r="101" spans="1:7" ht="14.25" x14ac:dyDescent="0.2">
      <c r="A101" s="11" t="s">
        <v>223</v>
      </c>
      <c r="B101" s="11" t="s">
        <v>343</v>
      </c>
      <c r="C101" s="11">
        <v>5500</v>
      </c>
      <c r="D101" s="11" t="s">
        <v>232</v>
      </c>
      <c r="E101" s="13">
        <v>41009</v>
      </c>
      <c r="F101" s="11">
        <v>20</v>
      </c>
      <c r="G101" s="11">
        <v>4</v>
      </c>
    </row>
    <row r="102" spans="1:7" ht="14.25" x14ac:dyDescent="0.2">
      <c r="A102" s="11" t="s">
        <v>226</v>
      </c>
      <c r="B102" s="11" t="s">
        <v>340</v>
      </c>
      <c r="C102" s="11">
        <v>1200</v>
      </c>
      <c r="D102" s="11" t="s">
        <v>231</v>
      </c>
      <c r="E102" s="13">
        <v>41011</v>
      </c>
      <c r="F102" s="11">
        <v>44</v>
      </c>
      <c r="G102" s="11">
        <v>2</v>
      </c>
    </row>
    <row r="103" spans="1:7" ht="14.25" x14ac:dyDescent="0.2">
      <c r="A103" s="11" t="s">
        <v>213</v>
      </c>
      <c r="B103" s="11" t="s">
        <v>342</v>
      </c>
      <c r="C103" s="11">
        <v>1700</v>
      </c>
      <c r="D103" s="11" t="s">
        <v>228</v>
      </c>
      <c r="E103" s="12">
        <v>41012</v>
      </c>
      <c r="F103" s="11">
        <v>45</v>
      </c>
      <c r="G103" s="11">
        <v>2</v>
      </c>
    </row>
    <row r="104" spans="1:7" ht="14.25" x14ac:dyDescent="0.2">
      <c r="A104" s="11" t="s">
        <v>222</v>
      </c>
      <c r="B104" s="11" t="s">
        <v>343</v>
      </c>
      <c r="C104" s="11">
        <v>2850</v>
      </c>
      <c r="D104" s="11" t="s">
        <v>231</v>
      </c>
      <c r="E104" s="13">
        <v>41012</v>
      </c>
      <c r="F104" s="11">
        <v>48</v>
      </c>
      <c r="G104" s="11">
        <v>1</v>
      </c>
    </row>
    <row r="105" spans="1:7" ht="14.25" x14ac:dyDescent="0.2">
      <c r="A105" s="11" t="s">
        <v>227</v>
      </c>
      <c r="B105" s="11" t="s">
        <v>342</v>
      </c>
      <c r="C105" s="11">
        <v>1200</v>
      </c>
      <c r="D105" s="11" t="s">
        <v>229</v>
      </c>
      <c r="E105" s="13">
        <v>41013</v>
      </c>
      <c r="F105" s="11">
        <v>44</v>
      </c>
      <c r="G105" s="11">
        <v>3</v>
      </c>
    </row>
    <row r="106" spans="1:7" ht="14.25" x14ac:dyDescent="0.2">
      <c r="A106" s="11" t="s">
        <v>213</v>
      </c>
      <c r="B106" s="11" t="s">
        <v>341</v>
      </c>
      <c r="C106" s="11">
        <v>1400</v>
      </c>
      <c r="D106" s="11" t="s">
        <v>229</v>
      </c>
      <c r="E106" s="12">
        <v>41014</v>
      </c>
      <c r="F106" s="11">
        <v>12</v>
      </c>
      <c r="G106" s="11">
        <v>1</v>
      </c>
    </row>
    <row r="107" spans="1:7" ht="14.25" x14ac:dyDescent="0.2">
      <c r="A107" s="11" t="s">
        <v>224</v>
      </c>
      <c r="B107" s="11" t="s">
        <v>339</v>
      </c>
      <c r="C107" s="11">
        <v>900</v>
      </c>
      <c r="D107" s="11" t="s">
        <v>230</v>
      </c>
      <c r="E107" s="13">
        <v>41015</v>
      </c>
      <c r="F107" s="11">
        <v>34</v>
      </c>
      <c r="G107" s="11">
        <v>1</v>
      </c>
    </row>
    <row r="108" spans="1:7" ht="14.25" x14ac:dyDescent="0.2">
      <c r="A108" s="11" t="s">
        <v>213</v>
      </c>
      <c r="B108" s="11" t="s">
        <v>341</v>
      </c>
      <c r="C108" s="11">
        <v>1380</v>
      </c>
      <c r="D108" s="11" t="s">
        <v>214</v>
      </c>
      <c r="E108" s="12">
        <v>41016</v>
      </c>
      <c r="F108" s="11">
        <v>14</v>
      </c>
      <c r="G108" s="11">
        <v>1</v>
      </c>
    </row>
    <row r="109" spans="1:7" ht="14.25" x14ac:dyDescent="0.2">
      <c r="A109" s="11" t="s">
        <v>223</v>
      </c>
      <c r="B109" s="11" t="s">
        <v>340</v>
      </c>
      <c r="C109" s="11">
        <v>4550</v>
      </c>
      <c r="D109" s="11" t="s">
        <v>232</v>
      </c>
      <c r="E109" s="13">
        <v>41017</v>
      </c>
      <c r="F109" s="11">
        <v>26</v>
      </c>
      <c r="G109" s="11">
        <v>3</v>
      </c>
    </row>
    <row r="110" spans="1:7" ht="14.25" x14ac:dyDescent="0.2">
      <c r="A110" s="11" t="s">
        <v>222</v>
      </c>
      <c r="B110" s="11" t="s">
        <v>343</v>
      </c>
      <c r="C110" s="11">
        <v>2850</v>
      </c>
      <c r="D110" s="11" t="s">
        <v>214</v>
      </c>
      <c r="E110" s="12">
        <v>41018</v>
      </c>
      <c r="F110" s="11">
        <v>35</v>
      </c>
      <c r="G110" s="11">
        <v>2</v>
      </c>
    </row>
    <row r="111" spans="1:7" ht="14.25" x14ac:dyDescent="0.2">
      <c r="A111" s="11" t="s">
        <v>226</v>
      </c>
      <c r="B111" s="11" t="s">
        <v>344</v>
      </c>
      <c r="C111" s="11">
        <v>2500</v>
      </c>
      <c r="D111" s="11" t="s">
        <v>228</v>
      </c>
      <c r="E111" s="12">
        <v>41018</v>
      </c>
      <c r="F111" s="11">
        <v>25</v>
      </c>
      <c r="G111" s="11">
        <v>0</v>
      </c>
    </row>
    <row r="112" spans="1:7" ht="14.25" x14ac:dyDescent="0.2">
      <c r="A112" s="11" t="s">
        <v>213</v>
      </c>
      <c r="B112" s="11" t="s">
        <v>344</v>
      </c>
      <c r="C112" s="11">
        <v>1280</v>
      </c>
      <c r="D112" s="11" t="s">
        <v>230</v>
      </c>
      <c r="E112" s="13">
        <v>41020</v>
      </c>
      <c r="F112" s="11">
        <v>42</v>
      </c>
      <c r="G112" s="11">
        <v>0</v>
      </c>
    </row>
    <row r="113" spans="1:7" ht="14.25" x14ac:dyDescent="0.2">
      <c r="A113" s="11" t="s">
        <v>222</v>
      </c>
      <c r="B113" s="11" t="s">
        <v>346</v>
      </c>
      <c r="C113" s="11">
        <v>3900</v>
      </c>
      <c r="D113" s="11" t="s">
        <v>232</v>
      </c>
      <c r="E113" s="13">
        <v>41020</v>
      </c>
      <c r="F113" s="11">
        <v>27</v>
      </c>
      <c r="G113" s="11">
        <v>3</v>
      </c>
    </row>
    <row r="114" spans="1:7" ht="14.25" x14ac:dyDescent="0.2">
      <c r="A114" s="11" t="s">
        <v>226</v>
      </c>
      <c r="B114" s="11" t="s">
        <v>339</v>
      </c>
      <c r="C114" s="11">
        <v>850</v>
      </c>
      <c r="D114" s="11" t="s">
        <v>232</v>
      </c>
      <c r="E114" s="13">
        <v>41020</v>
      </c>
      <c r="F114" s="11">
        <v>26</v>
      </c>
      <c r="G114" s="11">
        <v>0</v>
      </c>
    </row>
    <row r="115" spans="1:7" ht="14.25" x14ac:dyDescent="0.2">
      <c r="A115" s="11" t="s">
        <v>221</v>
      </c>
      <c r="B115" s="11" t="s">
        <v>341</v>
      </c>
      <c r="C115" s="11">
        <v>2150</v>
      </c>
      <c r="D115" s="11" t="s">
        <v>231</v>
      </c>
      <c r="E115" s="13">
        <v>41021</v>
      </c>
      <c r="F115" s="11">
        <v>18</v>
      </c>
      <c r="G115" s="11">
        <v>4</v>
      </c>
    </row>
    <row r="116" spans="1:7" ht="14.25" x14ac:dyDescent="0.2">
      <c r="A116" s="11" t="s">
        <v>219</v>
      </c>
      <c r="B116" s="11" t="s">
        <v>339</v>
      </c>
      <c r="C116" s="11">
        <v>3160</v>
      </c>
      <c r="D116" s="11" t="s">
        <v>214</v>
      </c>
      <c r="E116" s="12">
        <v>41022</v>
      </c>
      <c r="F116" s="11">
        <v>46</v>
      </c>
      <c r="G116" s="11">
        <v>1</v>
      </c>
    </row>
    <row r="117" spans="1:7" ht="14.25" x14ac:dyDescent="0.2">
      <c r="A117" s="11" t="s">
        <v>223</v>
      </c>
      <c r="B117" s="11" t="s">
        <v>344</v>
      </c>
      <c r="C117" s="11">
        <v>10110</v>
      </c>
      <c r="D117" s="11" t="s">
        <v>232</v>
      </c>
      <c r="E117" s="13">
        <v>41022</v>
      </c>
      <c r="F117" s="11">
        <v>39</v>
      </c>
      <c r="G117" s="11">
        <v>4</v>
      </c>
    </row>
    <row r="118" spans="1:7" ht="14.25" x14ac:dyDescent="0.2">
      <c r="A118" s="11" t="s">
        <v>219</v>
      </c>
      <c r="B118" s="11" t="s">
        <v>340</v>
      </c>
      <c r="C118" s="11">
        <v>3150</v>
      </c>
      <c r="D118" s="11" t="s">
        <v>214</v>
      </c>
      <c r="E118" s="12">
        <v>41023</v>
      </c>
      <c r="F118" s="11">
        <v>39</v>
      </c>
      <c r="G118" s="11">
        <v>0</v>
      </c>
    </row>
    <row r="119" spans="1:7" ht="14.25" x14ac:dyDescent="0.2">
      <c r="A119" s="11" t="s">
        <v>223</v>
      </c>
      <c r="B119" s="11" t="s">
        <v>343</v>
      </c>
      <c r="C119" s="11">
        <v>5490</v>
      </c>
      <c r="D119" s="11" t="s">
        <v>230</v>
      </c>
      <c r="E119" s="13">
        <v>41023</v>
      </c>
      <c r="F119" s="11">
        <v>17</v>
      </c>
      <c r="G119" s="11">
        <v>2</v>
      </c>
    </row>
    <row r="120" spans="1:7" ht="14.25" x14ac:dyDescent="0.2">
      <c r="A120" s="11" t="s">
        <v>226</v>
      </c>
      <c r="B120" s="11" t="s">
        <v>339</v>
      </c>
      <c r="C120" s="11">
        <v>890</v>
      </c>
      <c r="D120" s="11" t="s">
        <v>214</v>
      </c>
      <c r="E120" s="12">
        <v>41024</v>
      </c>
      <c r="F120" s="11">
        <v>44</v>
      </c>
      <c r="G120" s="11">
        <v>1</v>
      </c>
    </row>
    <row r="121" spans="1:7" ht="14.25" x14ac:dyDescent="0.2">
      <c r="A121" s="11" t="s">
        <v>220</v>
      </c>
      <c r="B121" s="11" t="s">
        <v>345</v>
      </c>
      <c r="C121" s="11">
        <v>3400</v>
      </c>
      <c r="D121" s="11" t="s">
        <v>232</v>
      </c>
      <c r="E121" s="13">
        <v>41024</v>
      </c>
      <c r="F121" s="11">
        <v>17</v>
      </c>
      <c r="G121" s="11">
        <v>2</v>
      </c>
    </row>
    <row r="122" spans="1:7" ht="14.25" x14ac:dyDescent="0.2">
      <c r="A122" s="11" t="s">
        <v>225</v>
      </c>
      <c r="B122" s="11" t="s">
        <v>349</v>
      </c>
      <c r="C122" s="11">
        <v>4500</v>
      </c>
      <c r="D122" s="11" t="s">
        <v>230</v>
      </c>
      <c r="E122" s="13">
        <v>41026</v>
      </c>
      <c r="F122" s="11">
        <v>33</v>
      </c>
      <c r="G122" s="11">
        <v>3</v>
      </c>
    </row>
    <row r="123" spans="1:7" ht="14.25" x14ac:dyDescent="0.2">
      <c r="A123" s="11" t="s">
        <v>220</v>
      </c>
      <c r="B123" s="11" t="s">
        <v>340</v>
      </c>
      <c r="C123" s="11">
        <v>1280</v>
      </c>
      <c r="D123" s="11" t="s">
        <v>230</v>
      </c>
      <c r="E123" s="13">
        <v>41029</v>
      </c>
      <c r="F123" s="11">
        <v>14</v>
      </c>
      <c r="G123" s="11">
        <v>0</v>
      </c>
    </row>
    <row r="124" spans="1:7" ht="14.25" x14ac:dyDescent="0.2">
      <c r="A124" s="11" t="s">
        <v>221</v>
      </c>
      <c r="B124" s="11" t="s">
        <v>343</v>
      </c>
      <c r="C124" s="11">
        <v>2540</v>
      </c>
      <c r="D124" s="11" t="s">
        <v>231</v>
      </c>
      <c r="E124" s="13">
        <v>41030</v>
      </c>
      <c r="F124" s="11">
        <v>48</v>
      </c>
      <c r="G124" s="11">
        <v>4</v>
      </c>
    </row>
    <row r="125" spans="1:7" ht="14.25" x14ac:dyDescent="0.2">
      <c r="A125" s="11" t="s">
        <v>213</v>
      </c>
      <c r="B125" s="11" t="s">
        <v>344</v>
      </c>
      <c r="C125" s="11">
        <v>1200</v>
      </c>
      <c r="D125" s="11" t="s">
        <v>229</v>
      </c>
      <c r="E125" s="12">
        <v>41033</v>
      </c>
      <c r="F125" s="11">
        <v>23</v>
      </c>
      <c r="G125" s="11">
        <v>2</v>
      </c>
    </row>
    <row r="126" spans="1:7" ht="14.25" x14ac:dyDescent="0.2">
      <c r="A126" s="11" t="s">
        <v>227</v>
      </c>
      <c r="B126" s="11" t="s">
        <v>343</v>
      </c>
      <c r="C126" s="11">
        <v>800</v>
      </c>
      <c r="D126" s="11" t="s">
        <v>229</v>
      </c>
      <c r="E126" s="12">
        <v>41034</v>
      </c>
      <c r="F126" s="11">
        <v>44</v>
      </c>
      <c r="G126" s="11">
        <v>4</v>
      </c>
    </row>
    <row r="127" spans="1:7" ht="14.25" x14ac:dyDescent="0.2">
      <c r="A127" s="11" t="s">
        <v>222</v>
      </c>
      <c r="B127" s="11" t="s">
        <v>345</v>
      </c>
      <c r="C127" s="11">
        <v>2900</v>
      </c>
      <c r="D127" s="11" t="s">
        <v>228</v>
      </c>
      <c r="E127" s="12">
        <v>41036</v>
      </c>
      <c r="F127" s="11">
        <v>42</v>
      </c>
      <c r="G127" s="11">
        <v>3</v>
      </c>
    </row>
    <row r="128" spans="1:7" ht="14.25" x14ac:dyDescent="0.2">
      <c r="A128" s="11" t="s">
        <v>221</v>
      </c>
      <c r="B128" s="11" t="s">
        <v>342</v>
      </c>
      <c r="C128" s="11">
        <v>1790</v>
      </c>
      <c r="D128" s="11" t="s">
        <v>230</v>
      </c>
      <c r="E128" s="13">
        <v>41036</v>
      </c>
      <c r="F128" s="11">
        <v>24</v>
      </c>
      <c r="G128" s="11">
        <v>4</v>
      </c>
    </row>
    <row r="129" spans="1:7" ht="14.25" x14ac:dyDescent="0.2">
      <c r="A129" s="11" t="s">
        <v>233</v>
      </c>
      <c r="B129" s="11" t="s">
        <v>339</v>
      </c>
      <c r="C129" s="11">
        <v>1870</v>
      </c>
      <c r="D129" s="11" t="s">
        <v>230</v>
      </c>
      <c r="E129" s="13">
        <v>41037</v>
      </c>
      <c r="F129" s="11">
        <v>20</v>
      </c>
      <c r="G129" s="11">
        <v>0</v>
      </c>
    </row>
    <row r="130" spans="1:7" ht="14.25" x14ac:dyDescent="0.2">
      <c r="A130" s="11" t="s">
        <v>221</v>
      </c>
      <c r="B130" s="11" t="s">
        <v>340</v>
      </c>
      <c r="C130" s="11">
        <v>2700</v>
      </c>
      <c r="D130" s="11" t="s">
        <v>232</v>
      </c>
      <c r="E130" s="13">
        <v>41038</v>
      </c>
      <c r="F130" s="11">
        <v>16</v>
      </c>
      <c r="G130" s="11">
        <v>1</v>
      </c>
    </row>
    <row r="131" spans="1:7" ht="14.25" x14ac:dyDescent="0.2">
      <c r="A131" s="11" t="s">
        <v>219</v>
      </c>
      <c r="B131" s="11" t="s">
        <v>343</v>
      </c>
      <c r="C131" s="11">
        <v>2550</v>
      </c>
      <c r="D131" s="11" t="s">
        <v>231</v>
      </c>
      <c r="E131" s="13">
        <v>41039</v>
      </c>
      <c r="F131" s="11">
        <v>21</v>
      </c>
      <c r="G131" s="11">
        <v>3</v>
      </c>
    </row>
    <row r="132" spans="1:7" ht="14.25" x14ac:dyDescent="0.2">
      <c r="A132" s="11" t="s">
        <v>220</v>
      </c>
      <c r="B132" s="11" t="s">
        <v>345</v>
      </c>
      <c r="C132" s="11">
        <v>3370</v>
      </c>
      <c r="D132" s="11" t="s">
        <v>214</v>
      </c>
      <c r="E132" s="12">
        <v>41041</v>
      </c>
      <c r="F132" s="11">
        <v>33</v>
      </c>
      <c r="G132" s="11">
        <v>2</v>
      </c>
    </row>
    <row r="133" spans="1:7" ht="14.25" x14ac:dyDescent="0.2">
      <c r="A133" s="11" t="s">
        <v>224</v>
      </c>
      <c r="B133" s="11" t="s">
        <v>345</v>
      </c>
      <c r="C133" s="11">
        <v>1980</v>
      </c>
      <c r="D133" s="11" t="s">
        <v>232</v>
      </c>
      <c r="E133" s="13">
        <v>41041</v>
      </c>
      <c r="F133" s="11">
        <v>35</v>
      </c>
      <c r="G133" s="11">
        <v>2</v>
      </c>
    </row>
    <row r="134" spans="1:7" ht="14.25" x14ac:dyDescent="0.2">
      <c r="A134" s="11" t="s">
        <v>219</v>
      </c>
      <c r="B134" s="11" t="s">
        <v>339</v>
      </c>
      <c r="C134" s="11">
        <v>3200</v>
      </c>
      <c r="D134" s="11" t="s">
        <v>229</v>
      </c>
      <c r="E134" s="12">
        <v>41043</v>
      </c>
      <c r="F134" s="11">
        <v>27</v>
      </c>
      <c r="G134" s="11">
        <v>1</v>
      </c>
    </row>
    <row r="135" spans="1:7" ht="14.25" x14ac:dyDescent="0.2">
      <c r="A135" s="11" t="s">
        <v>221</v>
      </c>
      <c r="B135" s="11" t="s">
        <v>341</v>
      </c>
      <c r="C135" s="11">
        <v>2220</v>
      </c>
      <c r="D135" s="11" t="s">
        <v>232</v>
      </c>
      <c r="E135" s="13">
        <v>41044</v>
      </c>
      <c r="F135" s="11">
        <v>32</v>
      </c>
      <c r="G135" s="11">
        <v>3</v>
      </c>
    </row>
    <row r="136" spans="1:7" ht="14.25" x14ac:dyDescent="0.2">
      <c r="A136" s="11" t="s">
        <v>220</v>
      </c>
      <c r="B136" s="11" t="s">
        <v>344</v>
      </c>
      <c r="C136" s="11">
        <v>2900</v>
      </c>
      <c r="D136" s="11" t="s">
        <v>214</v>
      </c>
      <c r="E136" s="12">
        <v>41045</v>
      </c>
      <c r="F136" s="11">
        <v>36</v>
      </c>
      <c r="G136" s="11">
        <v>0</v>
      </c>
    </row>
    <row r="137" spans="1:7" ht="14.25" x14ac:dyDescent="0.2">
      <c r="A137" s="11" t="s">
        <v>219</v>
      </c>
      <c r="B137" s="11" t="s">
        <v>345</v>
      </c>
      <c r="C137" s="11">
        <v>4800</v>
      </c>
      <c r="D137" s="11" t="s">
        <v>214</v>
      </c>
      <c r="E137" s="12">
        <v>41046</v>
      </c>
      <c r="F137" s="11">
        <v>27</v>
      </c>
      <c r="G137" s="11">
        <v>4</v>
      </c>
    </row>
    <row r="138" spans="1:7" ht="14.25" x14ac:dyDescent="0.2">
      <c r="A138" s="11" t="s">
        <v>222</v>
      </c>
      <c r="B138" s="11" t="s">
        <v>339</v>
      </c>
      <c r="C138" s="11">
        <v>4210</v>
      </c>
      <c r="D138" s="11" t="s">
        <v>229</v>
      </c>
      <c r="E138" s="12">
        <v>41046</v>
      </c>
      <c r="F138" s="11">
        <v>20</v>
      </c>
      <c r="G138" s="11">
        <v>4</v>
      </c>
    </row>
    <row r="139" spans="1:7" ht="14.25" x14ac:dyDescent="0.2">
      <c r="A139" s="11" t="s">
        <v>233</v>
      </c>
      <c r="B139" s="11" t="s">
        <v>339</v>
      </c>
      <c r="C139" s="11">
        <v>1850</v>
      </c>
      <c r="D139" s="11" t="s">
        <v>214</v>
      </c>
      <c r="E139" s="12">
        <v>41047</v>
      </c>
      <c r="F139" s="11">
        <v>12</v>
      </c>
      <c r="G139" s="11">
        <v>1</v>
      </c>
    </row>
    <row r="140" spans="1:7" ht="14.25" x14ac:dyDescent="0.2">
      <c r="A140" s="11" t="s">
        <v>220</v>
      </c>
      <c r="B140" s="11" t="s">
        <v>343</v>
      </c>
      <c r="C140" s="11">
        <v>1450</v>
      </c>
      <c r="D140" s="11" t="s">
        <v>228</v>
      </c>
      <c r="E140" s="12">
        <v>41048</v>
      </c>
      <c r="F140" s="11">
        <v>14</v>
      </c>
      <c r="G140" s="11">
        <v>1</v>
      </c>
    </row>
    <row r="141" spans="1:7" ht="14.25" x14ac:dyDescent="0.2">
      <c r="A141" s="11" t="s">
        <v>221</v>
      </c>
      <c r="B141" s="11" t="s">
        <v>342</v>
      </c>
      <c r="C141" s="11">
        <v>1790</v>
      </c>
      <c r="D141" s="11" t="s">
        <v>214</v>
      </c>
      <c r="E141" s="12">
        <v>41049</v>
      </c>
      <c r="F141" s="11">
        <v>31</v>
      </c>
      <c r="G141" s="11">
        <v>1</v>
      </c>
    </row>
    <row r="142" spans="1:7" ht="14.25" x14ac:dyDescent="0.2">
      <c r="A142" s="11" t="s">
        <v>227</v>
      </c>
      <c r="B142" s="11" t="s">
        <v>342</v>
      </c>
      <c r="C142" s="11">
        <v>1200</v>
      </c>
      <c r="D142" s="11" t="s">
        <v>214</v>
      </c>
      <c r="E142" s="12">
        <v>41050</v>
      </c>
      <c r="F142" s="11">
        <v>42</v>
      </c>
      <c r="G142" s="11">
        <v>2</v>
      </c>
    </row>
    <row r="143" spans="1:7" ht="14.25" x14ac:dyDescent="0.2">
      <c r="A143" s="11" t="s">
        <v>219</v>
      </c>
      <c r="B143" s="11" t="s">
        <v>339</v>
      </c>
      <c r="C143" s="11">
        <v>3200</v>
      </c>
      <c r="D143" s="11" t="s">
        <v>228</v>
      </c>
      <c r="E143" s="12">
        <v>41051</v>
      </c>
      <c r="F143" s="11">
        <v>47</v>
      </c>
      <c r="G143" s="11">
        <v>0</v>
      </c>
    </row>
    <row r="144" spans="1:7" ht="14.25" x14ac:dyDescent="0.2">
      <c r="A144" s="11" t="s">
        <v>222</v>
      </c>
      <c r="B144" s="11" t="s">
        <v>341</v>
      </c>
      <c r="C144" s="11">
        <v>4350</v>
      </c>
      <c r="D144" s="11" t="s">
        <v>229</v>
      </c>
      <c r="E144" s="12">
        <v>41051</v>
      </c>
      <c r="F144" s="11">
        <v>41</v>
      </c>
      <c r="G144" s="11">
        <v>2</v>
      </c>
    </row>
    <row r="145" spans="1:7" ht="14.25" x14ac:dyDescent="0.2">
      <c r="A145" s="11" t="s">
        <v>225</v>
      </c>
      <c r="B145" s="11" t="s">
        <v>347</v>
      </c>
      <c r="C145" s="11">
        <v>3750</v>
      </c>
      <c r="D145" s="11" t="s">
        <v>231</v>
      </c>
      <c r="E145" s="13">
        <v>41051</v>
      </c>
      <c r="F145" s="11">
        <v>40</v>
      </c>
      <c r="G145" s="11">
        <v>0</v>
      </c>
    </row>
    <row r="146" spans="1:7" ht="14.25" x14ac:dyDescent="0.2">
      <c r="A146" s="11" t="s">
        <v>220</v>
      </c>
      <c r="B146" s="11" t="s">
        <v>345</v>
      </c>
      <c r="C146" s="11">
        <v>3350</v>
      </c>
      <c r="D146" s="11" t="s">
        <v>228</v>
      </c>
      <c r="E146" s="12">
        <v>41053</v>
      </c>
      <c r="F146" s="11">
        <v>38</v>
      </c>
      <c r="G146" s="11">
        <v>3</v>
      </c>
    </row>
    <row r="147" spans="1:7" ht="14.25" x14ac:dyDescent="0.2">
      <c r="A147" s="11" t="s">
        <v>219</v>
      </c>
      <c r="B147" s="11" t="s">
        <v>339</v>
      </c>
      <c r="C147" s="11">
        <v>1400</v>
      </c>
      <c r="D147" s="11" t="s">
        <v>232</v>
      </c>
      <c r="E147" s="13">
        <v>41054</v>
      </c>
      <c r="F147" s="11">
        <v>46</v>
      </c>
      <c r="G147" s="11">
        <v>4</v>
      </c>
    </row>
    <row r="148" spans="1:7" ht="14.25" x14ac:dyDescent="0.2">
      <c r="A148" s="11" t="s">
        <v>219</v>
      </c>
      <c r="B148" s="11" t="s">
        <v>339</v>
      </c>
      <c r="C148" s="11">
        <v>3200</v>
      </c>
      <c r="D148" s="11" t="s">
        <v>232</v>
      </c>
      <c r="E148" s="13">
        <v>41056</v>
      </c>
      <c r="F148" s="11">
        <v>50</v>
      </c>
      <c r="G148" s="11">
        <v>4</v>
      </c>
    </row>
    <row r="149" spans="1:7" ht="14.25" x14ac:dyDescent="0.2">
      <c r="A149" s="11" t="s">
        <v>223</v>
      </c>
      <c r="B149" s="11" t="s">
        <v>341</v>
      </c>
      <c r="C149" s="11">
        <v>4590</v>
      </c>
      <c r="D149" s="11" t="s">
        <v>214</v>
      </c>
      <c r="E149" s="12">
        <v>41057</v>
      </c>
      <c r="F149" s="11">
        <v>28</v>
      </c>
      <c r="G149" s="11">
        <v>2</v>
      </c>
    </row>
    <row r="150" spans="1:7" ht="14.25" x14ac:dyDescent="0.2">
      <c r="A150" s="11" t="s">
        <v>227</v>
      </c>
      <c r="B150" s="11" t="s">
        <v>342</v>
      </c>
      <c r="C150" s="11">
        <v>1200</v>
      </c>
      <c r="D150" s="11" t="s">
        <v>228</v>
      </c>
      <c r="E150" s="12">
        <v>41058</v>
      </c>
      <c r="F150" s="11">
        <v>33</v>
      </c>
      <c r="G150" s="11">
        <v>3</v>
      </c>
    </row>
    <row r="151" spans="1:7" ht="14.25" x14ac:dyDescent="0.2">
      <c r="A151" s="11" t="s">
        <v>220</v>
      </c>
      <c r="B151" s="11" t="s">
        <v>344</v>
      </c>
      <c r="C151" s="11">
        <v>2920</v>
      </c>
      <c r="D151" s="11" t="s">
        <v>229</v>
      </c>
      <c r="E151" s="12">
        <v>41060</v>
      </c>
      <c r="F151" s="11">
        <v>21</v>
      </c>
      <c r="G151" s="11">
        <v>1</v>
      </c>
    </row>
    <row r="152" spans="1:7" ht="14.25" x14ac:dyDescent="0.2">
      <c r="A152" s="11" t="s">
        <v>225</v>
      </c>
      <c r="B152" s="11" t="s">
        <v>349</v>
      </c>
      <c r="C152" s="11">
        <v>4550</v>
      </c>
      <c r="D152" s="11" t="s">
        <v>228</v>
      </c>
      <c r="E152" s="12">
        <v>41061</v>
      </c>
      <c r="F152" s="11">
        <v>10</v>
      </c>
      <c r="G152" s="11">
        <v>1</v>
      </c>
    </row>
    <row r="153" spans="1:7" ht="14.25" x14ac:dyDescent="0.2">
      <c r="A153" s="11" t="s">
        <v>226</v>
      </c>
      <c r="B153" s="11" t="s">
        <v>340</v>
      </c>
      <c r="C153" s="11">
        <v>1150</v>
      </c>
      <c r="D153" s="11" t="s">
        <v>214</v>
      </c>
      <c r="E153" s="12">
        <v>41064</v>
      </c>
      <c r="F153" s="11">
        <v>13</v>
      </c>
      <c r="G153" s="11">
        <v>0</v>
      </c>
    </row>
    <row r="154" spans="1:7" ht="14.25" x14ac:dyDescent="0.2">
      <c r="A154" s="11" t="s">
        <v>213</v>
      </c>
      <c r="B154" s="11" t="s">
        <v>341</v>
      </c>
      <c r="C154" s="11">
        <v>1400</v>
      </c>
      <c r="D154" s="11" t="s">
        <v>231</v>
      </c>
      <c r="E154" s="13">
        <v>41065</v>
      </c>
      <c r="F154" s="11">
        <v>39</v>
      </c>
      <c r="G154" s="11">
        <v>1</v>
      </c>
    </row>
    <row r="155" spans="1:7" ht="14.25" x14ac:dyDescent="0.2">
      <c r="A155" s="11" t="s">
        <v>225</v>
      </c>
      <c r="B155" s="11" t="s">
        <v>346</v>
      </c>
      <c r="C155" s="11">
        <v>4700</v>
      </c>
      <c r="D155" s="11" t="s">
        <v>231</v>
      </c>
      <c r="E155" s="13">
        <v>41068</v>
      </c>
      <c r="F155" s="11">
        <v>43</v>
      </c>
      <c r="G155" s="11">
        <v>0</v>
      </c>
    </row>
    <row r="156" spans="1:7" ht="14.25" x14ac:dyDescent="0.2">
      <c r="A156" s="11" t="s">
        <v>213</v>
      </c>
      <c r="B156" s="11" t="s">
        <v>340</v>
      </c>
      <c r="C156" s="11">
        <v>2100</v>
      </c>
      <c r="D156" s="11" t="s">
        <v>232</v>
      </c>
      <c r="E156" s="13">
        <v>41071</v>
      </c>
      <c r="F156" s="11">
        <v>18</v>
      </c>
      <c r="G156" s="11">
        <v>4</v>
      </c>
    </row>
    <row r="157" spans="1:7" ht="14.25" x14ac:dyDescent="0.2">
      <c r="A157" s="11" t="s">
        <v>223</v>
      </c>
      <c r="B157" s="11" t="s">
        <v>340</v>
      </c>
      <c r="C157" s="11">
        <v>4550</v>
      </c>
      <c r="D157" s="11" t="s">
        <v>229</v>
      </c>
      <c r="E157" s="12">
        <v>41072</v>
      </c>
      <c r="F157" s="11">
        <v>19</v>
      </c>
      <c r="G157" s="11">
        <v>3</v>
      </c>
    </row>
    <row r="158" spans="1:7" ht="14.25" x14ac:dyDescent="0.2">
      <c r="A158" s="11" t="s">
        <v>221</v>
      </c>
      <c r="B158" s="11" t="s">
        <v>343</v>
      </c>
      <c r="C158" s="11">
        <v>2540</v>
      </c>
      <c r="D158" s="11" t="s">
        <v>230</v>
      </c>
      <c r="E158" s="13">
        <v>41073</v>
      </c>
      <c r="F158" s="11">
        <v>32</v>
      </c>
      <c r="G158" s="11">
        <v>4</v>
      </c>
    </row>
    <row r="159" spans="1:7" ht="14.25" x14ac:dyDescent="0.2">
      <c r="A159" s="11" t="s">
        <v>221</v>
      </c>
      <c r="B159" s="11" t="s">
        <v>343</v>
      </c>
      <c r="C159" s="11">
        <v>2600</v>
      </c>
      <c r="D159" s="11" t="s">
        <v>232</v>
      </c>
      <c r="E159" s="13">
        <v>41073</v>
      </c>
      <c r="F159" s="11">
        <v>17</v>
      </c>
      <c r="G159" s="11">
        <v>2</v>
      </c>
    </row>
    <row r="160" spans="1:7" ht="14.25" x14ac:dyDescent="0.2">
      <c r="A160" s="11" t="s">
        <v>213</v>
      </c>
      <c r="B160" s="11" t="s">
        <v>344</v>
      </c>
      <c r="C160" s="11">
        <v>1200</v>
      </c>
      <c r="D160" s="11" t="s">
        <v>228</v>
      </c>
      <c r="E160" s="12">
        <v>41074</v>
      </c>
      <c r="F160" s="11">
        <v>46</v>
      </c>
      <c r="G160" s="11">
        <v>2</v>
      </c>
    </row>
    <row r="161" spans="1:7" ht="14.25" x14ac:dyDescent="0.2">
      <c r="A161" s="11" t="s">
        <v>223</v>
      </c>
      <c r="B161" s="11" t="s">
        <v>344</v>
      </c>
      <c r="C161" s="11">
        <v>10500</v>
      </c>
      <c r="D161" s="11" t="s">
        <v>230</v>
      </c>
      <c r="E161" s="13">
        <v>41074</v>
      </c>
      <c r="F161" s="11">
        <v>49</v>
      </c>
      <c r="G161" s="11">
        <v>0</v>
      </c>
    </row>
    <row r="162" spans="1:7" ht="14.25" x14ac:dyDescent="0.2">
      <c r="A162" s="11" t="s">
        <v>224</v>
      </c>
      <c r="B162" s="11" t="s">
        <v>340</v>
      </c>
      <c r="C162" s="11">
        <v>1800</v>
      </c>
      <c r="D162" s="11" t="s">
        <v>229</v>
      </c>
      <c r="E162" s="12">
        <v>41075</v>
      </c>
      <c r="F162" s="11">
        <v>44</v>
      </c>
      <c r="G162" s="11">
        <v>0</v>
      </c>
    </row>
    <row r="163" spans="1:7" ht="14.25" x14ac:dyDescent="0.2">
      <c r="A163" s="11" t="s">
        <v>227</v>
      </c>
      <c r="B163" s="11" t="s">
        <v>343</v>
      </c>
      <c r="C163" s="11">
        <v>1000</v>
      </c>
      <c r="D163" s="11" t="s">
        <v>231</v>
      </c>
      <c r="E163" s="13">
        <v>41075</v>
      </c>
      <c r="F163" s="11">
        <v>32</v>
      </c>
      <c r="G163" s="11">
        <v>4</v>
      </c>
    </row>
    <row r="164" spans="1:7" ht="14.25" x14ac:dyDescent="0.2">
      <c r="A164" s="11" t="s">
        <v>220</v>
      </c>
      <c r="B164" s="11" t="s">
        <v>344</v>
      </c>
      <c r="C164" s="11">
        <v>2850</v>
      </c>
      <c r="D164" s="11" t="s">
        <v>232</v>
      </c>
      <c r="E164" s="13">
        <v>41077</v>
      </c>
      <c r="F164" s="11">
        <v>21</v>
      </c>
      <c r="G164" s="11">
        <v>3</v>
      </c>
    </row>
    <row r="165" spans="1:7" ht="14.25" x14ac:dyDescent="0.2">
      <c r="A165" s="11" t="s">
        <v>219</v>
      </c>
      <c r="B165" s="11" t="s">
        <v>343</v>
      </c>
      <c r="C165" s="11">
        <v>2570</v>
      </c>
      <c r="D165" s="11" t="s">
        <v>214</v>
      </c>
      <c r="E165" s="12">
        <v>41078</v>
      </c>
      <c r="F165" s="11">
        <v>23</v>
      </c>
      <c r="G165" s="11">
        <v>3</v>
      </c>
    </row>
    <row r="166" spans="1:7" ht="14.25" x14ac:dyDescent="0.2">
      <c r="A166" s="11" t="s">
        <v>221</v>
      </c>
      <c r="B166" s="11" t="s">
        <v>344</v>
      </c>
      <c r="C166" s="11">
        <v>2500</v>
      </c>
      <c r="D166" s="11" t="s">
        <v>229</v>
      </c>
      <c r="E166" s="12">
        <v>41078</v>
      </c>
      <c r="F166" s="11">
        <v>49</v>
      </c>
      <c r="G166" s="11">
        <v>3</v>
      </c>
    </row>
    <row r="167" spans="1:7" ht="14.25" x14ac:dyDescent="0.2">
      <c r="A167" s="11" t="s">
        <v>219</v>
      </c>
      <c r="B167" s="11" t="s">
        <v>341</v>
      </c>
      <c r="C167" s="11">
        <v>2400</v>
      </c>
      <c r="D167" s="11" t="s">
        <v>232</v>
      </c>
      <c r="E167" s="13">
        <v>41079</v>
      </c>
      <c r="F167" s="11">
        <v>22</v>
      </c>
      <c r="G167" s="11">
        <v>2</v>
      </c>
    </row>
    <row r="168" spans="1:7" ht="14.25" x14ac:dyDescent="0.2">
      <c r="A168" s="11" t="s">
        <v>213</v>
      </c>
      <c r="B168" s="11" t="s">
        <v>339</v>
      </c>
      <c r="C168" s="11">
        <v>1300</v>
      </c>
      <c r="D168" s="11" t="s">
        <v>228</v>
      </c>
      <c r="E168" s="12">
        <v>41080</v>
      </c>
      <c r="F168" s="11">
        <v>17</v>
      </c>
      <c r="G168" s="11">
        <v>2</v>
      </c>
    </row>
    <row r="169" spans="1:7" ht="14.25" x14ac:dyDescent="0.2">
      <c r="A169" s="11" t="s">
        <v>219</v>
      </c>
      <c r="B169" s="11" t="s">
        <v>344</v>
      </c>
      <c r="C169" s="11">
        <v>3300</v>
      </c>
      <c r="D169" s="11" t="s">
        <v>229</v>
      </c>
      <c r="E169" s="12">
        <v>41080</v>
      </c>
      <c r="F169" s="11">
        <v>34</v>
      </c>
      <c r="G169" s="11">
        <v>1</v>
      </c>
    </row>
    <row r="170" spans="1:7" ht="14.25" x14ac:dyDescent="0.2">
      <c r="A170" s="11" t="s">
        <v>222</v>
      </c>
      <c r="B170" s="11" t="s">
        <v>344</v>
      </c>
      <c r="C170" s="11">
        <v>4050</v>
      </c>
      <c r="D170" s="11" t="s">
        <v>229</v>
      </c>
      <c r="E170" s="12">
        <v>41080</v>
      </c>
      <c r="F170" s="11">
        <v>17</v>
      </c>
      <c r="G170" s="11">
        <v>0</v>
      </c>
    </row>
    <row r="171" spans="1:7" ht="14.25" x14ac:dyDescent="0.2">
      <c r="A171" s="11" t="s">
        <v>225</v>
      </c>
      <c r="B171" s="11" t="s">
        <v>348</v>
      </c>
      <c r="C171" s="11">
        <v>2800</v>
      </c>
      <c r="D171" s="11" t="s">
        <v>229</v>
      </c>
      <c r="E171" s="12">
        <v>41080</v>
      </c>
      <c r="F171" s="11">
        <v>46</v>
      </c>
      <c r="G171" s="11">
        <v>3</v>
      </c>
    </row>
    <row r="172" spans="1:7" ht="14.25" x14ac:dyDescent="0.2">
      <c r="A172" s="11" t="s">
        <v>226</v>
      </c>
      <c r="B172" s="11" t="s">
        <v>341</v>
      </c>
      <c r="C172" s="11">
        <v>1560</v>
      </c>
      <c r="D172" s="11" t="s">
        <v>214</v>
      </c>
      <c r="E172" s="12">
        <v>41083</v>
      </c>
      <c r="F172" s="11">
        <v>25</v>
      </c>
      <c r="G172" s="11">
        <v>3</v>
      </c>
    </row>
    <row r="173" spans="1:7" ht="14.25" x14ac:dyDescent="0.2">
      <c r="A173" s="11" t="s">
        <v>221</v>
      </c>
      <c r="B173" s="11" t="s">
        <v>344</v>
      </c>
      <c r="C173" s="11">
        <v>2560</v>
      </c>
      <c r="D173" s="11" t="s">
        <v>230</v>
      </c>
      <c r="E173" s="13">
        <v>41083</v>
      </c>
      <c r="F173" s="11">
        <v>28</v>
      </c>
      <c r="G173" s="11">
        <v>1</v>
      </c>
    </row>
    <row r="174" spans="1:7" ht="14.25" x14ac:dyDescent="0.2">
      <c r="A174" s="11" t="s">
        <v>220</v>
      </c>
      <c r="B174" s="11" t="s">
        <v>340</v>
      </c>
      <c r="C174" s="11">
        <v>4500</v>
      </c>
      <c r="D174" s="11" t="s">
        <v>229</v>
      </c>
      <c r="E174" s="12">
        <v>41084</v>
      </c>
      <c r="F174" s="11">
        <v>10</v>
      </c>
      <c r="G174" s="11">
        <v>0</v>
      </c>
    </row>
    <row r="175" spans="1:7" ht="14.25" x14ac:dyDescent="0.2">
      <c r="A175" s="11" t="s">
        <v>224</v>
      </c>
      <c r="B175" s="11" t="s">
        <v>343</v>
      </c>
      <c r="C175" s="11">
        <v>1100</v>
      </c>
      <c r="D175" s="11" t="s">
        <v>230</v>
      </c>
      <c r="E175" s="13">
        <v>41088</v>
      </c>
      <c r="F175" s="11">
        <v>38</v>
      </c>
      <c r="G175" s="11">
        <v>4</v>
      </c>
    </row>
    <row r="176" spans="1:7" ht="14.25" x14ac:dyDescent="0.2">
      <c r="A176" s="11" t="s">
        <v>223</v>
      </c>
      <c r="B176" s="11" t="s">
        <v>341</v>
      </c>
      <c r="C176" s="11">
        <v>4590</v>
      </c>
      <c r="D176" s="11" t="s">
        <v>231</v>
      </c>
      <c r="E176" s="13">
        <v>41088</v>
      </c>
      <c r="F176" s="11">
        <v>29</v>
      </c>
      <c r="G176" s="11">
        <v>4</v>
      </c>
    </row>
    <row r="177" spans="1:7" ht="14.25" x14ac:dyDescent="0.2">
      <c r="A177" s="11" t="s">
        <v>222</v>
      </c>
      <c r="B177" s="11" t="s">
        <v>341</v>
      </c>
      <c r="C177" s="11">
        <v>4350</v>
      </c>
      <c r="D177" s="11" t="s">
        <v>230</v>
      </c>
      <c r="E177" s="13">
        <v>41090</v>
      </c>
      <c r="F177" s="11">
        <v>16</v>
      </c>
      <c r="G177" s="11">
        <v>4</v>
      </c>
    </row>
    <row r="178" spans="1:7" ht="14.25" x14ac:dyDescent="0.2">
      <c r="A178" s="11" t="s">
        <v>224</v>
      </c>
      <c r="B178" s="11" t="s">
        <v>343</v>
      </c>
      <c r="C178" s="11">
        <v>1000</v>
      </c>
      <c r="D178" s="11" t="s">
        <v>228</v>
      </c>
      <c r="E178" s="12">
        <v>41092</v>
      </c>
      <c r="F178" s="11">
        <v>37</v>
      </c>
      <c r="G178" s="11">
        <v>2</v>
      </c>
    </row>
    <row r="179" spans="1:7" ht="14.25" x14ac:dyDescent="0.2">
      <c r="A179" s="11" t="s">
        <v>223</v>
      </c>
      <c r="B179" s="11" t="s">
        <v>344</v>
      </c>
      <c r="C179" s="11">
        <v>10010</v>
      </c>
      <c r="D179" s="11" t="s">
        <v>214</v>
      </c>
      <c r="E179" s="12">
        <v>41094</v>
      </c>
      <c r="F179" s="11">
        <v>14</v>
      </c>
      <c r="G179" s="11">
        <v>3</v>
      </c>
    </row>
    <row r="180" spans="1:7" ht="14.25" x14ac:dyDescent="0.2">
      <c r="A180" s="11" t="s">
        <v>222</v>
      </c>
      <c r="B180" s="11" t="s">
        <v>346</v>
      </c>
      <c r="C180" s="11">
        <v>3900</v>
      </c>
      <c r="D180" s="11" t="s">
        <v>228</v>
      </c>
      <c r="E180" s="12">
        <v>41094</v>
      </c>
      <c r="F180" s="11">
        <v>36</v>
      </c>
      <c r="G180" s="11">
        <v>1</v>
      </c>
    </row>
    <row r="181" spans="1:7" ht="14.25" x14ac:dyDescent="0.2">
      <c r="A181" s="11" t="s">
        <v>227</v>
      </c>
      <c r="B181" s="11" t="s">
        <v>343</v>
      </c>
      <c r="C181" s="11">
        <v>800</v>
      </c>
      <c r="D181" s="11" t="s">
        <v>232</v>
      </c>
      <c r="E181" s="13">
        <v>41095</v>
      </c>
      <c r="F181" s="11">
        <v>12</v>
      </c>
      <c r="G181" s="11">
        <v>2</v>
      </c>
    </row>
    <row r="182" spans="1:7" ht="14.25" x14ac:dyDescent="0.2">
      <c r="A182" s="11" t="s">
        <v>213</v>
      </c>
      <c r="B182" s="11" t="s">
        <v>342</v>
      </c>
      <c r="C182" s="11">
        <v>1700</v>
      </c>
      <c r="D182" s="11" t="s">
        <v>214</v>
      </c>
      <c r="E182" s="12">
        <v>41097</v>
      </c>
      <c r="F182" s="11">
        <v>16</v>
      </c>
      <c r="G182" s="11">
        <v>2</v>
      </c>
    </row>
    <row r="183" spans="1:7" ht="14.25" x14ac:dyDescent="0.2">
      <c r="A183" s="11" t="s">
        <v>219</v>
      </c>
      <c r="B183" s="11" t="s">
        <v>342</v>
      </c>
      <c r="C183" s="11">
        <v>1990</v>
      </c>
      <c r="D183" s="11" t="s">
        <v>230</v>
      </c>
      <c r="E183" s="13">
        <v>41098</v>
      </c>
      <c r="F183" s="11">
        <v>38</v>
      </c>
      <c r="G183" s="11">
        <v>3</v>
      </c>
    </row>
    <row r="184" spans="1:7" ht="14.25" x14ac:dyDescent="0.2">
      <c r="A184" s="11" t="s">
        <v>220</v>
      </c>
      <c r="B184" s="11" t="s">
        <v>344</v>
      </c>
      <c r="C184" s="11">
        <v>2950</v>
      </c>
      <c r="D184" s="11" t="s">
        <v>228</v>
      </c>
      <c r="E184" s="12">
        <v>41099</v>
      </c>
      <c r="F184" s="11">
        <v>38</v>
      </c>
      <c r="G184" s="11">
        <v>0</v>
      </c>
    </row>
    <row r="185" spans="1:7" ht="14.25" x14ac:dyDescent="0.2">
      <c r="A185" s="11" t="s">
        <v>219</v>
      </c>
      <c r="B185" s="11" t="s">
        <v>341</v>
      </c>
      <c r="C185" s="11">
        <v>2360</v>
      </c>
      <c r="D185" s="11" t="s">
        <v>230</v>
      </c>
      <c r="E185" s="13">
        <v>41101</v>
      </c>
      <c r="F185" s="11">
        <v>25</v>
      </c>
      <c r="G185" s="11">
        <v>2</v>
      </c>
    </row>
    <row r="186" spans="1:7" ht="14.25" x14ac:dyDescent="0.2">
      <c r="A186" s="11" t="s">
        <v>222</v>
      </c>
      <c r="B186" s="11" t="s">
        <v>343</v>
      </c>
      <c r="C186" s="11">
        <v>2850</v>
      </c>
      <c r="D186" s="11" t="s">
        <v>228</v>
      </c>
      <c r="E186" s="12">
        <v>41103</v>
      </c>
      <c r="F186" s="11">
        <v>19</v>
      </c>
      <c r="G186" s="11">
        <v>1</v>
      </c>
    </row>
    <row r="187" spans="1:7" ht="14.25" x14ac:dyDescent="0.2">
      <c r="A187" s="11" t="s">
        <v>226</v>
      </c>
      <c r="B187" s="11" t="s">
        <v>342</v>
      </c>
      <c r="C187" s="11">
        <v>2000</v>
      </c>
      <c r="D187" s="11" t="s">
        <v>229</v>
      </c>
      <c r="E187" s="12">
        <v>41104</v>
      </c>
      <c r="F187" s="11">
        <v>14</v>
      </c>
      <c r="G187" s="11">
        <v>4</v>
      </c>
    </row>
    <row r="188" spans="1:7" ht="14.25" x14ac:dyDescent="0.2">
      <c r="A188" s="11" t="s">
        <v>223</v>
      </c>
      <c r="B188" s="11" t="s">
        <v>341</v>
      </c>
      <c r="C188" s="11">
        <v>4600</v>
      </c>
      <c r="D188" s="11" t="s">
        <v>228</v>
      </c>
      <c r="E188" s="12">
        <v>41108</v>
      </c>
      <c r="F188" s="11">
        <v>46</v>
      </c>
      <c r="G188" s="11">
        <v>1</v>
      </c>
    </row>
    <row r="189" spans="1:7" ht="14.25" x14ac:dyDescent="0.2">
      <c r="A189" s="11" t="s">
        <v>224</v>
      </c>
      <c r="B189" s="11" t="s">
        <v>339</v>
      </c>
      <c r="C189" s="11">
        <v>900</v>
      </c>
      <c r="D189" s="11" t="s">
        <v>231</v>
      </c>
      <c r="E189" s="13">
        <v>41111</v>
      </c>
      <c r="F189" s="11">
        <v>39</v>
      </c>
      <c r="G189" s="11">
        <v>4</v>
      </c>
    </row>
    <row r="190" spans="1:7" ht="14.25" x14ac:dyDescent="0.2">
      <c r="A190" s="11" t="s">
        <v>224</v>
      </c>
      <c r="B190" s="11" t="s">
        <v>339</v>
      </c>
      <c r="C190" s="11">
        <v>1000</v>
      </c>
      <c r="D190" s="11" t="s">
        <v>228</v>
      </c>
      <c r="E190" s="12">
        <v>41112</v>
      </c>
      <c r="F190" s="11">
        <v>42</v>
      </c>
      <c r="G190" s="11">
        <v>1</v>
      </c>
    </row>
    <row r="191" spans="1:7" ht="14.25" x14ac:dyDescent="0.2">
      <c r="A191" s="11" t="s">
        <v>222</v>
      </c>
      <c r="B191" s="11" t="s">
        <v>339</v>
      </c>
      <c r="C191" s="11">
        <v>4210</v>
      </c>
      <c r="D191" s="11" t="s">
        <v>214</v>
      </c>
      <c r="E191" s="12">
        <v>41115</v>
      </c>
      <c r="F191" s="11">
        <v>35</v>
      </c>
      <c r="G191" s="11">
        <v>2</v>
      </c>
    </row>
    <row r="192" spans="1:7" ht="14.25" x14ac:dyDescent="0.2">
      <c r="A192" s="11" t="s">
        <v>226</v>
      </c>
      <c r="B192" s="11" t="s">
        <v>341</v>
      </c>
      <c r="C192" s="11">
        <v>1560</v>
      </c>
      <c r="D192" s="11" t="s">
        <v>231</v>
      </c>
      <c r="E192" s="13">
        <v>41115</v>
      </c>
      <c r="F192" s="11">
        <v>40</v>
      </c>
      <c r="G192" s="11">
        <v>4</v>
      </c>
    </row>
    <row r="193" spans="1:7" ht="14.25" x14ac:dyDescent="0.2">
      <c r="A193" s="11" t="s">
        <v>213</v>
      </c>
      <c r="B193" s="11" t="s">
        <v>341</v>
      </c>
      <c r="C193" s="11">
        <v>1400</v>
      </c>
      <c r="D193" s="11" t="s">
        <v>232</v>
      </c>
      <c r="E193" s="13">
        <v>41115</v>
      </c>
      <c r="F193" s="11">
        <v>23</v>
      </c>
      <c r="G193" s="11">
        <v>4</v>
      </c>
    </row>
    <row r="194" spans="1:7" ht="14.25" x14ac:dyDescent="0.2">
      <c r="A194" s="11" t="s">
        <v>226</v>
      </c>
      <c r="B194" s="11" t="s">
        <v>342</v>
      </c>
      <c r="C194" s="11">
        <v>2000</v>
      </c>
      <c r="D194" s="11" t="s">
        <v>228</v>
      </c>
      <c r="E194" s="12">
        <v>41116</v>
      </c>
      <c r="F194" s="11">
        <v>40</v>
      </c>
      <c r="G194" s="11">
        <v>3</v>
      </c>
    </row>
    <row r="195" spans="1:7" ht="14.25" x14ac:dyDescent="0.2">
      <c r="A195" s="11" t="s">
        <v>219</v>
      </c>
      <c r="B195" s="11" t="s">
        <v>342</v>
      </c>
      <c r="C195" s="11">
        <v>1950</v>
      </c>
      <c r="D195" s="11" t="s">
        <v>229</v>
      </c>
      <c r="E195" s="12">
        <v>41118</v>
      </c>
      <c r="F195" s="11">
        <v>33</v>
      </c>
      <c r="G195" s="11">
        <v>1</v>
      </c>
    </row>
    <row r="196" spans="1:7" ht="14.25" x14ac:dyDescent="0.2">
      <c r="A196" s="11" t="s">
        <v>221</v>
      </c>
      <c r="B196" s="11" t="s">
        <v>344</v>
      </c>
      <c r="C196" s="11">
        <v>2600</v>
      </c>
      <c r="D196" s="11" t="s">
        <v>231</v>
      </c>
      <c r="E196" s="13">
        <v>41118</v>
      </c>
      <c r="F196" s="11">
        <v>42</v>
      </c>
      <c r="G196" s="11">
        <v>2</v>
      </c>
    </row>
    <row r="197" spans="1:7" ht="14.25" x14ac:dyDescent="0.2">
      <c r="A197" s="11" t="s">
        <v>219</v>
      </c>
      <c r="B197" s="11" t="s">
        <v>344</v>
      </c>
      <c r="C197" s="11">
        <v>3100</v>
      </c>
      <c r="D197" s="11" t="s">
        <v>214</v>
      </c>
      <c r="E197" s="12">
        <v>41119</v>
      </c>
      <c r="F197" s="11">
        <v>30</v>
      </c>
      <c r="G197" s="11">
        <v>3</v>
      </c>
    </row>
    <row r="198" spans="1:7" ht="14.25" x14ac:dyDescent="0.2">
      <c r="A198" s="11" t="s">
        <v>220</v>
      </c>
      <c r="B198" s="11" t="s">
        <v>343</v>
      </c>
      <c r="C198" s="11">
        <v>1490</v>
      </c>
      <c r="D198" s="11" t="s">
        <v>231</v>
      </c>
      <c r="E198" s="13">
        <v>41119</v>
      </c>
      <c r="F198" s="11">
        <v>49</v>
      </c>
      <c r="G198" s="11">
        <v>1</v>
      </c>
    </row>
    <row r="199" spans="1:7" ht="14.25" x14ac:dyDescent="0.2">
      <c r="A199" s="11" t="s">
        <v>223</v>
      </c>
      <c r="B199" s="11" t="s">
        <v>343</v>
      </c>
      <c r="C199" s="11">
        <v>5490</v>
      </c>
      <c r="D199" s="11" t="s">
        <v>214</v>
      </c>
      <c r="E199" s="12">
        <v>41120</v>
      </c>
      <c r="F199" s="11">
        <v>28</v>
      </c>
      <c r="G199" s="11">
        <v>2</v>
      </c>
    </row>
    <row r="200" spans="1:7" ht="14.25" x14ac:dyDescent="0.2">
      <c r="A200" s="11" t="s">
        <v>220</v>
      </c>
      <c r="B200" s="11" t="s">
        <v>343</v>
      </c>
      <c r="C200" s="11">
        <v>1500</v>
      </c>
      <c r="D200" s="11" t="s">
        <v>230</v>
      </c>
      <c r="E200" s="13">
        <v>41120</v>
      </c>
      <c r="F200" s="11">
        <v>20</v>
      </c>
      <c r="G200" s="11">
        <v>1</v>
      </c>
    </row>
    <row r="201" spans="1:7" ht="14.25" x14ac:dyDescent="0.2">
      <c r="A201" s="11" t="s">
        <v>225</v>
      </c>
      <c r="B201" s="11" t="s">
        <v>346</v>
      </c>
      <c r="C201" s="11">
        <v>4800</v>
      </c>
      <c r="D201" s="11" t="s">
        <v>228</v>
      </c>
      <c r="E201" s="12">
        <v>41121</v>
      </c>
      <c r="F201" s="11">
        <v>22</v>
      </c>
      <c r="G201" s="11">
        <v>3</v>
      </c>
    </row>
    <row r="202" spans="1:7" ht="14.25" x14ac:dyDescent="0.2">
      <c r="A202" s="11" t="s">
        <v>213</v>
      </c>
      <c r="B202" s="11" t="s">
        <v>342</v>
      </c>
      <c r="C202" s="11">
        <v>1700</v>
      </c>
      <c r="D202" s="11" t="s">
        <v>230</v>
      </c>
      <c r="E202" s="13">
        <v>41127</v>
      </c>
      <c r="F202" s="11">
        <v>42</v>
      </c>
      <c r="G202" s="11">
        <v>3</v>
      </c>
    </row>
    <row r="203" spans="1:7" ht="14.25" x14ac:dyDescent="0.2">
      <c r="A203" s="11" t="s">
        <v>222</v>
      </c>
      <c r="B203" s="11" t="s">
        <v>345</v>
      </c>
      <c r="C203" s="11">
        <v>2870</v>
      </c>
      <c r="D203" s="11" t="s">
        <v>232</v>
      </c>
      <c r="E203" s="13">
        <v>41131</v>
      </c>
      <c r="F203" s="11">
        <v>31</v>
      </c>
      <c r="G203" s="11">
        <v>3</v>
      </c>
    </row>
    <row r="204" spans="1:7" ht="14.25" x14ac:dyDescent="0.2">
      <c r="A204" s="11" t="s">
        <v>221</v>
      </c>
      <c r="B204" s="11" t="s">
        <v>340</v>
      </c>
      <c r="C204" s="11">
        <v>2710</v>
      </c>
      <c r="D204" s="11" t="s">
        <v>229</v>
      </c>
      <c r="E204" s="12">
        <v>41132</v>
      </c>
      <c r="F204" s="11">
        <v>14</v>
      </c>
      <c r="G204" s="11">
        <v>0</v>
      </c>
    </row>
    <row r="205" spans="1:7" ht="14.25" x14ac:dyDescent="0.2">
      <c r="A205" s="11" t="s">
        <v>219</v>
      </c>
      <c r="B205" s="11" t="s">
        <v>344</v>
      </c>
      <c r="C205" s="11">
        <v>3300</v>
      </c>
      <c r="D205" s="11" t="s">
        <v>232</v>
      </c>
      <c r="E205" s="13">
        <v>41132</v>
      </c>
      <c r="F205" s="11">
        <v>11</v>
      </c>
      <c r="G205" s="11">
        <v>3</v>
      </c>
    </row>
    <row r="206" spans="1:7" ht="14.25" x14ac:dyDescent="0.2">
      <c r="A206" s="11" t="s">
        <v>222</v>
      </c>
      <c r="B206" s="11" t="s">
        <v>345</v>
      </c>
      <c r="C206" s="11">
        <v>2870</v>
      </c>
      <c r="D206" s="11" t="s">
        <v>214</v>
      </c>
      <c r="E206" s="12">
        <v>41133</v>
      </c>
      <c r="F206" s="11">
        <v>16</v>
      </c>
      <c r="G206" s="11">
        <v>0</v>
      </c>
    </row>
    <row r="207" spans="1:7" ht="14.25" x14ac:dyDescent="0.2">
      <c r="A207" s="11" t="s">
        <v>219</v>
      </c>
      <c r="B207" s="11" t="s">
        <v>344</v>
      </c>
      <c r="C207" s="11">
        <v>3140</v>
      </c>
      <c r="D207" s="11" t="s">
        <v>230</v>
      </c>
      <c r="E207" s="13">
        <v>41133</v>
      </c>
      <c r="F207" s="11">
        <v>20</v>
      </c>
      <c r="G207" s="11">
        <v>0</v>
      </c>
    </row>
    <row r="208" spans="1:7" ht="14.25" x14ac:dyDescent="0.2">
      <c r="A208" s="11" t="s">
        <v>227</v>
      </c>
      <c r="B208" s="11" t="s">
        <v>345</v>
      </c>
      <c r="C208" s="11">
        <v>1100</v>
      </c>
      <c r="D208" s="11" t="s">
        <v>228</v>
      </c>
      <c r="E208" s="12">
        <v>41134</v>
      </c>
      <c r="F208" s="11">
        <v>28</v>
      </c>
      <c r="G208" s="11">
        <v>2</v>
      </c>
    </row>
    <row r="209" spans="1:7" ht="14.25" x14ac:dyDescent="0.2">
      <c r="A209" s="11" t="s">
        <v>219</v>
      </c>
      <c r="B209" s="11" t="s">
        <v>339</v>
      </c>
      <c r="C209" s="11">
        <v>1380</v>
      </c>
      <c r="D209" s="11" t="s">
        <v>229</v>
      </c>
      <c r="E209" s="12">
        <v>41134</v>
      </c>
      <c r="F209" s="11">
        <v>28</v>
      </c>
      <c r="G209" s="11">
        <v>3</v>
      </c>
    </row>
    <row r="210" spans="1:7" ht="14.25" x14ac:dyDescent="0.2">
      <c r="A210" s="11" t="s">
        <v>225</v>
      </c>
      <c r="B210" s="11" t="s">
        <v>349</v>
      </c>
      <c r="C210" s="11">
        <v>4500</v>
      </c>
      <c r="D210" s="11" t="s">
        <v>229</v>
      </c>
      <c r="E210" s="12">
        <v>41136</v>
      </c>
      <c r="F210" s="11">
        <v>48</v>
      </c>
      <c r="G210" s="11">
        <v>2</v>
      </c>
    </row>
    <row r="211" spans="1:7" ht="14.25" x14ac:dyDescent="0.2">
      <c r="A211" s="11" t="s">
        <v>223</v>
      </c>
      <c r="B211" s="11" t="s">
        <v>343</v>
      </c>
      <c r="C211" s="11">
        <v>5490</v>
      </c>
      <c r="D211" s="11" t="s">
        <v>231</v>
      </c>
      <c r="E211" s="13">
        <v>41136</v>
      </c>
      <c r="F211" s="11">
        <v>23</v>
      </c>
      <c r="G211" s="11">
        <v>0</v>
      </c>
    </row>
    <row r="212" spans="1:7" ht="14.25" x14ac:dyDescent="0.2">
      <c r="A212" s="11" t="s">
        <v>220</v>
      </c>
      <c r="B212" s="11" t="s">
        <v>345</v>
      </c>
      <c r="C212" s="11">
        <v>3100</v>
      </c>
      <c r="D212" s="11" t="s">
        <v>229</v>
      </c>
      <c r="E212" s="12">
        <v>41140</v>
      </c>
      <c r="F212" s="11">
        <v>29</v>
      </c>
      <c r="G212" s="11">
        <v>1</v>
      </c>
    </row>
    <row r="213" spans="1:7" ht="14.25" x14ac:dyDescent="0.2">
      <c r="A213" s="11" t="s">
        <v>222</v>
      </c>
      <c r="B213" s="11" t="s">
        <v>339</v>
      </c>
      <c r="C213" s="11">
        <v>4180</v>
      </c>
      <c r="D213" s="11" t="s">
        <v>231</v>
      </c>
      <c r="E213" s="13">
        <v>41140</v>
      </c>
      <c r="F213" s="11">
        <v>28</v>
      </c>
      <c r="G213" s="11">
        <v>1</v>
      </c>
    </row>
    <row r="214" spans="1:7" ht="14.25" x14ac:dyDescent="0.2">
      <c r="A214" s="11" t="s">
        <v>233</v>
      </c>
      <c r="B214" s="11" t="s">
        <v>339</v>
      </c>
      <c r="C214" s="11">
        <v>1900</v>
      </c>
      <c r="D214" s="11" t="s">
        <v>228</v>
      </c>
      <c r="E214" s="12">
        <v>41141</v>
      </c>
      <c r="F214" s="11">
        <v>10</v>
      </c>
      <c r="G214" s="11">
        <v>1</v>
      </c>
    </row>
    <row r="215" spans="1:7" ht="14.25" x14ac:dyDescent="0.2">
      <c r="A215" s="11" t="s">
        <v>219</v>
      </c>
      <c r="B215" s="11" t="s">
        <v>345</v>
      </c>
      <c r="C215" s="11">
        <v>4800</v>
      </c>
      <c r="D215" s="11" t="s">
        <v>230</v>
      </c>
      <c r="E215" s="13">
        <v>41142</v>
      </c>
      <c r="F215" s="11">
        <v>29</v>
      </c>
      <c r="G215" s="11">
        <v>0</v>
      </c>
    </row>
    <row r="216" spans="1:7" ht="14.25" x14ac:dyDescent="0.2">
      <c r="A216" s="11" t="s">
        <v>226</v>
      </c>
      <c r="B216" s="11" t="s">
        <v>340</v>
      </c>
      <c r="C216" s="11">
        <v>1200</v>
      </c>
      <c r="D216" s="11" t="s">
        <v>228</v>
      </c>
      <c r="E216" s="12">
        <v>41145</v>
      </c>
      <c r="F216" s="11">
        <v>32</v>
      </c>
      <c r="G216" s="11">
        <v>4</v>
      </c>
    </row>
    <row r="217" spans="1:7" ht="14.25" x14ac:dyDescent="0.2">
      <c r="A217" s="11" t="s">
        <v>219</v>
      </c>
      <c r="B217" s="11" t="s">
        <v>342</v>
      </c>
      <c r="C217" s="11">
        <v>1900</v>
      </c>
      <c r="D217" s="11" t="s">
        <v>228</v>
      </c>
      <c r="E217" s="12">
        <v>41149</v>
      </c>
      <c r="F217" s="11">
        <v>30</v>
      </c>
      <c r="G217" s="11">
        <v>1</v>
      </c>
    </row>
    <row r="218" spans="1:7" ht="14.25" x14ac:dyDescent="0.2">
      <c r="A218" s="11" t="s">
        <v>213</v>
      </c>
      <c r="B218" s="11" t="s">
        <v>340</v>
      </c>
      <c r="C218" s="11">
        <v>1990</v>
      </c>
      <c r="D218" s="11" t="s">
        <v>229</v>
      </c>
      <c r="E218" s="12">
        <v>41149</v>
      </c>
      <c r="F218" s="11">
        <v>10</v>
      </c>
      <c r="G218" s="11">
        <v>1</v>
      </c>
    </row>
    <row r="219" spans="1:7" ht="14.25" x14ac:dyDescent="0.2">
      <c r="A219" s="11" t="s">
        <v>220</v>
      </c>
      <c r="B219" s="11" t="s">
        <v>344</v>
      </c>
      <c r="C219" s="11">
        <v>2970</v>
      </c>
      <c r="D219" s="11" t="s">
        <v>231</v>
      </c>
      <c r="E219" s="13">
        <v>41150</v>
      </c>
      <c r="F219" s="11">
        <v>41</v>
      </c>
      <c r="G219" s="11">
        <v>1</v>
      </c>
    </row>
    <row r="220" spans="1:7" ht="14.25" x14ac:dyDescent="0.2">
      <c r="A220" s="11" t="s">
        <v>220</v>
      </c>
      <c r="B220" s="11" t="s">
        <v>340</v>
      </c>
      <c r="C220" s="11">
        <v>1200</v>
      </c>
      <c r="D220" s="11" t="s">
        <v>228</v>
      </c>
      <c r="E220" s="12">
        <v>41152</v>
      </c>
      <c r="F220" s="11">
        <v>13</v>
      </c>
      <c r="G220" s="11">
        <v>1</v>
      </c>
    </row>
    <row r="221" spans="1:7" ht="14.25" x14ac:dyDescent="0.2">
      <c r="A221" s="11" t="s">
        <v>222</v>
      </c>
      <c r="B221" s="11" t="s">
        <v>342</v>
      </c>
      <c r="C221" s="11">
        <v>4100</v>
      </c>
      <c r="D221" s="11" t="s">
        <v>229</v>
      </c>
      <c r="E221" s="12">
        <v>41152</v>
      </c>
      <c r="F221" s="11">
        <v>45</v>
      </c>
      <c r="G221" s="11">
        <v>4</v>
      </c>
    </row>
    <row r="222" spans="1:7" ht="14.25" x14ac:dyDescent="0.2">
      <c r="A222" s="11" t="s">
        <v>226</v>
      </c>
      <c r="B222" s="11" t="s">
        <v>343</v>
      </c>
      <c r="C222" s="11">
        <v>1650</v>
      </c>
      <c r="D222" s="11" t="s">
        <v>229</v>
      </c>
      <c r="E222" s="12">
        <v>41153</v>
      </c>
      <c r="F222" s="11">
        <v>22</v>
      </c>
      <c r="G222" s="11">
        <v>1</v>
      </c>
    </row>
    <row r="223" spans="1:7" ht="14.25" x14ac:dyDescent="0.2">
      <c r="A223" s="11" t="s">
        <v>213</v>
      </c>
      <c r="B223" s="11" t="s">
        <v>342</v>
      </c>
      <c r="C223" s="11">
        <v>1700</v>
      </c>
      <c r="D223" s="11" t="s">
        <v>231</v>
      </c>
      <c r="E223" s="13">
        <v>41154</v>
      </c>
      <c r="F223" s="11">
        <v>50</v>
      </c>
      <c r="G223" s="11">
        <v>4</v>
      </c>
    </row>
    <row r="224" spans="1:7" ht="14.25" x14ac:dyDescent="0.2">
      <c r="A224" s="11" t="s">
        <v>219</v>
      </c>
      <c r="B224" s="11" t="s">
        <v>340</v>
      </c>
      <c r="C224" s="11">
        <v>3150</v>
      </c>
      <c r="D224" s="11" t="s">
        <v>231</v>
      </c>
      <c r="E224" s="13">
        <v>41154</v>
      </c>
      <c r="F224" s="11">
        <v>38</v>
      </c>
      <c r="G224" s="11">
        <v>2</v>
      </c>
    </row>
    <row r="225" spans="1:7" ht="14.25" x14ac:dyDescent="0.2">
      <c r="A225" s="11" t="s">
        <v>227</v>
      </c>
      <c r="B225" s="11" t="s">
        <v>339</v>
      </c>
      <c r="C225" s="11">
        <v>1150</v>
      </c>
      <c r="D225" s="11" t="s">
        <v>231</v>
      </c>
      <c r="E225" s="13">
        <v>41157</v>
      </c>
      <c r="F225" s="11">
        <v>48</v>
      </c>
      <c r="G225" s="11">
        <v>2</v>
      </c>
    </row>
    <row r="226" spans="1:7" ht="14.25" x14ac:dyDescent="0.2">
      <c r="A226" s="11" t="s">
        <v>227</v>
      </c>
      <c r="B226" s="11" t="s">
        <v>339</v>
      </c>
      <c r="C226" s="11">
        <v>1150</v>
      </c>
      <c r="D226" s="11" t="s">
        <v>230</v>
      </c>
      <c r="E226" s="13">
        <v>41159</v>
      </c>
      <c r="F226" s="11">
        <v>27</v>
      </c>
      <c r="G226" s="11">
        <v>3</v>
      </c>
    </row>
    <row r="227" spans="1:7" ht="14.25" x14ac:dyDescent="0.2">
      <c r="A227" s="11" t="s">
        <v>219</v>
      </c>
      <c r="B227" s="11" t="s">
        <v>341</v>
      </c>
      <c r="C227" s="11">
        <v>2400</v>
      </c>
      <c r="D227" s="11" t="s">
        <v>228</v>
      </c>
      <c r="E227" s="12">
        <v>41160</v>
      </c>
      <c r="F227" s="11">
        <v>48</v>
      </c>
      <c r="G227" s="11">
        <v>2</v>
      </c>
    </row>
    <row r="228" spans="1:7" ht="14.25" x14ac:dyDescent="0.2">
      <c r="A228" s="11" t="s">
        <v>226</v>
      </c>
      <c r="B228" s="11" t="s">
        <v>340</v>
      </c>
      <c r="C228" s="11">
        <v>1150</v>
      </c>
      <c r="D228" s="11" t="s">
        <v>230</v>
      </c>
      <c r="E228" s="13">
        <v>41161</v>
      </c>
      <c r="F228" s="11">
        <v>14</v>
      </c>
      <c r="G228" s="11">
        <v>4</v>
      </c>
    </row>
    <row r="229" spans="1:7" ht="14.25" x14ac:dyDescent="0.2">
      <c r="A229" s="11" t="s">
        <v>213</v>
      </c>
      <c r="B229" s="11" t="s">
        <v>340</v>
      </c>
      <c r="C229" s="11">
        <v>2100</v>
      </c>
      <c r="D229" s="11" t="s">
        <v>228</v>
      </c>
      <c r="E229" s="12">
        <v>41162</v>
      </c>
      <c r="F229" s="11">
        <v>37</v>
      </c>
      <c r="G229" s="11">
        <v>0</v>
      </c>
    </row>
    <row r="230" spans="1:7" ht="14.25" x14ac:dyDescent="0.2">
      <c r="A230" s="11" t="s">
        <v>222</v>
      </c>
      <c r="B230" s="11" t="s">
        <v>339</v>
      </c>
      <c r="C230" s="11">
        <v>4200</v>
      </c>
      <c r="D230" s="11" t="s">
        <v>228</v>
      </c>
      <c r="E230" s="12">
        <v>41162</v>
      </c>
      <c r="F230" s="11">
        <v>26</v>
      </c>
      <c r="G230" s="11">
        <v>1</v>
      </c>
    </row>
    <row r="231" spans="1:7" ht="14.25" x14ac:dyDescent="0.2">
      <c r="A231" s="11" t="s">
        <v>222</v>
      </c>
      <c r="B231" s="11" t="s">
        <v>343</v>
      </c>
      <c r="C231" s="11">
        <v>2850</v>
      </c>
      <c r="D231" s="11" t="s">
        <v>229</v>
      </c>
      <c r="E231" s="12">
        <v>41164</v>
      </c>
      <c r="F231" s="11">
        <v>25</v>
      </c>
      <c r="G231" s="11">
        <v>3</v>
      </c>
    </row>
    <row r="232" spans="1:7" ht="14.25" x14ac:dyDescent="0.2">
      <c r="A232" s="11" t="s">
        <v>227</v>
      </c>
      <c r="B232" s="11" t="s">
        <v>342</v>
      </c>
      <c r="C232" s="11">
        <v>1200</v>
      </c>
      <c r="D232" s="11" t="s">
        <v>231</v>
      </c>
      <c r="E232" s="13">
        <v>41164</v>
      </c>
      <c r="F232" s="11">
        <v>39</v>
      </c>
      <c r="G232" s="11">
        <v>4</v>
      </c>
    </row>
    <row r="233" spans="1:7" ht="14.25" x14ac:dyDescent="0.2">
      <c r="A233" s="11" t="s">
        <v>222</v>
      </c>
      <c r="B233" s="11" t="s">
        <v>341</v>
      </c>
      <c r="C233" s="11">
        <v>4350</v>
      </c>
      <c r="D233" s="11" t="s">
        <v>231</v>
      </c>
      <c r="E233" s="13">
        <v>41167</v>
      </c>
      <c r="F233" s="11">
        <v>41</v>
      </c>
      <c r="G233" s="11">
        <v>2</v>
      </c>
    </row>
    <row r="234" spans="1:7" ht="14.25" x14ac:dyDescent="0.2">
      <c r="A234" s="11" t="s">
        <v>225</v>
      </c>
      <c r="B234" s="11" t="s">
        <v>348</v>
      </c>
      <c r="C234" s="11">
        <v>2850</v>
      </c>
      <c r="D234" s="11" t="s">
        <v>232</v>
      </c>
      <c r="E234" s="13">
        <v>41168</v>
      </c>
      <c r="F234" s="11">
        <v>11</v>
      </c>
      <c r="G234" s="11">
        <v>0</v>
      </c>
    </row>
    <row r="235" spans="1:7" ht="14.25" x14ac:dyDescent="0.2">
      <c r="A235" s="11" t="s">
        <v>219</v>
      </c>
      <c r="B235" s="11" t="s">
        <v>340</v>
      </c>
      <c r="C235" s="11">
        <v>3150</v>
      </c>
      <c r="D235" s="11" t="s">
        <v>230</v>
      </c>
      <c r="E235" s="13">
        <v>41170</v>
      </c>
      <c r="F235" s="11">
        <v>29</v>
      </c>
      <c r="G235" s="11">
        <v>3</v>
      </c>
    </row>
    <row r="236" spans="1:7" ht="14.25" x14ac:dyDescent="0.2">
      <c r="A236" s="11" t="s">
        <v>222</v>
      </c>
      <c r="B236" s="11" t="s">
        <v>341</v>
      </c>
      <c r="C236" s="11">
        <v>4400</v>
      </c>
      <c r="D236" s="11" t="s">
        <v>228</v>
      </c>
      <c r="E236" s="12">
        <v>41171</v>
      </c>
      <c r="F236" s="11">
        <v>39</v>
      </c>
      <c r="G236" s="11">
        <v>1</v>
      </c>
    </row>
    <row r="237" spans="1:7" ht="14.25" x14ac:dyDescent="0.2">
      <c r="A237" s="11" t="s">
        <v>222</v>
      </c>
      <c r="B237" s="11" t="s">
        <v>345</v>
      </c>
      <c r="C237" s="11">
        <v>2870</v>
      </c>
      <c r="D237" s="11" t="s">
        <v>229</v>
      </c>
      <c r="E237" s="12">
        <v>41172</v>
      </c>
      <c r="F237" s="11">
        <v>28</v>
      </c>
      <c r="G237" s="11">
        <v>1</v>
      </c>
    </row>
    <row r="238" spans="1:7" ht="14.25" x14ac:dyDescent="0.2">
      <c r="A238" s="11" t="s">
        <v>223</v>
      </c>
      <c r="B238" s="11" t="s">
        <v>341</v>
      </c>
      <c r="C238" s="11">
        <v>4590</v>
      </c>
      <c r="D238" s="11" t="s">
        <v>229</v>
      </c>
      <c r="E238" s="12">
        <v>41173</v>
      </c>
      <c r="F238" s="11">
        <v>36</v>
      </c>
      <c r="G238" s="11">
        <v>2</v>
      </c>
    </row>
    <row r="239" spans="1:7" ht="14.25" x14ac:dyDescent="0.2">
      <c r="A239" s="11" t="s">
        <v>220</v>
      </c>
      <c r="B239" s="11" t="s">
        <v>345</v>
      </c>
      <c r="C239" s="11">
        <v>3390</v>
      </c>
      <c r="D239" s="11" t="s">
        <v>230</v>
      </c>
      <c r="E239" s="13">
        <v>41174</v>
      </c>
      <c r="F239" s="11">
        <v>19</v>
      </c>
      <c r="G239" s="11">
        <v>3</v>
      </c>
    </row>
    <row r="240" spans="1:7" ht="14.25" x14ac:dyDescent="0.2">
      <c r="A240" s="11" t="s">
        <v>222</v>
      </c>
      <c r="B240" s="11" t="s">
        <v>343</v>
      </c>
      <c r="C240" s="11">
        <v>2850</v>
      </c>
      <c r="D240" s="11" t="s">
        <v>230</v>
      </c>
      <c r="E240" s="13">
        <v>41174</v>
      </c>
      <c r="F240" s="11">
        <v>36</v>
      </c>
      <c r="G240" s="11">
        <v>2</v>
      </c>
    </row>
    <row r="241" spans="1:7" ht="14.25" x14ac:dyDescent="0.2">
      <c r="A241" s="11" t="s">
        <v>233</v>
      </c>
      <c r="B241" s="11" t="s">
        <v>339</v>
      </c>
      <c r="C241" s="11">
        <v>1800</v>
      </c>
      <c r="D241" s="11" t="s">
        <v>229</v>
      </c>
      <c r="E241" s="12">
        <v>41174</v>
      </c>
      <c r="F241" s="11">
        <v>8</v>
      </c>
      <c r="G241" s="11">
        <v>1</v>
      </c>
    </row>
    <row r="242" spans="1:7" ht="14.25" x14ac:dyDescent="0.2">
      <c r="A242" s="11" t="s">
        <v>221</v>
      </c>
      <c r="B242" s="11" t="s">
        <v>340</v>
      </c>
      <c r="C242" s="11">
        <v>2620</v>
      </c>
      <c r="D242" s="11" t="s">
        <v>214</v>
      </c>
      <c r="E242" s="12">
        <v>41178</v>
      </c>
      <c r="F242" s="11">
        <v>20</v>
      </c>
      <c r="G242" s="11">
        <v>2</v>
      </c>
    </row>
    <row r="243" spans="1:7" ht="14.25" x14ac:dyDescent="0.2">
      <c r="A243" s="11" t="s">
        <v>223</v>
      </c>
      <c r="B243" s="11" t="s">
        <v>340</v>
      </c>
      <c r="C243" s="11">
        <v>4550</v>
      </c>
      <c r="D243" s="11" t="s">
        <v>228</v>
      </c>
      <c r="E243" s="12">
        <v>41180</v>
      </c>
      <c r="F243" s="11">
        <v>28</v>
      </c>
      <c r="G243" s="11">
        <v>0</v>
      </c>
    </row>
    <row r="244" spans="1:7" ht="14.25" x14ac:dyDescent="0.2">
      <c r="A244" s="11" t="s">
        <v>225</v>
      </c>
      <c r="B244" s="11" t="s">
        <v>347</v>
      </c>
      <c r="C244" s="11">
        <v>3750</v>
      </c>
      <c r="D244" s="11" t="s">
        <v>230</v>
      </c>
      <c r="E244" s="13">
        <v>41181</v>
      </c>
      <c r="F244" s="11">
        <v>47</v>
      </c>
      <c r="G244" s="11">
        <v>1</v>
      </c>
    </row>
    <row r="245" spans="1:7" ht="14.25" x14ac:dyDescent="0.2">
      <c r="A245" s="11" t="s">
        <v>224</v>
      </c>
      <c r="B245" s="11" t="s">
        <v>339</v>
      </c>
      <c r="C245" s="11">
        <v>900</v>
      </c>
      <c r="D245" s="11" t="s">
        <v>232</v>
      </c>
      <c r="E245" s="13">
        <v>41181</v>
      </c>
      <c r="F245" s="11">
        <v>18</v>
      </c>
      <c r="G245" s="11">
        <v>3</v>
      </c>
    </row>
    <row r="246" spans="1:7" ht="14.25" x14ac:dyDescent="0.2">
      <c r="A246" s="11" t="s">
        <v>220</v>
      </c>
      <c r="B246" s="11" t="s">
        <v>343</v>
      </c>
      <c r="C246" s="11">
        <v>1500</v>
      </c>
      <c r="D246" s="11" t="s">
        <v>229</v>
      </c>
      <c r="E246" s="12">
        <v>41183</v>
      </c>
      <c r="F246" s="11">
        <v>38</v>
      </c>
      <c r="G246" s="11">
        <v>1</v>
      </c>
    </row>
    <row r="247" spans="1:7" ht="14.25" x14ac:dyDescent="0.2">
      <c r="A247" s="11" t="s">
        <v>220</v>
      </c>
      <c r="B247" s="11" t="s">
        <v>343</v>
      </c>
      <c r="C247" s="11">
        <v>1600</v>
      </c>
      <c r="D247" s="11" t="s">
        <v>232</v>
      </c>
      <c r="E247" s="13">
        <v>41183</v>
      </c>
      <c r="F247" s="11">
        <v>14</v>
      </c>
      <c r="G247" s="11">
        <v>0</v>
      </c>
    </row>
    <row r="248" spans="1:7" ht="14.25" x14ac:dyDescent="0.2">
      <c r="A248" s="11" t="s">
        <v>224</v>
      </c>
      <c r="B248" s="11" t="s">
        <v>343</v>
      </c>
      <c r="C248" s="11">
        <v>1100</v>
      </c>
      <c r="D248" s="11" t="s">
        <v>214</v>
      </c>
      <c r="E248" s="12">
        <v>41186</v>
      </c>
      <c r="F248" s="11">
        <v>40</v>
      </c>
      <c r="G248" s="11">
        <v>3</v>
      </c>
    </row>
    <row r="249" spans="1:7" ht="14.25" x14ac:dyDescent="0.2">
      <c r="A249" s="11" t="s">
        <v>219</v>
      </c>
      <c r="B249" s="11" t="s">
        <v>344</v>
      </c>
      <c r="C249" s="11">
        <v>3100</v>
      </c>
      <c r="D249" s="11" t="s">
        <v>231</v>
      </c>
      <c r="E249" s="13">
        <v>41188</v>
      </c>
      <c r="F249" s="11">
        <v>27</v>
      </c>
      <c r="G249" s="11">
        <v>1</v>
      </c>
    </row>
    <row r="250" spans="1:7" ht="14.25" x14ac:dyDescent="0.2">
      <c r="A250" s="11" t="s">
        <v>226</v>
      </c>
      <c r="B250" s="11" t="s">
        <v>344</v>
      </c>
      <c r="C250" s="11">
        <v>2500</v>
      </c>
      <c r="D250" s="11" t="s">
        <v>229</v>
      </c>
      <c r="E250" s="12">
        <v>41189</v>
      </c>
      <c r="F250" s="11">
        <v>18</v>
      </c>
      <c r="G250" s="11">
        <v>1</v>
      </c>
    </row>
    <row r="251" spans="1:7" ht="14.25" x14ac:dyDescent="0.2">
      <c r="A251" s="11" t="s">
        <v>227</v>
      </c>
      <c r="B251" s="11" t="s">
        <v>339</v>
      </c>
      <c r="C251" s="11">
        <v>1200</v>
      </c>
      <c r="D251" s="11" t="s">
        <v>232</v>
      </c>
      <c r="E251" s="13">
        <v>41189</v>
      </c>
      <c r="F251" s="11">
        <v>20</v>
      </c>
      <c r="G251" s="11">
        <v>4</v>
      </c>
    </row>
    <row r="252" spans="1:7" ht="14.25" x14ac:dyDescent="0.2">
      <c r="A252" s="11" t="s">
        <v>221</v>
      </c>
      <c r="B252" s="11" t="s">
        <v>339</v>
      </c>
      <c r="C252" s="11">
        <v>3900</v>
      </c>
      <c r="D252" s="11" t="s">
        <v>231</v>
      </c>
      <c r="E252" s="13">
        <v>41190</v>
      </c>
      <c r="F252" s="11">
        <v>29</v>
      </c>
      <c r="G252" s="11">
        <v>2</v>
      </c>
    </row>
    <row r="253" spans="1:7" ht="14.25" x14ac:dyDescent="0.2">
      <c r="A253" s="11" t="s">
        <v>219</v>
      </c>
      <c r="B253" s="11" t="s">
        <v>343</v>
      </c>
      <c r="C253" s="11">
        <v>2500</v>
      </c>
      <c r="D253" s="11" t="s">
        <v>229</v>
      </c>
      <c r="E253" s="12">
        <v>41192</v>
      </c>
      <c r="F253" s="11">
        <v>19</v>
      </c>
      <c r="G253" s="11">
        <v>2</v>
      </c>
    </row>
    <row r="254" spans="1:7" ht="14.25" x14ac:dyDescent="0.2">
      <c r="A254" s="11" t="s">
        <v>221</v>
      </c>
      <c r="B254" s="11" t="s">
        <v>343</v>
      </c>
      <c r="C254" s="11">
        <v>2580</v>
      </c>
      <c r="D254" s="11" t="s">
        <v>229</v>
      </c>
      <c r="E254" s="12">
        <v>41192</v>
      </c>
      <c r="F254" s="11">
        <v>45</v>
      </c>
      <c r="G254" s="11">
        <v>0</v>
      </c>
    </row>
    <row r="255" spans="1:7" ht="14.25" x14ac:dyDescent="0.2">
      <c r="A255" s="11" t="s">
        <v>233</v>
      </c>
      <c r="B255" s="11" t="s">
        <v>339</v>
      </c>
      <c r="C255" s="11">
        <v>1890</v>
      </c>
      <c r="D255" s="11" t="s">
        <v>231</v>
      </c>
      <c r="E255" s="13">
        <v>41192</v>
      </c>
      <c r="F255" s="11">
        <v>16</v>
      </c>
      <c r="G255" s="11">
        <v>0</v>
      </c>
    </row>
    <row r="256" spans="1:7" ht="14.25" x14ac:dyDescent="0.2">
      <c r="A256" s="11" t="s">
        <v>227</v>
      </c>
      <c r="B256" s="11" t="s">
        <v>339</v>
      </c>
      <c r="C256" s="11">
        <v>1150</v>
      </c>
      <c r="D256" s="11" t="s">
        <v>229</v>
      </c>
      <c r="E256" s="13">
        <v>41193</v>
      </c>
      <c r="F256" s="11">
        <v>46</v>
      </c>
      <c r="G256" s="11">
        <v>4</v>
      </c>
    </row>
    <row r="257" spans="1:7" ht="14.25" x14ac:dyDescent="0.2">
      <c r="A257" s="11" t="s">
        <v>226</v>
      </c>
      <c r="B257" s="11" t="s">
        <v>342</v>
      </c>
      <c r="C257" s="11">
        <v>2000</v>
      </c>
      <c r="D257" s="11" t="s">
        <v>232</v>
      </c>
      <c r="E257" s="13">
        <v>41193</v>
      </c>
      <c r="F257" s="11">
        <v>26</v>
      </c>
      <c r="G257" s="11">
        <v>4</v>
      </c>
    </row>
    <row r="258" spans="1:7" ht="14.25" x14ac:dyDescent="0.2">
      <c r="A258" s="11" t="s">
        <v>219</v>
      </c>
      <c r="B258" s="11" t="s">
        <v>343</v>
      </c>
      <c r="C258" s="11">
        <v>2500</v>
      </c>
      <c r="D258" s="11" t="s">
        <v>228</v>
      </c>
      <c r="E258" s="12">
        <v>41195</v>
      </c>
      <c r="F258" s="11">
        <v>47</v>
      </c>
      <c r="G258" s="11">
        <v>4</v>
      </c>
    </row>
    <row r="259" spans="1:7" ht="14.25" x14ac:dyDescent="0.2">
      <c r="A259" s="11" t="s">
        <v>227</v>
      </c>
      <c r="B259" s="11" t="s">
        <v>343</v>
      </c>
      <c r="C259" s="11">
        <v>780</v>
      </c>
      <c r="D259" s="11" t="s">
        <v>230</v>
      </c>
      <c r="E259" s="13">
        <v>41195</v>
      </c>
      <c r="F259" s="11">
        <v>31</v>
      </c>
      <c r="G259" s="11">
        <v>4</v>
      </c>
    </row>
    <row r="260" spans="1:7" ht="14.25" x14ac:dyDescent="0.2">
      <c r="A260" s="11" t="s">
        <v>224</v>
      </c>
      <c r="B260" s="11" t="s">
        <v>345</v>
      </c>
      <c r="C260" s="11">
        <v>1950</v>
      </c>
      <c r="D260" s="11" t="s">
        <v>229</v>
      </c>
      <c r="E260" s="12">
        <v>41198</v>
      </c>
      <c r="F260" s="11">
        <v>24</v>
      </c>
      <c r="G260" s="11">
        <v>0</v>
      </c>
    </row>
    <row r="261" spans="1:7" ht="14.25" x14ac:dyDescent="0.2">
      <c r="A261" s="11" t="s">
        <v>227</v>
      </c>
      <c r="B261" s="11" t="s">
        <v>339</v>
      </c>
      <c r="C261" s="11">
        <v>1150</v>
      </c>
      <c r="D261" s="11" t="s">
        <v>214</v>
      </c>
      <c r="E261" s="12">
        <v>41202</v>
      </c>
      <c r="F261" s="11">
        <v>31</v>
      </c>
      <c r="G261" s="11">
        <v>1</v>
      </c>
    </row>
    <row r="262" spans="1:7" ht="14.25" x14ac:dyDescent="0.2">
      <c r="A262" s="11" t="s">
        <v>224</v>
      </c>
      <c r="B262" s="11" t="s">
        <v>340</v>
      </c>
      <c r="C262" s="11">
        <v>1750</v>
      </c>
      <c r="D262" s="11" t="s">
        <v>214</v>
      </c>
      <c r="E262" s="12">
        <v>41203</v>
      </c>
      <c r="F262" s="11">
        <v>40</v>
      </c>
      <c r="G262" s="11">
        <v>0</v>
      </c>
    </row>
    <row r="263" spans="1:7" ht="14.25" x14ac:dyDescent="0.2">
      <c r="A263" s="11" t="s">
        <v>219</v>
      </c>
      <c r="B263" s="11" t="s">
        <v>344</v>
      </c>
      <c r="C263" s="11">
        <v>3300</v>
      </c>
      <c r="D263" s="11" t="s">
        <v>228</v>
      </c>
      <c r="E263" s="12">
        <v>41203</v>
      </c>
      <c r="F263" s="11">
        <v>19</v>
      </c>
      <c r="G263" s="11">
        <v>0</v>
      </c>
    </row>
    <row r="264" spans="1:7" ht="14.25" x14ac:dyDescent="0.2">
      <c r="A264" s="11" t="s">
        <v>222</v>
      </c>
      <c r="B264" s="11" t="s">
        <v>346</v>
      </c>
      <c r="C264" s="11">
        <v>3880</v>
      </c>
      <c r="D264" s="11" t="s">
        <v>229</v>
      </c>
      <c r="E264" s="12">
        <v>41208</v>
      </c>
      <c r="F264" s="11">
        <v>12</v>
      </c>
      <c r="G264" s="11">
        <v>4</v>
      </c>
    </row>
    <row r="265" spans="1:7" ht="14.25" x14ac:dyDescent="0.2">
      <c r="A265" s="11" t="s">
        <v>221</v>
      </c>
      <c r="B265" s="11" t="s">
        <v>343</v>
      </c>
      <c r="C265" s="11">
        <v>2600</v>
      </c>
      <c r="D265" s="11" t="s">
        <v>228</v>
      </c>
      <c r="E265" s="12">
        <v>41210</v>
      </c>
      <c r="F265" s="11">
        <v>10</v>
      </c>
      <c r="G265" s="11">
        <v>2</v>
      </c>
    </row>
    <row r="266" spans="1:7" ht="14.25" x14ac:dyDescent="0.2">
      <c r="A266" s="11" t="s">
        <v>222</v>
      </c>
      <c r="B266" s="11" t="s">
        <v>339</v>
      </c>
      <c r="C266" s="11">
        <v>4300</v>
      </c>
      <c r="D266" s="11" t="s">
        <v>230</v>
      </c>
      <c r="E266" s="13">
        <v>41210</v>
      </c>
      <c r="F266" s="11">
        <v>36</v>
      </c>
      <c r="G266" s="11">
        <v>3</v>
      </c>
    </row>
    <row r="267" spans="1:7" ht="14.25" x14ac:dyDescent="0.2">
      <c r="A267" s="11" t="s">
        <v>226</v>
      </c>
      <c r="B267" s="11" t="s">
        <v>341</v>
      </c>
      <c r="C267" s="11">
        <v>1680</v>
      </c>
      <c r="D267" s="11" t="s">
        <v>228</v>
      </c>
      <c r="E267" s="12">
        <v>41211</v>
      </c>
      <c r="F267" s="11">
        <v>31</v>
      </c>
      <c r="G267" s="11">
        <v>3</v>
      </c>
    </row>
    <row r="268" spans="1:7" ht="14.25" x14ac:dyDescent="0.2">
      <c r="A268" s="11" t="s">
        <v>225</v>
      </c>
      <c r="B268" s="11" t="s">
        <v>346</v>
      </c>
      <c r="C268" s="11">
        <v>4700</v>
      </c>
      <c r="D268" s="11" t="s">
        <v>230</v>
      </c>
      <c r="E268" s="13">
        <v>41211</v>
      </c>
      <c r="F268" s="11">
        <v>34</v>
      </c>
      <c r="G268" s="11">
        <v>1</v>
      </c>
    </row>
    <row r="269" spans="1:7" ht="14.25" x14ac:dyDescent="0.2">
      <c r="A269" s="11" t="s">
        <v>225</v>
      </c>
      <c r="B269" s="11" t="s">
        <v>346</v>
      </c>
      <c r="C269" s="11">
        <v>4700</v>
      </c>
      <c r="D269" s="11" t="s">
        <v>214</v>
      </c>
      <c r="E269" s="12">
        <v>41216</v>
      </c>
      <c r="F269" s="11">
        <v>49</v>
      </c>
      <c r="G269" s="11">
        <v>0</v>
      </c>
    </row>
    <row r="270" spans="1:7" ht="14.25" x14ac:dyDescent="0.2">
      <c r="A270" s="11" t="s">
        <v>225</v>
      </c>
      <c r="B270" s="11" t="s">
        <v>349</v>
      </c>
      <c r="C270" s="11">
        <v>4580</v>
      </c>
      <c r="D270" s="11" t="s">
        <v>232</v>
      </c>
      <c r="E270" s="13">
        <v>41216</v>
      </c>
      <c r="F270" s="11">
        <v>44</v>
      </c>
      <c r="G270" s="11">
        <v>3</v>
      </c>
    </row>
    <row r="271" spans="1:7" ht="14.25" x14ac:dyDescent="0.2">
      <c r="A271" s="11" t="s">
        <v>213</v>
      </c>
      <c r="B271" s="11" t="s">
        <v>344</v>
      </c>
      <c r="C271" s="11">
        <v>1250</v>
      </c>
      <c r="D271" s="11" t="s">
        <v>214</v>
      </c>
      <c r="E271" s="12">
        <v>41217</v>
      </c>
      <c r="F271" s="11">
        <v>47</v>
      </c>
      <c r="G271" s="11">
        <v>0</v>
      </c>
    </row>
    <row r="272" spans="1:7" ht="14.25" x14ac:dyDescent="0.2">
      <c r="A272" s="11" t="s">
        <v>222</v>
      </c>
      <c r="B272" s="11" t="s">
        <v>342</v>
      </c>
      <c r="C272" s="11">
        <v>4100</v>
      </c>
      <c r="D272" s="11" t="s">
        <v>232</v>
      </c>
      <c r="E272" s="13">
        <v>41218</v>
      </c>
      <c r="F272" s="11">
        <v>17</v>
      </c>
      <c r="G272" s="11">
        <v>2</v>
      </c>
    </row>
    <row r="273" spans="1:7" ht="14.25" x14ac:dyDescent="0.2">
      <c r="A273" s="11" t="s">
        <v>223</v>
      </c>
      <c r="B273" s="11" t="s">
        <v>341</v>
      </c>
      <c r="C273" s="11">
        <v>4590</v>
      </c>
      <c r="D273" s="11" t="s">
        <v>232</v>
      </c>
      <c r="E273" s="13">
        <v>41219</v>
      </c>
      <c r="F273" s="11">
        <v>19</v>
      </c>
      <c r="G273" s="11">
        <v>4</v>
      </c>
    </row>
    <row r="274" spans="1:7" ht="14.25" x14ac:dyDescent="0.2">
      <c r="A274" s="11" t="s">
        <v>221</v>
      </c>
      <c r="B274" s="11" t="s">
        <v>343</v>
      </c>
      <c r="C274" s="11">
        <v>2540</v>
      </c>
      <c r="D274" s="11" t="s">
        <v>214</v>
      </c>
      <c r="E274" s="12">
        <v>41221</v>
      </c>
      <c r="F274" s="11">
        <v>39</v>
      </c>
      <c r="G274" s="11">
        <v>0</v>
      </c>
    </row>
    <row r="275" spans="1:7" ht="14.25" x14ac:dyDescent="0.2">
      <c r="A275" s="11" t="s">
        <v>226</v>
      </c>
      <c r="B275" s="11" t="s">
        <v>341</v>
      </c>
      <c r="C275" s="11">
        <v>1560</v>
      </c>
      <c r="D275" s="11" t="s">
        <v>229</v>
      </c>
      <c r="E275" s="12">
        <v>41221</v>
      </c>
      <c r="F275" s="11">
        <v>30</v>
      </c>
      <c r="G275" s="11">
        <v>2</v>
      </c>
    </row>
    <row r="276" spans="1:7" ht="14.25" x14ac:dyDescent="0.2">
      <c r="A276" s="11" t="s">
        <v>225</v>
      </c>
      <c r="B276" s="11" t="s">
        <v>347</v>
      </c>
      <c r="C276" s="11">
        <v>3750</v>
      </c>
      <c r="D276" s="11" t="s">
        <v>214</v>
      </c>
      <c r="E276" s="12">
        <v>41222</v>
      </c>
      <c r="F276" s="11">
        <v>41</v>
      </c>
      <c r="G276" s="11">
        <v>3</v>
      </c>
    </row>
    <row r="277" spans="1:7" ht="14.25" x14ac:dyDescent="0.2">
      <c r="A277" s="11" t="s">
        <v>219</v>
      </c>
      <c r="B277" s="11" t="s">
        <v>340</v>
      </c>
      <c r="C277" s="11">
        <v>3250</v>
      </c>
      <c r="D277" s="11" t="s">
        <v>229</v>
      </c>
      <c r="E277" s="12">
        <v>41222</v>
      </c>
      <c r="F277" s="11">
        <v>17</v>
      </c>
      <c r="G277" s="11">
        <v>2</v>
      </c>
    </row>
    <row r="278" spans="1:7" ht="14.25" x14ac:dyDescent="0.2">
      <c r="A278" s="11" t="s">
        <v>221</v>
      </c>
      <c r="B278" s="11" t="s">
        <v>341</v>
      </c>
      <c r="C278" s="11">
        <v>2150</v>
      </c>
      <c r="D278" s="11" t="s">
        <v>214</v>
      </c>
      <c r="E278" s="12">
        <v>41224</v>
      </c>
      <c r="F278" s="11">
        <v>18</v>
      </c>
      <c r="G278" s="11">
        <v>2</v>
      </c>
    </row>
    <row r="279" spans="1:7" ht="14.25" x14ac:dyDescent="0.2">
      <c r="A279" s="11" t="s">
        <v>220</v>
      </c>
      <c r="B279" s="11" t="s">
        <v>340</v>
      </c>
      <c r="C279" s="11">
        <v>1280</v>
      </c>
      <c r="D279" s="11" t="s">
        <v>214</v>
      </c>
      <c r="E279" s="12">
        <v>41225</v>
      </c>
      <c r="F279" s="11">
        <v>21</v>
      </c>
      <c r="G279" s="11">
        <v>0</v>
      </c>
    </row>
    <row r="280" spans="1:7" ht="14.25" x14ac:dyDescent="0.2">
      <c r="A280" s="11" t="s">
        <v>226</v>
      </c>
      <c r="B280" s="11" t="s">
        <v>343</v>
      </c>
      <c r="C280" s="11">
        <v>1650</v>
      </c>
      <c r="D280" s="11" t="s">
        <v>214</v>
      </c>
      <c r="E280" s="12">
        <v>41226</v>
      </c>
      <c r="F280" s="11">
        <v>39</v>
      </c>
      <c r="G280" s="11">
        <v>3</v>
      </c>
    </row>
    <row r="281" spans="1:7" ht="14.25" x14ac:dyDescent="0.2">
      <c r="A281" s="11" t="s">
        <v>221</v>
      </c>
      <c r="B281" s="11" t="s">
        <v>342</v>
      </c>
      <c r="C281" s="11">
        <v>1790</v>
      </c>
      <c r="D281" s="11" t="s">
        <v>231</v>
      </c>
      <c r="E281" s="13">
        <v>41226</v>
      </c>
      <c r="F281" s="11">
        <v>14</v>
      </c>
      <c r="G281" s="11">
        <v>4</v>
      </c>
    </row>
    <row r="282" spans="1:7" ht="14.25" x14ac:dyDescent="0.2">
      <c r="A282" s="11" t="s">
        <v>223</v>
      </c>
      <c r="B282" s="11" t="s">
        <v>341</v>
      </c>
      <c r="C282" s="11">
        <v>4590</v>
      </c>
      <c r="D282" s="11" t="s">
        <v>230</v>
      </c>
      <c r="E282" s="13">
        <v>41228</v>
      </c>
      <c r="F282" s="11">
        <v>27</v>
      </c>
      <c r="G282" s="11">
        <v>2</v>
      </c>
    </row>
    <row r="283" spans="1:7" ht="14.25" x14ac:dyDescent="0.2">
      <c r="A283" s="11" t="s">
        <v>219</v>
      </c>
      <c r="B283" s="11" t="s">
        <v>341</v>
      </c>
      <c r="C283" s="11">
        <v>2390</v>
      </c>
      <c r="D283" s="11" t="s">
        <v>231</v>
      </c>
      <c r="E283" s="13">
        <v>41235</v>
      </c>
      <c r="F283" s="11">
        <v>50</v>
      </c>
      <c r="G283" s="11">
        <v>0</v>
      </c>
    </row>
    <row r="284" spans="1:7" ht="14.25" x14ac:dyDescent="0.2">
      <c r="A284" s="11" t="s">
        <v>222</v>
      </c>
      <c r="B284" s="11" t="s">
        <v>343</v>
      </c>
      <c r="C284" s="11">
        <v>2900</v>
      </c>
      <c r="D284" s="11" t="s">
        <v>232</v>
      </c>
      <c r="E284" s="13">
        <v>41236</v>
      </c>
      <c r="F284" s="11">
        <v>36</v>
      </c>
      <c r="G284" s="11">
        <v>3</v>
      </c>
    </row>
    <row r="285" spans="1:7" ht="14.25" x14ac:dyDescent="0.2">
      <c r="A285" s="11" t="s">
        <v>219</v>
      </c>
      <c r="B285" s="11" t="s">
        <v>339</v>
      </c>
      <c r="C285" s="11">
        <v>1370</v>
      </c>
      <c r="D285" s="11" t="s">
        <v>231</v>
      </c>
      <c r="E285" s="13">
        <v>41238</v>
      </c>
      <c r="F285" s="11">
        <v>38</v>
      </c>
      <c r="G285" s="11">
        <v>4</v>
      </c>
    </row>
    <row r="286" spans="1:7" ht="14.25" x14ac:dyDescent="0.2">
      <c r="A286" s="11" t="s">
        <v>221</v>
      </c>
      <c r="B286" s="11" t="s">
        <v>339</v>
      </c>
      <c r="C286" s="11">
        <v>3900</v>
      </c>
      <c r="D286" s="11" t="s">
        <v>232</v>
      </c>
      <c r="E286" s="13">
        <v>41238</v>
      </c>
      <c r="F286" s="11">
        <v>41</v>
      </c>
      <c r="G286" s="11">
        <v>0</v>
      </c>
    </row>
    <row r="287" spans="1:7" ht="14.25" x14ac:dyDescent="0.2">
      <c r="A287" s="11" t="s">
        <v>225</v>
      </c>
      <c r="B287" s="11" t="s">
        <v>346</v>
      </c>
      <c r="C287" s="11">
        <v>4750</v>
      </c>
      <c r="D287" s="11" t="s">
        <v>232</v>
      </c>
      <c r="E287" s="13">
        <v>41239</v>
      </c>
      <c r="F287" s="11">
        <v>10</v>
      </c>
      <c r="G287" s="11">
        <v>3</v>
      </c>
    </row>
    <row r="288" spans="1:7" ht="14.25" x14ac:dyDescent="0.2">
      <c r="A288" s="11" t="s">
        <v>222</v>
      </c>
      <c r="B288" s="11" t="s">
        <v>342</v>
      </c>
      <c r="C288" s="11">
        <v>4100</v>
      </c>
      <c r="D288" s="11" t="s">
        <v>228</v>
      </c>
      <c r="E288" s="12">
        <v>41241</v>
      </c>
      <c r="F288" s="11">
        <v>18</v>
      </c>
      <c r="G288" s="11">
        <v>1</v>
      </c>
    </row>
    <row r="289" spans="1:7" ht="14.25" x14ac:dyDescent="0.2">
      <c r="A289" s="11" t="s">
        <v>225</v>
      </c>
      <c r="B289" s="11" t="s">
        <v>349</v>
      </c>
      <c r="C289" s="11">
        <v>4500</v>
      </c>
      <c r="D289" s="11" t="s">
        <v>214</v>
      </c>
      <c r="E289" s="12">
        <v>41242</v>
      </c>
      <c r="F289" s="11">
        <v>28</v>
      </c>
      <c r="G289" s="11">
        <v>3</v>
      </c>
    </row>
    <row r="290" spans="1:7" ht="14.25" x14ac:dyDescent="0.2">
      <c r="A290" s="11" t="s">
        <v>219</v>
      </c>
      <c r="B290" s="11" t="s">
        <v>342</v>
      </c>
      <c r="C290" s="11">
        <v>1990</v>
      </c>
      <c r="D290" s="11" t="s">
        <v>214</v>
      </c>
      <c r="E290" s="12">
        <v>41244</v>
      </c>
      <c r="F290" s="11">
        <v>18</v>
      </c>
      <c r="G290" s="11">
        <v>0</v>
      </c>
    </row>
    <row r="291" spans="1:7" ht="14.25" x14ac:dyDescent="0.2">
      <c r="A291" s="11" t="s">
        <v>224</v>
      </c>
      <c r="B291" s="11" t="s">
        <v>340</v>
      </c>
      <c r="C291" s="11">
        <v>1800</v>
      </c>
      <c r="D291" s="11" t="s">
        <v>228</v>
      </c>
      <c r="E291" s="12">
        <v>41244</v>
      </c>
      <c r="F291" s="11">
        <v>44</v>
      </c>
      <c r="G291" s="11">
        <v>1</v>
      </c>
    </row>
    <row r="292" spans="1:7" ht="14.25" x14ac:dyDescent="0.2">
      <c r="A292" s="11" t="s">
        <v>213</v>
      </c>
      <c r="B292" s="11" t="s">
        <v>344</v>
      </c>
      <c r="C292" s="11">
        <v>1250</v>
      </c>
      <c r="D292" s="11" t="s">
        <v>231</v>
      </c>
      <c r="E292" s="13">
        <v>41244</v>
      </c>
      <c r="F292" s="11">
        <v>13</v>
      </c>
      <c r="G292" s="11">
        <v>0</v>
      </c>
    </row>
    <row r="293" spans="1:7" ht="14.25" x14ac:dyDescent="0.2">
      <c r="A293" s="11" t="s">
        <v>219</v>
      </c>
      <c r="B293" s="11" t="s">
        <v>345</v>
      </c>
      <c r="C293" s="11">
        <v>4800</v>
      </c>
      <c r="D293" s="11" t="s">
        <v>231</v>
      </c>
      <c r="E293" s="13">
        <v>41244</v>
      </c>
      <c r="F293" s="11">
        <v>48</v>
      </c>
      <c r="G293" s="11">
        <v>3</v>
      </c>
    </row>
    <row r="294" spans="1:7" ht="14.25" x14ac:dyDescent="0.2">
      <c r="A294" s="11" t="s">
        <v>221</v>
      </c>
      <c r="B294" s="11" t="s">
        <v>339</v>
      </c>
      <c r="C294" s="11">
        <v>3900</v>
      </c>
      <c r="D294" s="11" t="s">
        <v>228</v>
      </c>
      <c r="E294" s="12">
        <v>41247</v>
      </c>
      <c r="F294" s="11">
        <v>38</v>
      </c>
      <c r="G294" s="11">
        <v>0</v>
      </c>
    </row>
    <row r="295" spans="1:7" ht="14.25" x14ac:dyDescent="0.2">
      <c r="A295" s="11" t="s">
        <v>222</v>
      </c>
      <c r="B295" s="11" t="s">
        <v>345</v>
      </c>
      <c r="C295" s="11">
        <v>3000</v>
      </c>
      <c r="D295" s="11" t="s">
        <v>230</v>
      </c>
      <c r="E295" s="13">
        <v>41247</v>
      </c>
      <c r="F295" s="11">
        <v>37</v>
      </c>
      <c r="G295" s="11">
        <v>0</v>
      </c>
    </row>
    <row r="296" spans="1:7" ht="14.25" x14ac:dyDescent="0.2">
      <c r="A296" s="11" t="s">
        <v>224</v>
      </c>
      <c r="B296" s="11" t="s">
        <v>343</v>
      </c>
      <c r="C296" s="11">
        <v>1150</v>
      </c>
      <c r="D296" s="11" t="s">
        <v>232</v>
      </c>
      <c r="E296" s="13">
        <v>41247</v>
      </c>
      <c r="F296" s="11">
        <v>38</v>
      </c>
      <c r="G296" s="11">
        <v>2</v>
      </c>
    </row>
    <row r="297" spans="1:7" ht="14.25" x14ac:dyDescent="0.2">
      <c r="A297" s="11" t="s">
        <v>220</v>
      </c>
      <c r="B297" s="11" t="s">
        <v>343</v>
      </c>
      <c r="C297" s="11">
        <v>1490</v>
      </c>
      <c r="D297" s="11" t="s">
        <v>214</v>
      </c>
      <c r="E297" s="12">
        <v>41248</v>
      </c>
      <c r="F297" s="11">
        <v>47</v>
      </c>
      <c r="G297" s="11">
        <v>0</v>
      </c>
    </row>
    <row r="298" spans="1:7" ht="14.25" x14ac:dyDescent="0.2">
      <c r="A298" s="11" t="s">
        <v>227</v>
      </c>
      <c r="B298" s="11" t="s">
        <v>342</v>
      </c>
      <c r="C298" s="11">
        <v>1200</v>
      </c>
      <c r="D298" s="11" t="s">
        <v>230</v>
      </c>
      <c r="E298" s="13">
        <v>41248</v>
      </c>
      <c r="F298" s="11">
        <v>39</v>
      </c>
      <c r="G298" s="11">
        <v>0</v>
      </c>
    </row>
    <row r="299" spans="1:7" ht="14.25" x14ac:dyDescent="0.2">
      <c r="A299" s="11" t="s">
        <v>213</v>
      </c>
      <c r="B299" s="11" t="s">
        <v>343</v>
      </c>
      <c r="C299" s="11">
        <v>1650</v>
      </c>
      <c r="D299" s="11" t="s">
        <v>231</v>
      </c>
      <c r="E299" s="13">
        <v>41248</v>
      </c>
      <c r="F299" s="11">
        <v>39</v>
      </c>
      <c r="G299" s="11">
        <v>4</v>
      </c>
    </row>
    <row r="300" spans="1:7" ht="14.25" x14ac:dyDescent="0.2">
      <c r="A300" s="11" t="s">
        <v>213</v>
      </c>
      <c r="B300" s="11" t="s">
        <v>343</v>
      </c>
      <c r="C300" s="11">
        <v>1660</v>
      </c>
      <c r="D300" s="11" t="s">
        <v>228</v>
      </c>
      <c r="E300" s="12">
        <v>41251</v>
      </c>
      <c r="F300" s="11">
        <v>44</v>
      </c>
      <c r="G300" s="11">
        <v>3</v>
      </c>
    </row>
    <row r="301" spans="1:7" ht="14.25" x14ac:dyDescent="0.2">
      <c r="A301" s="11" t="s">
        <v>221</v>
      </c>
      <c r="B301" s="11" t="s">
        <v>341</v>
      </c>
      <c r="C301" s="11">
        <v>2300</v>
      </c>
      <c r="D301" s="11" t="s">
        <v>230</v>
      </c>
      <c r="E301" s="13">
        <v>41254</v>
      </c>
      <c r="F301" s="11">
        <v>34</v>
      </c>
      <c r="G301" s="11">
        <v>4</v>
      </c>
    </row>
    <row r="302" spans="1:7" ht="14.25" x14ac:dyDescent="0.2">
      <c r="A302" s="11" t="s">
        <v>219</v>
      </c>
      <c r="B302" s="11" t="s">
        <v>340</v>
      </c>
      <c r="C302" s="11">
        <v>3200</v>
      </c>
      <c r="D302" s="11" t="s">
        <v>232</v>
      </c>
      <c r="E302" s="13">
        <v>41256</v>
      </c>
      <c r="F302" s="11">
        <v>29</v>
      </c>
      <c r="G302" s="11">
        <v>0</v>
      </c>
    </row>
    <row r="303" spans="1:7" ht="14.25" x14ac:dyDescent="0.2">
      <c r="A303" s="11" t="s">
        <v>221</v>
      </c>
      <c r="B303" s="11" t="s">
        <v>344</v>
      </c>
      <c r="C303" s="11">
        <v>2600</v>
      </c>
      <c r="D303" s="11" t="s">
        <v>232</v>
      </c>
      <c r="E303" s="13">
        <v>41256</v>
      </c>
      <c r="F303" s="11">
        <v>32</v>
      </c>
      <c r="G303" s="11">
        <v>0</v>
      </c>
    </row>
    <row r="304" spans="1:7" ht="14.25" x14ac:dyDescent="0.2">
      <c r="A304" s="11" t="s">
        <v>226</v>
      </c>
      <c r="B304" s="11" t="s">
        <v>343</v>
      </c>
      <c r="C304" s="11">
        <v>1700</v>
      </c>
      <c r="D304" s="11" t="s">
        <v>232</v>
      </c>
      <c r="E304" s="13">
        <v>41257</v>
      </c>
      <c r="F304" s="11">
        <v>14</v>
      </c>
      <c r="G304" s="11">
        <v>4</v>
      </c>
    </row>
    <row r="305" spans="1:7" ht="14.25" x14ac:dyDescent="0.2">
      <c r="A305" s="11" t="s">
        <v>223</v>
      </c>
      <c r="B305" s="11" t="s">
        <v>344</v>
      </c>
      <c r="C305" s="11">
        <v>9990</v>
      </c>
      <c r="D305" s="11" t="s">
        <v>228</v>
      </c>
      <c r="E305" s="12">
        <v>41259</v>
      </c>
      <c r="F305" s="11">
        <v>43</v>
      </c>
      <c r="G305" s="11">
        <v>4</v>
      </c>
    </row>
    <row r="306" spans="1:7" ht="14.25" x14ac:dyDescent="0.2">
      <c r="A306" s="11" t="s">
        <v>222</v>
      </c>
      <c r="B306" s="11" t="s">
        <v>346</v>
      </c>
      <c r="C306" s="11">
        <v>3880</v>
      </c>
      <c r="D306" s="11" t="s">
        <v>214</v>
      </c>
      <c r="E306" s="12">
        <v>41260</v>
      </c>
      <c r="F306" s="11">
        <v>15</v>
      </c>
      <c r="G306" s="11">
        <v>1</v>
      </c>
    </row>
    <row r="307" spans="1:7" ht="14.25" x14ac:dyDescent="0.2">
      <c r="A307" s="11" t="s">
        <v>224</v>
      </c>
      <c r="B307" s="11" t="s">
        <v>339</v>
      </c>
      <c r="C307" s="11">
        <v>900</v>
      </c>
      <c r="D307" s="11" t="s">
        <v>229</v>
      </c>
      <c r="E307" s="12">
        <v>41260</v>
      </c>
      <c r="F307" s="11">
        <v>22</v>
      </c>
      <c r="G307" s="11">
        <v>1</v>
      </c>
    </row>
    <row r="308" spans="1:7" ht="14.25" x14ac:dyDescent="0.2">
      <c r="A308" s="11" t="s">
        <v>213</v>
      </c>
      <c r="B308" s="11" t="s">
        <v>340</v>
      </c>
      <c r="C308" s="11">
        <v>2000</v>
      </c>
      <c r="D308" s="11" t="s">
        <v>214</v>
      </c>
      <c r="E308" s="12">
        <v>41261</v>
      </c>
      <c r="F308" s="11">
        <v>50</v>
      </c>
      <c r="G308" s="11">
        <v>2</v>
      </c>
    </row>
    <row r="309" spans="1:7" ht="14.25" x14ac:dyDescent="0.2">
      <c r="A309" s="11" t="s">
        <v>219</v>
      </c>
      <c r="B309" s="11" t="s">
        <v>342</v>
      </c>
      <c r="C309" s="11">
        <v>1990</v>
      </c>
      <c r="D309" s="11" t="s">
        <v>231</v>
      </c>
      <c r="E309" s="13">
        <v>41261</v>
      </c>
      <c r="F309" s="11">
        <v>25</v>
      </c>
      <c r="G309" s="11">
        <v>3</v>
      </c>
    </row>
    <row r="310" spans="1:7" ht="14.25" x14ac:dyDescent="0.2">
      <c r="A310" s="11" t="s">
        <v>226</v>
      </c>
      <c r="B310" s="11" t="s">
        <v>340</v>
      </c>
      <c r="C310" s="11">
        <v>1150</v>
      </c>
      <c r="D310" s="11" t="s">
        <v>229</v>
      </c>
      <c r="E310" s="12">
        <v>41264</v>
      </c>
      <c r="F310" s="11">
        <v>47</v>
      </c>
      <c r="G310" s="11">
        <v>2</v>
      </c>
    </row>
    <row r="311" spans="1:7" ht="14.25" x14ac:dyDescent="0.2">
      <c r="A311" s="11" t="s">
        <v>222</v>
      </c>
      <c r="B311" s="11" t="s">
        <v>346</v>
      </c>
      <c r="C311" s="11">
        <v>3880</v>
      </c>
      <c r="D311" s="11" t="s">
        <v>230</v>
      </c>
      <c r="E311" s="13">
        <v>41266</v>
      </c>
      <c r="F311" s="11">
        <v>22</v>
      </c>
      <c r="G311" s="11">
        <v>2</v>
      </c>
    </row>
    <row r="312" spans="1:7" ht="14.25" x14ac:dyDescent="0.2">
      <c r="A312" s="11" t="s">
        <v>225</v>
      </c>
      <c r="B312" s="11" t="s">
        <v>348</v>
      </c>
      <c r="C312" s="11">
        <v>2800</v>
      </c>
      <c r="D312" s="11" t="s">
        <v>230</v>
      </c>
      <c r="E312" s="13">
        <v>41267</v>
      </c>
      <c r="F312" s="11">
        <v>16</v>
      </c>
      <c r="G312" s="11">
        <v>3</v>
      </c>
    </row>
    <row r="313" spans="1:7" ht="14.25" x14ac:dyDescent="0.2">
      <c r="A313" s="11" t="s">
        <v>224</v>
      </c>
      <c r="B313" s="11" t="s">
        <v>340</v>
      </c>
      <c r="C313" s="11">
        <v>1750</v>
      </c>
      <c r="D313" s="11" t="s">
        <v>231</v>
      </c>
      <c r="E313" s="13">
        <v>41267</v>
      </c>
      <c r="F313" s="11">
        <v>42</v>
      </c>
      <c r="G313" s="11">
        <v>0</v>
      </c>
    </row>
    <row r="314" spans="1:7" ht="14.25" x14ac:dyDescent="0.2">
      <c r="A314" s="11" t="s">
        <v>224</v>
      </c>
      <c r="B314" s="11" t="s">
        <v>345</v>
      </c>
      <c r="C314" s="11">
        <v>1950</v>
      </c>
      <c r="D314" s="11" t="s">
        <v>230</v>
      </c>
      <c r="E314" s="13">
        <v>41268</v>
      </c>
      <c r="F314" s="11">
        <v>35</v>
      </c>
      <c r="G314" s="11">
        <v>2</v>
      </c>
    </row>
    <row r="315" spans="1:7" ht="14.25" x14ac:dyDescent="0.2">
      <c r="A315" s="11" t="s">
        <v>221</v>
      </c>
      <c r="B315" s="11" t="s">
        <v>341</v>
      </c>
      <c r="C315" s="11">
        <v>2200</v>
      </c>
      <c r="D315" s="11" t="s">
        <v>228</v>
      </c>
      <c r="E315" s="12">
        <v>41269</v>
      </c>
      <c r="F315" s="11">
        <v>25</v>
      </c>
      <c r="G315" s="11">
        <v>4</v>
      </c>
    </row>
    <row r="316" spans="1:7" ht="14.25" x14ac:dyDescent="0.2">
      <c r="A316" s="11" t="s">
        <v>227</v>
      </c>
      <c r="B316" s="11" t="s">
        <v>345</v>
      </c>
      <c r="C316" s="11">
        <v>1080</v>
      </c>
      <c r="D316" s="11" t="s">
        <v>214</v>
      </c>
      <c r="E316" s="12">
        <v>41270</v>
      </c>
      <c r="F316" s="11">
        <v>43</v>
      </c>
      <c r="G316" s="11">
        <v>4</v>
      </c>
    </row>
    <row r="317" spans="1:7" ht="14.25" x14ac:dyDescent="0.2">
      <c r="A317" s="11" t="s">
        <v>222</v>
      </c>
      <c r="B317" s="11" t="s">
        <v>344</v>
      </c>
      <c r="C317" s="11">
        <v>4050</v>
      </c>
      <c r="D317" s="11" t="s">
        <v>214</v>
      </c>
      <c r="E317" s="12">
        <v>41271</v>
      </c>
      <c r="F317" s="11">
        <v>48</v>
      </c>
      <c r="G317" s="11">
        <v>4</v>
      </c>
    </row>
    <row r="318" spans="1:7" ht="14.25" x14ac:dyDescent="0.2">
      <c r="A318" s="11" t="s">
        <v>226</v>
      </c>
      <c r="B318" s="11" t="s">
        <v>339</v>
      </c>
      <c r="C318" s="11">
        <v>890</v>
      </c>
      <c r="D318" s="11" t="s">
        <v>230</v>
      </c>
      <c r="E318" s="13">
        <v>41271</v>
      </c>
      <c r="F318" s="11">
        <v>50</v>
      </c>
      <c r="G318" s="11">
        <v>4</v>
      </c>
    </row>
    <row r="319" spans="1:7" ht="14.25" x14ac:dyDescent="0.2">
      <c r="A319" s="11" t="s">
        <v>224</v>
      </c>
      <c r="B319" s="11" t="s">
        <v>345</v>
      </c>
      <c r="C319" s="11">
        <v>1950</v>
      </c>
      <c r="D319" s="11" t="s">
        <v>214</v>
      </c>
      <c r="E319" s="12">
        <v>41272</v>
      </c>
      <c r="F319" s="11">
        <v>43</v>
      </c>
      <c r="G319" s="11">
        <v>3</v>
      </c>
    </row>
  </sheetData>
  <sortState ref="A2:K319">
    <sortCondition ref="H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>
    <tabColor rgb="FFFFFF00"/>
    <pageSetUpPr fitToPage="1"/>
  </sheetPr>
  <dimension ref="A2:AH15"/>
  <sheetViews>
    <sheetView workbookViewId="0">
      <selection activeCell="W16" sqref="W16"/>
    </sheetView>
  </sheetViews>
  <sheetFormatPr defaultRowHeight="14.25" x14ac:dyDescent="0.2"/>
  <cols>
    <col min="1" max="1" width="19.42578125" style="2" customWidth="1"/>
    <col min="2" max="2" width="13.7109375" style="2" customWidth="1"/>
    <col min="3" max="3" width="16.5703125" style="2" bestFit="1" customWidth="1"/>
    <col min="4" max="36" width="3.7109375" style="2" customWidth="1"/>
    <col min="37" max="16384" width="9.140625" style="2"/>
  </cols>
  <sheetData>
    <row r="2" spans="1:34" ht="15" thickBot="1" x14ac:dyDescent="0.25"/>
    <row r="3" spans="1:34" ht="20.25" customHeight="1" thickTop="1" thickBot="1" x14ac:dyDescent="0.25">
      <c r="A3" s="214" t="s">
        <v>393</v>
      </c>
      <c r="B3" s="216" t="s">
        <v>394</v>
      </c>
      <c r="C3" s="218" t="s">
        <v>395</v>
      </c>
      <c r="D3" s="220" t="s">
        <v>414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2"/>
    </row>
    <row r="4" spans="1:34" ht="28.5" customHeight="1" thickTop="1" thickBot="1" x14ac:dyDescent="0.25">
      <c r="A4" s="215"/>
      <c r="B4" s="217"/>
      <c r="C4" s="219"/>
      <c r="D4" s="41">
        <v>1</v>
      </c>
      <c r="E4" s="42">
        <v>2</v>
      </c>
      <c r="F4" s="42">
        <v>3</v>
      </c>
      <c r="G4" s="42">
        <v>4</v>
      </c>
      <c r="H4" s="42">
        <v>5</v>
      </c>
      <c r="I4" s="42">
        <v>6</v>
      </c>
      <c r="J4" s="42">
        <v>7</v>
      </c>
      <c r="K4" s="42">
        <v>8</v>
      </c>
      <c r="L4" s="42">
        <v>9</v>
      </c>
      <c r="M4" s="42">
        <v>10</v>
      </c>
      <c r="N4" s="42">
        <v>11</v>
      </c>
      <c r="O4" s="42">
        <v>12</v>
      </c>
      <c r="P4" s="42">
        <v>13</v>
      </c>
      <c r="Q4" s="42">
        <v>14</v>
      </c>
      <c r="R4" s="42">
        <v>15</v>
      </c>
      <c r="S4" s="42">
        <v>16</v>
      </c>
      <c r="T4" s="42">
        <v>17</v>
      </c>
      <c r="U4" s="42">
        <v>18</v>
      </c>
      <c r="V4" s="42">
        <v>19</v>
      </c>
      <c r="W4" s="42">
        <v>20</v>
      </c>
      <c r="X4" s="42">
        <v>21</v>
      </c>
      <c r="Y4" s="42">
        <v>22</v>
      </c>
      <c r="Z4" s="42">
        <v>23</v>
      </c>
      <c r="AA4" s="42">
        <v>24</v>
      </c>
      <c r="AB4" s="42">
        <v>25</v>
      </c>
      <c r="AC4" s="42">
        <v>26</v>
      </c>
      <c r="AD4" s="42">
        <v>27</v>
      </c>
      <c r="AE4" s="42">
        <v>28</v>
      </c>
      <c r="AF4" s="42">
        <v>29</v>
      </c>
      <c r="AG4" s="42">
        <v>30</v>
      </c>
      <c r="AH4" s="43">
        <v>31</v>
      </c>
    </row>
    <row r="5" spans="1:34" ht="15" thickTop="1" x14ac:dyDescent="0.2">
      <c r="A5" s="24" t="s">
        <v>396</v>
      </c>
      <c r="B5" s="27">
        <v>11</v>
      </c>
      <c r="C5" s="30" t="s">
        <v>397</v>
      </c>
      <c r="D5" s="33" t="s">
        <v>398</v>
      </c>
      <c r="E5" s="34" t="s">
        <v>399</v>
      </c>
      <c r="F5" s="34" t="s">
        <v>399</v>
      </c>
      <c r="G5" s="34" t="s">
        <v>398</v>
      </c>
      <c r="H5" s="34" t="s">
        <v>398</v>
      </c>
      <c r="I5" s="34">
        <v>8</v>
      </c>
      <c r="J5" s="34">
        <v>8</v>
      </c>
      <c r="K5" s="34">
        <v>8</v>
      </c>
      <c r="L5" s="34" t="s">
        <v>399</v>
      </c>
      <c r="M5" s="34" t="s">
        <v>399</v>
      </c>
      <c r="N5" s="34" t="s">
        <v>400</v>
      </c>
      <c r="O5" s="34" t="s">
        <v>400</v>
      </c>
      <c r="P5" s="34" t="s">
        <v>398</v>
      </c>
      <c r="Q5" s="34" t="s">
        <v>398</v>
      </c>
      <c r="R5" s="34">
        <v>8</v>
      </c>
      <c r="S5" s="34" t="s">
        <v>399</v>
      </c>
      <c r="T5" s="34" t="s">
        <v>399</v>
      </c>
      <c r="U5" s="34">
        <v>8</v>
      </c>
      <c r="V5" s="34">
        <v>8</v>
      </c>
      <c r="W5" s="34">
        <v>8</v>
      </c>
      <c r="X5" s="34">
        <v>8</v>
      </c>
      <c r="Y5" s="34">
        <v>8</v>
      </c>
      <c r="Z5" s="34" t="s">
        <v>399</v>
      </c>
      <c r="AA5" s="34" t="s">
        <v>399</v>
      </c>
      <c r="AB5" s="34">
        <v>8</v>
      </c>
      <c r="AC5" s="34">
        <v>8</v>
      </c>
      <c r="AD5" s="34">
        <v>10</v>
      </c>
      <c r="AE5" s="34">
        <v>8</v>
      </c>
      <c r="AF5" s="34">
        <v>8</v>
      </c>
      <c r="AG5" s="34" t="s">
        <v>399</v>
      </c>
      <c r="AH5" s="35" t="s">
        <v>399</v>
      </c>
    </row>
    <row r="6" spans="1:34" x14ac:dyDescent="0.2">
      <c r="A6" s="25" t="s">
        <v>401</v>
      </c>
      <c r="B6" s="28">
        <v>22</v>
      </c>
      <c r="C6" s="31" t="s">
        <v>402</v>
      </c>
      <c r="D6" s="36">
        <v>8</v>
      </c>
      <c r="E6" s="23" t="s">
        <v>399</v>
      </c>
      <c r="F6" s="23" t="s">
        <v>399</v>
      </c>
      <c r="G6" s="23">
        <v>8</v>
      </c>
      <c r="H6" s="23">
        <v>8</v>
      </c>
      <c r="I6" s="23">
        <v>8</v>
      </c>
      <c r="J6" s="23">
        <v>8</v>
      </c>
      <c r="K6" s="23" t="s">
        <v>403</v>
      </c>
      <c r="L6" s="23" t="s">
        <v>399</v>
      </c>
      <c r="M6" s="23" t="s">
        <v>399</v>
      </c>
      <c r="N6" s="23">
        <v>8</v>
      </c>
      <c r="O6" s="23">
        <v>8</v>
      </c>
      <c r="P6" s="23">
        <v>8</v>
      </c>
      <c r="Q6" s="23">
        <v>8</v>
      </c>
      <c r="R6" s="23">
        <v>8</v>
      </c>
      <c r="S6" s="23" t="s">
        <v>399</v>
      </c>
      <c r="T6" s="23" t="s">
        <v>399</v>
      </c>
      <c r="U6" s="23" t="s">
        <v>404</v>
      </c>
      <c r="V6" s="23" t="s">
        <v>404</v>
      </c>
      <c r="W6" s="23">
        <v>8</v>
      </c>
      <c r="X6" s="23">
        <v>8</v>
      </c>
      <c r="Y6" s="23">
        <v>8</v>
      </c>
      <c r="Z6" s="23" t="s">
        <v>399</v>
      </c>
      <c r="AA6" s="23" t="s">
        <v>399</v>
      </c>
      <c r="AB6" s="23" t="s">
        <v>400</v>
      </c>
      <c r="AC6" s="23" t="s">
        <v>400</v>
      </c>
      <c r="AD6" s="23" t="s">
        <v>400</v>
      </c>
      <c r="AE6" s="23" t="s">
        <v>400</v>
      </c>
      <c r="AF6" s="23">
        <v>8</v>
      </c>
      <c r="AG6" s="23" t="s">
        <v>399</v>
      </c>
      <c r="AH6" s="37" t="s">
        <v>399</v>
      </c>
    </row>
    <row r="7" spans="1:34" x14ac:dyDescent="0.2">
      <c r="A7" s="25" t="s">
        <v>405</v>
      </c>
      <c r="B7" s="28">
        <v>33</v>
      </c>
      <c r="C7" s="31" t="s">
        <v>406</v>
      </c>
      <c r="D7" s="36">
        <v>8</v>
      </c>
      <c r="E7" s="23" t="s">
        <v>399</v>
      </c>
      <c r="F7" s="23" t="s">
        <v>399</v>
      </c>
      <c r="G7" s="23" t="s">
        <v>400</v>
      </c>
      <c r="H7" s="23" t="s">
        <v>400</v>
      </c>
      <c r="I7" s="23">
        <v>8</v>
      </c>
      <c r="J7" s="23">
        <v>6</v>
      </c>
      <c r="K7" s="23">
        <v>8</v>
      </c>
      <c r="L7" s="23" t="s">
        <v>399</v>
      </c>
      <c r="M7" s="23" t="s">
        <v>399</v>
      </c>
      <c r="N7" s="23">
        <v>8</v>
      </c>
      <c r="O7" s="23">
        <v>8</v>
      </c>
      <c r="P7" s="23">
        <v>8</v>
      </c>
      <c r="Q7" s="23">
        <v>8</v>
      </c>
      <c r="R7" s="23">
        <v>8</v>
      </c>
      <c r="S7" s="23" t="s">
        <v>399</v>
      </c>
      <c r="T7" s="23" t="s">
        <v>399</v>
      </c>
      <c r="U7" s="23">
        <v>8</v>
      </c>
      <c r="V7" s="23">
        <v>8</v>
      </c>
      <c r="W7" s="23">
        <v>8</v>
      </c>
      <c r="X7" s="23" t="s">
        <v>398</v>
      </c>
      <c r="Y7" s="23" t="s">
        <v>398</v>
      </c>
      <c r="Z7" s="23" t="s">
        <v>399</v>
      </c>
      <c r="AA7" s="23" t="s">
        <v>399</v>
      </c>
      <c r="AB7" s="23">
        <v>8</v>
      </c>
      <c r="AC7" s="23">
        <v>8</v>
      </c>
      <c r="AD7" s="23">
        <v>8</v>
      </c>
      <c r="AE7" s="23">
        <v>8</v>
      </c>
      <c r="AF7" s="23">
        <v>8</v>
      </c>
      <c r="AG7" s="23" t="s">
        <v>399</v>
      </c>
      <c r="AH7" s="37" t="s">
        <v>399</v>
      </c>
    </row>
    <row r="8" spans="1:34" x14ac:dyDescent="0.2">
      <c r="A8" s="25" t="s">
        <v>407</v>
      </c>
      <c r="B8" s="28">
        <v>44</v>
      </c>
      <c r="C8" s="31" t="s">
        <v>408</v>
      </c>
      <c r="D8" s="36">
        <v>6</v>
      </c>
      <c r="E8" s="23" t="s">
        <v>399</v>
      </c>
      <c r="F8" s="23" t="s">
        <v>399</v>
      </c>
      <c r="G8" s="23">
        <v>8</v>
      </c>
      <c r="H8" s="23">
        <v>8</v>
      </c>
      <c r="I8" s="23">
        <v>8</v>
      </c>
      <c r="J8" s="23">
        <v>8</v>
      </c>
      <c r="K8" s="23">
        <v>8</v>
      </c>
      <c r="L8" s="23" t="s">
        <v>399</v>
      </c>
      <c r="M8" s="23" t="s">
        <v>399</v>
      </c>
      <c r="N8" s="23">
        <v>8</v>
      </c>
      <c r="O8" s="23">
        <v>8</v>
      </c>
      <c r="P8" s="23">
        <v>8</v>
      </c>
      <c r="Q8" s="23">
        <v>8</v>
      </c>
      <c r="R8" s="23">
        <v>8</v>
      </c>
      <c r="S8" s="23" t="s">
        <v>399</v>
      </c>
      <c r="T8" s="23" t="s">
        <v>399</v>
      </c>
      <c r="U8" s="23">
        <v>4</v>
      </c>
      <c r="V8" s="23">
        <v>4</v>
      </c>
      <c r="W8" s="23">
        <v>8</v>
      </c>
      <c r="X8" s="23">
        <v>8</v>
      </c>
      <c r="Y8" s="23">
        <v>8</v>
      </c>
      <c r="Z8" s="23" t="s">
        <v>399</v>
      </c>
      <c r="AA8" s="23" t="s">
        <v>399</v>
      </c>
      <c r="AB8" s="23">
        <v>8</v>
      </c>
      <c r="AC8" s="23">
        <v>8</v>
      </c>
      <c r="AD8" s="23">
        <v>6</v>
      </c>
      <c r="AE8" s="23">
        <v>4</v>
      </c>
      <c r="AF8" s="23">
        <v>4</v>
      </c>
      <c r="AG8" s="23" t="s">
        <v>399</v>
      </c>
      <c r="AH8" s="37" t="s">
        <v>399</v>
      </c>
    </row>
    <row r="9" spans="1:34" x14ac:dyDescent="0.2">
      <c r="A9" s="25" t="s">
        <v>409</v>
      </c>
      <c r="B9" s="28">
        <v>55</v>
      </c>
      <c r="C9" s="31" t="s">
        <v>410</v>
      </c>
      <c r="D9" s="36">
        <v>8</v>
      </c>
      <c r="E9" s="23" t="s">
        <v>399</v>
      </c>
      <c r="F9" s="23" t="s">
        <v>399</v>
      </c>
      <c r="G9" s="23">
        <v>8</v>
      </c>
      <c r="H9" s="23">
        <v>8</v>
      </c>
      <c r="I9" s="23">
        <v>8</v>
      </c>
      <c r="J9" s="23">
        <v>8</v>
      </c>
      <c r="K9" s="23">
        <v>8</v>
      </c>
      <c r="L9" s="23" t="s">
        <v>399</v>
      </c>
      <c r="M9" s="23" t="s">
        <v>399</v>
      </c>
      <c r="N9" s="23" t="s">
        <v>404</v>
      </c>
      <c r="O9" s="23" t="s">
        <v>404</v>
      </c>
      <c r="P9" s="23" t="s">
        <v>404</v>
      </c>
      <c r="Q9" s="23" t="s">
        <v>404</v>
      </c>
      <c r="R9" s="23" t="s">
        <v>404</v>
      </c>
      <c r="S9" s="23" t="s">
        <v>399</v>
      </c>
      <c r="T9" s="23" t="s">
        <v>399</v>
      </c>
      <c r="U9" s="23">
        <v>8</v>
      </c>
      <c r="V9" s="23">
        <v>8</v>
      </c>
      <c r="W9" s="23">
        <v>8</v>
      </c>
      <c r="X9" s="23">
        <v>8</v>
      </c>
      <c r="Y9" s="23" t="s">
        <v>403</v>
      </c>
      <c r="Z9" s="23" t="s">
        <v>399</v>
      </c>
      <c r="AA9" s="23" t="s">
        <v>399</v>
      </c>
      <c r="AB9" s="23" t="s">
        <v>398</v>
      </c>
      <c r="AC9" s="23" t="s">
        <v>398</v>
      </c>
      <c r="AD9" s="23" t="s">
        <v>398</v>
      </c>
      <c r="AE9" s="23" t="s">
        <v>398</v>
      </c>
      <c r="AF9" s="23">
        <v>8</v>
      </c>
      <c r="AG9" s="23" t="s">
        <v>399</v>
      </c>
      <c r="AH9" s="37" t="s">
        <v>399</v>
      </c>
    </row>
    <row r="10" spans="1:34" x14ac:dyDescent="0.2">
      <c r="A10" s="25" t="s">
        <v>64</v>
      </c>
      <c r="B10" s="28">
        <v>66</v>
      </c>
      <c r="C10" s="31" t="s">
        <v>411</v>
      </c>
      <c r="D10" s="36" t="s">
        <v>398</v>
      </c>
      <c r="E10" s="23" t="s">
        <v>399</v>
      </c>
      <c r="F10" s="23" t="s">
        <v>399</v>
      </c>
      <c r="G10" s="23" t="s">
        <v>398</v>
      </c>
      <c r="H10" s="23" t="s">
        <v>398</v>
      </c>
      <c r="I10" s="23">
        <v>8</v>
      </c>
      <c r="J10" s="23">
        <v>8</v>
      </c>
      <c r="K10" s="23">
        <v>8</v>
      </c>
      <c r="L10" s="23" t="s">
        <v>399</v>
      </c>
      <c r="M10" s="23" t="s">
        <v>399</v>
      </c>
      <c r="N10" s="23">
        <v>4</v>
      </c>
      <c r="O10" s="23">
        <v>8</v>
      </c>
      <c r="P10" s="23">
        <v>8</v>
      </c>
      <c r="Q10" s="23">
        <v>8</v>
      </c>
      <c r="R10" s="23">
        <v>8</v>
      </c>
      <c r="S10" s="23" t="s">
        <v>399</v>
      </c>
      <c r="T10" s="23" t="s">
        <v>399</v>
      </c>
      <c r="U10" s="23" t="s">
        <v>400</v>
      </c>
      <c r="V10" s="23" t="s">
        <v>400</v>
      </c>
      <c r="W10" s="23">
        <v>4</v>
      </c>
      <c r="X10" s="23">
        <v>8</v>
      </c>
      <c r="Y10" s="23">
        <v>8</v>
      </c>
      <c r="Z10" s="23" t="s">
        <v>399</v>
      </c>
      <c r="AA10" s="23" t="s">
        <v>399</v>
      </c>
      <c r="AB10" s="23">
        <v>8</v>
      </c>
      <c r="AC10" s="23">
        <v>8</v>
      </c>
      <c r="AD10" s="23">
        <v>8</v>
      </c>
      <c r="AE10" s="23">
        <v>8</v>
      </c>
      <c r="AF10" s="23">
        <v>8</v>
      </c>
      <c r="AG10" s="23" t="s">
        <v>399</v>
      </c>
      <c r="AH10" s="37" t="s">
        <v>399</v>
      </c>
    </row>
    <row r="11" spans="1:34" ht="15" thickBot="1" x14ac:dyDescent="0.25">
      <c r="A11" s="26" t="s">
        <v>412</v>
      </c>
      <c r="B11" s="29">
        <v>77</v>
      </c>
      <c r="C11" s="32" t="s">
        <v>413</v>
      </c>
      <c r="D11" s="38">
        <v>8</v>
      </c>
      <c r="E11" s="39" t="s">
        <v>399</v>
      </c>
      <c r="F11" s="39" t="s">
        <v>399</v>
      </c>
      <c r="G11" s="39" t="s">
        <v>400</v>
      </c>
      <c r="H11" s="39" t="s">
        <v>400</v>
      </c>
      <c r="I11" s="39" t="s">
        <v>400</v>
      </c>
      <c r="J11" s="39" t="s">
        <v>400</v>
      </c>
      <c r="K11" s="39" t="s">
        <v>400</v>
      </c>
      <c r="L11" s="39" t="s">
        <v>399</v>
      </c>
      <c r="M11" s="39" t="s">
        <v>399</v>
      </c>
      <c r="N11" s="39">
        <v>4</v>
      </c>
      <c r="O11" s="39">
        <v>6</v>
      </c>
      <c r="P11" s="39">
        <v>8</v>
      </c>
      <c r="Q11" s="39">
        <v>6</v>
      </c>
      <c r="R11" s="39">
        <v>4</v>
      </c>
      <c r="S11" s="39" t="s">
        <v>399</v>
      </c>
      <c r="T11" s="39" t="s">
        <v>399</v>
      </c>
      <c r="U11" s="39">
        <v>6</v>
      </c>
      <c r="V11" s="39">
        <v>8</v>
      </c>
      <c r="W11" s="39">
        <v>6</v>
      </c>
      <c r="X11" s="39">
        <v>8</v>
      </c>
      <c r="Y11" s="39">
        <v>6</v>
      </c>
      <c r="Z11" s="39" t="s">
        <v>399</v>
      </c>
      <c r="AA11" s="39" t="s">
        <v>399</v>
      </c>
      <c r="AB11" s="39">
        <v>8</v>
      </c>
      <c r="AC11" s="39">
        <v>6</v>
      </c>
      <c r="AD11" s="39">
        <v>8</v>
      </c>
      <c r="AE11" s="39">
        <v>6</v>
      </c>
      <c r="AF11" s="39">
        <v>8</v>
      </c>
      <c r="AG11" s="39" t="s">
        <v>399</v>
      </c>
      <c r="AH11" s="40" t="s">
        <v>399</v>
      </c>
    </row>
    <row r="12" spans="1:34" ht="15" thickTop="1" x14ac:dyDescent="0.2"/>
    <row r="15" spans="1:34" x14ac:dyDescent="0.2">
      <c r="W15" s="2" t="s">
        <v>640</v>
      </c>
    </row>
  </sheetData>
  <mergeCells count="4">
    <mergeCell ref="A3:A4"/>
    <mergeCell ref="B3:B4"/>
    <mergeCell ref="C3:C4"/>
    <mergeCell ref="D3:AH3"/>
  </mergeCells>
  <conditionalFormatting sqref="D5:AH11">
    <cfRule type="containsText" dxfId="15" priority="1" operator="containsText" text="к">
      <formula>NOT(ISERROR(SEARCH("к",D5)))</formula>
    </cfRule>
    <cfRule type="cellIs" dxfId="14" priority="2" operator="equal">
      <formula>8</formula>
    </cfRule>
    <cfRule type="containsText" dxfId="13" priority="3" operator="containsText" text="б/л">
      <formula>NOT(ISERROR(SEARCH("б/л",D5)))</formula>
    </cfRule>
    <cfRule type="containsText" dxfId="12" priority="4" operator="containsText" text="в">
      <formula>NOT(ISERROR(SEARCH("в",D5)))</formula>
    </cfRule>
  </conditionalFormatting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7030A0"/>
  </sheetPr>
  <dimension ref="A1:H10"/>
  <sheetViews>
    <sheetView workbookViewId="0"/>
  </sheetViews>
  <sheetFormatPr defaultRowHeight="12.75" x14ac:dyDescent="0.2"/>
  <cols>
    <col min="2" max="2" width="24" bestFit="1" customWidth="1"/>
    <col min="3" max="3" width="15.140625" customWidth="1"/>
    <col min="4" max="4" width="15" customWidth="1"/>
    <col min="5" max="5" width="11.7109375" customWidth="1"/>
  </cols>
  <sheetData>
    <row r="1" spans="1:8" ht="26.25" x14ac:dyDescent="0.4">
      <c r="A1" s="77" t="s">
        <v>470</v>
      </c>
      <c r="B1" s="2"/>
      <c r="C1" s="2"/>
      <c r="D1" s="2"/>
      <c r="E1" s="2"/>
      <c r="F1" s="2"/>
      <c r="G1" s="2"/>
      <c r="H1" s="2"/>
    </row>
    <row r="2" spans="1:8" ht="15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466</v>
      </c>
    </row>
    <row r="3" spans="1:8" ht="14.25" x14ac:dyDescent="0.2">
      <c r="A3" s="22">
        <v>1</v>
      </c>
      <c r="B3" s="22" t="s">
        <v>320</v>
      </c>
      <c r="C3" s="22">
        <v>540</v>
      </c>
      <c r="D3" s="22">
        <v>4</v>
      </c>
      <c r="E3" s="75">
        <v>0.15</v>
      </c>
    </row>
    <row r="4" spans="1:8" ht="14.25" x14ac:dyDescent="0.2">
      <c r="A4" s="22">
        <v>2</v>
      </c>
      <c r="B4" s="22" t="s">
        <v>319</v>
      </c>
      <c r="C4" s="22">
        <v>260</v>
      </c>
      <c r="D4" s="22">
        <v>6</v>
      </c>
      <c r="E4" s="75">
        <v>0.1</v>
      </c>
    </row>
    <row r="5" spans="1:8" ht="14.25" x14ac:dyDescent="0.2">
      <c r="A5" s="22">
        <v>3</v>
      </c>
      <c r="B5" s="22" t="s">
        <v>318</v>
      </c>
      <c r="C5" s="22">
        <v>160</v>
      </c>
      <c r="D5" s="22">
        <v>5</v>
      </c>
      <c r="E5" s="75">
        <v>0</v>
      </c>
    </row>
    <row r="6" spans="1:8" ht="14.25" x14ac:dyDescent="0.2">
      <c r="A6" s="22">
        <v>4</v>
      </c>
      <c r="B6" s="22" t="s">
        <v>321</v>
      </c>
      <c r="C6" s="22">
        <v>480</v>
      </c>
      <c r="D6" s="22">
        <v>7</v>
      </c>
      <c r="E6" s="75">
        <v>0.15</v>
      </c>
    </row>
    <row r="7" spans="1:8" ht="14.25" x14ac:dyDescent="0.2">
      <c r="A7" s="22">
        <v>5</v>
      </c>
      <c r="B7" s="22" t="s">
        <v>323</v>
      </c>
      <c r="C7" s="22">
        <v>440</v>
      </c>
      <c r="D7" s="22">
        <v>8</v>
      </c>
      <c r="E7" s="75">
        <v>0.15</v>
      </c>
    </row>
    <row r="8" spans="1:8" ht="14.25" x14ac:dyDescent="0.2">
      <c r="A8" s="22">
        <v>6</v>
      </c>
      <c r="B8" s="22" t="s">
        <v>324</v>
      </c>
      <c r="C8" s="22">
        <v>880</v>
      </c>
      <c r="D8" s="22">
        <v>3</v>
      </c>
      <c r="E8" s="75">
        <v>0.1</v>
      </c>
    </row>
    <row r="9" spans="1:8" ht="14.25" x14ac:dyDescent="0.2">
      <c r="A9" s="22">
        <v>7</v>
      </c>
      <c r="B9" s="22" t="s">
        <v>317</v>
      </c>
      <c r="C9" s="22">
        <v>1250</v>
      </c>
      <c r="D9" s="22">
        <v>10</v>
      </c>
      <c r="E9" s="75">
        <v>0.1</v>
      </c>
    </row>
    <row r="10" spans="1:8" ht="14.25" x14ac:dyDescent="0.2">
      <c r="A10" s="22">
        <v>8</v>
      </c>
      <c r="B10" s="22" t="s">
        <v>322</v>
      </c>
      <c r="C10" s="22">
        <v>180</v>
      </c>
      <c r="D10" s="22">
        <v>9</v>
      </c>
      <c r="E10" s="75">
        <v>0.05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>
    <tabColor rgb="FFFFFF00"/>
  </sheetPr>
  <dimension ref="A1:F37"/>
  <sheetViews>
    <sheetView workbookViewId="0">
      <selection activeCell="H19" sqref="H19"/>
    </sheetView>
  </sheetViews>
  <sheetFormatPr defaultRowHeight="12.75" x14ac:dyDescent="0.2"/>
  <cols>
    <col min="1" max="1" width="12.5703125" bestFit="1" customWidth="1"/>
    <col min="2" max="2" width="24.140625" bestFit="1" customWidth="1"/>
    <col min="3" max="3" width="28.42578125" bestFit="1" customWidth="1"/>
    <col min="4" max="4" width="13.140625" customWidth="1"/>
    <col min="5" max="6" width="16.7109375" bestFit="1" customWidth="1"/>
  </cols>
  <sheetData>
    <row r="1" spans="1:6" ht="40.5" customHeight="1" x14ac:dyDescent="0.2">
      <c r="A1" s="7" t="s">
        <v>250</v>
      </c>
      <c r="B1" s="7" t="s">
        <v>5</v>
      </c>
      <c r="C1" s="7" t="s">
        <v>251</v>
      </c>
      <c r="D1" s="7" t="s">
        <v>354</v>
      </c>
      <c r="E1" s="7" t="s">
        <v>353</v>
      </c>
      <c r="F1" s="7" t="s">
        <v>355</v>
      </c>
    </row>
    <row r="2" spans="1:6" ht="14.25" x14ac:dyDescent="0.2">
      <c r="A2" s="22" t="s">
        <v>357</v>
      </c>
      <c r="B2" s="22" t="s">
        <v>295</v>
      </c>
      <c r="C2" s="22" t="s">
        <v>296</v>
      </c>
      <c r="D2" s="22">
        <v>50</v>
      </c>
      <c r="E2" s="22">
        <v>40</v>
      </c>
      <c r="F2" s="22">
        <f>SUM(D2-E2)</f>
        <v>10</v>
      </c>
    </row>
    <row r="3" spans="1:6" ht="14.25" x14ac:dyDescent="0.2">
      <c r="A3" s="22" t="s">
        <v>358</v>
      </c>
      <c r="B3" s="22" t="s">
        <v>293</v>
      </c>
      <c r="C3" s="22" t="s">
        <v>294</v>
      </c>
      <c r="D3" s="22">
        <v>25</v>
      </c>
      <c r="E3" s="22">
        <v>25</v>
      </c>
      <c r="F3" s="22">
        <f t="shared" ref="F3:F37" si="0">SUM(D3-E3)</f>
        <v>0</v>
      </c>
    </row>
    <row r="4" spans="1:6" ht="14.25" x14ac:dyDescent="0.2">
      <c r="A4" s="22" t="s">
        <v>359</v>
      </c>
      <c r="B4" s="22" t="s">
        <v>283</v>
      </c>
      <c r="C4" s="22" t="s">
        <v>282</v>
      </c>
      <c r="D4" s="22">
        <v>30</v>
      </c>
      <c r="E4" s="22">
        <v>50</v>
      </c>
      <c r="F4" s="22">
        <f t="shared" si="0"/>
        <v>-20</v>
      </c>
    </row>
    <row r="5" spans="1:6" ht="14.25" x14ac:dyDescent="0.2">
      <c r="A5" s="22" t="s">
        <v>360</v>
      </c>
      <c r="B5" s="22" t="s">
        <v>285</v>
      </c>
      <c r="C5" s="22" t="s">
        <v>286</v>
      </c>
      <c r="D5" s="22">
        <v>12</v>
      </c>
      <c r="E5" s="22">
        <v>10</v>
      </c>
      <c r="F5" s="22">
        <f t="shared" si="0"/>
        <v>2</v>
      </c>
    </row>
    <row r="6" spans="1:6" ht="14.25" x14ac:dyDescent="0.2">
      <c r="A6" s="22" t="s">
        <v>361</v>
      </c>
      <c r="B6" s="22" t="s">
        <v>289</v>
      </c>
      <c r="C6" s="22" t="s">
        <v>290</v>
      </c>
      <c r="D6" s="22">
        <v>30</v>
      </c>
      <c r="E6" s="22">
        <v>20</v>
      </c>
      <c r="F6" s="22">
        <f t="shared" si="0"/>
        <v>10</v>
      </c>
    </row>
    <row r="7" spans="1:6" ht="14.25" x14ac:dyDescent="0.2">
      <c r="A7" s="22" t="s">
        <v>362</v>
      </c>
      <c r="B7" s="22" t="s">
        <v>266</v>
      </c>
      <c r="C7" s="22" t="s">
        <v>267</v>
      </c>
      <c r="D7" s="22">
        <v>40</v>
      </c>
      <c r="E7" s="22">
        <v>40</v>
      </c>
      <c r="F7" s="22">
        <f t="shared" si="0"/>
        <v>0</v>
      </c>
    </row>
    <row r="8" spans="1:6" ht="14.25" x14ac:dyDescent="0.2">
      <c r="A8" s="22" t="s">
        <v>363</v>
      </c>
      <c r="B8" s="22" t="s">
        <v>304</v>
      </c>
      <c r="C8" s="22" t="s">
        <v>305</v>
      </c>
      <c r="D8" s="22">
        <v>10</v>
      </c>
      <c r="E8" s="22">
        <v>15</v>
      </c>
      <c r="F8" s="22">
        <f t="shared" si="0"/>
        <v>-5</v>
      </c>
    </row>
    <row r="9" spans="1:6" ht="14.25" x14ac:dyDescent="0.2">
      <c r="A9" s="22" t="s">
        <v>364</v>
      </c>
      <c r="B9" s="22" t="s">
        <v>300</v>
      </c>
      <c r="C9" s="22" t="s">
        <v>1</v>
      </c>
      <c r="D9" s="22">
        <v>10</v>
      </c>
      <c r="E9" s="22">
        <v>40</v>
      </c>
      <c r="F9" s="22">
        <f t="shared" si="0"/>
        <v>-30</v>
      </c>
    </row>
    <row r="10" spans="1:6" ht="14.25" x14ac:dyDescent="0.2">
      <c r="A10" s="22" t="s">
        <v>365</v>
      </c>
      <c r="B10" s="22" t="s">
        <v>356</v>
      </c>
      <c r="C10" s="22" t="s">
        <v>254</v>
      </c>
      <c r="D10" s="22">
        <v>100</v>
      </c>
      <c r="E10" s="22">
        <v>80</v>
      </c>
      <c r="F10" s="22">
        <f t="shared" si="0"/>
        <v>20</v>
      </c>
    </row>
    <row r="11" spans="1:6" ht="14.25" x14ac:dyDescent="0.2">
      <c r="A11" s="22" t="s">
        <v>366</v>
      </c>
      <c r="B11" s="22" t="s">
        <v>264</v>
      </c>
      <c r="C11" s="22" t="s">
        <v>265</v>
      </c>
      <c r="D11" s="22">
        <v>25</v>
      </c>
      <c r="E11" s="22">
        <v>20</v>
      </c>
      <c r="F11" s="22">
        <f t="shared" si="0"/>
        <v>5</v>
      </c>
    </row>
    <row r="12" spans="1:6" ht="14.25" x14ac:dyDescent="0.2">
      <c r="A12" s="22" t="s">
        <v>367</v>
      </c>
      <c r="B12" s="22" t="s">
        <v>303</v>
      </c>
      <c r="C12" s="22" t="s">
        <v>302</v>
      </c>
      <c r="D12" s="22">
        <v>20</v>
      </c>
      <c r="E12" s="22">
        <v>80</v>
      </c>
      <c r="F12" s="22">
        <f t="shared" si="0"/>
        <v>-60</v>
      </c>
    </row>
    <row r="13" spans="1:6" ht="14.25" x14ac:dyDescent="0.2">
      <c r="A13" s="22" t="s">
        <v>368</v>
      </c>
      <c r="B13" s="22" t="s">
        <v>301</v>
      </c>
      <c r="C13" s="22" t="s">
        <v>302</v>
      </c>
      <c r="D13" s="22">
        <v>30</v>
      </c>
      <c r="E13" s="22">
        <v>120</v>
      </c>
      <c r="F13" s="22">
        <f t="shared" si="0"/>
        <v>-90</v>
      </c>
    </row>
    <row r="14" spans="1:6" ht="14.25" x14ac:dyDescent="0.2">
      <c r="A14" s="22" t="s">
        <v>369</v>
      </c>
      <c r="B14" s="22" t="s">
        <v>287</v>
      </c>
      <c r="C14" s="22" t="s">
        <v>288</v>
      </c>
      <c r="D14" s="22">
        <v>50</v>
      </c>
      <c r="E14" s="22">
        <v>40</v>
      </c>
      <c r="F14" s="22">
        <f t="shared" si="0"/>
        <v>10</v>
      </c>
    </row>
    <row r="15" spans="1:6" ht="14.25" x14ac:dyDescent="0.2">
      <c r="A15" s="22" t="s">
        <v>370</v>
      </c>
      <c r="B15" s="22" t="s">
        <v>255</v>
      </c>
      <c r="C15" s="22" t="s">
        <v>256</v>
      </c>
      <c r="D15" s="22">
        <v>125</v>
      </c>
      <c r="E15" s="22">
        <v>100</v>
      </c>
      <c r="F15" s="22">
        <f t="shared" si="0"/>
        <v>25</v>
      </c>
    </row>
    <row r="16" spans="1:6" ht="14.25" x14ac:dyDescent="0.2">
      <c r="A16" s="22" t="s">
        <v>371</v>
      </c>
      <c r="B16" s="22" t="s">
        <v>306</v>
      </c>
      <c r="C16" s="22" t="s">
        <v>307</v>
      </c>
      <c r="D16" s="22">
        <v>70</v>
      </c>
      <c r="E16" s="22">
        <v>80</v>
      </c>
      <c r="F16" s="22">
        <f t="shared" si="0"/>
        <v>-10</v>
      </c>
    </row>
    <row r="17" spans="1:6" ht="14.25" x14ac:dyDescent="0.2">
      <c r="A17" s="22" t="s">
        <v>372</v>
      </c>
      <c r="B17" s="22" t="s">
        <v>280</v>
      </c>
      <c r="C17" s="22" t="s">
        <v>281</v>
      </c>
      <c r="D17" s="22">
        <v>30</v>
      </c>
      <c r="E17" s="22">
        <v>120</v>
      </c>
      <c r="F17" s="22">
        <f t="shared" si="0"/>
        <v>-90</v>
      </c>
    </row>
    <row r="18" spans="1:6" ht="14.25" x14ac:dyDescent="0.2">
      <c r="A18" s="22" t="s">
        <v>373</v>
      </c>
      <c r="B18" s="22" t="s">
        <v>258</v>
      </c>
      <c r="C18" s="22" t="s">
        <v>259</v>
      </c>
      <c r="D18" s="22">
        <v>130</v>
      </c>
      <c r="E18" s="22">
        <v>125</v>
      </c>
      <c r="F18" s="22">
        <f t="shared" si="0"/>
        <v>5</v>
      </c>
    </row>
    <row r="19" spans="1:6" ht="14.25" x14ac:dyDescent="0.2">
      <c r="A19" s="22" t="s">
        <v>374</v>
      </c>
      <c r="B19" s="22" t="s">
        <v>297</v>
      </c>
      <c r="C19" s="22" t="s">
        <v>3</v>
      </c>
      <c r="D19" s="22">
        <v>120</v>
      </c>
      <c r="E19" s="22">
        <v>120</v>
      </c>
      <c r="F19" s="22">
        <f t="shared" si="0"/>
        <v>0</v>
      </c>
    </row>
    <row r="20" spans="1:6" ht="14.25" x14ac:dyDescent="0.2">
      <c r="A20" s="22" t="s">
        <v>375</v>
      </c>
      <c r="B20" s="22" t="s">
        <v>257</v>
      </c>
      <c r="C20" s="22" t="s">
        <v>2</v>
      </c>
      <c r="D20" s="22">
        <v>127</v>
      </c>
      <c r="E20" s="22">
        <v>100</v>
      </c>
      <c r="F20" s="22">
        <f t="shared" si="0"/>
        <v>27</v>
      </c>
    </row>
    <row r="21" spans="1:6" ht="14.25" x14ac:dyDescent="0.2">
      <c r="A21" s="22" t="s">
        <v>376</v>
      </c>
      <c r="B21" s="22" t="s">
        <v>270</v>
      </c>
      <c r="C21" s="22" t="s">
        <v>271</v>
      </c>
      <c r="D21" s="22">
        <v>40</v>
      </c>
      <c r="E21" s="22">
        <v>50</v>
      </c>
      <c r="F21" s="22">
        <f t="shared" si="0"/>
        <v>-10</v>
      </c>
    </row>
    <row r="22" spans="1:6" ht="14.25" x14ac:dyDescent="0.2">
      <c r="A22" s="22" t="s">
        <v>377</v>
      </c>
      <c r="B22" s="22" t="s">
        <v>273</v>
      </c>
      <c r="C22" s="22" t="s">
        <v>271</v>
      </c>
      <c r="D22" s="22">
        <v>30</v>
      </c>
      <c r="E22" s="22">
        <v>20</v>
      </c>
      <c r="F22" s="22">
        <f t="shared" si="0"/>
        <v>10</v>
      </c>
    </row>
    <row r="23" spans="1:6" ht="14.25" x14ac:dyDescent="0.2">
      <c r="A23" s="22" t="s">
        <v>378</v>
      </c>
      <c r="B23" s="22" t="s">
        <v>272</v>
      </c>
      <c r="C23" s="22" t="s">
        <v>271</v>
      </c>
      <c r="D23" s="22">
        <v>10</v>
      </c>
      <c r="E23" s="22">
        <v>20</v>
      </c>
      <c r="F23" s="22">
        <f t="shared" si="0"/>
        <v>-10</v>
      </c>
    </row>
    <row r="24" spans="1:6" ht="14.25" x14ac:dyDescent="0.2">
      <c r="A24" s="22" t="s">
        <v>379</v>
      </c>
      <c r="B24" s="22" t="s">
        <v>275</v>
      </c>
      <c r="C24" s="22" t="s">
        <v>271</v>
      </c>
      <c r="D24" s="22">
        <v>25</v>
      </c>
      <c r="E24" s="22">
        <v>40</v>
      </c>
      <c r="F24" s="22">
        <f t="shared" si="0"/>
        <v>-15</v>
      </c>
    </row>
    <row r="25" spans="1:6" ht="14.25" x14ac:dyDescent="0.2">
      <c r="A25" s="22" t="s">
        <v>380</v>
      </c>
      <c r="B25" s="22" t="s">
        <v>274</v>
      </c>
      <c r="C25" s="22" t="s">
        <v>271</v>
      </c>
      <c r="D25" s="22">
        <v>10</v>
      </c>
      <c r="E25" s="22">
        <v>10</v>
      </c>
      <c r="F25" s="22">
        <f t="shared" si="0"/>
        <v>0</v>
      </c>
    </row>
    <row r="26" spans="1:6" ht="14.25" x14ac:dyDescent="0.2">
      <c r="A26" s="22" t="s">
        <v>381</v>
      </c>
      <c r="B26" s="22" t="s">
        <v>276</v>
      </c>
      <c r="C26" s="22" t="s">
        <v>277</v>
      </c>
      <c r="D26" s="22">
        <v>10</v>
      </c>
      <c r="E26" s="22">
        <v>10</v>
      </c>
      <c r="F26" s="22">
        <f t="shared" si="0"/>
        <v>0</v>
      </c>
    </row>
    <row r="27" spans="1:6" ht="14.25" x14ac:dyDescent="0.2">
      <c r="A27" s="22" t="s">
        <v>382</v>
      </c>
      <c r="B27" s="22" t="s">
        <v>278</v>
      </c>
      <c r="C27" s="22" t="s">
        <v>277</v>
      </c>
      <c r="D27" s="22">
        <v>20</v>
      </c>
      <c r="E27" s="22">
        <v>15</v>
      </c>
      <c r="F27" s="22">
        <f t="shared" si="0"/>
        <v>5</v>
      </c>
    </row>
    <row r="28" spans="1:6" ht="14.25" x14ac:dyDescent="0.2">
      <c r="A28" s="22" t="s">
        <v>383</v>
      </c>
      <c r="B28" s="22" t="s">
        <v>279</v>
      </c>
      <c r="C28" s="22" t="s">
        <v>277</v>
      </c>
      <c r="D28" s="22">
        <v>50</v>
      </c>
      <c r="E28" s="22">
        <v>40</v>
      </c>
      <c r="F28" s="22">
        <f t="shared" si="0"/>
        <v>10</v>
      </c>
    </row>
    <row r="29" spans="1:6" ht="14.25" x14ac:dyDescent="0.2">
      <c r="A29" s="22" t="s">
        <v>384</v>
      </c>
      <c r="B29" s="22" t="s">
        <v>291</v>
      </c>
      <c r="C29" s="22" t="s">
        <v>292</v>
      </c>
      <c r="D29" s="22">
        <v>3</v>
      </c>
      <c r="E29" s="22">
        <v>5</v>
      </c>
      <c r="F29" s="22">
        <f t="shared" si="0"/>
        <v>-2</v>
      </c>
    </row>
    <row r="30" spans="1:6" ht="14.25" x14ac:dyDescent="0.2">
      <c r="A30" s="22" t="s">
        <v>385</v>
      </c>
      <c r="B30" s="22" t="s">
        <v>284</v>
      </c>
      <c r="C30" s="22" t="s">
        <v>4</v>
      </c>
      <c r="D30" s="22">
        <v>25</v>
      </c>
      <c r="E30" s="22">
        <v>20</v>
      </c>
      <c r="F30" s="22">
        <f t="shared" si="0"/>
        <v>5</v>
      </c>
    </row>
    <row r="31" spans="1:6" ht="14.25" x14ac:dyDescent="0.2">
      <c r="A31" s="22" t="s">
        <v>386</v>
      </c>
      <c r="B31" s="22" t="s">
        <v>308</v>
      </c>
      <c r="C31" s="22" t="s">
        <v>309</v>
      </c>
      <c r="D31" s="22">
        <v>25</v>
      </c>
      <c r="E31" s="22">
        <v>30</v>
      </c>
      <c r="F31" s="22">
        <f t="shared" si="0"/>
        <v>-5</v>
      </c>
    </row>
    <row r="32" spans="1:6" ht="14.25" x14ac:dyDescent="0.2">
      <c r="A32" s="22" t="s">
        <v>387</v>
      </c>
      <c r="B32" s="22" t="s">
        <v>310</v>
      </c>
      <c r="C32" s="22" t="s">
        <v>309</v>
      </c>
      <c r="D32" s="22">
        <v>10</v>
      </c>
      <c r="E32" s="22">
        <v>8</v>
      </c>
      <c r="F32" s="22">
        <f t="shared" si="0"/>
        <v>2</v>
      </c>
    </row>
    <row r="33" spans="1:6" ht="14.25" x14ac:dyDescent="0.2">
      <c r="A33" s="22" t="s">
        <v>388</v>
      </c>
      <c r="B33" s="22" t="s">
        <v>298</v>
      </c>
      <c r="C33" s="22" t="s">
        <v>299</v>
      </c>
      <c r="D33" s="22">
        <v>70</v>
      </c>
      <c r="E33" s="22">
        <v>70</v>
      </c>
      <c r="F33" s="22">
        <f t="shared" si="0"/>
        <v>0</v>
      </c>
    </row>
    <row r="34" spans="1:6" ht="14.25" x14ac:dyDescent="0.2">
      <c r="A34" s="22" t="s">
        <v>389</v>
      </c>
      <c r="B34" s="22" t="s">
        <v>260</v>
      </c>
      <c r="C34" s="22" t="s">
        <v>261</v>
      </c>
      <c r="D34" s="22">
        <v>100</v>
      </c>
      <c r="E34" s="22">
        <v>50</v>
      </c>
      <c r="F34" s="22">
        <f t="shared" si="0"/>
        <v>50</v>
      </c>
    </row>
    <row r="35" spans="1:6" ht="14.25" x14ac:dyDescent="0.2">
      <c r="A35" s="22" t="s">
        <v>390</v>
      </c>
      <c r="B35" s="22" t="s">
        <v>268</v>
      </c>
      <c r="C35" s="22" t="s">
        <v>269</v>
      </c>
      <c r="D35" s="22">
        <v>125</v>
      </c>
      <c r="E35" s="22">
        <v>100</v>
      </c>
      <c r="F35" s="22">
        <f t="shared" si="0"/>
        <v>25</v>
      </c>
    </row>
    <row r="36" spans="1:6" ht="14.25" x14ac:dyDescent="0.2">
      <c r="A36" s="22" t="s">
        <v>391</v>
      </c>
      <c r="B36" s="22" t="s">
        <v>253</v>
      </c>
      <c r="C36" s="22" t="s">
        <v>254</v>
      </c>
      <c r="D36" s="22">
        <v>50</v>
      </c>
      <c r="E36" s="22">
        <v>40</v>
      </c>
      <c r="F36" s="22">
        <f t="shared" si="0"/>
        <v>10</v>
      </c>
    </row>
    <row r="37" spans="1:6" ht="14.25" x14ac:dyDescent="0.2">
      <c r="A37" s="22" t="s">
        <v>392</v>
      </c>
      <c r="B37" s="22" t="s">
        <v>262</v>
      </c>
      <c r="C37" s="22" t="s">
        <v>263</v>
      </c>
      <c r="D37" s="22">
        <v>30</v>
      </c>
      <c r="E37" s="22">
        <v>40</v>
      </c>
      <c r="F37" s="22">
        <f t="shared" si="0"/>
        <v>-10</v>
      </c>
    </row>
  </sheetData>
  <conditionalFormatting sqref="A1:XFD1048576">
    <cfRule type="containsText" dxfId="11" priority="3" operator="containsText" text="чай">
      <formula>NOT(ISERROR(SEARCH("чай",A1)))</formula>
    </cfRule>
  </conditionalFormatting>
  <conditionalFormatting sqref="F2:F37">
    <cfRule type="cellIs" dxfId="10" priority="1" operator="lessThan">
      <formula>0</formula>
    </cfRule>
    <cfRule type="cellIs" dxfId="9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tabColor rgb="FFFFFF00"/>
  </sheetPr>
  <dimension ref="A1:N37"/>
  <sheetViews>
    <sheetView workbookViewId="0">
      <selection activeCell="D17" sqref="D17"/>
    </sheetView>
  </sheetViews>
  <sheetFormatPr defaultRowHeight="14.25" x14ac:dyDescent="0.2"/>
  <cols>
    <col min="1" max="1" width="24.7109375" style="16" customWidth="1"/>
    <col min="2" max="2" width="18.42578125" style="16" bestFit="1" customWidth="1"/>
    <col min="3" max="3" width="13.140625" style="17" bestFit="1" customWidth="1"/>
    <col min="4" max="4" width="20" style="16" bestFit="1" customWidth="1"/>
    <col min="5" max="6" width="13.7109375" style="17" bestFit="1" customWidth="1"/>
    <col min="7" max="8" width="9.140625" style="16"/>
    <col min="9" max="9" width="14.28515625" style="16" customWidth="1"/>
    <col min="10" max="16384" width="9.140625" style="16"/>
  </cols>
  <sheetData>
    <row r="1" spans="1:14" s="15" customFormat="1" ht="27" customHeight="1" x14ac:dyDescent="0.25">
      <c r="A1" s="7" t="s">
        <v>45</v>
      </c>
      <c r="B1" s="7" t="s">
        <v>46</v>
      </c>
      <c r="C1" s="7" t="s">
        <v>50</v>
      </c>
      <c r="D1" s="7" t="s">
        <v>47</v>
      </c>
      <c r="E1" s="7" t="s">
        <v>51</v>
      </c>
      <c r="F1" s="7" t="s">
        <v>52</v>
      </c>
      <c r="G1" s="14"/>
      <c r="H1" s="14"/>
      <c r="I1" s="14"/>
      <c r="J1" s="14"/>
      <c r="K1" s="14"/>
      <c r="L1" s="14"/>
      <c r="M1" s="14"/>
      <c r="N1" s="14"/>
    </row>
    <row r="2" spans="1:14" x14ac:dyDescent="0.2">
      <c r="A2" s="22" t="s">
        <v>322</v>
      </c>
      <c r="B2" s="22">
        <v>25</v>
      </c>
      <c r="C2" s="44">
        <v>135575</v>
      </c>
      <c r="D2" s="9">
        <v>41295</v>
      </c>
      <c r="E2" s="44">
        <v>160093.10999999999</v>
      </c>
      <c r="F2" s="44">
        <v>24518.11</v>
      </c>
    </row>
    <row r="3" spans="1:14" x14ac:dyDescent="0.2">
      <c r="A3" s="22" t="s">
        <v>322</v>
      </c>
      <c r="B3" s="22">
        <v>25</v>
      </c>
      <c r="C3" s="44">
        <v>163625</v>
      </c>
      <c r="D3" s="9">
        <v>41296</v>
      </c>
      <c r="E3" s="44">
        <v>189299.47500000003</v>
      </c>
      <c r="F3" s="44">
        <v>25674.475000000035</v>
      </c>
    </row>
    <row r="4" spans="1:14" x14ac:dyDescent="0.2">
      <c r="A4" s="22" t="s">
        <v>321</v>
      </c>
      <c r="B4" s="22">
        <v>32</v>
      </c>
      <c r="C4" s="44">
        <v>209440</v>
      </c>
      <c r="D4" s="9">
        <v>41299</v>
      </c>
      <c r="E4" s="44">
        <v>236296.44799999997</v>
      </c>
      <c r="F4" s="44">
        <v>26856.447999999975</v>
      </c>
    </row>
    <row r="5" spans="1:14" x14ac:dyDescent="0.2">
      <c r="A5" s="22" t="s">
        <v>323</v>
      </c>
      <c r="B5" s="22">
        <v>34</v>
      </c>
      <c r="C5" s="44">
        <v>190740</v>
      </c>
      <c r="D5" s="9">
        <v>41297</v>
      </c>
      <c r="E5" s="44">
        <v>217945.39648000002</v>
      </c>
      <c r="F5" s="44">
        <v>27205.396480000025</v>
      </c>
      <c r="H5" s="10"/>
    </row>
    <row r="6" spans="1:14" x14ac:dyDescent="0.2">
      <c r="A6" s="22" t="s">
        <v>320</v>
      </c>
      <c r="B6" s="22">
        <v>34</v>
      </c>
      <c r="C6" s="44">
        <v>190740</v>
      </c>
      <c r="D6" s="9">
        <v>41298</v>
      </c>
      <c r="E6" s="44">
        <v>217945.39648000002</v>
      </c>
      <c r="F6" s="44">
        <v>27205.396480000025</v>
      </c>
    </row>
    <row r="7" spans="1:14" x14ac:dyDescent="0.2">
      <c r="A7" s="22" t="s">
        <v>324</v>
      </c>
      <c r="B7" s="22">
        <v>34</v>
      </c>
      <c r="C7" s="44">
        <v>190740</v>
      </c>
      <c r="D7" s="9">
        <v>41300</v>
      </c>
      <c r="E7" s="44">
        <v>220681.46351999999</v>
      </c>
      <c r="F7" s="44">
        <v>29941.46351999999</v>
      </c>
    </row>
    <row r="8" spans="1:14" x14ac:dyDescent="0.2">
      <c r="A8" s="22" t="s">
        <v>317</v>
      </c>
      <c r="B8" s="22">
        <v>32</v>
      </c>
      <c r="C8" s="44">
        <v>233376</v>
      </c>
      <c r="D8" s="9">
        <v>41296</v>
      </c>
      <c r="E8" s="44">
        <v>263996.51199999999</v>
      </c>
      <c r="F8" s="44">
        <v>30620.511999999988</v>
      </c>
    </row>
    <row r="9" spans="1:14" x14ac:dyDescent="0.2">
      <c r="A9" s="22" t="s">
        <v>317</v>
      </c>
      <c r="B9" s="22">
        <v>32</v>
      </c>
      <c r="C9" s="44">
        <v>215424</v>
      </c>
      <c r="D9" s="9">
        <v>41296</v>
      </c>
      <c r="E9" s="44">
        <v>246129.62303999998</v>
      </c>
      <c r="F9" s="44">
        <v>30705.623039999977</v>
      </c>
    </row>
    <row r="10" spans="1:14" x14ac:dyDescent="0.2">
      <c r="A10" s="22" t="s">
        <v>319</v>
      </c>
      <c r="B10" s="22">
        <v>26</v>
      </c>
      <c r="C10" s="44">
        <v>243100</v>
      </c>
      <c r="D10" s="9">
        <v>41297</v>
      </c>
      <c r="E10" s="44">
        <v>276576.19391999999</v>
      </c>
      <c r="F10" s="44">
        <v>33476.193919999991</v>
      </c>
    </row>
    <row r="11" spans="1:14" x14ac:dyDescent="0.2">
      <c r="A11" s="22" t="s">
        <v>319</v>
      </c>
      <c r="B11" s="22">
        <v>36</v>
      </c>
      <c r="C11" s="44">
        <v>228888</v>
      </c>
      <c r="D11" s="9">
        <v>41298</v>
      </c>
      <c r="E11" s="44">
        <v>265227.17543999996</v>
      </c>
      <c r="F11" s="44">
        <v>36339.175439999963</v>
      </c>
    </row>
    <row r="12" spans="1:14" x14ac:dyDescent="0.2">
      <c r="A12" s="22" t="s">
        <v>318</v>
      </c>
      <c r="B12" s="22">
        <v>34</v>
      </c>
      <c r="C12" s="44">
        <v>203456</v>
      </c>
      <c r="D12" s="9">
        <v>41294</v>
      </c>
      <c r="E12" s="44">
        <v>241228.85488</v>
      </c>
      <c r="F12" s="44">
        <v>37772.854879999999</v>
      </c>
    </row>
    <row r="13" spans="1:14" x14ac:dyDescent="0.2">
      <c r="A13" s="22" t="s">
        <v>323</v>
      </c>
      <c r="B13" s="22">
        <v>34</v>
      </c>
      <c r="C13" s="44">
        <v>247962</v>
      </c>
      <c r="D13" s="9">
        <v>41294</v>
      </c>
      <c r="E13" s="44">
        <v>287322.25673999998</v>
      </c>
      <c r="F13" s="44">
        <v>39360.256739999983</v>
      </c>
    </row>
    <row r="14" spans="1:14" x14ac:dyDescent="0.2">
      <c r="A14" s="22" t="s">
        <v>320</v>
      </c>
      <c r="B14" s="22">
        <v>45</v>
      </c>
      <c r="C14" s="44">
        <v>328185</v>
      </c>
      <c r="D14" s="9">
        <v>41297</v>
      </c>
      <c r="E14" s="44">
        <v>368693.20800000004</v>
      </c>
      <c r="F14" s="44">
        <v>40508.208000000042</v>
      </c>
    </row>
    <row r="15" spans="1:14" x14ac:dyDescent="0.2">
      <c r="A15" s="22" t="s">
        <v>317</v>
      </c>
      <c r="B15" s="22">
        <v>34</v>
      </c>
      <c r="C15" s="44">
        <v>286110</v>
      </c>
      <c r="D15" s="9">
        <v>41295</v>
      </c>
      <c r="E15" s="44">
        <v>326896.08448000002</v>
      </c>
      <c r="F15" s="44">
        <v>40786.08448000002</v>
      </c>
    </row>
    <row r="16" spans="1:14" x14ac:dyDescent="0.2">
      <c r="A16" s="22" t="s">
        <v>321</v>
      </c>
      <c r="B16" s="22">
        <v>34</v>
      </c>
      <c r="C16" s="44">
        <v>267036</v>
      </c>
      <c r="D16" s="9">
        <v>41296</v>
      </c>
      <c r="E16" s="44">
        <v>309421.39313999994</v>
      </c>
      <c r="F16" s="44">
        <v>42385.393139999942</v>
      </c>
    </row>
    <row r="17" spans="1:6" x14ac:dyDescent="0.2">
      <c r="A17" s="22" t="s">
        <v>324</v>
      </c>
      <c r="B17" s="22">
        <v>34</v>
      </c>
      <c r="C17" s="44">
        <v>305184</v>
      </c>
      <c r="D17" s="9">
        <v>41298</v>
      </c>
      <c r="E17" s="44">
        <v>348686.22207999998</v>
      </c>
      <c r="F17" s="44">
        <v>43502.222079999978</v>
      </c>
    </row>
    <row r="18" spans="1:6" x14ac:dyDescent="0.2">
      <c r="A18" s="22" t="s">
        <v>324</v>
      </c>
      <c r="B18" s="22">
        <v>45</v>
      </c>
      <c r="C18" s="44">
        <v>336600</v>
      </c>
      <c r="D18" s="9">
        <v>41297</v>
      </c>
      <c r="E18" s="44">
        <v>380568.94200000004</v>
      </c>
      <c r="F18" s="44">
        <v>43968.942000000039</v>
      </c>
    </row>
    <row r="19" spans="1:6" x14ac:dyDescent="0.2">
      <c r="A19" s="22" t="s">
        <v>318</v>
      </c>
      <c r="B19" s="22">
        <v>67</v>
      </c>
      <c r="C19" s="44">
        <v>338283</v>
      </c>
      <c r="D19" s="9">
        <v>41296</v>
      </c>
      <c r="E19" s="44">
        <v>382809.61712500005</v>
      </c>
      <c r="F19" s="44">
        <v>44526.617125000048</v>
      </c>
    </row>
    <row r="20" spans="1:6" x14ac:dyDescent="0.2">
      <c r="A20" s="22" t="s">
        <v>318</v>
      </c>
      <c r="B20" s="22">
        <v>43</v>
      </c>
      <c r="C20" s="44">
        <v>249271</v>
      </c>
      <c r="D20" s="9">
        <v>41298</v>
      </c>
      <c r="E20" s="44">
        <v>294357.39095999999</v>
      </c>
      <c r="F20" s="44">
        <v>45086.39095999999</v>
      </c>
    </row>
    <row r="21" spans="1:6" x14ac:dyDescent="0.2">
      <c r="A21" s="22" t="s">
        <v>319</v>
      </c>
      <c r="B21" s="22">
        <v>45</v>
      </c>
      <c r="C21" s="44">
        <v>336600</v>
      </c>
      <c r="D21" s="9">
        <v>41299</v>
      </c>
      <c r="E21" s="44">
        <v>384589.67399999994</v>
      </c>
      <c r="F21" s="44">
        <v>47989.673999999941</v>
      </c>
    </row>
    <row r="22" spans="1:6" x14ac:dyDescent="0.2">
      <c r="A22" s="22" t="s">
        <v>317</v>
      </c>
      <c r="B22" s="22">
        <v>45</v>
      </c>
      <c r="C22" s="44">
        <v>311355</v>
      </c>
      <c r="D22" s="9">
        <v>41298</v>
      </c>
      <c r="E22" s="44">
        <v>360234.02699999994</v>
      </c>
      <c r="F22" s="44">
        <v>48879.026999999944</v>
      </c>
    </row>
    <row r="23" spans="1:6" x14ac:dyDescent="0.2">
      <c r="A23" s="22" t="s">
        <v>320</v>
      </c>
      <c r="B23" s="22">
        <v>54</v>
      </c>
      <c r="C23" s="44">
        <v>282744</v>
      </c>
      <c r="D23" s="9">
        <v>41295</v>
      </c>
      <c r="E23" s="44">
        <v>335419.75745999994</v>
      </c>
      <c r="F23" s="44">
        <v>52675.757459999935</v>
      </c>
    </row>
    <row r="24" spans="1:6" x14ac:dyDescent="0.2">
      <c r="A24" s="22" t="s">
        <v>319</v>
      </c>
      <c r="B24" s="22">
        <v>54</v>
      </c>
      <c r="C24" s="44">
        <v>282744</v>
      </c>
      <c r="D24" s="9">
        <v>41295</v>
      </c>
      <c r="E24" s="44">
        <v>335419.75745999994</v>
      </c>
      <c r="F24" s="44">
        <v>52675.757459999935</v>
      </c>
    </row>
    <row r="25" spans="1:6" x14ac:dyDescent="0.2">
      <c r="A25" s="22" t="s">
        <v>324</v>
      </c>
      <c r="B25" s="22">
        <v>36</v>
      </c>
      <c r="C25" s="44">
        <v>336600</v>
      </c>
      <c r="D25" s="9">
        <v>41295</v>
      </c>
      <c r="E25" s="44">
        <v>390022.29863999999</v>
      </c>
      <c r="F25" s="44">
        <v>53422.298639999994</v>
      </c>
    </row>
    <row r="26" spans="1:6" x14ac:dyDescent="0.2">
      <c r="A26" s="22" t="s">
        <v>318</v>
      </c>
      <c r="B26" s="22">
        <v>56</v>
      </c>
      <c r="C26" s="44">
        <v>366520</v>
      </c>
      <c r="D26" s="9">
        <v>41296</v>
      </c>
      <c r="E26" s="44">
        <v>424740.90623999998</v>
      </c>
      <c r="F26" s="44">
        <v>58220.906239999982</v>
      </c>
    </row>
    <row r="27" spans="1:6" x14ac:dyDescent="0.2">
      <c r="A27" s="22" t="s">
        <v>318</v>
      </c>
      <c r="B27" s="22">
        <v>45</v>
      </c>
      <c r="C27" s="44">
        <v>387090</v>
      </c>
      <c r="D27" s="9">
        <v>41300</v>
      </c>
      <c r="E27" s="44">
        <v>447844.27499999997</v>
      </c>
      <c r="F27" s="44">
        <v>60754.274999999965</v>
      </c>
    </row>
    <row r="28" spans="1:6" x14ac:dyDescent="0.2">
      <c r="A28" s="22" t="s">
        <v>320</v>
      </c>
      <c r="B28" s="22">
        <v>76</v>
      </c>
      <c r="C28" s="44">
        <v>426360</v>
      </c>
      <c r="D28" s="9">
        <v>41294</v>
      </c>
      <c r="E28" s="44">
        <v>487293.61407999991</v>
      </c>
      <c r="F28" s="44">
        <v>60933.614079999912</v>
      </c>
    </row>
    <row r="29" spans="1:6" x14ac:dyDescent="0.2">
      <c r="A29" s="22" t="s">
        <v>321</v>
      </c>
      <c r="B29" s="22">
        <v>45</v>
      </c>
      <c r="C29" s="44">
        <v>420750</v>
      </c>
      <c r="D29" s="9">
        <v>41294</v>
      </c>
      <c r="E29" s="44">
        <v>481751.87399999995</v>
      </c>
      <c r="F29" s="44">
        <v>61001.873999999953</v>
      </c>
    </row>
    <row r="30" spans="1:6" x14ac:dyDescent="0.2">
      <c r="A30" s="22" t="s">
        <v>320</v>
      </c>
      <c r="B30" s="22">
        <v>56</v>
      </c>
      <c r="C30" s="44">
        <v>492184</v>
      </c>
      <c r="D30" s="9">
        <v>41300</v>
      </c>
      <c r="E30" s="44">
        <v>555330.94400000002</v>
      </c>
      <c r="F30" s="44">
        <v>63146.944000000018</v>
      </c>
    </row>
    <row r="31" spans="1:6" x14ac:dyDescent="0.2">
      <c r="A31" s="22" t="s">
        <v>323</v>
      </c>
      <c r="B31" s="22">
        <v>54</v>
      </c>
      <c r="C31" s="44">
        <v>383724</v>
      </c>
      <c r="D31" s="9">
        <v>41299</v>
      </c>
      <c r="E31" s="44">
        <v>449474.46911999991</v>
      </c>
      <c r="F31" s="44">
        <v>65750.469119999907</v>
      </c>
    </row>
    <row r="32" spans="1:6" x14ac:dyDescent="0.2">
      <c r="A32" s="22" t="s">
        <v>317</v>
      </c>
      <c r="B32" s="22">
        <v>56</v>
      </c>
      <c r="C32" s="44">
        <v>492184</v>
      </c>
      <c r="D32" s="9">
        <v>41300</v>
      </c>
      <c r="E32" s="44">
        <v>562360.56575999991</v>
      </c>
      <c r="F32" s="44">
        <v>70176.56575999991</v>
      </c>
    </row>
    <row r="33" spans="1:6" x14ac:dyDescent="0.2">
      <c r="A33" s="22" t="s">
        <v>323</v>
      </c>
      <c r="B33" s="22">
        <v>67</v>
      </c>
      <c r="C33" s="44">
        <v>451044</v>
      </c>
      <c r="D33" s="9">
        <v>41297</v>
      </c>
      <c r="E33" s="44">
        <v>524019.61743999994</v>
      </c>
      <c r="F33" s="44">
        <v>72975.617439999944</v>
      </c>
    </row>
    <row r="34" spans="1:6" x14ac:dyDescent="0.2">
      <c r="A34" s="22" t="s">
        <v>319</v>
      </c>
      <c r="B34" s="22">
        <v>54</v>
      </c>
      <c r="C34" s="44">
        <v>484704</v>
      </c>
      <c r="D34" s="9">
        <v>41294</v>
      </c>
      <c r="E34" s="44">
        <v>560789.91791999992</v>
      </c>
      <c r="F34" s="44">
        <v>76085.91791999992</v>
      </c>
    </row>
    <row r="35" spans="1:6" x14ac:dyDescent="0.2">
      <c r="A35" s="22" t="s">
        <v>321</v>
      </c>
      <c r="B35" s="22">
        <v>67</v>
      </c>
      <c r="C35" s="44">
        <v>538747</v>
      </c>
      <c r="D35" s="9">
        <v>41296</v>
      </c>
      <c r="E35" s="44">
        <v>624322.2980849999</v>
      </c>
      <c r="F35" s="44">
        <v>85575.2980849999</v>
      </c>
    </row>
    <row r="36" spans="1:6" x14ac:dyDescent="0.2">
      <c r="A36" s="22" t="s">
        <v>322</v>
      </c>
      <c r="B36" s="22">
        <v>65</v>
      </c>
      <c r="C36" s="44">
        <v>559130</v>
      </c>
      <c r="D36" s="9">
        <v>41297</v>
      </c>
      <c r="E36" s="44">
        <v>647930.39512499992</v>
      </c>
      <c r="F36" s="44">
        <v>88800.395124999923</v>
      </c>
    </row>
    <row r="37" spans="1:6" x14ac:dyDescent="0.2">
      <c r="A37" s="22" t="s">
        <v>322</v>
      </c>
      <c r="B37" s="22">
        <v>67</v>
      </c>
      <c r="C37" s="44">
        <v>601392</v>
      </c>
      <c r="D37" s="9">
        <v>41299</v>
      </c>
      <c r="E37" s="44">
        <v>704437.93567999988</v>
      </c>
      <c r="F37" s="44">
        <v>103045.93567999988</v>
      </c>
    </row>
  </sheetData>
  <conditionalFormatting sqref="A2:A37">
    <cfRule type="containsText" dxfId="8" priority="3" operator="containsText" text="пирог">
      <formula>NOT(ISERROR(SEARCH("пирог",A2)))</formula>
    </cfRule>
    <cfRule type="containsText" dxfId="7" priority="4" operator="containsText" text="торт">
      <formula>NOT(ISERROR(SEARCH("торт",A2)))</formula>
    </cfRule>
  </conditionalFormatting>
  <conditionalFormatting sqref="D2:D37">
    <cfRule type="cellIs" dxfId="6" priority="1" stopIfTrue="1" operator="between">
      <formula>41296</formula>
      <formula>41298</formula>
    </cfRule>
  </conditionalFormatting>
  <pageMargins left="0.75" right="0.75" top="1" bottom="1" header="0.5" footer="0.5"/>
  <pageSetup paperSize="9" orientation="portrait" horizontalDpi="1270" verticalDpi="127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tabColor rgb="FFFFFF00"/>
  </sheetPr>
  <dimension ref="A1:E37"/>
  <sheetViews>
    <sheetView workbookViewId="0">
      <selection activeCell="H16" sqref="H16"/>
    </sheetView>
  </sheetViews>
  <sheetFormatPr defaultRowHeight="12.75" x14ac:dyDescent="0.2"/>
  <cols>
    <col min="1" max="1" width="12.5703125" bestFit="1" customWidth="1"/>
    <col min="2" max="2" width="24.140625" bestFit="1" customWidth="1"/>
    <col min="3" max="3" width="28.42578125" bestFit="1" customWidth="1"/>
    <col min="4" max="4" width="13.140625" customWidth="1"/>
    <col min="5" max="5" width="16.7109375" bestFit="1" customWidth="1"/>
  </cols>
  <sheetData>
    <row r="1" spans="1:5" ht="34.5" customHeight="1" x14ac:dyDescent="0.2">
      <c r="A1" s="7" t="s">
        <v>250</v>
      </c>
      <c r="B1" s="7" t="s">
        <v>5</v>
      </c>
      <c r="C1" s="7" t="s">
        <v>251</v>
      </c>
      <c r="D1" s="7" t="s">
        <v>354</v>
      </c>
      <c r="E1" s="7" t="s">
        <v>353</v>
      </c>
    </row>
    <row r="2" spans="1:5" ht="14.25" x14ac:dyDescent="0.2">
      <c r="A2" s="22" t="s">
        <v>357</v>
      </c>
      <c r="B2" s="22" t="s">
        <v>295</v>
      </c>
      <c r="C2" s="22" t="s">
        <v>296</v>
      </c>
      <c r="D2" s="22">
        <v>50</v>
      </c>
      <c r="E2" s="22">
        <v>40</v>
      </c>
    </row>
    <row r="3" spans="1:5" ht="14.25" x14ac:dyDescent="0.2">
      <c r="A3" s="22" t="s">
        <v>358</v>
      </c>
      <c r="B3" s="22" t="s">
        <v>293</v>
      </c>
      <c r="C3" s="22" t="s">
        <v>294</v>
      </c>
      <c r="D3" s="22">
        <v>25</v>
      </c>
      <c r="E3" s="22">
        <v>25</v>
      </c>
    </row>
    <row r="4" spans="1:5" ht="14.25" x14ac:dyDescent="0.2">
      <c r="A4" s="22" t="s">
        <v>359</v>
      </c>
      <c r="B4" s="22" t="s">
        <v>283</v>
      </c>
      <c r="C4" s="22" t="s">
        <v>282</v>
      </c>
      <c r="D4" s="22">
        <v>30</v>
      </c>
      <c r="E4" s="22">
        <v>50</v>
      </c>
    </row>
    <row r="5" spans="1:5" ht="14.25" x14ac:dyDescent="0.2">
      <c r="A5" s="22" t="s">
        <v>360</v>
      </c>
      <c r="B5" s="22" t="s">
        <v>285</v>
      </c>
      <c r="C5" s="22" t="s">
        <v>286</v>
      </c>
      <c r="D5" s="22">
        <v>12</v>
      </c>
      <c r="E5" s="22">
        <v>10</v>
      </c>
    </row>
    <row r="6" spans="1:5" ht="14.25" x14ac:dyDescent="0.2">
      <c r="A6" s="22" t="s">
        <v>361</v>
      </c>
      <c r="B6" s="22" t="s">
        <v>289</v>
      </c>
      <c r="C6" s="22" t="s">
        <v>290</v>
      </c>
      <c r="D6" s="22">
        <v>30</v>
      </c>
      <c r="E6" s="22">
        <v>20</v>
      </c>
    </row>
    <row r="7" spans="1:5" ht="14.25" x14ac:dyDescent="0.2">
      <c r="A7" s="22" t="s">
        <v>362</v>
      </c>
      <c r="B7" s="22" t="s">
        <v>266</v>
      </c>
      <c r="C7" s="22" t="s">
        <v>267</v>
      </c>
      <c r="D7" s="22">
        <v>40</v>
      </c>
      <c r="E7" s="22">
        <v>40</v>
      </c>
    </row>
    <row r="8" spans="1:5" ht="14.25" x14ac:dyDescent="0.2">
      <c r="A8" s="22" t="s">
        <v>363</v>
      </c>
      <c r="B8" s="22" t="s">
        <v>304</v>
      </c>
      <c r="C8" s="22" t="s">
        <v>305</v>
      </c>
      <c r="D8" s="22">
        <v>10</v>
      </c>
      <c r="E8" s="22">
        <v>15</v>
      </c>
    </row>
    <row r="9" spans="1:5" ht="14.25" x14ac:dyDescent="0.2">
      <c r="A9" s="22" t="s">
        <v>364</v>
      </c>
      <c r="B9" s="22" t="s">
        <v>300</v>
      </c>
      <c r="C9" s="22" t="s">
        <v>1</v>
      </c>
      <c r="D9" s="22">
        <v>10</v>
      </c>
      <c r="E9" s="22">
        <v>40</v>
      </c>
    </row>
    <row r="10" spans="1:5" ht="14.25" x14ac:dyDescent="0.2">
      <c r="A10" s="22" t="s">
        <v>365</v>
      </c>
      <c r="B10" s="22" t="s">
        <v>356</v>
      </c>
      <c r="C10" s="22" t="s">
        <v>254</v>
      </c>
      <c r="D10" s="22">
        <v>100</v>
      </c>
      <c r="E10" s="22">
        <v>80</v>
      </c>
    </row>
    <row r="11" spans="1:5" ht="14.25" x14ac:dyDescent="0.2">
      <c r="A11" s="22" t="s">
        <v>366</v>
      </c>
      <c r="B11" s="22" t="s">
        <v>264</v>
      </c>
      <c r="C11" s="22" t="s">
        <v>265</v>
      </c>
      <c r="D11" s="22">
        <v>25</v>
      </c>
      <c r="E11" s="22">
        <v>20</v>
      </c>
    </row>
    <row r="12" spans="1:5" ht="14.25" x14ac:dyDescent="0.2">
      <c r="A12" s="22" t="s">
        <v>367</v>
      </c>
      <c r="B12" s="22" t="s">
        <v>303</v>
      </c>
      <c r="C12" s="22" t="s">
        <v>302</v>
      </c>
      <c r="D12" s="22">
        <v>20</v>
      </c>
      <c r="E12" s="22">
        <v>80</v>
      </c>
    </row>
    <row r="13" spans="1:5" ht="14.25" x14ac:dyDescent="0.2">
      <c r="A13" s="22" t="s">
        <v>368</v>
      </c>
      <c r="B13" s="22" t="s">
        <v>301</v>
      </c>
      <c r="C13" s="22" t="s">
        <v>302</v>
      </c>
      <c r="D13" s="22">
        <v>30</v>
      </c>
      <c r="E13" s="22">
        <v>120</v>
      </c>
    </row>
    <row r="14" spans="1:5" ht="14.25" x14ac:dyDescent="0.2">
      <c r="A14" s="22" t="s">
        <v>369</v>
      </c>
      <c r="B14" s="22" t="s">
        <v>287</v>
      </c>
      <c r="C14" s="22" t="s">
        <v>288</v>
      </c>
      <c r="D14" s="22">
        <v>50</v>
      </c>
      <c r="E14" s="22">
        <v>40</v>
      </c>
    </row>
    <row r="15" spans="1:5" ht="14.25" x14ac:dyDescent="0.2">
      <c r="A15" s="22" t="s">
        <v>370</v>
      </c>
      <c r="B15" s="22" t="s">
        <v>255</v>
      </c>
      <c r="C15" s="22" t="s">
        <v>256</v>
      </c>
      <c r="D15" s="22">
        <v>125</v>
      </c>
      <c r="E15" s="22">
        <v>100</v>
      </c>
    </row>
    <row r="16" spans="1:5" ht="14.25" x14ac:dyDescent="0.2">
      <c r="A16" s="22" t="s">
        <v>371</v>
      </c>
      <c r="B16" s="22" t="s">
        <v>306</v>
      </c>
      <c r="C16" s="22" t="s">
        <v>307</v>
      </c>
      <c r="D16" s="22">
        <v>70</v>
      </c>
      <c r="E16" s="22">
        <v>80</v>
      </c>
    </row>
    <row r="17" spans="1:5" ht="14.25" x14ac:dyDescent="0.2">
      <c r="A17" s="22" t="s">
        <v>372</v>
      </c>
      <c r="B17" s="22" t="s">
        <v>280</v>
      </c>
      <c r="C17" s="22" t="s">
        <v>281</v>
      </c>
      <c r="D17" s="22">
        <v>30</v>
      </c>
      <c r="E17" s="22">
        <v>120</v>
      </c>
    </row>
    <row r="18" spans="1:5" ht="14.25" x14ac:dyDescent="0.2">
      <c r="A18" s="22" t="s">
        <v>373</v>
      </c>
      <c r="B18" s="22" t="s">
        <v>258</v>
      </c>
      <c r="C18" s="22" t="s">
        <v>259</v>
      </c>
      <c r="D18" s="22">
        <v>130</v>
      </c>
      <c r="E18" s="22">
        <v>125</v>
      </c>
    </row>
    <row r="19" spans="1:5" ht="14.25" x14ac:dyDescent="0.2">
      <c r="A19" s="22" t="s">
        <v>374</v>
      </c>
      <c r="B19" s="22" t="s">
        <v>297</v>
      </c>
      <c r="C19" s="22" t="s">
        <v>3</v>
      </c>
      <c r="D19" s="22">
        <v>120</v>
      </c>
      <c r="E19" s="22">
        <v>120</v>
      </c>
    </row>
    <row r="20" spans="1:5" ht="14.25" x14ac:dyDescent="0.2">
      <c r="A20" s="22" t="s">
        <v>375</v>
      </c>
      <c r="B20" s="22" t="s">
        <v>257</v>
      </c>
      <c r="C20" s="22" t="s">
        <v>2</v>
      </c>
      <c r="D20" s="22">
        <v>127</v>
      </c>
      <c r="E20" s="22">
        <v>100</v>
      </c>
    </row>
    <row r="21" spans="1:5" ht="14.25" x14ac:dyDescent="0.2">
      <c r="A21" s="22" t="s">
        <v>376</v>
      </c>
      <c r="B21" s="22" t="s">
        <v>270</v>
      </c>
      <c r="C21" s="22" t="s">
        <v>271</v>
      </c>
      <c r="D21" s="22">
        <v>40</v>
      </c>
      <c r="E21" s="22">
        <v>50</v>
      </c>
    </row>
    <row r="22" spans="1:5" ht="14.25" x14ac:dyDescent="0.2">
      <c r="A22" s="22" t="s">
        <v>377</v>
      </c>
      <c r="B22" s="22" t="s">
        <v>273</v>
      </c>
      <c r="C22" s="22" t="s">
        <v>271</v>
      </c>
      <c r="D22" s="22">
        <v>30</v>
      </c>
      <c r="E22" s="22">
        <v>20</v>
      </c>
    </row>
    <row r="23" spans="1:5" ht="14.25" x14ac:dyDescent="0.2">
      <c r="A23" s="22" t="s">
        <v>378</v>
      </c>
      <c r="B23" s="22" t="s">
        <v>272</v>
      </c>
      <c r="C23" s="22" t="s">
        <v>271</v>
      </c>
      <c r="D23" s="22">
        <v>10</v>
      </c>
      <c r="E23" s="22">
        <v>20</v>
      </c>
    </row>
    <row r="24" spans="1:5" ht="14.25" x14ac:dyDescent="0.2">
      <c r="A24" s="22" t="s">
        <v>379</v>
      </c>
      <c r="B24" s="22" t="s">
        <v>275</v>
      </c>
      <c r="C24" s="22" t="s">
        <v>271</v>
      </c>
      <c r="D24" s="22">
        <v>25</v>
      </c>
      <c r="E24" s="22">
        <v>40</v>
      </c>
    </row>
    <row r="25" spans="1:5" ht="14.25" x14ac:dyDescent="0.2">
      <c r="A25" s="22" t="s">
        <v>380</v>
      </c>
      <c r="B25" s="22" t="s">
        <v>274</v>
      </c>
      <c r="C25" s="22" t="s">
        <v>271</v>
      </c>
      <c r="D25" s="22">
        <v>10</v>
      </c>
      <c r="E25" s="22">
        <v>10</v>
      </c>
    </row>
    <row r="26" spans="1:5" ht="14.25" x14ac:dyDescent="0.2">
      <c r="A26" s="22" t="s">
        <v>381</v>
      </c>
      <c r="B26" s="22" t="s">
        <v>276</v>
      </c>
      <c r="C26" s="22" t="s">
        <v>277</v>
      </c>
      <c r="D26" s="22">
        <v>10</v>
      </c>
      <c r="E26" s="22">
        <v>10</v>
      </c>
    </row>
    <row r="27" spans="1:5" ht="14.25" x14ac:dyDescent="0.2">
      <c r="A27" s="22" t="s">
        <v>382</v>
      </c>
      <c r="B27" s="22" t="s">
        <v>278</v>
      </c>
      <c r="C27" s="22" t="s">
        <v>277</v>
      </c>
      <c r="D27" s="22">
        <v>20</v>
      </c>
      <c r="E27" s="22">
        <v>15</v>
      </c>
    </row>
    <row r="28" spans="1:5" ht="14.25" x14ac:dyDescent="0.2">
      <c r="A28" s="22" t="s">
        <v>383</v>
      </c>
      <c r="B28" s="22" t="s">
        <v>279</v>
      </c>
      <c r="C28" s="22" t="s">
        <v>277</v>
      </c>
      <c r="D28" s="22">
        <v>50</v>
      </c>
      <c r="E28" s="22">
        <v>40</v>
      </c>
    </row>
    <row r="29" spans="1:5" ht="14.25" x14ac:dyDescent="0.2">
      <c r="A29" s="22" t="s">
        <v>384</v>
      </c>
      <c r="B29" s="22" t="s">
        <v>291</v>
      </c>
      <c r="C29" s="22" t="s">
        <v>292</v>
      </c>
      <c r="D29" s="22">
        <v>3</v>
      </c>
      <c r="E29" s="22">
        <v>5</v>
      </c>
    </row>
    <row r="30" spans="1:5" ht="14.25" x14ac:dyDescent="0.2">
      <c r="A30" s="22" t="s">
        <v>385</v>
      </c>
      <c r="B30" s="22" t="s">
        <v>284</v>
      </c>
      <c r="C30" s="22" t="s">
        <v>4</v>
      </c>
      <c r="D30" s="22">
        <v>25</v>
      </c>
      <c r="E30" s="22">
        <v>20</v>
      </c>
    </row>
    <row r="31" spans="1:5" ht="14.25" x14ac:dyDescent="0.2">
      <c r="A31" s="22" t="s">
        <v>386</v>
      </c>
      <c r="B31" s="22" t="s">
        <v>308</v>
      </c>
      <c r="C31" s="22" t="s">
        <v>309</v>
      </c>
      <c r="D31" s="22">
        <v>25</v>
      </c>
      <c r="E31" s="22">
        <v>30</v>
      </c>
    </row>
    <row r="32" spans="1:5" ht="14.25" x14ac:dyDescent="0.2">
      <c r="A32" s="22" t="s">
        <v>387</v>
      </c>
      <c r="B32" s="22" t="s">
        <v>310</v>
      </c>
      <c r="C32" s="22" t="s">
        <v>309</v>
      </c>
      <c r="D32" s="22">
        <v>10</v>
      </c>
      <c r="E32" s="22">
        <v>8</v>
      </c>
    </row>
    <row r="33" spans="1:5" ht="14.25" x14ac:dyDescent="0.2">
      <c r="A33" s="22" t="s">
        <v>388</v>
      </c>
      <c r="B33" s="22" t="s">
        <v>298</v>
      </c>
      <c r="C33" s="22" t="s">
        <v>299</v>
      </c>
      <c r="D33" s="22">
        <v>70</v>
      </c>
      <c r="E33" s="22">
        <v>70</v>
      </c>
    </row>
    <row r="34" spans="1:5" ht="14.25" x14ac:dyDescent="0.2">
      <c r="A34" s="22" t="s">
        <v>389</v>
      </c>
      <c r="B34" s="22" t="s">
        <v>260</v>
      </c>
      <c r="C34" s="22" t="s">
        <v>261</v>
      </c>
      <c r="D34" s="22">
        <v>100</v>
      </c>
      <c r="E34" s="22">
        <v>50</v>
      </c>
    </row>
    <row r="35" spans="1:5" ht="14.25" x14ac:dyDescent="0.2">
      <c r="A35" s="22" t="s">
        <v>390</v>
      </c>
      <c r="B35" s="22" t="s">
        <v>268</v>
      </c>
      <c r="C35" s="22" t="s">
        <v>269</v>
      </c>
      <c r="D35" s="22">
        <v>125</v>
      </c>
      <c r="E35" s="22">
        <v>100</v>
      </c>
    </row>
    <row r="36" spans="1:5" ht="14.25" x14ac:dyDescent="0.2">
      <c r="A36" s="22" t="s">
        <v>391</v>
      </c>
      <c r="B36" s="22" t="s">
        <v>253</v>
      </c>
      <c r="C36" s="22" t="s">
        <v>254</v>
      </c>
      <c r="D36" s="22">
        <v>50</v>
      </c>
      <c r="E36" s="22">
        <v>40</v>
      </c>
    </row>
    <row r="37" spans="1:5" ht="14.25" x14ac:dyDescent="0.2">
      <c r="A37" s="22" t="s">
        <v>392</v>
      </c>
      <c r="B37" s="22" t="s">
        <v>262</v>
      </c>
      <c r="C37" s="22" t="s">
        <v>263</v>
      </c>
      <c r="D37" s="22">
        <v>30</v>
      </c>
      <c r="E37" s="22">
        <v>40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>
    <tabColor rgb="FF7030A0"/>
  </sheetPr>
  <dimension ref="A1:H10"/>
  <sheetViews>
    <sheetView workbookViewId="0">
      <selection activeCell="D16" sqref="D16"/>
    </sheetView>
  </sheetViews>
  <sheetFormatPr defaultRowHeight="12.75" x14ac:dyDescent="0.2"/>
  <cols>
    <col min="2" max="2" width="24" bestFit="1" customWidth="1"/>
    <col min="3" max="3" width="15.140625" customWidth="1"/>
    <col min="4" max="4" width="15" customWidth="1"/>
    <col min="5" max="5" width="11.7109375" customWidth="1"/>
  </cols>
  <sheetData>
    <row r="1" spans="1:8" ht="26.25" x14ac:dyDescent="0.4">
      <c r="A1" s="77" t="s">
        <v>470</v>
      </c>
      <c r="B1" s="2"/>
      <c r="C1" s="2"/>
      <c r="D1" s="2"/>
      <c r="E1" s="2"/>
      <c r="F1" s="2"/>
      <c r="G1" s="2"/>
      <c r="H1" s="2"/>
    </row>
    <row r="2" spans="1:8" ht="15" x14ac:dyDescent="0.2">
      <c r="A2" s="7" t="s">
        <v>44</v>
      </c>
      <c r="B2" s="7" t="s">
        <v>5</v>
      </c>
      <c r="C2" s="7" t="s">
        <v>207</v>
      </c>
      <c r="D2" s="7" t="s">
        <v>7</v>
      </c>
      <c r="E2" s="7" t="s">
        <v>466</v>
      </c>
    </row>
    <row r="3" spans="1:8" ht="14.25" x14ac:dyDescent="0.2">
      <c r="A3" s="22">
        <v>1</v>
      </c>
      <c r="B3" s="22" t="s">
        <v>320</v>
      </c>
      <c r="C3" s="22">
        <v>540</v>
      </c>
      <c r="D3" s="22">
        <v>4</v>
      </c>
      <c r="E3" s="75">
        <v>0.15</v>
      </c>
    </row>
    <row r="4" spans="1:8" ht="14.25" x14ac:dyDescent="0.2">
      <c r="A4" s="22">
        <v>2</v>
      </c>
      <c r="B4" s="22" t="s">
        <v>319</v>
      </c>
      <c r="C4" s="22">
        <v>260</v>
      </c>
      <c r="D4" s="22">
        <v>6</v>
      </c>
      <c r="E4" s="75">
        <v>0.1</v>
      </c>
    </row>
    <row r="5" spans="1:8" ht="14.25" x14ac:dyDescent="0.2">
      <c r="A5" s="22">
        <v>3</v>
      </c>
      <c r="B5" s="22" t="s">
        <v>318</v>
      </c>
      <c r="C5" s="22">
        <v>160</v>
      </c>
      <c r="D5" s="22">
        <v>5</v>
      </c>
      <c r="E5" s="75">
        <v>0</v>
      </c>
    </row>
    <row r="6" spans="1:8" ht="14.25" x14ac:dyDescent="0.2">
      <c r="A6" s="22">
        <v>4</v>
      </c>
      <c r="B6" s="22" t="s">
        <v>321</v>
      </c>
      <c r="C6" s="22">
        <v>480</v>
      </c>
      <c r="D6" s="22">
        <v>7</v>
      </c>
      <c r="E6" s="75">
        <v>0.15</v>
      </c>
    </row>
    <row r="7" spans="1:8" ht="14.25" x14ac:dyDescent="0.2">
      <c r="A7" s="22">
        <v>5</v>
      </c>
      <c r="B7" s="22" t="s">
        <v>323</v>
      </c>
      <c r="C7" s="22">
        <v>440</v>
      </c>
      <c r="D7" s="22">
        <v>8</v>
      </c>
      <c r="E7" s="75">
        <v>0.15</v>
      </c>
    </row>
    <row r="8" spans="1:8" ht="14.25" x14ac:dyDescent="0.2">
      <c r="A8" s="22">
        <v>6</v>
      </c>
      <c r="B8" s="22" t="s">
        <v>324</v>
      </c>
      <c r="C8" s="22">
        <v>880</v>
      </c>
      <c r="D8" s="22">
        <v>3</v>
      </c>
      <c r="E8" s="75">
        <v>0.1</v>
      </c>
    </row>
    <row r="9" spans="1:8" ht="14.25" x14ac:dyDescent="0.2">
      <c r="A9" s="22">
        <v>7</v>
      </c>
      <c r="B9" s="22" t="s">
        <v>317</v>
      </c>
      <c r="C9" s="22">
        <v>1250</v>
      </c>
      <c r="D9" s="22">
        <v>10</v>
      </c>
      <c r="E9" s="75">
        <v>0.1</v>
      </c>
    </row>
    <row r="10" spans="1:8" ht="14.25" x14ac:dyDescent="0.2">
      <c r="A10" s="22">
        <v>8</v>
      </c>
      <c r="B10" s="22" t="s">
        <v>322</v>
      </c>
      <c r="C10" s="22">
        <v>180</v>
      </c>
      <c r="D10" s="22">
        <v>9</v>
      </c>
      <c r="E10" s="75">
        <v>0.05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>
    <tabColor rgb="FF00FFFF"/>
  </sheetPr>
  <dimension ref="A1:M14"/>
  <sheetViews>
    <sheetView workbookViewId="0">
      <selection activeCell="K11" sqref="K11"/>
    </sheetView>
  </sheetViews>
  <sheetFormatPr defaultColWidth="9.140625" defaultRowHeight="15" x14ac:dyDescent="0.25"/>
  <cols>
    <col min="1" max="1" width="23" style="57" bestFit="1" customWidth="1"/>
    <col min="2" max="2" width="10.140625" style="57" bestFit="1" customWidth="1"/>
    <col min="3" max="3" width="6.5703125" style="57" bestFit="1" customWidth="1"/>
    <col min="4" max="4" width="12.140625" style="57" bestFit="1" customWidth="1"/>
    <col min="5" max="5" width="17.42578125" style="57" bestFit="1" customWidth="1"/>
    <col min="6" max="6" width="9.140625" style="57"/>
    <col min="8" max="8" width="11.140625" customWidth="1"/>
    <col min="10" max="10" width="11.5703125" style="58" customWidth="1"/>
    <col min="11" max="11" width="23" bestFit="1" customWidth="1"/>
    <col min="12" max="12" width="10.140625" bestFit="1" customWidth="1"/>
    <col min="14" max="14" width="10" bestFit="1" customWidth="1"/>
    <col min="15" max="15" width="15" bestFit="1" customWidth="1"/>
  </cols>
  <sheetData>
    <row r="1" spans="1:13" ht="21" customHeight="1" x14ac:dyDescent="0.25">
      <c r="A1" s="230" t="s">
        <v>243</v>
      </c>
      <c r="B1" s="230" t="s">
        <v>49</v>
      </c>
      <c r="C1" s="230" t="s">
        <v>248</v>
      </c>
      <c r="D1" s="230" t="s">
        <v>246</v>
      </c>
      <c r="E1" s="230" t="s">
        <v>461</v>
      </c>
      <c r="H1" s="60" t="s">
        <v>460</v>
      </c>
    </row>
    <row r="2" spans="1:13" x14ac:dyDescent="0.25">
      <c r="A2" s="63" t="s">
        <v>244</v>
      </c>
      <c r="B2" s="64">
        <v>41428</v>
      </c>
      <c r="C2" s="59">
        <v>0.375</v>
      </c>
      <c r="D2" s="61">
        <v>115000</v>
      </c>
      <c r="E2" s="62">
        <v>3000</v>
      </c>
      <c r="H2" s="63" t="s">
        <v>419</v>
      </c>
    </row>
    <row r="3" spans="1:13" x14ac:dyDescent="0.25">
      <c r="A3" s="63" t="s">
        <v>245</v>
      </c>
      <c r="B3" s="64">
        <v>41477</v>
      </c>
      <c r="C3" s="59">
        <v>0.5</v>
      </c>
      <c r="D3" s="61">
        <v>550500</v>
      </c>
      <c r="E3" s="62">
        <v>14900</v>
      </c>
      <c r="H3" s="64">
        <v>44927</v>
      </c>
    </row>
    <row r="4" spans="1:13" x14ac:dyDescent="0.25">
      <c r="A4" s="63" t="s">
        <v>247</v>
      </c>
      <c r="B4" s="64">
        <v>41516</v>
      </c>
      <c r="C4" s="59">
        <v>0.625</v>
      </c>
      <c r="D4" s="61">
        <v>72500</v>
      </c>
      <c r="E4" s="62">
        <v>1900</v>
      </c>
      <c r="H4" s="59">
        <v>0.63541666666666663</v>
      </c>
    </row>
    <row r="5" spans="1:13" x14ac:dyDescent="0.25">
      <c r="A5" s="63" t="s">
        <v>249</v>
      </c>
      <c r="B5" s="64">
        <v>41517</v>
      </c>
      <c r="C5" s="59">
        <v>0.75</v>
      </c>
      <c r="D5" s="61">
        <v>238300</v>
      </c>
      <c r="E5" s="62">
        <v>6500</v>
      </c>
      <c r="H5" s="61">
        <v>2.5</v>
      </c>
    </row>
    <row r="6" spans="1:13" x14ac:dyDescent="0.25">
      <c r="A6"/>
      <c r="B6"/>
      <c r="C6"/>
      <c r="D6"/>
      <c r="E6"/>
      <c r="H6" s="62">
        <v>2.5</v>
      </c>
    </row>
    <row r="7" spans="1:13" x14ac:dyDescent="0.25">
      <c r="A7"/>
      <c r="B7"/>
      <c r="C7"/>
      <c r="D7"/>
      <c r="E7"/>
    </row>
    <row r="8" spans="1:13" x14ac:dyDescent="0.25">
      <c r="A8"/>
      <c r="B8"/>
      <c r="C8"/>
      <c r="D8"/>
      <c r="E8"/>
    </row>
    <row r="11" spans="1:13" x14ac:dyDescent="0.25">
      <c r="L11" s="56"/>
      <c r="M11" s="65"/>
    </row>
    <row r="12" spans="1:13" x14ac:dyDescent="0.25">
      <c r="L12" s="56"/>
      <c r="M12" s="65"/>
    </row>
    <row r="13" spans="1:13" x14ac:dyDescent="0.25">
      <c r="L13" s="56"/>
      <c r="M13" s="65"/>
    </row>
    <row r="14" spans="1:13" x14ac:dyDescent="0.25">
      <c r="L14" s="56"/>
      <c r="M14" s="65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>
    <tabColor rgb="FF00FFFF"/>
  </sheetPr>
  <dimension ref="B1:H12"/>
  <sheetViews>
    <sheetView workbookViewId="0">
      <selection activeCell="M10" sqref="M10"/>
    </sheetView>
  </sheetViews>
  <sheetFormatPr defaultColWidth="9.140625" defaultRowHeight="12.75" x14ac:dyDescent="0.2"/>
  <cols>
    <col min="2" max="2" width="28" customWidth="1"/>
    <col min="3" max="3" width="19.28515625" customWidth="1"/>
    <col min="7" max="7" width="30.140625" customWidth="1"/>
    <col min="8" max="8" width="16" customWidth="1"/>
  </cols>
  <sheetData>
    <row r="1" spans="2:8" ht="18.75" x14ac:dyDescent="0.3">
      <c r="B1" s="223" t="s">
        <v>459</v>
      </c>
      <c r="C1" s="223"/>
      <c r="G1" s="223" t="s">
        <v>641</v>
      </c>
      <c r="H1" s="223"/>
    </row>
    <row r="3" spans="2:8" ht="15" x14ac:dyDescent="0.2">
      <c r="B3" s="51" t="s">
        <v>456</v>
      </c>
      <c r="C3" s="53" t="s">
        <v>457</v>
      </c>
      <c r="G3" s="51" t="s">
        <v>456</v>
      </c>
      <c r="H3" s="53" t="s">
        <v>457</v>
      </c>
    </row>
    <row r="4" spans="2:8" x14ac:dyDescent="0.2">
      <c r="B4" s="49" t="s">
        <v>312</v>
      </c>
      <c r="C4" s="50"/>
      <c r="G4" s="49" t="s">
        <v>312</v>
      </c>
      <c r="H4" s="50">
        <v>519166</v>
      </c>
    </row>
    <row r="5" spans="2:8" x14ac:dyDescent="0.2">
      <c r="B5" s="54" t="s">
        <v>57</v>
      </c>
      <c r="C5" s="55"/>
      <c r="G5" s="54" t="s">
        <v>57</v>
      </c>
      <c r="H5" s="55">
        <v>820543</v>
      </c>
    </row>
    <row r="6" spans="2:8" x14ac:dyDescent="0.2">
      <c r="B6" s="49" t="s">
        <v>314</v>
      </c>
      <c r="C6" s="50"/>
      <c r="G6" s="49" t="s">
        <v>314</v>
      </c>
      <c r="H6" s="50">
        <v>718372</v>
      </c>
    </row>
    <row r="7" spans="2:8" x14ac:dyDescent="0.2">
      <c r="B7" s="54" t="s">
        <v>316</v>
      </c>
      <c r="C7" s="55"/>
      <c r="G7" s="54" t="s">
        <v>316</v>
      </c>
      <c r="H7" s="55">
        <v>779979</v>
      </c>
    </row>
    <row r="8" spans="2:8" x14ac:dyDescent="0.2">
      <c r="B8" s="49" t="s">
        <v>313</v>
      </c>
      <c r="C8" s="50">
        <v>699400</v>
      </c>
      <c r="G8" s="49" t="s">
        <v>313</v>
      </c>
      <c r="H8" s="50">
        <v>501171</v>
      </c>
    </row>
    <row r="9" spans="2:8" x14ac:dyDescent="0.2">
      <c r="B9" s="54" t="s">
        <v>58</v>
      </c>
      <c r="C9" s="55">
        <v>707200</v>
      </c>
      <c r="G9" s="54" t="s">
        <v>58</v>
      </c>
      <c r="H9" s="55">
        <v>623057</v>
      </c>
    </row>
    <row r="10" spans="2:8" x14ac:dyDescent="0.2">
      <c r="B10" s="49" t="s">
        <v>53</v>
      </c>
      <c r="C10" s="50">
        <v>651200</v>
      </c>
      <c r="G10" s="49" t="s">
        <v>53</v>
      </c>
      <c r="H10" s="50">
        <v>669914</v>
      </c>
    </row>
    <row r="11" spans="2:8" x14ac:dyDescent="0.2">
      <c r="B11" s="54" t="s">
        <v>315</v>
      </c>
      <c r="C11" s="55">
        <v>778600</v>
      </c>
      <c r="G11" s="54" t="s">
        <v>315</v>
      </c>
      <c r="H11" s="55">
        <v>598309</v>
      </c>
    </row>
    <row r="12" spans="2:8" ht="15" x14ac:dyDescent="0.2">
      <c r="B12" s="51" t="s">
        <v>458</v>
      </c>
      <c r="C12" s="52">
        <f>SUM(C4:C11)</f>
        <v>2836400</v>
      </c>
      <c r="G12" s="51" t="s">
        <v>458</v>
      </c>
      <c r="H12" s="52">
        <f>SUM(H4:H11)</f>
        <v>5230511</v>
      </c>
    </row>
  </sheetData>
  <mergeCells count="2">
    <mergeCell ref="B1:C1"/>
    <mergeCell ref="G1:H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>
    <tabColor rgb="FF00FFFF"/>
  </sheetPr>
  <dimension ref="A1:H20"/>
  <sheetViews>
    <sheetView workbookViewId="0">
      <selection activeCell="H16" sqref="H16"/>
    </sheetView>
  </sheetViews>
  <sheetFormatPr defaultColWidth="9.140625" defaultRowHeight="12.75" x14ac:dyDescent="0.2"/>
  <cols>
    <col min="1" max="1" width="20.42578125" bestFit="1" customWidth="1"/>
    <col min="2" max="2" width="21.140625" customWidth="1"/>
    <col min="3" max="3" width="21.5703125" bestFit="1" customWidth="1"/>
    <col min="4" max="4" width="14.7109375" bestFit="1" customWidth="1"/>
    <col min="5" max="5" width="15.85546875" bestFit="1" customWidth="1"/>
    <col min="7" max="7" width="24.7109375" customWidth="1"/>
    <col min="8" max="8" width="15.5703125" bestFit="1" customWidth="1"/>
    <col min="9" max="11" width="11.42578125" customWidth="1"/>
  </cols>
  <sheetData>
    <row r="1" spans="1:8" ht="21" customHeight="1" x14ac:dyDescent="0.3">
      <c r="A1" t="s">
        <v>462</v>
      </c>
      <c r="G1" s="224" t="s">
        <v>463</v>
      </c>
      <c r="H1" s="224"/>
    </row>
    <row r="2" spans="1:8" x14ac:dyDescent="0.2">
      <c r="A2" t="s">
        <v>419</v>
      </c>
      <c r="B2" t="s">
        <v>420</v>
      </c>
      <c r="C2" t="s">
        <v>421</v>
      </c>
      <c r="D2" t="s">
        <v>422</v>
      </c>
      <c r="E2" t="s">
        <v>423</v>
      </c>
      <c r="G2" s="48" t="s">
        <v>456</v>
      </c>
      <c r="H2" s="48" t="s">
        <v>457</v>
      </c>
    </row>
    <row r="3" spans="1:8" x14ac:dyDescent="0.2">
      <c r="A3" t="s">
        <v>424</v>
      </c>
      <c r="B3" t="s">
        <v>425</v>
      </c>
      <c r="C3">
        <v>549</v>
      </c>
      <c r="D3">
        <v>1918</v>
      </c>
      <c r="E3" t="s">
        <v>426</v>
      </c>
      <c r="G3" s="67" t="s">
        <v>312</v>
      </c>
      <c r="H3" s="67">
        <v>682100</v>
      </c>
    </row>
    <row r="4" spans="1:8" x14ac:dyDescent="0.2">
      <c r="A4" t="s">
        <v>427</v>
      </c>
      <c r="B4" t="s">
        <v>428</v>
      </c>
      <c r="C4">
        <v>1280</v>
      </c>
      <c r="D4">
        <v>1937</v>
      </c>
      <c r="E4" t="s">
        <v>429</v>
      </c>
      <c r="G4" s="66" t="s">
        <v>57</v>
      </c>
      <c r="H4" s="66">
        <v>650800</v>
      </c>
    </row>
    <row r="5" spans="1:8" x14ac:dyDescent="0.2">
      <c r="A5" t="s">
        <v>430</v>
      </c>
      <c r="B5" t="s">
        <v>428</v>
      </c>
      <c r="C5">
        <v>518</v>
      </c>
      <c r="D5">
        <v>1977</v>
      </c>
      <c r="E5" t="s">
        <v>431</v>
      </c>
      <c r="G5" s="67" t="s">
        <v>314</v>
      </c>
      <c r="H5" s="67">
        <v>766600</v>
      </c>
    </row>
    <row r="6" spans="1:8" x14ac:dyDescent="0.2">
      <c r="A6" t="s">
        <v>432</v>
      </c>
      <c r="B6" t="s">
        <v>433</v>
      </c>
      <c r="C6">
        <v>1074</v>
      </c>
      <c r="D6">
        <v>1973</v>
      </c>
      <c r="E6" t="s">
        <v>429</v>
      </c>
      <c r="G6" s="66" t="s">
        <v>316</v>
      </c>
      <c r="H6" s="66">
        <v>700800</v>
      </c>
    </row>
    <row r="7" spans="1:8" x14ac:dyDescent="0.2">
      <c r="A7" t="s">
        <v>434</v>
      </c>
      <c r="B7" t="s">
        <v>435</v>
      </c>
      <c r="C7">
        <v>290</v>
      </c>
      <c r="D7">
        <v>1965</v>
      </c>
      <c r="E7" t="s">
        <v>431</v>
      </c>
      <c r="G7" s="67" t="s">
        <v>313</v>
      </c>
      <c r="H7" s="67">
        <v>699400</v>
      </c>
    </row>
    <row r="8" spans="1:8" x14ac:dyDescent="0.2">
      <c r="A8" t="s">
        <v>436</v>
      </c>
      <c r="B8" t="s">
        <v>437</v>
      </c>
      <c r="C8">
        <v>457</v>
      </c>
      <c r="D8">
        <v>1977</v>
      </c>
      <c r="E8" t="s">
        <v>438</v>
      </c>
      <c r="G8" s="66" t="s">
        <v>58</v>
      </c>
      <c r="H8" s="66">
        <v>707200</v>
      </c>
    </row>
    <row r="9" spans="1:8" x14ac:dyDescent="0.2">
      <c r="A9" t="s">
        <v>439</v>
      </c>
      <c r="B9" t="s">
        <v>428</v>
      </c>
      <c r="C9">
        <v>1158</v>
      </c>
      <c r="D9">
        <v>1958</v>
      </c>
      <c r="E9" t="s">
        <v>429</v>
      </c>
      <c r="G9" s="67" t="s">
        <v>53</v>
      </c>
      <c r="H9" s="67">
        <v>651200</v>
      </c>
    </row>
    <row r="10" spans="1:8" x14ac:dyDescent="0.2">
      <c r="A10" t="s">
        <v>440</v>
      </c>
      <c r="B10" t="s">
        <v>441</v>
      </c>
      <c r="C10">
        <v>510</v>
      </c>
      <c r="D10">
        <v>1976</v>
      </c>
      <c r="E10" t="s">
        <v>426</v>
      </c>
      <c r="G10" s="66" t="s">
        <v>315</v>
      </c>
      <c r="H10" s="66">
        <v>778600</v>
      </c>
    </row>
    <row r="11" spans="1:8" ht="15" x14ac:dyDescent="0.2">
      <c r="A11" t="s">
        <v>442</v>
      </c>
      <c r="B11" t="s">
        <v>443</v>
      </c>
      <c r="C11">
        <v>1410</v>
      </c>
      <c r="D11">
        <v>1908</v>
      </c>
      <c r="E11" t="s">
        <v>429</v>
      </c>
      <c r="G11" s="68" t="s">
        <v>458</v>
      </c>
      <c r="H11" s="69">
        <f>SUM(H3:H10)</f>
        <v>5636700</v>
      </c>
    </row>
    <row r="12" spans="1:8" x14ac:dyDescent="0.2">
      <c r="A12" t="s">
        <v>444</v>
      </c>
      <c r="B12" t="s">
        <v>445</v>
      </c>
      <c r="C12">
        <v>1013</v>
      </c>
      <c r="D12">
        <v>1966</v>
      </c>
      <c r="E12" t="s">
        <v>429</v>
      </c>
    </row>
    <row r="13" spans="1:8" x14ac:dyDescent="0.2">
      <c r="A13" t="s">
        <v>446</v>
      </c>
      <c r="B13" t="s">
        <v>447</v>
      </c>
      <c r="C13">
        <v>503</v>
      </c>
      <c r="D13">
        <v>1964</v>
      </c>
      <c r="E13" t="s">
        <v>431</v>
      </c>
    </row>
    <row r="14" spans="1:8" x14ac:dyDescent="0.2">
      <c r="A14" t="s">
        <v>448</v>
      </c>
      <c r="B14" t="s">
        <v>449</v>
      </c>
      <c r="C14">
        <v>1006</v>
      </c>
      <c r="D14">
        <v>1964</v>
      </c>
      <c r="E14" t="s">
        <v>429</v>
      </c>
    </row>
    <row r="15" spans="1:8" x14ac:dyDescent="0.2">
      <c r="A15" t="s">
        <v>450</v>
      </c>
      <c r="B15" t="s">
        <v>425</v>
      </c>
      <c r="C15">
        <v>465</v>
      </c>
      <c r="D15">
        <v>1987</v>
      </c>
      <c r="E15" t="s">
        <v>438</v>
      </c>
    </row>
    <row r="16" spans="1:8" x14ac:dyDescent="0.2">
      <c r="A16" t="s">
        <v>451</v>
      </c>
      <c r="B16" t="s">
        <v>447</v>
      </c>
      <c r="C16">
        <v>305</v>
      </c>
      <c r="D16">
        <v>1964</v>
      </c>
      <c r="E16" t="s">
        <v>431</v>
      </c>
    </row>
    <row r="17" spans="1:5" x14ac:dyDescent="0.2">
      <c r="A17" t="s">
        <v>452</v>
      </c>
      <c r="B17" t="s">
        <v>428</v>
      </c>
      <c r="C17">
        <v>1298</v>
      </c>
      <c r="D17">
        <v>1964</v>
      </c>
      <c r="E17" t="s">
        <v>429</v>
      </c>
    </row>
    <row r="18" spans="1:5" x14ac:dyDescent="0.2">
      <c r="A18" t="s">
        <v>453</v>
      </c>
      <c r="B18" t="s">
        <v>445</v>
      </c>
      <c r="C18">
        <v>270</v>
      </c>
      <c r="D18">
        <v>1963</v>
      </c>
      <c r="E18" t="s">
        <v>431</v>
      </c>
    </row>
    <row r="19" spans="1:5" x14ac:dyDescent="0.2">
      <c r="A19" t="s">
        <v>454</v>
      </c>
      <c r="B19" t="s">
        <v>428</v>
      </c>
      <c r="C19">
        <v>547</v>
      </c>
      <c r="D19">
        <v>1978</v>
      </c>
      <c r="E19" t="s">
        <v>438</v>
      </c>
    </row>
    <row r="20" spans="1:5" x14ac:dyDescent="0.2">
      <c r="A20" t="s">
        <v>455</v>
      </c>
      <c r="B20" t="s">
        <v>428</v>
      </c>
      <c r="C20">
        <v>1067</v>
      </c>
      <c r="D20">
        <v>1931</v>
      </c>
      <c r="E20" t="s">
        <v>429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>
    <tabColor rgb="FF0070C0"/>
  </sheetPr>
  <dimension ref="A1:E37"/>
  <sheetViews>
    <sheetView workbookViewId="0">
      <selection activeCell="G12" sqref="G12"/>
    </sheetView>
  </sheetViews>
  <sheetFormatPr defaultRowHeight="14.25" x14ac:dyDescent="0.2"/>
  <cols>
    <col min="1" max="1" width="12.85546875" style="2" customWidth="1"/>
    <col min="2" max="2" width="24.140625" style="2" bestFit="1" customWidth="1"/>
    <col min="3" max="3" width="28.42578125" style="2" bestFit="1" customWidth="1"/>
    <col min="4" max="4" width="16" style="2" customWidth="1"/>
    <col min="5" max="5" width="16.5703125" style="2" customWidth="1"/>
    <col min="6" max="16384" width="9.140625" style="2"/>
  </cols>
  <sheetData>
    <row r="1" spans="1:5" ht="29.25" customHeight="1" x14ac:dyDescent="0.2">
      <c r="A1" s="7" t="s">
        <v>250</v>
      </c>
      <c r="B1" s="7" t="s">
        <v>5</v>
      </c>
      <c r="C1" s="7" t="s">
        <v>251</v>
      </c>
      <c r="D1" s="7" t="s">
        <v>354</v>
      </c>
      <c r="E1" s="7" t="s">
        <v>353</v>
      </c>
    </row>
    <row r="2" spans="1:5" x14ac:dyDescent="0.2">
      <c r="A2" s="22" t="s">
        <v>380</v>
      </c>
      <c r="B2" s="22" t="s">
        <v>274</v>
      </c>
      <c r="C2" s="22" t="s">
        <v>271</v>
      </c>
      <c r="D2" s="22">
        <v>10</v>
      </c>
      <c r="E2" s="22">
        <v>10</v>
      </c>
    </row>
    <row r="3" spans="1:5" x14ac:dyDescent="0.2">
      <c r="A3" s="22" t="s">
        <v>387</v>
      </c>
      <c r="B3" s="22" t="s">
        <v>310</v>
      </c>
      <c r="C3" s="22" t="s">
        <v>309</v>
      </c>
      <c r="D3" s="22">
        <v>10</v>
      </c>
      <c r="E3" s="22">
        <v>8</v>
      </c>
    </row>
    <row r="4" spans="1:5" x14ac:dyDescent="0.2">
      <c r="A4" s="22" t="s">
        <v>379</v>
      </c>
      <c r="B4" s="22" t="s">
        <v>275</v>
      </c>
      <c r="C4" s="22" t="s">
        <v>271</v>
      </c>
      <c r="D4" s="22">
        <v>25</v>
      </c>
      <c r="E4" s="22">
        <v>40</v>
      </c>
    </row>
    <row r="5" spans="1:5" x14ac:dyDescent="0.2">
      <c r="A5" s="22" t="s">
        <v>361</v>
      </c>
      <c r="B5" s="22" t="s">
        <v>289</v>
      </c>
      <c r="C5" s="22" t="s">
        <v>290</v>
      </c>
      <c r="D5" s="22">
        <v>30</v>
      </c>
      <c r="E5" s="22">
        <v>20</v>
      </c>
    </row>
    <row r="6" spans="1:5" x14ac:dyDescent="0.2">
      <c r="A6" s="22" t="s">
        <v>378</v>
      </c>
      <c r="B6" s="22" t="s">
        <v>272</v>
      </c>
      <c r="C6" s="22" t="s">
        <v>271</v>
      </c>
      <c r="D6" s="22">
        <v>10</v>
      </c>
      <c r="E6" s="22">
        <v>20</v>
      </c>
    </row>
    <row r="7" spans="1:5" x14ac:dyDescent="0.2">
      <c r="A7" s="22" t="s">
        <v>374</v>
      </c>
      <c r="B7" s="22" t="s">
        <v>297</v>
      </c>
      <c r="C7" s="22" t="s">
        <v>3</v>
      </c>
      <c r="D7" s="22">
        <v>120</v>
      </c>
      <c r="E7" s="22">
        <v>120</v>
      </c>
    </row>
    <row r="8" spans="1:5" x14ac:dyDescent="0.2">
      <c r="A8" s="22" t="s">
        <v>388</v>
      </c>
      <c r="B8" s="22" t="s">
        <v>298</v>
      </c>
      <c r="C8" s="22" t="s">
        <v>299</v>
      </c>
      <c r="D8" s="22">
        <v>70</v>
      </c>
      <c r="E8" s="22">
        <v>70</v>
      </c>
    </row>
    <row r="9" spans="1:5" x14ac:dyDescent="0.2">
      <c r="A9" s="22" t="s">
        <v>383</v>
      </c>
      <c r="B9" s="22" t="s">
        <v>279</v>
      </c>
      <c r="C9" s="22" t="s">
        <v>277</v>
      </c>
      <c r="D9" s="22">
        <v>50</v>
      </c>
      <c r="E9" s="22">
        <v>40</v>
      </c>
    </row>
    <row r="10" spans="1:5" x14ac:dyDescent="0.2">
      <c r="A10" s="22" t="s">
        <v>373</v>
      </c>
      <c r="B10" s="22" t="s">
        <v>258</v>
      </c>
      <c r="C10" s="22" t="s">
        <v>259</v>
      </c>
      <c r="D10" s="22">
        <v>130</v>
      </c>
      <c r="E10" s="22">
        <v>125</v>
      </c>
    </row>
    <row r="11" spans="1:5" x14ac:dyDescent="0.2">
      <c r="A11" s="22" t="s">
        <v>389</v>
      </c>
      <c r="B11" s="22" t="s">
        <v>260</v>
      </c>
      <c r="C11" s="22" t="s">
        <v>261</v>
      </c>
      <c r="D11" s="22">
        <v>100</v>
      </c>
      <c r="E11" s="22">
        <v>50</v>
      </c>
    </row>
    <row r="12" spans="1:5" x14ac:dyDescent="0.2">
      <c r="A12" s="22" t="s">
        <v>386</v>
      </c>
      <c r="B12" s="22" t="s">
        <v>308</v>
      </c>
      <c r="C12" s="22" t="s">
        <v>309</v>
      </c>
      <c r="D12" s="22">
        <v>25</v>
      </c>
      <c r="E12" s="22">
        <v>30</v>
      </c>
    </row>
    <row r="13" spans="1:5" x14ac:dyDescent="0.2">
      <c r="A13" s="22" t="s">
        <v>359</v>
      </c>
      <c r="B13" s="22" t="s">
        <v>283</v>
      </c>
      <c r="C13" s="22" t="s">
        <v>282</v>
      </c>
      <c r="D13" s="22">
        <v>30</v>
      </c>
      <c r="E13" s="22">
        <v>50</v>
      </c>
    </row>
    <row r="14" spans="1:5" x14ac:dyDescent="0.2">
      <c r="A14" s="22" t="s">
        <v>375</v>
      </c>
      <c r="B14" s="22" t="s">
        <v>257</v>
      </c>
      <c r="C14" s="22" t="s">
        <v>2</v>
      </c>
      <c r="D14" s="22">
        <v>127</v>
      </c>
      <c r="E14" s="22">
        <v>100</v>
      </c>
    </row>
    <row r="15" spans="1:5" x14ac:dyDescent="0.2">
      <c r="A15" s="22" t="s">
        <v>382</v>
      </c>
      <c r="B15" s="22" t="s">
        <v>278</v>
      </c>
      <c r="C15" s="22" t="s">
        <v>277</v>
      </c>
      <c r="D15" s="22">
        <v>20</v>
      </c>
      <c r="E15" s="22">
        <v>15</v>
      </c>
    </row>
    <row r="16" spans="1:5" x14ac:dyDescent="0.2">
      <c r="A16" s="22" t="s">
        <v>363</v>
      </c>
      <c r="B16" s="22" t="s">
        <v>304</v>
      </c>
      <c r="C16" s="22" t="s">
        <v>305</v>
      </c>
      <c r="D16" s="22">
        <v>10</v>
      </c>
      <c r="E16" s="22">
        <v>15</v>
      </c>
    </row>
    <row r="17" spans="1:5" x14ac:dyDescent="0.2">
      <c r="A17" s="22" t="s">
        <v>364</v>
      </c>
      <c r="B17" s="22" t="s">
        <v>300</v>
      </c>
      <c r="C17" s="22" t="s">
        <v>1</v>
      </c>
      <c r="D17" s="22">
        <v>10</v>
      </c>
      <c r="E17" s="22">
        <v>40</v>
      </c>
    </row>
    <row r="18" spans="1:5" x14ac:dyDescent="0.2">
      <c r="A18" s="22" t="s">
        <v>358</v>
      </c>
      <c r="B18" s="22" t="s">
        <v>293</v>
      </c>
      <c r="C18" s="22" t="s">
        <v>294</v>
      </c>
      <c r="D18" s="22">
        <v>25</v>
      </c>
      <c r="E18" s="22">
        <v>25</v>
      </c>
    </row>
    <row r="19" spans="1:5" x14ac:dyDescent="0.2">
      <c r="A19" s="22" t="s">
        <v>369</v>
      </c>
      <c r="B19" s="22" t="s">
        <v>287</v>
      </c>
      <c r="C19" s="22" t="s">
        <v>288</v>
      </c>
      <c r="D19" s="22">
        <v>50</v>
      </c>
      <c r="E19" s="22">
        <v>40</v>
      </c>
    </row>
    <row r="20" spans="1:5" x14ac:dyDescent="0.2">
      <c r="A20" s="22" t="s">
        <v>368</v>
      </c>
      <c r="B20" s="22" t="s">
        <v>301</v>
      </c>
      <c r="C20" s="22" t="s">
        <v>302</v>
      </c>
      <c r="D20" s="22">
        <v>30</v>
      </c>
      <c r="E20" s="22">
        <v>120</v>
      </c>
    </row>
    <row r="21" spans="1:5" x14ac:dyDescent="0.2">
      <c r="A21" s="22" t="s">
        <v>377</v>
      </c>
      <c r="B21" s="22" t="s">
        <v>273</v>
      </c>
      <c r="C21" s="22" t="s">
        <v>271</v>
      </c>
      <c r="D21" s="22">
        <v>30</v>
      </c>
      <c r="E21" s="22">
        <v>20</v>
      </c>
    </row>
    <row r="22" spans="1:5" x14ac:dyDescent="0.2">
      <c r="A22" s="22" t="s">
        <v>370</v>
      </c>
      <c r="B22" s="22" t="s">
        <v>255</v>
      </c>
      <c r="C22" s="22" t="s">
        <v>256</v>
      </c>
      <c r="D22" s="22">
        <v>125</v>
      </c>
      <c r="E22" s="22">
        <v>100</v>
      </c>
    </row>
    <row r="23" spans="1:5" x14ac:dyDescent="0.2">
      <c r="A23" s="22" t="s">
        <v>366</v>
      </c>
      <c r="B23" s="22" t="s">
        <v>264</v>
      </c>
      <c r="C23" s="22" t="s">
        <v>265</v>
      </c>
      <c r="D23" s="22">
        <v>25</v>
      </c>
      <c r="E23" s="22">
        <v>20</v>
      </c>
    </row>
    <row r="24" spans="1:5" x14ac:dyDescent="0.2">
      <c r="A24" s="22" t="s">
        <v>367</v>
      </c>
      <c r="B24" s="22" t="s">
        <v>303</v>
      </c>
      <c r="C24" s="22" t="s">
        <v>302</v>
      </c>
      <c r="D24" s="22">
        <v>20</v>
      </c>
      <c r="E24" s="22">
        <v>80</v>
      </c>
    </row>
    <row r="25" spans="1:5" x14ac:dyDescent="0.2">
      <c r="A25" s="22" t="s">
        <v>385</v>
      </c>
      <c r="B25" s="22" t="s">
        <v>284</v>
      </c>
      <c r="C25" s="22" t="s">
        <v>4</v>
      </c>
      <c r="D25" s="22">
        <v>25</v>
      </c>
      <c r="E25" s="22">
        <v>20</v>
      </c>
    </row>
    <row r="26" spans="1:5" x14ac:dyDescent="0.2">
      <c r="A26" s="22" t="s">
        <v>384</v>
      </c>
      <c r="B26" s="22" t="s">
        <v>291</v>
      </c>
      <c r="C26" s="22" t="s">
        <v>292</v>
      </c>
      <c r="D26" s="22">
        <v>3</v>
      </c>
      <c r="E26" s="22">
        <v>5</v>
      </c>
    </row>
    <row r="27" spans="1:5" x14ac:dyDescent="0.2">
      <c r="A27" s="22" t="s">
        <v>357</v>
      </c>
      <c r="B27" s="22" t="s">
        <v>295</v>
      </c>
      <c r="C27" s="22" t="s">
        <v>296</v>
      </c>
      <c r="D27" s="22">
        <v>50</v>
      </c>
      <c r="E27" s="22">
        <v>40</v>
      </c>
    </row>
    <row r="28" spans="1:5" x14ac:dyDescent="0.2">
      <c r="A28" s="22" t="s">
        <v>372</v>
      </c>
      <c r="B28" s="22" t="s">
        <v>280</v>
      </c>
      <c r="C28" s="22" t="s">
        <v>281</v>
      </c>
      <c r="D28" s="22">
        <v>30</v>
      </c>
      <c r="E28" s="22">
        <v>120</v>
      </c>
    </row>
    <row r="29" spans="1:5" x14ac:dyDescent="0.2">
      <c r="A29" s="22" t="s">
        <v>371</v>
      </c>
      <c r="B29" s="22" t="s">
        <v>306</v>
      </c>
      <c r="C29" s="22" t="s">
        <v>307</v>
      </c>
      <c r="D29" s="22">
        <v>70</v>
      </c>
      <c r="E29" s="22">
        <v>80</v>
      </c>
    </row>
    <row r="30" spans="1:5" x14ac:dyDescent="0.2">
      <c r="A30" s="22" t="s">
        <v>362</v>
      </c>
      <c r="B30" s="22" t="s">
        <v>266</v>
      </c>
      <c r="C30" s="22" t="s">
        <v>267</v>
      </c>
      <c r="D30" s="22">
        <v>40</v>
      </c>
      <c r="E30" s="22">
        <v>40</v>
      </c>
    </row>
    <row r="31" spans="1:5" x14ac:dyDescent="0.2">
      <c r="A31" s="22" t="s">
        <v>381</v>
      </c>
      <c r="B31" s="22" t="s">
        <v>276</v>
      </c>
      <c r="C31" s="22" t="s">
        <v>277</v>
      </c>
      <c r="D31" s="22">
        <v>10</v>
      </c>
      <c r="E31" s="22">
        <v>10</v>
      </c>
    </row>
    <row r="32" spans="1:5" x14ac:dyDescent="0.2">
      <c r="A32" s="22" t="s">
        <v>360</v>
      </c>
      <c r="B32" s="22" t="s">
        <v>285</v>
      </c>
      <c r="C32" s="22" t="s">
        <v>286</v>
      </c>
      <c r="D32" s="22">
        <v>12</v>
      </c>
      <c r="E32" s="22">
        <v>10</v>
      </c>
    </row>
    <row r="33" spans="1:5" x14ac:dyDescent="0.2">
      <c r="A33" s="22" t="s">
        <v>376</v>
      </c>
      <c r="B33" s="22" t="s">
        <v>270</v>
      </c>
      <c r="C33" s="22" t="s">
        <v>271</v>
      </c>
      <c r="D33" s="22">
        <v>40</v>
      </c>
      <c r="E33" s="22">
        <v>50</v>
      </c>
    </row>
    <row r="34" spans="1:5" x14ac:dyDescent="0.2">
      <c r="A34" s="22" t="s">
        <v>365</v>
      </c>
      <c r="B34" s="22" t="s">
        <v>356</v>
      </c>
      <c r="C34" s="22" t="s">
        <v>254</v>
      </c>
      <c r="D34" s="22">
        <v>100</v>
      </c>
      <c r="E34" s="22">
        <v>80</v>
      </c>
    </row>
    <row r="35" spans="1:5" x14ac:dyDescent="0.2">
      <c r="A35" s="22" t="s">
        <v>391</v>
      </c>
      <c r="B35" s="22" t="s">
        <v>253</v>
      </c>
      <c r="C35" s="22" t="s">
        <v>254</v>
      </c>
      <c r="D35" s="22">
        <v>50</v>
      </c>
      <c r="E35" s="22">
        <v>40</v>
      </c>
    </row>
    <row r="36" spans="1:5" x14ac:dyDescent="0.2">
      <c r="A36" s="22" t="s">
        <v>390</v>
      </c>
      <c r="B36" s="22" t="s">
        <v>268</v>
      </c>
      <c r="C36" s="22" t="s">
        <v>269</v>
      </c>
      <c r="D36" s="22">
        <v>125</v>
      </c>
      <c r="E36" s="22">
        <v>100</v>
      </c>
    </row>
    <row r="37" spans="1:5" x14ac:dyDescent="0.2">
      <c r="A37" s="22" t="s">
        <v>392</v>
      </c>
      <c r="B37" s="22" t="s">
        <v>262</v>
      </c>
      <c r="C37" s="22" t="s">
        <v>263</v>
      </c>
      <c r="D37" s="22">
        <v>30</v>
      </c>
      <c r="E37" s="22">
        <v>40</v>
      </c>
    </row>
  </sheetData>
  <autoFilter ref="B1:B37">
    <sortState ref="A2:E37">
      <sortCondition ref="B1:B37"/>
    </sortState>
  </autoFilter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>
    <tabColor rgb="FF0070C0"/>
  </sheetPr>
  <dimension ref="A1:O37"/>
  <sheetViews>
    <sheetView workbookViewId="0"/>
  </sheetViews>
  <sheetFormatPr defaultRowHeight="14.25" x14ac:dyDescent="0.2"/>
  <cols>
    <col min="1" max="1" width="27.5703125" style="16" bestFit="1" customWidth="1"/>
    <col min="2" max="2" width="24.7109375" style="16" customWidth="1"/>
    <col min="3" max="3" width="18.42578125" style="16" bestFit="1" customWidth="1"/>
    <col min="4" max="4" width="13.140625" style="17" bestFit="1" customWidth="1"/>
    <col min="5" max="5" width="20" style="16" bestFit="1" customWidth="1"/>
    <col min="6" max="7" width="13.7109375" style="17" bestFit="1" customWidth="1"/>
    <col min="8" max="9" width="9.140625" style="16"/>
    <col min="10" max="10" width="14.28515625" style="16" customWidth="1"/>
    <col min="11" max="16384" width="9.140625" style="16"/>
  </cols>
  <sheetData>
    <row r="1" spans="1:15" s="15" customFormat="1" ht="24" customHeight="1" x14ac:dyDescent="0.25">
      <c r="A1" s="7" t="s">
        <v>0</v>
      </c>
      <c r="B1" s="7" t="s">
        <v>45</v>
      </c>
      <c r="C1" s="7" t="s">
        <v>46</v>
      </c>
      <c r="D1" s="7" t="s">
        <v>50</v>
      </c>
      <c r="E1" s="7" t="s">
        <v>47</v>
      </c>
      <c r="F1" s="7" t="s">
        <v>51</v>
      </c>
      <c r="G1" s="7" t="s">
        <v>52</v>
      </c>
      <c r="H1" s="14"/>
      <c r="I1" s="14"/>
      <c r="J1" s="14"/>
      <c r="K1" s="14"/>
      <c r="L1" s="14"/>
      <c r="M1" s="14"/>
      <c r="N1" s="14"/>
      <c r="O1" s="14"/>
    </row>
    <row r="2" spans="1:15" x14ac:dyDescent="0.2">
      <c r="A2" s="22" t="s">
        <v>315</v>
      </c>
      <c r="B2" s="22" t="s">
        <v>322</v>
      </c>
      <c r="C2" s="22">
        <v>67</v>
      </c>
      <c r="D2" s="44">
        <v>601392</v>
      </c>
      <c r="E2" s="9">
        <v>41299</v>
      </c>
      <c r="F2" s="44">
        <v>704437.93567999988</v>
      </c>
      <c r="G2" s="44">
        <v>103045.93567999988</v>
      </c>
    </row>
    <row r="3" spans="1:15" x14ac:dyDescent="0.2">
      <c r="A3" s="22" t="s">
        <v>315</v>
      </c>
      <c r="B3" s="22" t="s">
        <v>322</v>
      </c>
      <c r="C3" s="22">
        <v>65</v>
      </c>
      <c r="D3" s="44">
        <v>559130</v>
      </c>
      <c r="E3" s="9">
        <v>41297</v>
      </c>
      <c r="F3" s="44">
        <v>647930.39512499992</v>
      </c>
      <c r="G3" s="44">
        <v>88800.395124999923</v>
      </c>
    </row>
    <row r="4" spans="1:15" x14ac:dyDescent="0.2">
      <c r="A4" s="22" t="s">
        <v>53</v>
      </c>
      <c r="B4" s="22" t="s">
        <v>321</v>
      </c>
      <c r="C4" s="22">
        <v>67</v>
      </c>
      <c r="D4" s="44">
        <v>538747</v>
      </c>
      <c r="E4" s="9">
        <v>41296</v>
      </c>
      <c r="F4" s="44">
        <v>624322.2980849999</v>
      </c>
      <c r="G4" s="44">
        <v>85575.2980849999</v>
      </c>
    </row>
    <row r="5" spans="1:15" x14ac:dyDescent="0.2">
      <c r="A5" s="22" t="s">
        <v>312</v>
      </c>
      <c r="B5" s="22" t="s">
        <v>319</v>
      </c>
      <c r="C5" s="22">
        <v>54</v>
      </c>
      <c r="D5" s="44">
        <v>484704</v>
      </c>
      <c r="E5" s="9">
        <v>41294</v>
      </c>
      <c r="F5" s="44">
        <v>560789.91791999992</v>
      </c>
      <c r="G5" s="44">
        <v>76085.91791999992</v>
      </c>
    </row>
    <row r="6" spans="1:15" x14ac:dyDescent="0.2">
      <c r="A6" s="22" t="s">
        <v>316</v>
      </c>
      <c r="B6" s="22" t="s">
        <v>323</v>
      </c>
      <c r="C6" s="22">
        <v>67</v>
      </c>
      <c r="D6" s="44">
        <v>451044</v>
      </c>
      <c r="E6" s="9">
        <v>41297</v>
      </c>
      <c r="F6" s="44">
        <v>524019.61743999994</v>
      </c>
      <c r="G6" s="44">
        <v>72975.617439999944</v>
      </c>
    </row>
    <row r="7" spans="1:15" x14ac:dyDescent="0.2">
      <c r="A7" s="22" t="s">
        <v>314</v>
      </c>
      <c r="B7" s="22" t="s">
        <v>317</v>
      </c>
      <c r="C7" s="22">
        <v>56</v>
      </c>
      <c r="D7" s="44">
        <v>492184</v>
      </c>
      <c r="E7" s="9">
        <v>41300</v>
      </c>
      <c r="F7" s="44">
        <v>562360.56575999991</v>
      </c>
      <c r="G7" s="44">
        <v>70176.56575999991</v>
      </c>
    </row>
    <row r="8" spans="1:15" x14ac:dyDescent="0.2">
      <c r="A8" s="22" t="s">
        <v>316</v>
      </c>
      <c r="B8" s="22" t="s">
        <v>323</v>
      </c>
      <c r="C8" s="22">
        <v>54</v>
      </c>
      <c r="D8" s="44">
        <v>383724</v>
      </c>
      <c r="E8" s="9">
        <v>41299</v>
      </c>
      <c r="F8" s="44">
        <v>449474.46911999991</v>
      </c>
      <c r="G8" s="44">
        <v>65750.469119999907</v>
      </c>
    </row>
    <row r="9" spans="1:15" x14ac:dyDescent="0.2">
      <c r="A9" s="22" t="s">
        <v>57</v>
      </c>
      <c r="B9" s="22" t="s">
        <v>320</v>
      </c>
      <c r="C9" s="22">
        <v>56</v>
      </c>
      <c r="D9" s="44">
        <v>492184</v>
      </c>
      <c r="E9" s="9">
        <v>41300</v>
      </c>
      <c r="F9" s="44">
        <v>555330.94400000002</v>
      </c>
      <c r="G9" s="44">
        <v>63146.944000000018</v>
      </c>
    </row>
    <row r="10" spans="1:15" x14ac:dyDescent="0.2">
      <c r="A10" s="22" t="s">
        <v>53</v>
      </c>
      <c r="B10" s="22" t="s">
        <v>321</v>
      </c>
      <c r="C10" s="22">
        <v>45</v>
      </c>
      <c r="D10" s="44">
        <v>420750</v>
      </c>
      <c r="E10" s="9">
        <v>41294</v>
      </c>
      <c r="F10" s="44">
        <v>481751.87399999995</v>
      </c>
      <c r="G10" s="44">
        <v>61001.873999999953</v>
      </c>
      <c r="I10" s="10"/>
    </row>
    <row r="11" spans="1:15" x14ac:dyDescent="0.2">
      <c r="A11" s="22" t="s">
        <v>57</v>
      </c>
      <c r="B11" s="22" t="s">
        <v>320</v>
      </c>
      <c r="C11" s="22">
        <v>76</v>
      </c>
      <c r="D11" s="44">
        <v>426360</v>
      </c>
      <c r="E11" s="9">
        <v>41294</v>
      </c>
      <c r="F11" s="44">
        <v>487293.61407999991</v>
      </c>
      <c r="G11" s="44">
        <v>60933.614079999912</v>
      </c>
    </row>
    <row r="12" spans="1:15" x14ac:dyDescent="0.2">
      <c r="A12" s="22" t="s">
        <v>313</v>
      </c>
      <c r="B12" s="22" t="s">
        <v>318</v>
      </c>
      <c r="C12" s="22">
        <v>45</v>
      </c>
      <c r="D12" s="44">
        <v>387090</v>
      </c>
      <c r="E12" s="9">
        <v>41300</v>
      </c>
      <c r="F12" s="44">
        <v>447844.27499999997</v>
      </c>
      <c r="G12" s="44">
        <v>60754.274999999965</v>
      </c>
    </row>
    <row r="13" spans="1:15" x14ac:dyDescent="0.2">
      <c r="A13" s="22" t="s">
        <v>313</v>
      </c>
      <c r="B13" s="22" t="s">
        <v>318</v>
      </c>
      <c r="C13" s="22">
        <v>56</v>
      </c>
      <c r="D13" s="44">
        <v>366520</v>
      </c>
      <c r="E13" s="9">
        <v>41296</v>
      </c>
      <c r="F13" s="44">
        <v>424740.90623999998</v>
      </c>
      <c r="G13" s="44">
        <v>58220.906239999982</v>
      </c>
    </row>
    <row r="14" spans="1:15" x14ac:dyDescent="0.2">
      <c r="A14" s="22" t="s">
        <v>58</v>
      </c>
      <c r="B14" s="22" t="s">
        <v>324</v>
      </c>
      <c r="C14" s="22">
        <v>36</v>
      </c>
      <c r="D14" s="44">
        <v>336600</v>
      </c>
      <c r="E14" s="9">
        <v>41295</v>
      </c>
      <c r="F14" s="44">
        <v>390022.29863999999</v>
      </c>
      <c r="G14" s="44">
        <v>53422.298639999994</v>
      </c>
    </row>
    <row r="15" spans="1:15" x14ac:dyDescent="0.2">
      <c r="A15" s="22" t="s">
        <v>312</v>
      </c>
      <c r="B15" s="22" t="s">
        <v>319</v>
      </c>
      <c r="C15" s="22">
        <v>54</v>
      </c>
      <c r="D15" s="44">
        <v>282744</v>
      </c>
      <c r="E15" s="9">
        <v>41295</v>
      </c>
      <c r="F15" s="44">
        <v>335419.75745999994</v>
      </c>
      <c r="G15" s="44">
        <v>52675.757459999935</v>
      </c>
    </row>
    <row r="16" spans="1:15" x14ac:dyDescent="0.2">
      <c r="A16" s="22" t="s">
        <v>57</v>
      </c>
      <c r="B16" s="22" t="s">
        <v>320</v>
      </c>
      <c r="C16" s="22">
        <v>54</v>
      </c>
      <c r="D16" s="44">
        <v>282744</v>
      </c>
      <c r="E16" s="9">
        <v>41295</v>
      </c>
      <c r="F16" s="44">
        <v>335419.75745999994</v>
      </c>
      <c r="G16" s="44">
        <v>52675.757459999935</v>
      </c>
    </row>
    <row r="17" spans="1:7" x14ac:dyDescent="0.2">
      <c r="A17" s="22" t="s">
        <v>314</v>
      </c>
      <c r="B17" s="22" t="s">
        <v>317</v>
      </c>
      <c r="C17" s="22">
        <v>45</v>
      </c>
      <c r="D17" s="44">
        <v>311355</v>
      </c>
      <c r="E17" s="9">
        <v>41298</v>
      </c>
      <c r="F17" s="44">
        <v>360234.02699999994</v>
      </c>
      <c r="G17" s="44">
        <v>48879.026999999944</v>
      </c>
    </row>
    <row r="18" spans="1:7" x14ac:dyDescent="0.2">
      <c r="A18" s="22" t="s">
        <v>312</v>
      </c>
      <c r="B18" s="22" t="s">
        <v>319</v>
      </c>
      <c r="C18" s="22">
        <v>45</v>
      </c>
      <c r="D18" s="44">
        <v>336600</v>
      </c>
      <c r="E18" s="9">
        <v>41299</v>
      </c>
      <c r="F18" s="44">
        <v>384589.67399999994</v>
      </c>
      <c r="G18" s="44">
        <v>47989.673999999941</v>
      </c>
    </row>
    <row r="19" spans="1:7" x14ac:dyDescent="0.2">
      <c r="A19" s="22" t="s">
        <v>313</v>
      </c>
      <c r="B19" s="22" t="s">
        <v>318</v>
      </c>
      <c r="C19" s="22">
        <v>43</v>
      </c>
      <c r="D19" s="44">
        <v>249271</v>
      </c>
      <c r="E19" s="9">
        <v>41298</v>
      </c>
      <c r="F19" s="44">
        <v>294357.39095999999</v>
      </c>
      <c r="G19" s="44">
        <v>45086.39095999999</v>
      </c>
    </row>
    <row r="20" spans="1:7" x14ac:dyDescent="0.2">
      <c r="A20" s="22" t="s">
        <v>313</v>
      </c>
      <c r="B20" s="22" t="s">
        <v>318</v>
      </c>
      <c r="C20" s="22">
        <v>67</v>
      </c>
      <c r="D20" s="44">
        <v>338283</v>
      </c>
      <c r="E20" s="9">
        <v>41296</v>
      </c>
      <c r="F20" s="44">
        <v>382809.61712500005</v>
      </c>
      <c r="G20" s="44">
        <v>44526.617125000048</v>
      </c>
    </row>
    <row r="21" spans="1:7" x14ac:dyDescent="0.2">
      <c r="A21" s="22" t="s">
        <v>58</v>
      </c>
      <c r="B21" s="22" t="s">
        <v>324</v>
      </c>
      <c r="C21" s="22">
        <v>45</v>
      </c>
      <c r="D21" s="44">
        <v>336600</v>
      </c>
      <c r="E21" s="9">
        <v>41297</v>
      </c>
      <c r="F21" s="44">
        <v>380568.94200000004</v>
      </c>
      <c r="G21" s="44">
        <v>43968.942000000039</v>
      </c>
    </row>
    <row r="22" spans="1:7" x14ac:dyDescent="0.2">
      <c r="A22" s="22" t="s">
        <v>58</v>
      </c>
      <c r="B22" s="22" t="s">
        <v>324</v>
      </c>
      <c r="C22" s="22">
        <v>34</v>
      </c>
      <c r="D22" s="44">
        <v>305184</v>
      </c>
      <c r="E22" s="9">
        <v>41298</v>
      </c>
      <c r="F22" s="44">
        <v>348686.22207999998</v>
      </c>
      <c r="G22" s="44">
        <v>43502.222079999978</v>
      </c>
    </row>
    <row r="23" spans="1:7" x14ac:dyDescent="0.2">
      <c r="A23" s="22" t="s">
        <v>53</v>
      </c>
      <c r="B23" s="22" t="s">
        <v>321</v>
      </c>
      <c r="C23" s="22">
        <v>34</v>
      </c>
      <c r="D23" s="44">
        <v>267036</v>
      </c>
      <c r="E23" s="9">
        <v>41296</v>
      </c>
      <c r="F23" s="44">
        <v>309421.39313999994</v>
      </c>
      <c r="G23" s="44">
        <v>42385.393139999942</v>
      </c>
    </row>
    <row r="24" spans="1:7" x14ac:dyDescent="0.2">
      <c r="A24" s="22" t="s">
        <v>314</v>
      </c>
      <c r="B24" s="22" t="s">
        <v>317</v>
      </c>
      <c r="C24" s="22">
        <v>34</v>
      </c>
      <c r="D24" s="44">
        <v>286110</v>
      </c>
      <c r="E24" s="9">
        <v>41295</v>
      </c>
      <c r="F24" s="44">
        <v>326896.08448000002</v>
      </c>
      <c r="G24" s="44">
        <v>40786.08448000002</v>
      </c>
    </row>
    <row r="25" spans="1:7" x14ac:dyDescent="0.2">
      <c r="A25" s="22" t="s">
        <v>57</v>
      </c>
      <c r="B25" s="22" t="s">
        <v>320</v>
      </c>
      <c r="C25" s="22">
        <v>45</v>
      </c>
      <c r="D25" s="44">
        <v>328185</v>
      </c>
      <c r="E25" s="9">
        <v>41297</v>
      </c>
      <c r="F25" s="44">
        <v>368693.20800000004</v>
      </c>
      <c r="G25" s="44">
        <v>40508.208000000042</v>
      </c>
    </row>
    <row r="26" spans="1:7" x14ac:dyDescent="0.2">
      <c r="A26" s="22" t="s">
        <v>316</v>
      </c>
      <c r="B26" s="22" t="s">
        <v>323</v>
      </c>
      <c r="C26" s="22">
        <v>34</v>
      </c>
      <c r="D26" s="44">
        <v>247962</v>
      </c>
      <c r="E26" s="9">
        <v>41294</v>
      </c>
      <c r="F26" s="44">
        <v>287322.25673999998</v>
      </c>
      <c r="G26" s="44">
        <v>39360.256739999983</v>
      </c>
    </row>
    <row r="27" spans="1:7" x14ac:dyDescent="0.2">
      <c r="A27" s="22" t="s">
        <v>313</v>
      </c>
      <c r="B27" s="22" t="s">
        <v>318</v>
      </c>
      <c r="C27" s="22">
        <v>34</v>
      </c>
      <c r="D27" s="44">
        <v>203456</v>
      </c>
      <c r="E27" s="9">
        <v>41294</v>
      </c>
      <c r="F27" s="44">
        <v>241228.85488</v>
      </c>
      <c r="G27" s="44">
        <v>37772.854879999999</v>
      </c>
    </row>
    <row r="28" spans="1:7" x14ac:dyDescent="0.2">
      <c r="A28" s="22" t="s">
        <v>312</v>
      </c>
      <c r="B28" s="22" t="s">
        <v>319</v>
      </c>
      <c r="C28" s="22">
        <v>36</v>
      </c>
      <c r="D28" s="44">
        <v>228888</v>
      </c>
      <c r="E28" s="9">
        <v>41298</v>
      </c>
      <c r="F28" s="44">
        <v>265227.17543999996</v>
      </c>
      <c r="G28" s="44">
        <v>36339.175439999963</v>
      </c>
    </row>
    <row r="29" spans="1:7" x14ac:dyDescent="0.2">
      <c r="A29" s="22" t="s">
        <v>312</v>
      </c>
      <c r="B29" s="22" t="s">
        <v>319</v>
      </c>
      <c r="C29" s="22">
        <v>26</v>
      </c>
      <c r="D29" s="44">
        <v>243100</v>
      </c>
      <c r="E29" s="9">
        <v>41297</v>
      </c>
      <c r="F29" s="44">
        <v>276576.19391999999</v>
      </c>
      <c r="G29" s="44">
        <v>33476.193919999991</v>
      </c>
    </row>
    <row r="30" spans="1:7" x14ac:dyDescent="0.2">
      <c r="A30" s="22" t="s">
        <v>314</v>
      </c>
      <c r="B30" s="22" t="s">
        <v>317</v>
      </c>
      <c r="C30" s="22">
        <v>32</v>
      </c>
      <c r="D30" s="44">
        <v>215424</v>
      </c>
      <c r="E30" s="9">
        <v>41296</v>
      </c>
      <c r="F30" s="44">
        <v>246129.62303999998</v>
      </c>
      <c r="G30" s="44">
        <v>30705.623039999977</v>
      </c>
    </row>
    <row r="31" spans="1:7" x14ac:dyDescent="0.2">
      <c r="A31" s="22" t="s">
        <v>314</v>
      </c>
      <c r="B31" s="22" t="s">
        <v>317</v>
      </c>
      <c r="C31" s="22">
        <v>32</v>
      </c>
      <c r="D31" s="44">
        <v>233376</v>
      </c>
      <c r="E31" s="9">
        <v>41296</v>
      </c>
      <c r="F31" s="44">
        <v>263996.51199999999</v>
      </c>
      <c r="G31" s="44">
        <v>30620.511999999988</v>
      </c>
    </row>
    <row r="32" spans="1:7" x14ac:dyDescent="0.2">
      <c r="A32" s="22" t="s">
        <v>58</v>
      </c>
      <c r="B32" s="22" t="s">
        <v>324</v>
      </c>
      <c r="C32" s="22">
        <v>34</v>
      </c>
      <c r="D32" s="44">
        <v>190740</v>
      </c>
      <c r="E32" s="9">
        <v>41300</v>
      </c>
      <c r="F32" s="44">
        <v>220681.46351999999</v>
      </c>
      <c r="G32" s="44">
        <v>29941.46351999999</v>
      </c>
    </row>
    <row r="33" spans="1:7" x14ac:dyDescent="0.2">
      <c r="A33" s="22" t="s">
        <v>57</v>
      </c>
      <c r="B33" s="22" t="s">
        <v>320</v>
      </c>
      <c r="C33" s="22">
        <v>34</v>
      </c>
      <c r="D33" s="44">
        <v>190740</v>
      </c>
      <c r="E33" s="9">
        <v>41298</v>
      </c>
      <c r="F33" s="44">
        <v>217945.39648000002</v>
      </c>
      <c r="G33" s="44">
        <v>27205.396480000025</v>
      </c>
    </row>
    <row r="34" spans="1:7" x14ac:dyDescent="0.2">
      <c r="A34" s="22" t="s">
        <v>316</v>
      </c>
      <c r="B34" s="22" t="s">
        <v>323</v>
      </c>
      <c r="C34" s="22">
        <v>34</v>
      </c>
      <c r="D34" s="44">
        <v>190740</v>
      </c>
      <c r="E34" s="9">
        <v>41297</v>
      </c>
      <c r="F34" s="44">
        <v>217945.39648000002</v>
      </c>
      <c r="G34" s="44">
        <v>27205.396480000025</v>
      </c>
    </row>
    <row r="35" spans="1:7" x14ac:dyDescent="0.2">
      <c r="A35" s="22" t="s">
        <v>53</v>
      </c>
      <c r="B35" s="22" t="s">
        <v>321</v>
      </c>
      <c r="C35" s="22">
        <v>32</v>
      </c>
      <c r="D35" s="44">
        <v>209440</v>
      </c>
      <c r="E35" s="9">
        <v>41299</v>
      </c>
      <c r="F35" s="44">
        <v>236296.44799999997</v>
      </c>
      <c r="G35" s="44">
        <v>26856.447999999975</v>
      </c>
    </row>
    <row r="36" spans="1:7" x14ac:dyDescent="0.2">
      <c r="A36" s="22" t="s">
        <v>315</v>
      </c>
      <c r="B36" s="22" t="s">
        <v>322</v>
      </c>
      <c r="C36" s="22">
        <v>25</v>
      </c>
      <c r="D36" s="44">
        <v>163625</v>
      </c>
      <c r="E36" s="9">
        <v>41296</v>
      </c>
      <c r="F36" s="44">
        <v>189299.47500000003</v>
      </c>
      <c r="G36" s="44">
        <v>25674.475000000035</v>
      </c>
    </row>
    <row r="37" spans="1:7" x14ac:dyDescent="0.2">
      <c r="A37" s="22" t="s">
        <v>315</v>
      </c>
      <c r="B37" s="22" t="s">
        <v>322</v>
      </c>
      <c r="C37" s="22">
        <v>25</v>
      </c>
      <c r="D37" s="44">
        <v>135575</v>
      </c>
      <c r="E37" s="9">
        <v>41295</v>
      </c>
      <c r="F37" s="44">
        <v>160093.10999999999</v>
      </c>
      <c r="G37" s="44">
        <v>24518.11</v>
      </c>
    </row>
  </sheetData>
  <autoFilter ref="A1:O37">
    <sortState ref="A2:O37">
      <sortCondition descending="1" ref="G1:G37"/>
    </sortState>
  </autoFilter>
  <phoneticPr fontId="5" type="noConversion"/>
  <pageMargins left="0.75" right="0.75" top="1" bottom="1" header="0.5" footer="0.5"/>
  <pageSetup paperSize="9" orientation="portrait" horizontalDpi="1270" verticalDpi="1270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 filterMode="1">
    <tabColor rgb="FFFF4BA5"/>
  </sheetPr>
  <dimension ref="A6:J324"/>
  <sheetViews>
    <sheetView zoomScaleNormal="100" workbookViewId="0">
      <selection activeCell="E327" sqref="E327"/>
    </sheetView>
  </sheetViews>
  <sheetFormatPr defaultRowHeight="14.25" x14ac:dyDescent="0.2"/>
  <cols>
    <col min="1" max="1" width="19.5703125" style="2" bestFit="1" customWidth="1"/>
    <col min="2" max="2" width="17.85546875" style="2" customWidth="1"/>
    <col min="3" max="3" width="14.7109375" style="2" bestFit="1" customWidth="1"/>
    <col min="4" max="4" width="16.5703125" style="2" bestFit="1" customWidth="1"/>
    <col min="5" max="5" width="17.42578125" style="2" bestFit="1" customWidth="1"/>
    <col min="6" max="6" width="9.85546875" style="2" bestFit="1" customWidth="1"/>
    <col min="7" max="7" width="22.7109375" style="2" bestFit="1" customWidth="1"/>
    <col min="8" max="8" width="21.5703125" style="2" bestFit="1" customWidth="1"/>
    <col min="9" max="9" width="16.5703125" style="2" bestFit="1" customWidth="1"/>
    <col min="10" max="10" width="18.140625" style="2" bestFit="1" customWidth="1"/>
    <col min="11" max="16384" width="9.140625" style="2"/>
  </cols>
  <sheetData>
    <row r="6" spans="1:10" ht="15" x14ac:dyDescent="0.2">
      <c r="A6" s="7" t="s">
        <v>5</v>
      </c>
      <c r="B6" s="7" t="s">
        <v>206</v>
      </c>
      <c r="C6" s="7" t="s">
        <v>207</v>
      </c>
      <c r="D6" s="7" t="s">
        <v>0</v>
      </c>
      <c r="E6" s="7" t="s">
        <v>311</v>
      </c>
      <c r="F6" s="7" t="s">
        <v>208</v>
      </c>
      <c r="G6" s="7" t="s">
        <v>209</v>
      </c>
      <c r="H6" s="7" t="s">
        <v>210</v>
      </c>
      <c r="I6" s="7" t="s">
        <v>211</v>
      </c>
      <c r="J6" s="7" t="s">
        <v>212</v>
      </c>
    </row>
    <row r="7" spans="1:10" hidden="1" x14ac:dyDescent="0.2">
      <c r="A7" s="22" t="s">
        <v>225</v>
      </c>
      <c r="B7" s="22" t="s">
        <v>348</v>
      </c>
      <c r="C7" s="22">
        <v>2800</v>
      </c>
      <c r="D7" s="22" t="s">
        <v>214</v>
      </c>
      <c r="E7" s="22">
        <v>34</v>
      </c>
      <c r="F7" s="22">
        <v>3</v>
      </c>
      <c r="G7" s="22">
        <v>95200</v>
      </c>
      <c r="H7" s="22">
        <v>8400</v>
      </c>
      <c r="I7" s="9">
        <v>40909</v>
      </c>
      <c r="J7" s="22" t="s">
        <v>218</v>
      </c>
    </row>
    <row r="8" spans="1:10" hidden="1" x14ac:dyDescent="0.2">
      <c r="A8" s="22" t="s">
        <v>222</v>
      </c>
      <c r="B8" s="22" t="s">
        <v>346</v>
      </c>
      <c r="C8" s="22">
        <v>3880</v>
      </c>
      <c r="D8" s="22" t="s">
        <v>231</v>
      </c>
      <c r="E8" s="22">
        <v>24</v>
      </c>
      <c r="F8" s="22">
        <v>1</v>
      </c>
      <c r="G8" s="22">
        <v>93120</v>
      </c>
      <c r="H8" s="22">
        <v>3880</v>
      </c>
      <c r="I8" s="9">
        <v>40911</v>
      </c>
      <c r="J8" s="22" t="s">
        <v>218</v>
      </c>
    </row>
    <row r="9" spans="1:10" hidden="1" x14ac:dyDescent="0.2">
      <c r="A9" s="22" t="s">
        <v>225</v>
      </c>
      <c r="B9" s="22" t="s">
        <v>348</v>
      </c>
      <c r="C9" s="22">
        <v>2800</v>
      </c>
      <c r="D9" s="22" t="s">
        <v>231</v>
      </c>
      <c r="E9" s="22">
        <v>38</v>
      </c>
      <c r="F9" s="22">
        <v>3</v>
      </c>
      <c r="G9" s="22">
        <v>106400</v>
      </c>
      <c r="H9" s="22">
        <v>8400</v>
      </c>
      <c r="I9" s="9">
        <v>40914</v>
      </c>
      <c r="J9" s="22" t="s">
        <v>217</v>
      </c>
    </row>
    <row r="10" spans="1:10" hidden="1" x14ac:dyDescent="0.2">
      <c r="A10" s="22" t="s">
        <v>226</v>
      </c>
      <c r="B10" s="22" t="s">
        <v>339</v>
      </c>
      <c r="C10" s="22">
        <v>900</v>
      </c>
      <c r="D10" s="22" t="s">
        <v>228</v>
      </c>
      <c r="E10" s="22">
        <v>13</v>
      </c>
      <c r="F10" s="22">
        <v>3</v>
      </c>
      <c r="G10" s="22">
        <v>11700</v>
      </c>
      <c r="H10" s="22">
        <v>2700</v>
      </c>
      <c r="I10" s="9">
        <v>40915</v>
      </c>
      <c r="J10" s="22" t="s">
        <v>217</v>
      </c>
    </row>
    <row r="11" spans="1:10" hidden="1" x14ac:dyDescent="0.2">
      <c r="A11" s="22" t="s">
        <v>226</v>
      </c>
      <c r="B11" s="22" t="s">
        <v>344</v>
      </c>
      <c r="C11" s="22">
        <v>2500</v>
      </c>
      <c r="D11" s="22" t="s">
        <v>231</v>
      </c>
      <c r="E11" s="22">
        <v>26</v>
      </c>
      <c r="F11" s="22">
        <v>0</v>
      </c>
      <c r="G11" s="22">
        <v>65000</v>
      </c>
      <c r="H11" s="22">
        <v>0</v>
      </c>
      <c r="I11" s="9">
        <v>40916</v>
      </c>
      <c r="J11" s="22" t="s">
        <v>64</v>
      </c>
    </row>
    <row r="12" spans="1:10" hidden="1" x14ac:dyDescent="0.2">
      <c r="A12" s="22" t="s">
        <v>221</v>
      </c>
      <c r="B12" s="22" t="s">
        <v>339</v>
      </c>
      <c r="C12" s="22">
        <v>3900</v>
      </c>
      <c r="D12" s="22" t="s">
        <v>214</v>
      </c>
      <c r="E12" s="22">
        <v>46</v>
      </c>
      <c r="F12" s="22">
        <v>4</v>
      </c>
      <c r="G12" s="22">
        <v>179400</v>
      </c>
      <c r="H12" s="22">
        <v>15600</v>
      </c>
      <c r="I12" s="9">
        <v>40916</v>
      </c>
      <c r="J12" s="22" t="s">
        <v>216</v>
      </c>
    </row>
    <row r="13" spans="1:10" hidden="1" x14ac:dyDescent="0.2">
      <c r="A13" s="22" t="s">
        <v>224</v>
      </c>
      <c r="B13" s="22" t="s">
        <v>343</v>
      </c>
      <c r="C13" s="22">
        <v>1100</v>
      </c>
      <c r="D13" s="22" t="s">
        <v>229</v>
      </c>
      <c r="E13" s="22">
        <v>20</v>
      </c>
      <c r="F13" s="22">
        <v>3</v>
      </c>
      <c r="G13" s="22">
        <v>22000</v>
      </c>
      <c r="H13" s="22">
        <v>3300</v>
      </c>
      <c r="I13" s="9">
        <v>40918</v>
      </c>
      <c r="J13" s="22" t="s">
        <v>215</v>
      </c>
    </row>
    <row r="14" spans="1:10" hidden="1" x14ac:dyDescent="0.2">
      <c r="A14" s="22" t="s">
        <v>219</v>
      </c>
      <c r="B14" s="22" t="s">
        <v>341</v>
      </c>
      <c r="C14" s="22">
        <v>2360</v>
      </c>
      <c r="D14" s="22" t="s">
        <v>214</v>
      </c>
      <c r="E14" s="22">
        <v>20</v>
      </c>
      <c r="F14" s="22">
        <v>3</v>
      </c>
      <c r="G14" s="22">
        <v>47200</v>
      </c>
      <c r="H14" s="22">
        <v>7080</v>
      </c>
      <c r="I14" s="9">
        <v>40921</v>
      </c>
      <c r="J14" s="22" t="s">
        <v>218</v>
      </c>
    </row>
    <row r="15" spans="1:10" hidden="1" x14ac:dyDescent="0.2">
      <c r="A15" s="22" t="s">
        <v>219</v>
      </c>
      <c r="B15" s="22" t="s">
        <v>345</v>
      </c>
      <c r="C15" s="22">
        <v>4850</v>
      </c>
      <c r="D15" s="22" t="s">
        <v>228</v>
      </c>
      <c r="E15" s="22">
        <v>24</v>
      </c>
      <c r="F15" s="22">
        <v>1</v>
      </c>
      <c r="G15" s="22">
        <v>116400</v>
      </c>
      <c r="H15" s="22">
        <v>4850</v>
      </c>
      <c r="I15" s="9">
        <v>40921</v>
      </c>
      <c r="J15" s="22" t="s">
        <v>217</v>
      </c>
    </row>
    <row r="16" spans="1:10" hidden="1" x14ac:dyDescent="0.2">
      <c r="A16" s="22" t="s">
        <v>222</v>
      </c>
      <c r="B16" s="22" t="s">
        <v>342</v>
      </c>
      <c r="C16" s="22">
        <v>4100</v>
      </c>
      <c r="D16" s="22" t="s">
        <v>214</v>
      </c>
      <c r="E16" s="22">
        <v>30</v>
      </c>
      <c r="F16" s="22">
        <v>2</v>
      </c>
      <c r="G16" s="22">
        <v>123000</v>
      </c>
      <c r="H16" s="22">
        <v>8200</v>
      </c>
      <c r="I16" s="9">
        <v>40922</v>
      </c>
      <c r="J16" s="22" t="s">
        <v>218</v>
      </c>
    </row>
    <row r="17" spans="1:10" hidden="1" x14ac:dyDescent="0.2">
      <c r="A17" s="22" t="s">
        <v>219</v>
      </c>
      <c r="B17" s="22" t="s">
        <v>343</v>
      </c>
      <c r="C17" s="22">
        <v>2500</v>
      </c>
      <c r="D17" s="22" t="s">
        <v>232</v>
      </c>
      <c r="E17" s="22">
        <v>49</v>
      </c>
      <c r="F17" s="22">
        <v>2</v>
      </c>
      <c r="G17" s="22">
        <v>122500</v>
      </c>
      <c r="H17" s="22">
        <v>5000</v>
      </c>
      <c r="I17" s="9">
        <v>40923</v>
      </c>
      <c r="J17" s="22" t="s">
        <v>218</v>
      </c>
    </row>
    <row r="18" spans="1:10" hidden="1" x14ac:dyDescent="0.2">
      <c r="A18" s="22" t="s">
        <v>222</v>
      </c>
      <c r="B18" s="22" t="s">
        <v>342</v>
      </c>
      <c r="C18" s="22">
        <v>4100</v>
      </c>
      <c r="D18" s="22" t="s">
        <v>231</v>
      </c>
      <c r="E18" s="22">
        <v>24</v>
      </c>
      <c r="F18" s="22">
        <v>0</v>
      </c>
      <c r="G18" s="22">
        <v>98400</v>
      </c>
      <c r="H18" s="22">
        <v>0</v>
      </c>
      <c r="I18" s="9">
        <v>40924</v>
      </c>
      <c r="J18" s="22" t="s">
        <v>117</v>
      </c>
    </row>
    <row r="19" spans="1:10" hidden="1" x14ac:dyDescent="0.2">
      <c r="A19" s="22" t="s">
        <v>225</v>
      </c>
      <c r="B19" s="22" t="s">
        <v>348</v>
      </c>
      <c r="C19" s="22">
        <v>2750</v>
      </c>
      <c r="D19" s="22" t="s">
        <v>228</v>
      </c>
      <c r="E19" s="22">
        <v>23</v>
      </c>
      <c r="F19" s="22">
        <v>0</v>
      </c>
      <c r="G19" s="22">
        <v>63250</v>
      </c>
      <c r="H19" s="22">
        <v>0</v>
      </c>
      <c r="I19" s="9">
        <v>40925</v>
      </c>
      <c r="J19" s="22" t="s">
        <v>117</v>
      </c>
    </row>
    <row r="20" spans="1:10" hidden="1" x14ac:dyDescent="0.2">
      <c r="A20" s="22" t="s">
        <v>219</v>
      </c>
      <c r="B20" s="22" t="s">
        <v>341</v>
      </c>
      <c r="C20" s="22">
        <v>2400</v>
      </c>
      <c r="D20" s="22" t="s">
        <v>229</v>
      </c>
      <c r="E20" s="22">
        <v>23</v>
      </c>
      <c r="F20" s="22">
        <v>4</v>
      </c>
      <c r="G20" s="22">
        <v>55200</v>
      </c>
      <c r="H20" s="22">
        <v>9600</v>
      </c>
      <c r="I20" s="9">
        <v>40926</v>
      </c>
      <c r="J20" s="22" t="s">
        <v>117</v>
      </c>
    </row>
    <row r="21" spans="1:10" hidden="1" x14ac:dyDescent="0.2">
      <c r="A21" s="22" t="s">
        <v>226</v>
      </c>
      <c r="B21" s="22" t="s">
        <v>342</v>
      </c>
      <c r="C21" s="22">
        <v>1960</v>
      </c>
      <c r="D21" s="22" t="s">
        <v>230</v>
      </c>
      <c r="E21" s="22">
        <v>33</v>
      </c>
      <c r="F21" s="22">
        <v>0</v>
      </c>
      <c r="G21" s="22">
        <v>64680</v>
      </c>
      <c r="H21" s="22">
        <v>0</v>
      </c>
      <c r="I21" s="9">
        <v>40927</v>
      </c>
      <c r="J21" s="22" t="s">
        <v>216</v>
      </c>
    </row>
    <row r="22" spans="1:10" hidden="1" x14ac:dyDescent="0.2">
      <c r="A22" s="22" t="s">
        <v>221</v>
      </c>
      <c r="B22" s="22" t="s">
        <v>342</v>
      </c>
      <c r="C22" s="22">
        <v>1800</v>
      </c>
      <c r="D22" s="22" t="s">
        <v>232</v>
      </c>
      <c r="E22" s="22">
        <v>46</v>
      </c>
      <c r="F22" s="22">
        <v>1</v>
      </c>
      <c r="G22" s="22">
        <v>82800</v>
      </c>
      <c r="H22" s="22">
        <v>1800</v>
      </c>
      <c r="I22" s="9">
        <v>40927</v>
      </c>
      <c r="J22" s="22" t="s">
        <v>217</v>
      </c>
    </row>
    <row r="23" spans="1:10" hidden="1" x14ac:dyDescent="0.2">
      <c r="A23" s="22" t="s">
        <v>222</v>
      </c>
      <c r="B23" s="22" t="s">
        <v>342</v>
      </c>
      <c r="C23" s="22">
        <v>4100</v>
      </c>
      <c r="D23" s="22" t="s">
        <v>230</v>
      </c>
      <c r="E23" s="22">
        <v>27</v>
      </c>
      <c r="F23" s="22">
        <v>4</v>
      </c>
      <c r="G23" s="22">
        <v>110700</v>
      </c>
      <c r="H23" s="22">
        <v>16400</v>
      </c>
      <c r="I23" s="9">
        <v>40928</v>
      </c>
      <c r="J23" s="22" t="s">
        <v>117</v>
      </c>
    </row>
    <row r="24" spans="1:10" hidden="1" x14ac:dyDescent="0.2">
      <c r="A24" s="22" t="s">
        <v>220</v>
      </c>
      <c r="B24" s="22" t="s">
        <v>340</v>
      </c>
      <c r="C24" s="22">
        <v>1280</v>
      </c>
      <c r="D24" s="22" t="s">
        <v>231</v>
      </c>
      <c r="E24" s="22">
        <v>15</v>
      </c>
      <c r="F24" s="22">
        <v>4</v>
      </c>
      <c r="G24" s="22">
        <v>19200</v>
      </c>
      <c r="H24" s="22">
        <v>5120</v>
      </c>
      <c r="I24" s="9">
        <v>40930</v>
      </c>
      <c r="J24" s="22" t="s">
        <v>117</v>
      </c>
    </row>
    <row r="25" spans="1:10" hidden="1" x14ac:dyDescent="0.2">
      <c r="A25" s="22" t="s">
        <v>220</v>
      </c>
      <c r="B25" s="22" t="s">
        <v>345</v>
      </c>
      <c r="C25" s="22">
        <v>3380</v>
      </c>
      <c r="D25" s="22" t="s">
        <v>231</v>
      </c>
      <c r="E25" s="22">
        <v>35</v>
      </c>
      <c r="F25" s="22">
        <v>3</v>
      </c>
      <c r="G25" s="22">
        <v>118300</v>
      </c>
      <c r="H25" s="22">
        <v>10140</v>
      </c>
      <c r="I25" s="9">
        <v>40931</v>
      </c>
      <c r="J25" s="22" t="s">
        <v>217</v>
      </c>
    </row>
    <row r="26" spans="1:10" hidden="1" x14ac:dyDescent="0.2">
      <c r="A26" s="22" t="s">
        <v>222</v>
      </c>
      <c r="B26" s="22" t="s">
        <v>345</v>
      </c>
      <c r="C26" s="22">
        <v>2870</v>
      </c>
      <c r="D26" s="22" t="s">
        <v>231</v>
      </c>
      <c r="E26" s="22">
        <v>11</v>
      </c>
      <c r="F26" s="22">
        <v>2</v>
      </c>
      <c r="G26" s="22">
        <v>31570</v>
      </c>
      <c r="H26" s="22">
        <v>5740</v>
      </c>
      <c r="I26" s="9">
        <v>40931</v>
      </c>
      <c r="J26" s="22" t="s">
        <v>215</v>
      </c>
    </row>
    <row r="27" spans="1:10" hidden="1" x14ac:dyDescent="0.2">
      <c r="A27" s="22" t="s">
        <v>227</v>
      </c>
      <c r="B27" s="22" t="s">
        <v>345</v>
      </c>
      <c r="C27" s="22">
        <v>1080</v>
      </c>
      <c r="D27" s="22" t="s">
        <v>229</v>
      </c>
      <c r="E27" s="22">
        <v>50</v>
      </c>
      <c r="F27" s="22">
        <v>3</v>
      </c>
      <c r="G27" s="22">
        <v>54000</v>
      </c>
      <c r="H27" s="22">
        <v>3240</v>
      </c>
      <c r="I27" s="9">
        <v>40933</v>
      </c>
      <c r="J27" s="22" t="s">
        <v>217</v>
      </c>
    </row>
    <row r="28" spans="1:10" hidden="1" x14ac:dyDescent="0.2">
      <c r="A28" s="22" t="s">
        <v>224</v>
      </c>
      <c r="B28" s="22" t="s">
        <v>343</v>
      </c>
      <c r="C28" s="22">
        <v>1100</v>
      </c>
      <c r="D28" s="22" t="s">
        <v>231</v>
      </c>
      <c r="E28" s="22">
        <v>16</v>
      </c>
      <c r="F28" s="22">
        <v>4</v>
      </c>
      <c r="G28" s="22">
        <v>17600</v>
      </c>
      <c r="H28" s="22">
        <v>4400</v>
      </c>
      <c r="I28" s="9">
        <v>40933</v>
      </c>
      <c r="J28" s="22" t="s">
        <v>117</v>
      </c>
    </row>
    <row r="29" spans="1:10" hidden="1" x14ac:dyDescent="0.2">
      <c r="A29" s="22" t="s">
        <v>222</v>
      </c>
      <c r="B29" s="22" t="s">
        <v>344</v>
      </c>
      <c r="C29" s="22">
        <v>4050</v>
      </c>
      <c r="D29" s="22" t="s">
        <v>230</v>
      </c>
      <c r="E29" s="22">
        <v>16</v>
      </c>
      <c r="F29" s="22">
        <v>4</v>
      </c>
      <c r="G29" s="22">
        <v>64800</v>
      </c>
      <c r="H29" s="22">
        <v>16200</v>
      </c>
      <c r="I29" s="9">
        <v>40934</v>
      </c>
      <c r="J29" s="22" t="s">
        <v>216</v>
      </c>
    </row>
    <row r="30" spans="1:10" hidden="1" x14ac:dyDescent="0.2">
      <c r="A30" s="22" t="s">
        <v>221</v>
      </c>
      <c r="B30" s="22" t="s">
        <v>339</v>
      </c>
      <c r="C30" s="22">
        <v>3900</v>
      </c>
      <c r="D30" s="22" t="s">
        <v>229</v>
      </c>
      <c r="E30" s="22">
        <v>27</v>
      </c>
      <c r="F30" s="22">
        <v>4</v>
      </c>
      <c r="G30" s="22">
        <v>105300</v>
      </c>
      <c r="H30" s="22">
        <v>15600</v>
      </c>
      <c r="I30" s="9">
        <v>40936</v>
      </c>
      <c r="J30" s="22" t="s">
        <v>117</v>
      </c>
    </row>
    <row r="31" spans="1:10" hidden="1" x14ac:dyDescent="0.2">
      <c r="A31" s="22" t="s">
        <v>224</v>
      </c>
      <c r="B31" s="22" t="s">
        <v>340</v>
      </c>
      <c r="C31" s="22">
        <v>1750</v>
      </c>
      <c r="D31" s="22" t="s">
        <v>232</v>
      </c>
      <c r="E31" s="22">
        <v>45</v>
      </c>
      <c r="F31" s="22">
        <v>3</v>
      </c>
      <c r="G31" s="22">
        <v>78750</v>
      </c>
      <c r="H31" s="22">
        <v>5250</v>
      </c>
      <c r="I31" s="9">
        <v>40937</v>
      </c>
      <c r="J31" s="22" t="s">
        <v>217</v>
      </c>
    </row>
    <row r="32" spans="1:10" hidden="1" x14ac:dyDescent="0.2">
      <c r="A32" s="22" t="s">
        <v>226</v>
      </c>
      <c r="B32" s="22" t="s">
        <v>340</v>
      </c>
      <c r="C32" s="22">
        <v>1200</v>
      </c>
      <c r="D32" s="22" t="s">
        <v>232</v>
      </c>
      <c r="E32" s="22">
        <v>10</v>
      </c>
      <c r="F32" s="22">
        <v>1</v>
      </c>
      <c r="G32" s="22">
        <v>12000</v>
      </c>
      <c r="H32" s="22">
        <v>1200</v>
      </c>
      <c r="I32" s="9">
        <v>40940</v>
      </c>
      <c r="J32" s="22" t="s">
        <v>117</v>
      </c>
    </row>
    <row r="33" spans="1:10" hidden="1" x14ac:dyDescent="0.2">
      <c r="A33" s="22" t="s">
        <v>223</v>
      </c>
      <c r="B33" s="22" t="s">
        <v>340</v>
      </c>
      <c r="C33" s="22">
        <v>4550</v>
      </c>
      <c r="D33" s="22" t="s">
        <v>214</v>
      </c>
      <c r="E33" s="22">
        <v>22</v>
      </c>
      <c r="F33" s="22">
        <v>4</v>
      </c>
      <c r="G33" s="22">
        <v>100100</v>
      </c>
      <c r="H33" s="22">
        <v>18200</v>
      </c>
      <c r="I33" s="9">
        <v>40941</v>
      </c>
      <c r="J33" s="22" t="s">
        <v>217</v>
      </c>
    </row>
    <row r="34" spans="1:10" hidden="1" x14ac:dyDescent="0.2">
      <c r="A34" s="22" t="s">
        <v>225</v>
      </c>
      <c r="B34" s="22" t="s">
        <v>347</v>
      </c>
      <c r="C34" s="22">
        <v>3750</v>
      </c>
      <c r="D34" s="22" t="s">
        <v>229</v>
      </c>
      <c r="E34" s="22">
        <v>39</v>
      </c>
      <c r="F34" s="22">
        <v>1</v>
      </c>
      <c r="G34" s="22">
        <v>146250</v>
      </c>
      <c r="H34" s="22">
        <v>3750</v>
      </c>
      <c r="I34" s="9">
        <v>40943</v>
      </c>
      <c r="J34" s="22" t="s">
        <v>216</v>
      </c>
    </row>
    <row r="35" spans="1:10" hidden="1" x14ac:dyDescent="0.2">
      <c r="A35" s="22" t="s">
        <v>219</v>
      </c>
      <c r="B35" s="22" t="s">
        <v>345</v>
      </c>
      <c r="C35" s="22">
        <v>4900</v>
      </c>
      <c r="D35" s="22" t="s">
        <v>229</v>
      </c>
      <c r="E35" s="22">
        <v>48</v>
      </c>
      <c r="F35" s="22">
        <v>0</v>
      </c>
      <c r="G35" s="22">
        <v>235200</v>
      </c>
      <c r="H35" s="22">
        <v>0</v>
      </c>
      <c r="I35" s="9">
        <v>40944</v>
      </c>
      <c r="J35" s="22" t="s">
        <v>216</v>
      </c>
    </row>
    <row r="36" spans="1:10" hidden="1" x14ac:dyDescent="0.2">
      <c r="A36" s="22" t="s">
        <v>219</v>
      </c>
      <c r="B36" s="22" t="s">
        <v>345</v>
      </c>
      <c r="C36" s="22">
        <v>5000</v>
      </c>
      <c r="D36" s="22" t="s">
        <v>232</v>
      </c>
      <c r="E36" s="22">
        <v>31</v>
      </c>
      <c r="F36" s="22">
        <v>3</v>
      </c>
      <c r="G36" s="22">
        <v>155000</v>
      </c>
      <c r="H36" s="22">
        <v>15000</v>
      </c>
      <c r="I36" s="9">
        <v>40947</v>
      </c>
      <c r="J36" s="22" t="s">
        <v>217</v>
      </c>
    </row>
    <row r="37" spans="1:10" hidden="1" x14ac:dyDescent="0.2">
      <c r="A37" s="22" t="s">
        <v>222</v>
      </c>
      <c r="B37" s="22" t="s">
        <v>344</v>
      </c>
      <c r="C37" s="22">
        <v>4000</v>
      </c>
      <c r="D37" s="22" t="s">
        <v>228</v>
      </c>
      <c r="E37" s="22">
        <v>24</v>
      </c>
      <c r="F37" s="22">
        <v>1</v>
      </c>
      <c r="G37" s="22">
        <v>96000</v>
      </c>
      <c r="H37" s="22">
        <v>4000</v>
      </c>
      <c r="I37" s="9">
        <v>40948</v>
      </c>
      <c r="J37" s="22" t="s">
        <v>215</v>
      </c>
    </row>
    <row r="38" spans="1:10" hidden="1" x14ac:dyDescent="0.2">
      <c r="A38" s="22" t="s">
        <v>223</v>
      </c>
      <c r="B38" s="22" t="s">
        <v>344</v>
      </c>
      <c r="C38" s="22">
        <v>10000</v>
      </c>
      <c r="D38" s="22" t="s">
        <v>229</v>
      </c>
      <c r="E38" s="22">
        <v>28</v>
      </c>
      <c r="F38" s="22">
        <v>0</v>
      </c>
      <c r="G38" s="22">
        <v>280000</v>
      </c>
      <c r="H38" s="22">
        <v>0</v>
      </c>
      <c r="I38" s="9">
        <v>40949</v>
      </c>
      <c r="J38" s="22" t="s">
        <v>215</v>
      </c>
    </row>
    <row r="39" spans="1:10" hidden="1" x14ac:dyDescent="0.2">
      <c r="A39" s="22" t="s">
        <v>223</v>
      </c>
      <c r="B39" s="22" t="s">
        <v>340</v>
      </c>
      <c r="C39" s="22">
        <v>4550</v>
      </c>
      <c r="D39" s="22" t="s">
        <v>230</v>
      </c>
      <c r="E39" s="22">
        <v>41</v>
      </c>
      <c r="F39" s="22">
        <v>4</v>
      </c>
      <c r="G39" s="22">
        <v>186550</v>
      </c>
      <c r="H39" s="22">
        <v>18200</v>
      </c>
      <c r="I39" s="9">
        <v>40949</v>
      </c>
      <c r="J39" s="22" t="s">
        <v>117</v>
      </c>
    </row>
    <row r="40" spans="1:10" hidden="1" x14ac:dyDescent="0.2">
      <c r="A40" s="22" t="s">
        <v>220</v>
      </c>
      <c r="B40" s="22" t="s">
        <v>344</v>
      </c>
      <c r="C40" s="22">
        <v>2850</v>
      </c>
      <c r="D40" s="22" t="s">
        <v>230</v>
      </c>
      <c r="E40" s="22">
        <v>23</v>
      </c>
      <c r="F40" s="22">
        <v>3</v>
      </c>
      <c r="G40" s="22">
        <v>65550</v>
      </c>
      <c r="H40" s="22">
        <v>8550</v>
      </c>
      <c r="I40" s="9">
        <v>40951</v>
      </c>
      <c r="J40" s="22" t="s">
        <v>217</v>
      </c>
    </row>
    <row r="41" spans="1:10" hidden="1" x14ac:dyDescent="0.2">
      <c r="A41" s="22" t="s">
        <v>226</v>
      </c>
      <c r="B41" s="22" t="s">
        <v>341</v>
      </c>
      <c r="C41" s="22">
        <v>1600</v>
      </c>
      <c r="D41" s="22" t="s">
        <v>232</v>
      </c>
      <c r="E41" s="22">
        <v>35</v>
      </c>
      <c r="F41" s="22">
        <v>1</v>
      </c>
      <c r="G41" s="22">
        <v>56000</v>
      </c>
      <c r="H41" s="22">
        <v>1600</v>
      </c>
      <c r="I41" s="9">
        <v>40953</v>
      </c>
      <c r="J41" s="22" t="s">
        <v>64</v>
      </c>
    </row>
    <row r="42" spans="1:10" hidden="1" x14ac:dyDescent="0.2">
      <c r="A42" s="22" t="s">
        <v>224</v>
      </c>
      <c r="B42" s="22" t="s">
        <v>339</v>
      </c>
      <c r="C42" s="22">
        <v>900</v>
      </c>
      <c r="D42" s="22" t="s">
        <v>214</v>
      </c>
      <c r="E42" s="22">
        <v>28</v>
      </c>
      <c r="F42" s="22">
        <v>4</v>
      </c>
      <c r="G42" s="22">
        <v>25200</v>
      </c>
      <c r="H42" s="22">
        <v>3600</v>
      </c>
      <c r="I42" s="9">
        <v>40954</v>
      </c>
      <c r="J42" s="22" t="s">
        <v>64</v>
      </c>
    </row>
    <row r="43" spans="1:10" hidden="1" x14ac:dyDescent="0.2">
      <c r="A43" s="22" t="s">
        <v>223</v>
      </c>
      <c r="B43" s="22" t="s">
        <v>344</v>
      </c>
      <c r="C43" s="22">
        <v>10250</v>
      </c>
      <c r="D43" s="22" t="s">
        <v>231</v>
      </c>
      <c r="E43" s="22">
        <v>16</v>
      </c>
      <c r="F43" s="22">
        <v>4</v>
      </c>
      <c r="G43" s="22">
        <v>164000</v>
      </c>
      <c r="H43" s="22">
        <v>41000</v>
      </c>
      <c r="I43" s="9">
        <v>40958</v>
      </c>
      <c r="J43" s="22" t="s">
        <v>64</v>
      </c>
    </row>
    <row r="44" spans="1:10" hidden="1" x14ac:dyDescent="0.2">
      <c r="A44" s="22" t="s">
        <v>221</v>
      </c>
      <c r="B44" s="22" t="s">
        <v>339</v>
      </c>
      <c r="C44" s="22">
        <v>3900</v>
      </c>
      <c r="D44" s="22" t="s">
        <v>230</v>
      </c>
      <c r="E44" s="22">
        <v>38</v>
      </c>
      <c r="F44" s="22">
        <v>4</v>
      </c>
      <c r="G44" s="22">
        <v>148200</v>
      </c>
      <c r="H44" s="22">
        <v>15600</v>
      </c>
      <c r="I44" s="9">
        <v>40958</v>
      </c>
      <c r="J44" s="22" t="s">
        <v>217</v>
      </c>
    </row>
    <row r="45" spans="1:10" hidden="1" x14ac:dyDescent="0.2">
      <c r="A45" s="22" t="s">
        <v>222</v>
      </c>
      <c r="B45" s="22" t="s">
        <v>344</v>
      </c>
      <c r="C45" s="22">
        <v>4050</v>
      </c>
      <c r="D45" s="22" t="s">
        <v>232</v>
      </c>
      <c r="E45" s="22">
        <v>19</v>
      </c>
      <c r="F45" s="22">
        <v>2</v>
      </c>
      <c r="G45" s="22">
        <v>76950</v>
      </c>
      <c r="H45" s="22">
        <v>8100</v>
      </c>
      <c r="I45" s="9">
        <v>40959</v>
      </c>
      <c r="J45" s="22" t="s">
        <v>215</v>
      </c>
    </row>
    <row r="46" spans="1:10" hidden="1" x14ac:dyDescent="0.2">
      <c r="A46" s="22" t="s">
        <v>223</v>
      </c>
      <c r="B46" s="22" t="s">
        <v>343</v>
      </c>
      <c r="C46" s="22">
        <v>5400</v>
      </c>
      <c r="D46" s="22" t="s">
        <v>228</v>
      </c>
      <c r="E46" s="22">
        <v>35</v>
      </c>
      <c r="F46" s="22">
        <v>1</v>
      </c>
      <c r="G46" s="22">
        <v>189000</v>
      </c>
      <c r="H46" s="22">
        <v>5400</v>
      </c>
      <c r="I46" s="9">
        <v>40960</v>
      </c>
      <c r="J46" s="22" t="s">
        <v>216</v>
      </c>
    </row>
    <row r="47" spans="1:10" hidden="1" x14ac:dyDescent="0.2">
      <c r="A47" s="22" t="s">
        <v>226</v>
      </c>
      <c r="B47" s="22" t="s">
        <v>342</v>
      </c>
      <c r="C47" s="22">
        <v>1960</v>
      </c>
      <c r="D47" s="22" t="s">
        <v>214</v>
      </c>
      <c r="E47" s="22">
        <v>20</v>
      </c>
      <c r="F47" s="22">
        <v>3</v>
      </c>
      <c r="G47" s="22">
        <v>39200</v>
      </c>
      <c r="H47" s="22">
        <v>5880</v>
      </c>
      <c r="I47" s="9">
        <v>40960</v>
      </c>
      <c r="J47" s="22" t="s">
        <v>217</v>
      </c>
    </row>
    <row r="48" spans="1:10" hidden="1" x14ac:dyDescent="0.2">
      <c r="A48" s="22" t="s">
        <v>224</v>
      </c>
      <c r="B48" s="22" t="s">
        <v>345</v>
      </c>
      <c r="C48" s="22">
        <v>2000</v>
      </c>
      <c r="D48" s="22" t="s">
        <v>228</v>
      </c>
      <c r="E48" s="22">
        <v>14</v>
      </c>
      <c r="F48" s="22">
        <v>0</v>
      </c>
      <c r="G48" s="22">
        <v>28000</v>
      </c>
      <c r="H48" s="22">
        <v>0</v>
      </c>
      <c r="I48" s="9">
        <v>40961</v>
      </c>
      <c r="J48" s="22" t="s">
        <v>216</v>
      </c>
    </row>
    <row r="49" spans="1:10" hidden="1" x14ac:dyDescent="0.2">
      <c r="A49" s="22" t="s">
        <v>213</v>
      </c>
      <c r="B49" s="22" t="s">
        <v>343</v>
      </c>
      <c r="C49" s="22">
        <v>1500</v>
      </c>
      <c r="D49" s="22" t="s">
        <v>229</v>
      </c>
      <c r="E49" s="22">
        <v>25</v>
      </c>
      <c r="F49" s="22">
        <v>1</v>
      </c>
      <c r="G49" s="22">
        <v>37500</v>
      </c>
      <c r="H49" s="22">
        <v>1500</v>
      </c>
      <c r="I49" s="9">
        <v>40961</v>
      </c>
      <c r="J49" s="22" t="s">
        <v>217</v>
      </c>
    </row>
    <row r="50" spans="1:10" hidden="1" x14ac:dyDescent="0.2">
      <c r="A50" s="22" t="s">
        <v>219</v>
      </c>
      <c r="B50" s="22" t="s">
        <v>339</v>
      </c>
      <c r="C50" s="22">
        <v>1350</v>
      </c>
      <c r="D50" s="22" t="s">
        <v>230</v>
      </c>
      <c r="E50" s="22">
        <v>20</v>
      </c>
      <c r="F50" s="22">
        <v>3</v>
      </c>
      <c r="G50" s="22">
        <v>27000</v>
      </c>
      <c r="H50" s="22">
        <v>4050</v>
      </c>
      <c r="I50" s="9">
        <v>40962</v>
      </c>
      <c r="J50" s="22" t="s">
        <v>64</v>
      </c>
    </row>
    <row r="51" spans="1:10" hidden="1" x14ac:dyDescent="0.2">
      <c r="A51" s="22" t="s">
        <v>213</v>
      </c>
      <c r="B51" s="22" t="s">
        <v>340</v>
      </c>
      <c r="C51" s="22">
        <v>2000</v>
      </c>
      <c r="D51" s="22" t="s">
        <v>231</v>
      </c>
      <c r="E51" s="22">
        <v>24</v>
      </c>
      <c r="F51" s="22">
        <v>3</v>
      </c>
      <c r="G51" s="22">
        <v>48000</v>
      </c>
      <c r="H51" s="22">
        <v>6000</v>
      </c>
      <c r="I51" s="9">
        <v>40962</v>
      </c>
      <c r="J51" s="22" t="s">
        <v>117</v>
      </c>
    </row>
    <row r="52" spans="1:10" hidden="1" x14ac:dyDescent="0.2">
      <c r="A52" s="22" t="s">
        <v>213</v>
      </c>
      <c r="B52" s="22" t="s">
        <v>343</v>
      </c>
      <c r="C52" s="22">
        <v>1650</v>
      </c>
      <c r="D52" s="22" t="s">
        <v>214</v>
      </c>
      <c r="E52" s="22">
        <v>30</v>
      </c>
      <c r="F52" s="22">
        <v>1</v>
      </c>
      <c r="G52" s="22">
        <v>49500</v>
      </c>
      <c r="H52" s="22">
        <v>1650</v>
      </c>
      <c r="I52" s="9">
        <v>40963</v>
      </c>
      <c r="J52" s="22" t="s">
        <v>117</v>
      </c>
    </row>
    <row r="53" spans="1:10" hidden="1" x14ac:dyDescent="0.2">
      <c r="A53" s="22" t="s">
        <v>213</v>
      </c>
      <c r="B53" s="22" t="s">
        <v>343</v>
      </c>
      <c r="C53" s="22">
        <v>1700</v>
      </c>
      <c r="D53" s="22" t="s">
        <v>232</v>
      </c>
      <c r="E53" s="22">
        <v>42</v>
      </c>
      <c r="F53" s="22">
        <v>1</v>
      </c>
      <c r="G53" s="22">
        <v>71400</v>
      </c>
      <c r="H53" s="22">
        <v>1700</v>
      </c>
      <c r="I53" s="9">
        <v>40964</v>
      </c>
      <c r="J53" s="22" t="s">
        <v>215</v>
      </c>
    </row>
    <row r="54" spans="1:10" hidden="1" x14ac:dyDescent="0.2">
      <c r="A54" s="22" t="s">
        <v>226</v>
      </c>
      <c r="B54" s="22" t="s">
        <v>344</v>
      </c>
      <c r="C54" s="22">
        <v>2500</v>
      </c>
      <c r="D54" s="22" t="s">
        <v>214</v>
      </c>
      <c r="E54" s="22">
        <v>15</v>
      </c>
      <c r="F54" s="22">
        <v>3</v>
      </c>
      <c r="G54" s="22">
        <v>37500</v>
      </c>
      <c r="H54" s="22">
        <v>7500</v>
      </c>
      <c r="I54" s="9">
        <v>40965</v>
      </c>
      <c r="J54" s="22" t="s">
        <v>64</v>
      </c>
    </row>
    <row r="55" spans="1:10" hidden="1" x14ac:dyDescent="0.2">
      <c r="A55" s="22" t="s">
        <v>226</v>
      </c>
      <c r="B55" s="22" t="s">
        <v>344</v>
      </c>
      <c r="C55" s="22">
        <v>2500</v>
      </c>
      <c r="D55" s="22" t="s">
        <v>230</v>
      </c>
      <c r="E55" s="22">
        <v>44</v>
      </c>
      <c r="F55" s="22">
        <v>0</v>
      </c>
      <c r="G55" s="22">
        <v>110000</v>
      </c>
      <c r="H55" s="22">
        <v>0</v>
      </c>
      <c r="I55" s="9">
        <v>40966</v>
      </c>
      <c r="J55" s="22" t="s">
        <v>217</v>
      </c>
    </row>
    <row r="56" spans="1:10" hidden="1" x14ac:dyDescent="0.2">
      <c r="A56" s="22" t="s">
        <v>213</v>
      </c>
      <c r="B56" s="22" t="s">
        <v>342</v>
      </c>
      <c r="C56" s="22">
        <v>1750</v>
      </c>
      <c r="D56" s="22" t="s">
        <v>229</v>
      </c>
      <c r="E56" s="22">
        <v>38</v>
      </c>
      <c r="F56" s="22">
        <v>0</v>
      </c>
      <c r="G56" s="22">
        <v>66500</v>
      </c>
      <c r="H56" s="22">
        <v>0</v>
      </c>
      <c r="I56" s="9">
        <v>40967</v>
      </c>
      <c r="J56" s="22" t="s">
        <v>216</v>
      </c>
    </row>
    <row r="57" spans="1:10" hidden="1" x14ac:dyDescent="0.2">
      <c r="A57" s="22" t="s">
        <v>219</v>
      </c>
      <c r="B57" s="22" t="s">
        <v>343</v>
      </c>
      <c r="C57" s="22">
        <v>2570</v>
      </c>
      <c r="D57" s="22" t="s">
        <v>230</v>
      </c>
      <c r="E57" s="22">
        <v>31</v>
      </c>
      <c r="F57" s="22">
        <v>3</v>
      </c>
      <c r="G57" s="22">
        <v>79670</v>
      </c>
      <c r="H57" s="22">
        <v>7710</v>
      </c>
      <c r="I57" s="9">
        <v>40969</v>
      </c>
      <c r="J57" s="22" t="s">
        <v>218</v>
      </c>
    </row>
    <row r="58" spans="1:10" hidden="1" x14ac:dyDescent="0.2">
      <c r="A58" s="22" t="s">
        <v>226</v>
      </c>
      <c r="B58" s="22" t="s">
        <v>343</v>
      </c>
      <c r="C58" s="22">
        <v>1650</v>
      </c>
      <c r="D58" s="22" t="s">
        <v>230</v>
      </c>
      <c r="E58" s="22">
        <v>28</v>
      </c>
      <c r="F58" s="22">
        <v>0</v>
      </c>
      <c r="G58" s="22">
        <v>46200</v>
      </c>
      <c r="H58" s="22">
        <v>0</v>
      </c>
      <c r="I58" s="9">
        <v>40970</v>
      </c>
      <c r="J58" s="22" t="s">
        <v>216</v>
      </c>
    </row>
    <row r="59" spans="1:10" hidden="1" x14ac:dyDescent="0.2">
      <c r="A59" s="22" t="s">
        <v>233</v>
      </c>
      <c r="B59" s="22" t="s">
        <v>339</v>
      </c>
      <c r="C59" s="22">
        <v>1850</v>
      </c>
      <c r="D59" s="22" t="s">
        <v>232</v>
      </c>
      <c r="E59" s="22">
        <v>12</v>
      </c>
      <c r="F59" s="22">
        <v>1</v>
      </c>
      <c r="G59" s="22">
        <v>22200</v>
      </c>
      <c r="H59" s="22">
        <v>1850</v>
      </c>
      <c r="I59" s="9">
        <v>40971</v>
      </c>
      <c r="J59" s="22" t="s">
        <v>217</v>
      </c>
    </row>
    <row r="60" spans="1:10" hidden="1" x14ac:dyDescent="0.2">
      <c r="A60" s="22" t="s">
        <v>226</v>
      </c>
      <c r="B60" s="22" t="s">
        <v>344</v>
      </c>
      <c r="C60" s="22">
        <v>2500</v>
      </c>
      <c r="D60" s="22" t="s">
        <v>232</v>
      </c>
      <c r="E60" s="22">
        <v>11</v>
      </c>
      <c r="F60" s="22">
        <v>0</v>
      </c>
      <c r="G60" s="22">
        <v>27500</v>
      </c>
      <c r="H60" s="22">
        <v>0</v>
      </c>
      <c r="I60" s="9">
        <v>40971</v>
      </c>
      <c r="J60" s="22" t="s">
        <v>216</v>
      </c>
    </row>
    <row r="61" spans="1:10" hidden="1" x14ac:dyDescent="0.2">
      <c r="A61" s="22" t="s">
        <v>222</v>
      </c>
      <c r="B61" s="22" t="s">
        <v>344</v>
      </c>
      <c r="C61" s="22">
        <v>4050</v>
      </c>
      <c r="D61" s="22" t="s">
        <v>231</v>
      </c>
      <c r="E61" s="22">
        <v>47</v>
      </c>
      <c r="F61" s="22">
        <v>3</v>
      </c>
      <c r="G61" s="22">
        <v>190350</v>
      </c>
      <c r="H61" s="22">
        <v>12150</v>
      </c>
      <c r="I61" s="9">
        <v>40971</v>
      </c>
      <c r="J61" s="22" t="s">
        <v>64</v>
      </c>
    </row>
    <row r="62" spans="1:10" hidden="1" x14ac:dyDescent="0.2">
      <c r="A62" s="22" t="s">
        <v>227</v>
      </c>
      <c r="B62" s="22" t="s">
        <v>339</v>
      </c>
      <c r="C62" s="22">
        <v>1200</v>
      </c>
      <c r="D62" s="22" t="s">
        <v>228</v>
      </c>
      <c r="E62" s="22">
        <v>43</v>
      </c>
      <c r="F62" s="22">
        <v>0</v>
      </c>
      <c r="G62" s="22">
        <v>51600</v>
      </c>
      <c r="H62" s="22">
        <v>0</v>
      </c>
      <c r="I62" s="9">
        <v>40973</v>
      </c>
      <c r="J62" s="22" t="s">
        <v>216</v>
      </c>
    </row>
    <row r="63" spans="1:10" hidden="1" x14ac:dyDescent="0.2">
      <c r="A63" s="22" t="s">
        <v>226</v>
      </c>
      <c r="B63" s="22" t="s">
        <v>342</v>
      </c>
      <c r="C63" s="22">
        <v>2000</v>
      </c>
      <c r="D63" s="22" t="s">
        <v>231</v>
      </c>
      <c r="E63" s="22">
        <v>16</v>
      </c>
      <c r="F63" s="22">
        <v>0</v>
      </c>
      <c r="G63" s="22">
        <v>32000</v>
      </c>
      <c r="H63" s="22">
        <v>0</v>
      </c>
      <c r="I63" s="9">
        <v>40973</v>
      </c>
      <c r="J63" s="22" t="s">
        <v>217</v>
      </c>
    </row>
    <row r="64" spans="1:10" hidden="1" x14ac:dyDescent="0.2">
      <c r="A64" s="22" t="s">
        <v>221</v>
      </c>
      <c r="B64" s="22" t="s">
        <v>340</v>
      </c>
      <c r="C64" s="22">
        <v>2620</v>
      </c>
      <c r="D64" s="22" t="s">
        <v>231</v>
      </c>
      <c r="E64" s="22">
        <v>25</v>
      </c>
      <c r="F64" s="22">
        <v>0</v>
      </c>
      <c r="G64" s="22">
        <v>65500</v>
      </c>
      <c r="H64" s="22">
        <v>0</v>
      </c>
      <c r="I64" s="9">
        <v>40973</v>
      </c>
      <c r="J64" s="22" t="s">
        <v>215</v>
      </c>
    </row>
    <row r="65" spans="1:10" hidden="1" x14ac:dyDescent="0.2">
      <c r="A65" s="22" t="s">
        <v>227</v>
      </c>
      <c r="B65" s="22" t="s">
        <v>345</v>
      </c>
      <c r="C65" s="22">
        <v>1100</v>
      </c>
      <c r="D65" s="22" t="s">
        <v>231</v>
      </c>
      <c r="E65" s="22">
        <v>50</v>
      </c>
      <c r="F65" s="22">
        <v>3</v>
      </c>
      <c r="G65" s="22">
        <v>55000</v>
      </c>
      <c r="H65" s="22">
        <v>3300</v>
      </c>
      <c r="I65" s="9">
        <v>40975</v>
      </c>
      <c r="J65" s="22" t="s">
        <v>216</v>
      </c>
    </row>
    <row r="66" spans="1:10" hidden="1" x14ac:dyDescent="0.2">
      <c r="A66" s="22" t="s">
        <v>219</v>
      </c>
      <c r="B66" s="22" t="s">
        <v>340</v>
      </c>
      <c r="C66" s="22">
        <v>3200</v>
      </c>
      <c r="D66" s="22" t="s">
        <v>228</v>
      </c>
      <c r="E66" s="22">
        <v>32</v>
      </c>
      <c r="F66" s="22">
        <v>0</v>
      </c>
      <c r="G66" s="22">
        <v>102400</v>
      </c>
      <c r="H66" s="22">
        <v>0</v>
      </c>
      <c r="I66" s="9">
        <v>40975</v>
      </c>
      <c r="J66" s="22" t="s">
        <v>217</v>
      </c>
    </row>
    <row r="67" spans="1:10" hidden="1" x14ac:dyDescent="0.2">
      <c r="A67" s="22" t="s">
        <v>222</v>
      </c>
      <c r="B67" s="22" t="s">
        <v>341</v>
      </c>
      <c r="C67" s="22">
        <v>4550</v>
      </c>
      <c r="D67" s="22" t="s">
        <v>232</v>
      </c>
      <c r="E67" s="22">
        <v>27</v>
      </c>
      <c r="F67" s="22">
        <v>0</v>
      </c>
      <c r="G67" s="22">
        <v>122850</v>
      </c>
      <c r="H67" s="22">
        <v>0</v>
      </c>
      <c r="I67" s="9">
        <v>40976</v>
      </c>
      <c r="J67" s="22" t="s">
        <v>64</v>
      </c>
    </row>
    <row r="68" spans="1:10" hidden="1" x14ac:dyDescent="0.2">
      <c r="A68" s="22" t="s">
        <v>221</v>
      </c>
      <c r="B68" s="22" t="s">
        <v>340</v>
      </c>
      <c r="C68" s="22">
        <v>2600</v>
      </c>
      <c r="D68" s="22" t="s">
        <v>228</v>
      </c>
      <c r="E68" s="22">
        <v>10</v>
      </c>
      <c r="F68" s="22">
        <v>4</v>
      </c>
      <c r="G68" s="22">
        <v>26000</v>
      </c>
      <c r="H68" s="22">
        <v>10400</v>
      </c>
      <c r="I68" s="9">
        <v>40976</v>
      </c>
      <c r="J68" s="22" t="s">
        <v>64</v>
      </c>
    </row>
    <row r="69" spans="1:10" hidden="1" x14ac:dyDescent="0.2">
      <c r="A69" s="22" t="s">
        <v>213</v>
      </c>
      <c r="B69" s="22" t="s">
        <v>341</v>
      </c>
      <c r="C69" s="22">
        <v>1350</v>
      </c>
      <c r="D69" s="22" t="s">
        <v>228</v>
      </c>
      <c r="E69" s="22">
        <v>36</v>
      </c>
      <c r="F69" s="22">
        <v>0</v>
      </c>
      <c r="G69" s="22">
        <v>48600</v>
      </c>
      <c r="H69" s="22">
        <v>0</v>
      </c>
      <c r="I69" s="9">
        <v>40976</v>
      </c>
      <c r="J69" s="22" t="s">
        <v>117</v>
      </c>
    </row>
    <row r="70" spans="1:10" hidden="1" x14ac:dyDescent="0.2">
      <c r="A70" s="22" t="s">
        <v>227</v>
      </c>
      <c r="B70" s="22" t="s">
        <v>345</v>
      </c>
      <c r="C70" s="22">
        <v>1080</v>
      </c>
      <c r="D70" s="22" t="s">
        <v>230</v>
      </c>
      <c r="E70" s="22">
        <v>18</v>
      </c>
      <c r="F70" s="22">
        <v>1</v>
      </c>
      <c r="G70" s="22">
        <v>19440</v>
      </c>
      <c r="H70" s="22">
        <v>1080</v>
      </c>
      <c r="I70" s="9">
        <v>40978</v>
      </c>
      <c r="J70" s="22" t="s">
        <v>215</v>
      </c>
    </row>
    <row r="71" spans="1:10" hidden="1" x14ac:dyDescent="0.2">
      <c r="A71" s="22" t="s">
        <v>213</v>
      </c>
      <c r="B71" s="22" t="s">
        <v>339</v>
      </c>
      <c r="C71" s="22">
        <v>1350</v>
      </c>
      <c r="D71" s="22" t="s">
        <v>214</v>
      </c>
      <c r="E71" s="22">
        <v>32</v>
      </c>
      <c r="F71" s="22">
        <v>0</v>
      </c>
      <c r="G71" s="22">
        <v>43200</v>
      </c>
      <c r="H71" s="22">
        <v>0</v>
      </c>
      <c r="I71" s="9">
        <v>40979</v>
      </c>
      <c r="J71" s="22" t="s">
        <v>215</v>
      </c>
    </row>
    <row r="72" spans="1:10" hidden="1" x14ac:dyDescent="0.2">
      <c r="A72" s="22" t="s">
        <v>226</v>
      </c>
      <c r="B72" s="22" t="s">
        <v>343</v>
      </c>
      <c r="C72" s="22">
        <v>1650</v>
      </c>
      <c r="D72" s="22" t="s">
        <v>231</v>
      </c>
      <c r="E72" s="22">
        <v>16</v>
      </c>
      <c r="F72" s="22">
        <v>3</v>
      </c>
      <c r="G72" s="22">
        <v>26400</v>
      </c>
      <c r="H72" s="22">
        <v>4950</v>
      </c>
      <c r="I72" s="9">
        <v>40980</v>
      </c>
      <c r="J72" s="22" t="s">
        <v>216</v>
      </c>
    </row>
    <row r="73" spans="1:10" hidden="1" x14ac:dyDescent="0.2">
      <c r="A73" s="22" t="s">
        <v>223</v>
      </c>
      <c r="B73" s="22" t="s">
        <v>343</v>
      </c>
      <c r="C73" s="22">
        <v>5490</v>
      </c>
      <c r="D73" s="22" t="s">
        <v>229</v>
      </c>
      <c r="E73" s="22">
        <v>41</v>
      </c>
      <c r="F73" s="22">
        <v>1</v>
      </c>
      <c r="G73" s="22">
        <v>225090</v>
      </c>
      <c r="H73" s="22">
        <v>5490</v>
      </c>
      <c r="I73" s="9">
        <v>40981</v>
      </c>
      <c r="J73" s="22" t="s">
        <v>215</v>
      </c>
    </row>
    <row r="74" spans="1:10" hidden="1" x14ac:dyDescent="0.2">
      <c r="A74" s="22" t="s">
        <v>226</v>
      </c>
      <c r="B74" s="22" t="s">
        <v>341</v>
      </c>
      <c r="C74" s="22">
        <v>1560</v>
      </c>
      <c r="D74" s="22" t="s">
        <v>230</v>
      </c>
      <c r="E74" s="22">
        <v>18</v>
      </c>
      <c r="F74" s="22">
        <v>1</v>
      </c>
      <c r="G74" s="22">
        <v>28080</v>
      </c>
      <c r="H74" s="22">
        <v>1560</v>
      </c>
      <c r="I74" s="9">
        <v>40983</v>
      </c>
      <c r="J74" s="22" t="s">
        <v>218</v>
      </c>
    </row>
    <row r="75" spans="1:10" hidden="1" x14ac:dyDescent="0.2">
      <c r="A75" s="22" t="s">
        <v>213</v>
      </c>
      <c r="B75" s="22" t="s">
        <v>341</v>
      </c>
      <c r="C75" s="22">
        <v>1300</v>
      </c>
      <c r="D75" s="22" t="s">
        <v>230</v>
      </c>
      <c r="E75" s="22">
        <v>35</v>
      </c>
      <c r="F75" s="22">
        <v>1</v>
      </c>
      <c r="G75" s="22">
        <v>45500</v>
      </c>
      <c r="H75" s="22">
        <v>1300</v>
      </c>
      <c r="I75" s="9">
        <v>40983</v>
      </c>
      <c r="J75" s="22" t="s">
        <v>218</v>
      </c>
    </row>
    <row r="76" spans="1:10" hidden="1" x14ac:dyDescent="0.2">
      <c r="A76" s="22" t="s">
        <v>227</v>
      </c>
      <c r="B76" s="22" t="s">
        <v>343</v>
      </c>
      <c r="C76" s="22">
        <v>800</v>
      </c>
      <c r="D76" s="22" t="s">
        <v>214</v>
      </c>
      <c r="E76" s="22">
        <v>17</v>
      </c>
      <c r="F76" s="22">
        <v>1</v>
      </c>
      <c r="G76" s="22">
        <v>13600</v>
      </c>
      <c r="H76" s="22">
        <v>800</v>
      </c>
      <c r="I76" s="9">
        <v>40984</v>
      </c>
      <c r="J76" s="22" t="s">
        <v>216</v>
      </c>
    </row>
    <row r="77" spans="1:10" hidden="1" x14ac:dyDescent="0.2">
      <c r="A77" s="22" t="s">
        <v>221</v>
      </c>
      <c r="B77" s="22" t="s">
        <v>344</v>
      </c>
      <c r="C77" s="22">
        <v>2500</v>
      </c>
      <c r="D77" s="22" t="s">
        <v>228</v>
      </c>
      <c r="E77" s="22">
        <v>48</v>
      </c>
      <c r="F77" s="22">
        <v>2</v>
      </c>
      <c r="G77" s="22">
        <v>120000</v>
      </c>
      <c r="H77" s="22">
        <v>5000</v>
      </c>
      <c r="I77" s="9">
        <v>40984</v>
      </c>
      <c r="J77" s="22" t="s">
        <v>117</v>
      </c>
    </row>
    <row r="78" spans="1:10" hidden="1" x14ac:dyDescent="0.2">
      <c r="A78" s="22" t="s">
        <v>227</v>
      </c>
      <c r="B78" s="22" t="s">
        <v>342</v>
      </c>
      <c r="C78" s="22">
        <v>1240</v>
      </c>
      <c r="D78" s="22" t="s">
        <v>232</v>
      </c>
      <c r="E78" s="22">
        <v>27</v>
      </c>
      <c r="F78" s="22">
        <v>0</v>
      </c>
      <c r="G78" s="22">
        <v>33480</v>
      </c>
      <c r="H78" s="22">
        <v>0</v>
      </c>
      <c r="I78" s="9">
        <v>40986</v>
      </c>
      <c r="J78" s="22" t="s">
        <v>64</v>
      </c>
    </row>
    <row r="79" spans="1:10" hidden="1" x14ac:dyDescent="0.2">
      <c r="A79" s="22" t="s">
        <v>219</v>
      </c>
      <c r="B79" s="22" t="s">
        <v>339</v>
      </c>
      <c r="C79" s="22">
        <v>3180</v>
      </c>
      <c r="D79" s="22" t="s">
        <v>230</v>
      </c>
      <c r="E79" s="22">
        <v>39</v>
      </c>
      <c r="F79" s="22">
        <v>1</v>
      </c>
      <c r="G79" s="22">
        <v>124020</v>
      </c>
      <c r="H79" s="22">
        <v>3180</v>
      </c>
      <c r="I79" s="9">
        <v>40986</v>
      </c>
      <c r="J79" s="22" t="s">
        <v>217</v>
      </c>
    </row>
    <row r="80" spans="1:10" hidden="1" x14ac:dyDescent="0.2">
      <c r="A80" s="22" t="s">
        <v>226</v>
      </c>
      <c r="B80" s="22" t="s">
        <v>339</v>
      </c>
      <c r="C80" s="22">
        <v>900</v>
      </c>
      <c r="D80" s="22" t="s">
        <v>231</v>
      </c>
      <c r="E80" s="22">
        <v>40</v>
      </c>
      <c r="F80" s="22">
        <v>4</v>
      </c>
      <c r="G80" s="22">
        <v>36000</v>
      </c>
      <c r="H80" s="22">
        <v>3600</v>
      </c>
      <c r="I80" s="9">
        <v>40988</v>
      </c>
      <c r="J80" s="22" t="s">
        <v>216</v>
      </c>
    </row>
    <row r="81" spans="1:10" hidden="1" x14ac:dyDescent="0.2">
      <c r="A81" s="22" t="s">
        <v>226</v>
      </c>
      <c r="B81" s="22" t="s">
        <v>343</v>
      </c>
      <c r="C81" s="22">
        <v>1700</v>
      </c>
      <c r="D81" s="22" t="s">
        <v>228</v>
      </c>
      <c r="E81" s="22">
        <v>40</v>
      </c>
      <c r="F81" s="22">
        <v>2</v>
      </c>
      <c r="G81" s="22">
        <v>68000</v>
      </c>
      <c r="H81" s="22">
        <v>3400</v>
      </c>
      <c r="I81" s="9">
        <v>40992</v>
      </c>
      <c r="J81" s="22" t="s">
        <v>217</v>
      </c>
    </row>
    <row r="82" spans="1:10" hidden="1" x14ac:dyDescent="0.2">
      <c r="A82" s="22" t="s">
        <v>226</v>
      </c>
      <c r="B82" s="22" t="s">
        <v>339</v>
      </c>
      <c r="C82" s="22">
        <v>880</v>
      </c>
      <c r="D82" s="22" t="s">
        <v>229</v>
      </c>
      <c r="E82" s="22">
        <v>29</v>
      </c>
      <c r="F82" s="22">
        <v>2</v>
      </c>
      <c r="G82" s="22">
        <v>25520</v>
      </c>
      <c r="H82" s="22">
        <v>1760</v>
      </c>
      <c r="I82" s="9">
        <v>40992</v>
      </c>
      <c r="J82" s="22" t="s">
        <v>64</v>
      </c>
    </row>
    <row r="83" spans="1:10" hidden="1" x14ac:dyDescent="0.2">
      <c r="A83" s="22" t="s">
        <v>213</v>
      </c>
      <c r="B83" s="22" t="s">
        <v>342</v>
      </c>
      <c r="C83" s="22">
        <v>1800</v>
      </c>
      <c r="D83" s="22" t="s">
        <v>232</v>
      </c>
      <c r="E83" s="22">
        <v>48</v>
      </c>
      <c r="F83" s="22">
        <v>4</v>
      </c>
      <c r="G83" s="22">
        <v>86400</v>
      </c>
      <c r="H83" s="22">
        <v>7200</v>
      </c>
      <c r="I83" s="9">
        <v>40992</v>
      </c>
      <c r="J83" s="22" t="s">
        <v>218</v>
      </c>
    </row>
    <row r="84" spans="1:10" hidden="1" x14ac:dyDescent="0.2">
      <c r="A84" s="22" t="s">
        <v>221</v>
      </c>
      <c r="B84" s="22" t="s">
        <v>344</v>
      </c>
      <c r="C84" s="22">
        <v>2560</v>
      </c>
      <c r="D84" s="22" t="s">
        <v>214</v>
      </c>
      <c r="E84" s="22">
        <v>15</v>
      </c>
      <c r="F84" s="22">
        <v>0</v>
      </c>
      <c r="G84" s="22">
        <v>38400</v>
      </c>
      <c r="H84" s="22">
        <v>0</v>
      </c>
      <c r="I84" s="9">
        <v>40993</v>
      </c>
      <c r="J84" s="22" t="s">
        <v>217</v>
      </c>
    </row>
    <row r="85" spans="1:10" hidden="1" x14ac:dyDescent="0.2">
      <c r="A85" s="22" t="s">
        <v>224</v>
      </c>
      <c r="B85" s="22" t="s">
        <v>340</v>
      </c>
      <c r="C85" s="22">
        <v>1750</v>
      </c>
      <c r="D85" s="22" t="s">
        <v>230</v>
      </c>
      <c r="E85" s="22">
        <v>32</v>
      </c>
      <c r="F85" s="22">
        <v>2</v>
      </c>
      <c r="G85" s="22">
        <v>56000</v>
      </c>
      <c r="H85" s="22">
        <v>3500</v>
      </c>
      <c r="I85" s="9">
        <v>40994</v>
      </c>
      <c r="J85" s="22" t="s">
        <v>216</v>
      </c>
    </row>
    <row r="86" spans="1:10" hidden="1" x14ac:dyDescent="0.2">
      <c r="A86" s="22" t="s">
        <v>213</v>
      </c>
      <c r="B86" s="22" t="s">
        <v>340</v>
      </c>
      <c r="C86" s="22">
        <v>2000</v>
      </c>
      <c r="D86" s="22" t="s">
        <v>230</v>
      </c>
      <c r="E86" s="22">
        <v>44</v>
      </c>
      <c r="F86" s="22">
        <v>4</v>
      </c>
      <c r="G86" s="22">
        <v>88000</v>
      </c>
      <c r="H86" s="22">
        <v>8000</v>
      </c>
      <c r="I86" s="9">
        <v>40996</v>
      </c>
      <c r="J86" s="22" t="s">
        <v>117</v>
      </c>
    </row>
    <row r="87" spans="1:10" hidden="1" x14ac:dyDescent="0.2">
      <c r="A87" s="22" t="s">
        <v>227</v>
      </c>
      <c r="B87" s="22" t="s">
        <v>343</v>
      </c>
      <c r="C87" s="22">
        <v>900</v>
      </c>
      <c r="D87" s="22" t="s">
        <v>228</v>
      </c>
      <c r="E87" s="22">
        <v>38</v>
      </c>
      <c r="F87" s="22">
        <v>0</v>
      </c>
      <c r="G87" s="22">
        <v>34200</v>
      </c>
      <c r="H87" s="22">
        <v>0</v>
      </c>
      <c r="I87" s="9">
        <v>40997</v>
      </c>
      <c r="J87" s="22" t="s">
        <v>215</v>
      </c>
    </row>
    <row r="88" spans="1:10" hidden="1" x14ac:dyDescent="0.2">
      <c r="A88" s="22" t="s">
        <v>225</v>
      </c>
      <c r="B88" s="22" t="s">
        <v>346</v>
      </c>
      <c r="C88" s="22">
        <v>4700</v>
      </c>
      <c r="D88" s="22" t="s">
        <v>229</v>
      </c>
      <c r="E88" s="22">
        <v>31</v>
      </c>
      <c r="F88" s="22">
        <v>2</v>
      </c>
      <c r="G88" s="22">
        <v>145700</v>
      </c>
      <c r="H88" s="22">
        <v>9400</v>
      </c>
      <c r="I88" s="9">
        <v>40997</v>
      </c>
      <c r="J88" s="22" t="s">
        <v>215</v>
      </c>
    </row>
    <row r="89" spans="1:10" hidden="1" x14ac:dyDescent="0.2">
      <c r="A89" s="22" t="s">
        <v>219</v>
      </c>
      <c r="B89" s="22" t="s">
        <v>342</v>
      </c>
      <c r="C89" s="22">
        <v>1900</v>
      </c>
      <c r="D89" s="22" t="s">
        <v>232</v>
      </c>
      <c r="E89" s="22">
        <v>12</v>
      </c>
      <c r="F89" s="22">
        <v>4</v>
      </c>
      <c r="G89" s="22">
        <v>22800</v>
      </c>
      <c r="H89" s="22">
        <v>7600</v>
      </c>
      <c r="I89" s="9">
        <v>40997</v>
      </c>
      <c r="J89" s="22" t="s">
        <v>117</v>
      </c>
    </row>
    <row r="90" spans="1:10" hidden="1" x14ac:dyDescent="0.2">
      <c r="A90" s="22" t="s">
        <v>213</v>
      </c>
      <c r="B90" s="22" t="s">
        <v>344</v>
      </c>
      <c r="C90" s="22">
        <v>1300</v>
      </c>
      <c r="D90" s="22" t="s">
        <v>232</v>
      </c>
      <c r="E90" s="22">
        <v>28</v>
      </c>
      <c r="F90" s="22">
        <v>4</v>
      </c>
      <c r="G90" s="22">
        <v>36400</v>
      </c>
      <c r="H90" s="22">
        <v>5200</v>
      </c>
      <c r="I90" s="9">
        <v>40998</v>
      </c>
      <c r="J90" s="22" t="s">
        <v>216</v>
      </c>
    </row>
    <row r="91" spans="1:10" hidden="1" x14ac:dyDescent="0.2">
      <c r="A91" s="22" t="s">
        <v>222</v>
      </c>
      <c r="B91" s="22" t="s">
        <v>339</v>
      </c>
      <c r="C91" s="22">
        <v>4200</v>
      </c>
      <c r="D91" s="22" t="s">
        <v>232</v>
      </c>
      <c r="E91" s="22">
        <v>48</v>
      </c>
      <c r="F91" s="22">
        <v>3</v>
      </c>
      <c r="G91" s="22">
        <v>201600</v>
      </c>
      <c r="H91" s="22">
        <v>12600</v>
      </c>
      <c r="I91" s="9">
        <v>41000</v>
      </c>
      <c r="J91" s="22" t="s">
        <v>217</v>
      </c>
    </row>
    <row r="92" spans="1:10" hidden="1" x14ac:dyDescent="0.2">
      <c r="A92" s="22" t="s">
        <v>213</v>
      </c>
      <c r="B92" s="22" t="s">
        <v>343</v>
      </c>
      <c r="C92" s="22">
        <v>1650</v>
      </c>
      <c r="D92" s="22" t="s">
        <v>230</v>
      </c>
      <c r="E92" s="22">
        <v>42</v>
      </c>
      <c r="F92" s="22">
        <v>2</v>
      </c>
      <c r="G92" s="22">
        <v>69300</v>
      </c>
      <c r="H92" s="22">
        <v>3300</v>
      </c>
      <c r="I92" s="9">
        <v>41000</v>
      </c>
      <c r="J92" s="22" t="s">
        <v>218</v>
      </c>
    </row>
    <row r="93" spans="1:10" hidden="1" x14ac:dyDescent="0.2">
      <c r="A93" s="22" t="s">
        <v>221</v>
      </c>
      <c r="B93" s="22" t="s">
        <v>340</v>
      </c>
      <c r="C93" s="22">
        <v>2700</v>
      </c>
      <c r="D93" s="22" t="s">
        <v>230</v>
      </c>
      <c r="E93" s="22">
        <v>38</v>
      </c>
      <c r="F93" s="22">
        <v>4</v>
      </c>
      <c r="G93" s="22">
        <v>102600</v>
      </c>
      <c r="H93" s="22">
        <v>10800</v>
      </c>
      <c r="I93" s="9">
        <v>41001</v>
      </c>
      <c r="J93" s="22" t="s">
        <v>117</v>
      </c>
    </row>
    <row r="94" spans="1:10" hidden="1" x14ac:dyDescent="0.2">
      <c r="A94" s="22" t="s">
        <v>225</v>
      </c>
      <c r="B94" s="22" t="s">
        <v>349</v>
      </c>
      <c r="C94" s="22">
        <v>4450</v>
      </c>
      <c r="D94" s="22" t="s">
        <v>231</v>
      </c>
      <c r="E94" s="22">
        <v>50</v>
      </c>
      <c r="F94" s="22">
        <v>2</v>
      </c>
      <c r="G94" s="22">
        <v>222500</v>
      </c>
      <c r="H94" s="22">
        <v>8900</v>
      </c>
      <c r="I94" s="9">
        <v>41001</v>
      </c>
      <c r="J94" s="22" t="s">
        <v>215</v>
      </c>
    </row>
    <row r="95" spans="1:10" hidden="1" x14ac:dyDescent="0.2">
      <c r="A95" s="22" t="s">
        <v>222</v>
      </c>
      <c r="B95" s="22" t="s">
        <v>341</v>
      </c>
      <c r="C95" s="22">
        <v>4350</v>
      </c>
      <c r="D95" s="22" t="s">
        <v>214</v>
      </c>
      <c r="E95" s="22">
        <v>21</v>
      </c>
      <c r="F95" s="22">
        <v>3</v>
      </c>
      <c r="G95" s="22">
        <v>91350</v>
      </c>
      <c r="H95" s="22">
        <v>13050</v>
      </c>
      <c r="I95" s="9">
        <v>41002</v>
      </c>
      <c r="J95" s="22" t="s">
        <v>215</v>
      </c>
    </row>
    <row r="96" spans="1:10" hidden="1" x14ac:dyDescent="0.2">
      <c r="A96" s="22" t="s">
        <v>221</v>
      </c>
      <c r="B96" s="22" t="s">
        <v>342</v>
      </c>
      <c r="C96" s="22">
        <v>1800</v>
      </c>
      <c r="D96" s="22" t="s">
        <v>229</v>
      </c>
      <c r="E96" s="22">
        <v>13</v>
      </c>
      <c r="F96" s="22">
        <v>3</v>
      </c>
      <c r="G96" s="22">
        <v>23400</v>
      </c>
      <c r="H96" s="22">
        <v>5400</v>
      </c>
      <c r="I96" s="9">
        <v>41003</v>
      </c>
      <c r="J96" s="22" t="s">
        <v>218</v>
      </c>
    </row>
    <row r="97" spans="1:10" hidden="1" x14ac:dyDescent="0.2">
      <c r="A97" s="22" t="s">
        <v>221</v>
      </c>
      <c r="B97" s="22" t="s">
        <v>341</v>
      </c>
      <c r="C97" s="22">
        <v>2090</v>
      </c>
      <c r="D97" s="22" t="s">
        <v>229</v>
      </c>
      <c r="E97" s="22">
        <v>24</v>
      </c>
      <c r="F97" s="22">
        <v>2</v>
      </c>
      <c r="G97" s="22">
        <v>50160</v>
      </c>
      <c r="H97" s="22">
        <v>4180</v>
      </c>
      <c r="I97" s="9">
        <v>41004</v>
      </c>
      <c r="J97" s="22" t="s">
        <v>64</v>
      </c>
    </row>
    <row r="98" spans="1:10" hidden="1" x14ac:dyDescent="0.2">
      <c r="A98" s="22" t="s">
        <v>227</v>
      </c>
      <c r="B98" s="22" t="s">
        <v>345</v>
      </c>
      <c r="C98" s="22">
        <v>1120</v>
      </c>
      <c r="D98" s="22" t="s">
        <v>232</v>
      </c>
      <c r="E98" s="22">
        <v>39</v>
      </c>
      <c r="F98" s="22">
        <v>0</v>
      </c>
      <c r="G98" s="22">
        <v>43680</v>
      </c>
      <c r="H98" s="22">
        <v>0</v>
      </c>
      <c r="I98" s="9">
        <v>41005</v>
      </c>
      <c r="J98" s="22" t="s">
        <v>117</v>
      </c>
    </row>
    <row r="99" spans="1:10" hidden="1" x14ac:dyDescent="0.2">
      <c r="A99" s="22" t="s">
        <v>221</v>
      </c>
      <c r="B99" s="22" t="s">
        <v>342</v>
      </c>
      <c r="C99" s="22">
        <v>1800</v>
      </c>
      <c r="D99" s="22" t="s">
        <v>228</v>
      </c>
      <c r="E99" s="22">
        <v>11</v>
      </c>
      <c r="F99" s="22">
        <v>1</v>
      </c>
      <c r="G99" s="22">
        <v>19800</v>
      </c>
      <c r="H99" s="22">
        <v>1800</v>
      </c>
      <c r="I99" s="9">
        <v>41005</v>
      </c>
      <c r="J99" s="22" t="s">
        <v>215</v>
      </c>
    </row>
    <row r="100" spans="1:10" hidden="1" x14ac:dyDescent="0.2">
      <c r="A100" s="22" t="s">
        <v>225</v>
      </c>
      <c r="B100" s="22" t="s">
        <v>347</v>
      </c>
      <c r="C100" s="22">
        <v>3820</v>
      </c>
      <c r="D100" s="22" t="s">
        <v>232</v>
      </c>
      <c r="E100" s="22">
        <v>20</v>
      </c>
      <c r="F100" s="22">
        <v>0</v>
      </c>
      <c r="G100" s="22">
        <v>76400</v>
      </c>
      <c r="H100" s="22">
        <v>0</v>
      </c>
      <c r="I100" s="9">
        <v>41005</v>
      </c>
      <c r="J100" s="22" t="s">
        <v>217</v>
      </c>
    </row>
    <row r="101" spans="1:10" hidden="1" x14ac:dyDescent="0.2">
      <c r="A101" s="22" t="s">
        <v>223</v>
      </c>
      <c r="B101" s="22" t="s">
        <v>340</v>
      </c>
      <c r="C101" s="22">
        <v>4600</v>
      </c>
      <c r="D101" s="22" t="s">
        <v>231</v>
      </c>
      <c r="E101" s="22">
        <v>24</v>
      </c>
      <c r="F101" s="22">
        <v>3</v>
      </c>
      <c r="G101" s="22">
        <v>110400</v>
      </c>
      <c r="H101" s="22">
        <v>13800</v>
      </c>
      <c r="I101" s="9">
        <v>41007</v>
      </c>
      <c r="J101" s="22" t="s">
        <v>117</v>
      </c>
    </row>
    <row r="102" spans="1:10" hidden="1" x14ac:dyDescent="0.2">
      <c r="A102" s="22" t="s">
        <v>224</v>
      </c>
      <c r="B102" s="22" t="s">
        <v>345</v>
      </c>
      <c r="C102" s="22">
        <v>1950</v>
      </c>
      <c r="D102" s="22" t="s">
        <v>231</v>
      </c>
      <c r="E102" s="22">
        <v>32</v>
      </c>
      <c r="F102" s="22">
        <v>3</v>
      </c>
      <c r="G102" s="22">
        <v>62400</v>
      </c>
      <c r="H102" s="22">
        <v>5850</v>
      </c>
      <c r="I102" s="9">
        <v>41007</v>
      </c>
      <c r="J102" s="22" t="s">
        <v>117</v>
      </c>
    </row>
    <row r="103" spans="1:10" hidden="1" x14ac:dyDescent="0.2">
      <c r="A103" s="22" t="s">
        <v>225</v>
      </c>
      <c r="B103" s="22" t="s">
        <v>347</v>
      </c>
      <c r="C103" s="22">
        <v>3800</v>
      </c>
      <c r="D103" s="22" t="s">
        <v>228</v>
      </c>
      <c r="E103" s="22">
        <v>40</v>
      </c>
      <c r="F103" s="22">
        <v>3</v>
      </c>
      <c r="G103" s="22">
        <v>152000</v>
      </c>
      <c r="H103" s="22">
        <v>11400</v>
      </c>
      <c r="I103" s="9">
        <v>41008</v>
      </c>
      <c r="J103" s="22" t="s">
        <v>64</v>
      </c>
    </row>
    <row r="104" spans="1:10" hidden="1" x14ac:dyDescent="0.2">
      <c r="A104" s="22" t="s">
        <v>219</v>
      </c>
      <c r="B104" s="22" t="s">
        <v>339</v>
      </c>
      <c r="C104" s="22">
        <v>3190</v>
      </c>
      <c r="D104" s="22" t="s">
        <v>231</v>
      </c>
      <c r="E104" s="22">
        <v>23</v>
      </c>
      <c r="F104" s="22">
        <v>1</v>
      </c>
      <c r="G104" s="22">
        <v>73370</v>
      </c>
      <c r="H104" s="22">
        <v>3190</v>
      </c>
      <c r="I104" s="9">
        <v>41008</v>
      </c>
      <c r="J104" s="22" t="s">
        <v>218</v>
      </c>
    </row>
    <row r="105" spans="1:10" hidden="1" x14ac:dyDescent="0.2">
      <c r="A105" s="22" t="s">
        <v>220</v>
      </c>
      <c r="B105" s="22" t="s">
        <v>340</v>
      </c>
      <c r="C105" s="22">
        <v>1250</v>
      </c>
      <c r="D105" s="22" t="s">
        <v>232</v>
      </c>
      <c r="E105" s="22">
        <v>29</v>
      </c>
      <c r="F105" s="22">
        <v>4</v>
      </c>
      <c r="G105" s="22">
        <v>36250</v>
      </c>
      <c r="H105" s="22">
        <v>5000</v>
      </c>
      <c r="I105" s="9">
        <v>41009</v>
      </c>
      <c r="J105" s="22" t="s">
        <v>218</v>
      </c>
    </row>
    <row r="106" spans="1:10" hidden="1" x14ac:dyDescent="0.2">
      <c r="A106" s="22" t="s">
        <v>223</v>
      </c>
      <c r="B106" s="22" t="s">
        <v>343</v>
      </c>
      <c r="C106" s="22">
        <v>5500</v>
      </c>
      <c r="D106" s="22" t="s">
        <v>232</v>
      </c>
      <c r="E106" s="22">
        <v>20</v>
      </c>
      <c r="F106" s="22">
        <v>4</v>
      </c>
      <c r="G106" s="22">
        <v>110000</v>
      </c>
      <c r="H106" s="22">
        <v>22000</v>
      </c>
      <c r="I106" s="9">
        <v>41009</v>
      </c>
      <c r="J106" s="22" t="s">
        <v>117</v>
      </c>
    </row>
    <row r="107" spans="1:10" hidden="1" x14ac:dyDescent="0.2">
      <c r="A107" s="22" t="s">
        <v>226</v>
      </c>
      <c r="B107" s="22" t="s">
        <v>340</v>
      </c>
      <c r="C107" s="22">
        <v>1200</v>
      </c>
      <c r="D107" s="22" t="s">
        <v>231</v>
      </c>
      <c r="E107" s="22">
        <v>44</v>
      </c>
      <c r="F107" s="22">
        <v>2</v>
      </c>
      <c r="G107" s="22">
        <v>52800</v>
      </c>
      <c r="H107" s="22">
        <v>2400</v>
      </c>
      <c r="I107" s="9">
        <v>41011</v>
      </c>
      <c r="J107" s="22" t="s">
        <v>215</v>
      </c>
    </row>
    <row r="108" spans="1:10" hidden="1" x14ac:dyDescent="0.2">
      <c r="A108" s="22" t="s">
        <v>222</v>
      </c>
      <c r="B108" s="22" t="s">
        <v>343</v>
      </c>
      <c r="C108" s="22">
        <v>2850</v>
      </c>
      <c r="D108" s="22" t="s">
        <v>231</v>
      </c>
      <c r="E108" s="22">
        <v>48</v>
      </c>
      <c r="F108" s="22">
        <v>1</v>
      </c>
      <c r="G108" s="22">
        <v>136800</v>
      </c>
      <c r="H108" s="22">
        <v>2850</v>
      </c>
      <c r="I108" s="9">
        <v>41012</v>
      </c>
      <c r="J108" s="22" t="s">
        <v>117</v>
      </c>
    </row>
    <row r="109" spans="1:10" hidden="1" x14ac:dyDescent="0.2">
      <c r="A109" s="22" t="s">
        <v>213</v>
      </c>
      <c r="B109" s="22" t="s">
        <v>342</v>
      </c>
      <c r="C109" s="22">
        <v>1700</v>
      </c>
      <c r="D109" s="22" t="s">
        <v>228</v>
      </c>
      <c r="E109" s="22">
        <v>45</v>
      </c>
      <c r="F109" s="22">
        <v>2</v>
      </c>
      <c r="G109" s="22">
        <v>76500</v>
      </c>
      <c r="H109" s="22">
        <v>3400</v>
      </c>
      <c r="I109" s="9">
        <v>41012</v>
      </c>
      <c r="J109" s="22" t="s">
        <v>117</v>
      </c>
    </row>
    <row r="110" spans="1:10" hidden="1" x14ac:dyDescent="0.2">
      <c r="A110" s="22" t="s">
        <v>227</v>
      </c>
      <c r="B110" s="22" t="s">
        <v>342</v>
      </c>
      <c r="C110" s="22">
        <v>1200</v>
      </c>
      <c r="D110" s="22" t="s">
        <v>229</v>
      </c>
      <c r="E110" s="22">
        <v>44</v>
      </c>
      <c r="F110" s="22">
        <v>3</v>
      </c>
      <c r="G110" s="22">
        <v>52800</v>
      </c>
      <c r="H110" s="22">
        <v>3600</v>
      </c>
      <c r="I110" s="9">
        <v>41013</v>
      </c>
      <c r="J110" s="22" t="s">
        <v>216</v>
      </c>
    </row>
    <row r="111" spans="1:10" hidden="1" x14ac:dyDescent="0.2">
      <c r="A111" s="22" t="s">
        <v>213</v>
      </c>
      <c r="B111" s="22" t="s">
        <v>341</v>
      </c>
      <c r="C111" s="22">
        <v>1400</v>
      </c>
      <c r="D111" s="22" t="s">
        <v>229</v>
      </c>
      <c r="E111" s="22">
        <v>12</v>
      </c>
      <c r="F111" s="22">
        <v>1</v>
      </c>
      <c r="G111" s="22">
        <v>16800</v>
      </c>
      <c r="H111" s="22">
        <v>1400</v>
      </c>
      <c r="I111" s="9">
        <v>41014</v>
      </c>
      <c r="J111" s="22" t="s">
        <v>215</v>
      </c>
    </row>
    <row r="112" spans="1:10" hidden="1" x14ac:dyDescent="0.2">
      <c r="A112" s="22" t="s">
        <v>224</v>
      </c>
      <c r="B112" s="22" t="s">
        <v>339</v>
      </c>
      <c r="C112" s="22">
        <v>900</v>
      </c>
      <c r="D112" s="22" t="s">
        <v>230</v>
      </c>
      <c r="E112" s="22">
        <v>34</v>
      </c>
      <c r="F112" s="22">
        <v>1</v>
      </c>
      <c r="G112" s="22">
        <v>30600</v>
      </c>
      <c r="H112" s="22">
        <v>900</v>
      </c>
      <c r="I112" s="9">
        <v>41015</v>
      </c>
      <c r="J112" s="22" t="s">
        <v>218</v>
      </c>
    </row>
    <row r="113" spans="1:10" hidden="1" x14ac:dyDescent="0.2">
      <c r="A113" s="22" t="s">
        <v>213</v>
      </c>
      <c r="B113" s="22" t="s">
        <v>341</v>
      </c>
      <c r="C113" s="22">
        <v>1380</v>
      </c>
      <c r="D113" s="22" t="s">
        <v>214</v>
      </c>
      <c r="E113" s="22">
        <v>14</v>
      </c>
      <c r="F113" s="22">
        <v>1</v>
      </c>
      <c r="G113" s="22">
        <v>19320</v>
      </c>
      <c r="H113" s="22">
        <v>1380</v>
      </c>
      <c r="I113" s="9">
        <v>41016</v>
      </c>
      <c r="J113" s="22" t="s">
        <v>217</v>
      </c>
    </row>
    <row r="114" spans="1:10" hidden="1" x14ac:dyDescent="0.2">
      <c r="A114" s="22" t="s">
        <v>223</v>
      </c>
      <c r="B114" s="22" t="s">
        <v>340</v>
      </c>
      <c r="C114" s="22">
        <v>4550</v>
      </c>
      <c r="D114" s="22" t="s">
        <v>232</v>
      </c>
      <c r="E114" s="22">
        <v>26</v>
      </c>
      <c r="F114" s="22">
        <v>3</v>
      </c>
      <c r="G114" s="22">
        <v>118300</v>
      </c>
      <c r="H114" s="22">
        <v>13650</v>
      </c>
      <c r="I114" s="9">
        <v>41017</v>
      </c>
      <c r="J114" s="22" t="s">
        <v>64</v>
      </c>
    </row>
    <row r="115" spans="1:10" hidden="1" x14ac:dyDescent="0.2">
      <c r="A115" s="22" t="s">
        <v>226</v>
      </c>
      <c r="B115" s="22" t="s">
        <v>344</v>
      </c>
      <c r="C115" s="22">
        <v>2500</v>
      </c>
      <c r="D115" s="22" t="s">
        <v>228</v>
      </c>
      <c r="E115" s="22">
        <v>25</v>
      </c>
      <c r="F115" s="22">
        <v>0</v>
      </c>
      <c r="G115" s="22">
        <v>62500</v>
      </c>
      <c r="H115" s="22">
        <v>0</v>
      </c>
      <c r="I115" s="9">
        <v>41018</v>
      </c>
      <c r="J115" s="22" t="s">
        <v>218</v>
      </c>
    </row>
    <row r="116" spans="1:10" hidden="1" x14ac:dyDescent="0.2">
      <c r="A116" s="22" t="s">
        <v>222</v>
      </c>
      <c r="B116" s="22" t="s">
        <v>343</v>
      </c>
      <c r="C116" s="22">
        <v>2850</v>
      </c>
      <c r="D116" s="22" t="s">
        <v>214</v>
      </c>
      <c r="E116" s="22">
        <v>35</v>
      </c>
      <c r="F116" s="22">
        <v>2</v>
      </c>
      <c r="G116" s="22">
        <v>99750</v>
      </c>
      <c r="H116" s="22">
        <v>5700</v>
      </c>
      <c r="I116" s="9">
        <v>41018</v>
      </c>
      <c r="J116" s="22" t="s">
        <v>216</v>
      </c>
    </row>
    <row r="117" spans="1:10" hidden="1" x14ac:dyDescent="0.2">
      <c r="A117" s="22" t="s">
        <v>226</v>
      </c>
      <c r="B117" s="22" t="s">
        <v>339</v>
      </c>
      <c r="C117" s="22">
        <v>850</v>
      </c>
      <c r="D117" s="22" t="s">
        <v>232</v>
      </c>
      <c r="E117" s="22">
        <v>26</v>
      </c>
      <c r="F117" s="22">
        <v>0</v>
      </c>
      <c r="G117" s="22">
        <v>22100</v>
      </c>
      <c r="H117" s="22">
        <v>0</v>
      </c>
      <c r="I117" s="9">
        <v>41020</v>
      </c>
      <c r="J117" s="22" t="s">
        <v>218</v>
      </c>
    </row>
    <row r="118" spans="1:10" hidden="1" x14ac:dyDescent="0.2">
      <c r="A118" s="22" t="s">
        <v>222</v>
      </c>
      <c r="B118" s="22" t="s">
        <v>346</v>
      </c>
      <c r="C118" s="22">
        <v>3900</v>
      </c>
      <c r="D118" s="22" t="s">
        <v>232</v>
      </c>
      <c r="E118" s="22">
        <v>27</v>
      </c>
      <c r="F118" s="22">
        <v>3</v>
      </c>
      <c r="G118" s="22">
        <v>105300</v>
      </c>
      <c r="H118" s="22">
        <v>11700</v>
      </c>
      <c r="I118" s="9">
        <v>41020</v>
      </c>
      <c r="J118" s="22" t="s">
        <v>216</v>
      </c>
    </row>
    <row r="119" spans="1:10" hidden="1" x14ac:dyDescent="0.2">
      <c r="A119" s="22" t="s">
        <v>213</v>
      </c>
      <c r="B119" s="22" t="s">
        <v>344</v>
      </c>
      <c r="C119" s="22">
        <v>1280</v>
      </c>
      <c r="D119" s="22" t="s">
        <v>230</v>
      </c>
      <c r="E119" s="22">
        <v>42</v>
      </c>
      <c r="F119" s="22">
        <v>0</v>
      </c>
      <c r="G119" s="22">
        <v>53760</v>
      </c>
      <c r="H119" s="22">
        <v>0</v>
      </c>
      <c r="I119" s="9">
        <v>41020</v>
      </c>
      <c r="J119" s="22" t="s">
        <v>215</v>
      </c>
    </row>
    <row r="120" spans="1:10" hidden="1" x14ac:dyDescent="0.2">
      <c r="A120" s="22" t="s">
        <v>221</v>
      </c>
      <c r="B120" s="22" t="s">
        <v>341</v>
      </c>
      <c r="C120" s="22">
        <v>2150</v>
      </c>
      <c r="D120" s="22" t="s">
        <v>231</v>
      </c>
      <c r="E120" s="22">
        <v>18</v>
      </c>
      <c r="F120" s="22">
        <v>4</v>
      </c>
      <c r="G120" s="22">
        <v>38700</v>
      </c>
      <c r="H120" s="22">
        <v>8600</v>
      </c>
      <c r="I120" s="9">
        <v>41021</v>
      </c>
      <c r="J120" s="22" t="s">
        <v>117</v>
      </c>
    </row>
    <row r="121" spans="1:10" hidden="1" x14ac:dyDescent="0.2">
      <c r="A121" s="22" t="s">
        <v>223</v>
      </c>
      <c r="B121" s="22" t="s">
        <v>344</v>
      </c>
      <c r="C121" s="22">
        <v>10110</v>
      </c>
      <c r="D121" s="22" t="s">
        <v>232</v>
      </c>
      <c r="E121" s="22">
        <v>39</v>
      </c>
      <c r="F121" s="22">
        <v>4</v>
      </c>
      <c r="G121" s="22">
        <v>394290</v>
      </c>
      <c r="H121" s="22">
        <v>40440</v>
      </c>
      <c r="I121" s="9">
        <v>41022</v>
      </c>
      <c r="J121" s="22" t="s">
        <v>218</v>
      </c>
    </row>
    <row r="122" spans="1:10" hidden="1" x14ac:dyDescent="0.2">
      <c r="A122" s="22" t="s">
        <v>219</v>
      </c>
      <c r="B122" s="22" t="s">
        <v>339</v>
      </c>
      <c r="C122" s="22">
        <v>3160</v>
      </c>
      <c r="D122" s="22" t="s">
        <v>214</v>
      </c>
      <c r="E122" s="22">
        <v>46</v>
      </c>
      <c r="F122" s="22">
        <v>1</v>
      </c>
      <c r="G122" s="22">
        <v>145360</v>
      </c>
      <c r="H122" s="22">
        <v>3160</v>
      </c>
      <c r="I122" s="9">
        <v>41022</v>
      </c>
      <c r="J122" s="22" t="s">
        <v>218</v>
      </c>
    </row>
    <row r="123" spans="1:10" hidden="1" x14ac:dyDescent="0.2">
      <c r="A123" s="22" t="s">
        <v>223</v>
      </c>
      <c r="B123" s="22" t="s">
        <v>343</v>
      </c>
      <c r="C123" s="22">
        <v>5490</v>
      </c>
      <c r="D123" s="22" t="s">
        <v>230</v>
      </c>
      <c r="E123" s="22">
        <v>17</v>
      </c>
      <c r="F123" s="22">
        <v>2</v>
      </c>
      <c r="G123" s="22">
        <v>93330</v>
      </c>
      <c r="H123" s="22">
        <v>10980</v>
      </c>
      <c r="I123" s="9">
        <v>41023</v>
      </c>
      <c r="J123" s="22" t="s">
        <v>217</v>
      </c>
    </row>
    <row r="124" spans="1:10" hidden="1" x14ac:dyDescent="0.2">
      <c r="A124" s="22" t="s">
        <v>219</v>
      </c>
      <c r="B124" s="22" t="s">
        <v>340</v>
      </c>
      <c r="C124" s="22">
        <v>3150</v>
      </c>
      <c r="D124" s="22" t="s">
        <v>214</v>
      </c>
      <c r="E124" s="22">
        <v>39</v>
      </c>
      <c r="F124" s="22">
        <v>0</v>
      </c>
      <c r="G124" s="22">
        <v>122850</v>
      </c>
      <c r="H124" s="22">
        <v>0</v>
      </c>
      <c r="I124" s="9">
        <v>41023</v>
      </c>
      <c r="J124" s="22" t="s">
        <v>215</v>
      </c>
    </row>
    <row r="125" spans="1:10" hidden="1" x14ac:dyDescent="0.2">
      <c r="A125" s="22" t="s">
        <v>220</v>
      </c>
      <c r="B125" s="22" t="s">
        <v>345</v>
      </c>
      <c r="C125" s="22">
        <v>3400</v>
      </c>
      <c r="D125" s="22" t="s">
        <v>232</v>
      </c>
      <c r="E125" s="22">
        <v>17</v>
      </c>
      <c r="F125" s="22">
        <v>2</v>
      </c>
      <c r="G125" s="22">
        <v>57800</v>
      </c>
      <c r="H125" s="22">
        <v>6800</v>
      </c>
      <c r="I125" s="9">
        <v>41024</v>
      </c>
      <c r="J125" s="22" t="s">
        <v>64</v>
      </c>
    </row>
    <row r="126" spans="1:10" hidden="1" x14ac:dyDescent="0.2">
      <c r="A126" s="22" t="s">
        <v>226</v>
      </c>
      <c r="B126" s="22" t="s">
        <v>339</v>
      </c>
      <c r="C126" s="22">
        <v>890</v>
      </c>
      <c r="D126" s="22" t="s">
        <v>214</v>
      </c>
      <c r="E126" s="22">
        <v>44</v>
      </c>
      <c r="F126" s="22">
        <v>1</v>
      </c>
      <c r="G126" s="22">
        <v>39160</v>
      </c>
      <c r="H126" s="22">
        <v>890</v>
      </c>
      <c r="I126" s="9">
        <v>41024</v>
      </c>
      <c r="J126" s="22" t="s">
        <v>216</v>
      </c>
    </row>
    <row r="127" spans="1:10" hidden="1" x14ac:dyDescent="0.2">
      <c r="A127" s="22" t="s">
        <v>225</v>
      </c>
      <c r="B127" s="22" t="s">
        <v>349</v>
      </c>
      <c r="C127" s="22">
        <v>4500</v>
      </c>
      <c r="D127" s="22" t="s">
        <v>230</v>
      </c>
      <c r="E127" s="22">
        <v>33</v>
      </c>
      <c r="F127" s="22">
        <v>3</v>
      </c>
      <c r="G127" s="22">
        <v>148500</v>
      </c>
      <c r="H127" s="22">
        <v>13500</v>
      </c>
      <c r="I127" s="9">
        <v>41026</v>
      </c>
      <c r="J127" s="22" t="s">
        <v>215</v>
      </c>
    </row>
    <row r="128" spans="1:10" hidden="1" x14ac:dyDescent="0.2">
      <c r="A128" s="22" t="s">
        <v>220</v>
      </c>
      <c r="B128" s="22" t="s">
        <v>340</v>
      </c>
      <c r="C128" s="22">
        <v>1280</v>
      </c>
      <c r="D128" s="22" t="s">
        <v>230</v>
      </c>
      <c r="E128" s="22">
        <v>14</v>
      </c>
      <c r="F128" s="22">
        <v>0</v>
      </c>
      <c r="G128" s="22">
        <v>17920</v>
      </c>
      <c r="H128" s="22">
        <v>0</v>
      </c>
      <c r="I128" s="9">
        <v>41029</v>
      </c>
      <c r="J128" s="22" t="s">
        <v>216</v>
      </c>
    </row>
    <row r="129" spans="1:10" hidden="1" x14ac:dyDescent="0.2">
      <c r="A129" s="22" t="s">
        <v>221</v>
      </c>
      <c r="B129" s="22" t="s">
        <v>343</v>
      </c>
      <c r="C129" s="22">
        <v>2540</v>
      </c>
      <c r="D129" s="22" t="s">
        <v>231</v>
      </c>
      <c r="E129" s="22">
        <v>48</v>
      </c>
      <c r="F129" s="22">
        <v>4</v>
      </c>
      <c r="G129" s="22">
        <v>121920</v>
      </c>
      <c r="H129" s="22">
        <v>10160</v>
      </c>
      <c r="I129" s="9">
        <v>41030</v>
      </c>
      <c r="J129" s="22" t="s">
        <v>217</v>
      </c>
    </row>
    <row r="130" spans="1:10" hidden="1" x14ac:dyDescent="0.2">
      <c r="A130" s="22" t="s">
        <v>213</v>
      </c>
      <c r="B130" s="22" t="s">
        <v>344</v>
      </c>
      <c r="C130" s="22">
        <v>1200</v>
      </c>
      <c r="D130" s="22" t="s">
        <v>229</v>
      </c>
      <c r="E130" s="22">
        <v>23</v>
      </c>
      <c r="F130" s="22">
        <v>2</v>
      </c>
      <c r="G130" s="22">
        <v>27600</v>
      </c>
      <c r="H130" s="22">
        <v>2400</v>
      </c>
      <c r="I130" s="9">
        <v>41033</v>
      </c>
      <c r="J130" s="22" t="s">
        <v>64</v>
      </c>
    </row>
    <row r="131" spans="1:10" hidden="1" x14ac:dyDescent="0.2">
      <c r="A131" s="22" t="s">
        <v>227</v>
      </c>
      <c r="B131" s="22" t="s">
        <v>343</v>
      </c>
      <c r="C131" s="22">
        <v>800</v>
      </c>
      <c r="D131" s="22" t="s">
        <v>229</v>
      </c>
      <c r="E131" s="22">
        <v>44</v>
      </c>
      <c r="F131" s="22">
        <v>4</v>
      </c>
      <c r="G131" s="22">
        <v>35200</v>
      </c>
      <c r="H131" s="22">
        <v>3200</v>
      </c>
      <c r="I131" s="9">
        <v>41034</v>
      </c>
      <c r="J131" s="22" t="s">
        <v>217</v>
      </c>
    </row>
    <row r="132" spans="1:10" hidden="1" x14ac:dyDescent="0.2">
      <c r="A132" s="22" t="s">
        <v>222</v>
      </c>
      <c r="B132" s="22" t="s">
        <v>345</v>
      </c>
      <c r="C132" s="22">
        <v>2900</v>
      </c>
      <c r="D132" s="22" t="s">
        <v>228</v>
      </c>
      <c r="E132" s="22">
        <v>42</v>
      </c>
      <c r="F132" s="22">
        <v>3</v>
      </c>
      <c r="G132" s="22">
        <v>121800</v>
      </c>
      <c r="H132" s="22">
        <v>8700</v>
      </c>
      <c r="I132" s="9">
        <v>41036</v>
      </c>
      <c r="J132" s="22" t="s">
        <v>216</v>
      </c>
    </row>
    <row r="133" spans="1:10" hidden="1" x14ac:dyDescent="0.2">
      <c r="A133" s="22" t="s">
        <v>221</v>
      </c>
      <c r="B133" s="22" t="s">
        <v>342</v>
      </c>
      <c r="C133" s="22">
        <v>1790</v>
      </c>
      <c r="D133" s="22" t="s">
        <v>230</v>
      </c>
      <c r="E133" s="22">
        <v>24</v>
      </c>
      <c r="F133" s="22">
        <v>4</v>
      </c>
      <c r="G133" s="22">
        <v>42960</v>
      </c>
      <c r="H133" s="22">
        <v>7160</v>
      </c>
      <c r="I133" s="9">
        <v>41036</v>
      </c>
      <c r="J133" s="22" t="s">
        <v>64</v>
      </c>
    </row>
    <row r="134" spans="1:10" hidden="1" x14ac:dyDescent="0.2">
      <c r="A134" s="22" t="s">
        <v>233</v>
      </c>
      <c r="B134" s="22" t="s">
        <v>339</v>
      </c>
      <c r="C134" s="22">
        <v>1870</v>
      </c>
      <c r="D134" s="22" t="s">
        <v>230</v>
      </c>
      <c r="E134" s="22">
        <v>20</v>
      </c>
      <c r="F134" s="22">
        <v>0</v>
      </c>
      <c r="G134" s="22">
        <v>37400</v>
      </c>
      <c r="H134" s="22">
        <v>0</v>
      </c>
      <c r="I134" s="9">
        <v>41037</v>
      </c>
      <c r="J134" s="22" t="s">
        <v>64</v>
      </c>
    </row>
    <row r="135" spans="1:10" hidden="1" x14ac:dyDescent="0.2">
      <c r="A135" s="22" t="s">
        <v>221</v>
      </c>
      <c r="B135" s="22" t="s">
        <v>340</v>
      </c>
      <c r="C135" s="22">
        <v>2700</v>
      </c>
      <c r="D135" s="22" t="s">
        <v>232</v>
      </c>
      <c r="E135" s="22">
        <v>16</v>
      </c>
      <c r="F135" s="22">
        <v>1</v>
      </c>
      <c r="G135" s="22">
        <v>43200</v>
      </c>
      <c r="H135" s="22">
        <v>2700</v>
      </c>
      <c r="I135" s="9">
        <v>41038</v>
      </c>
      <c r="J135" s="22" t="s">
        <v>215</v>
      </c>
    </row>
    <row r="136" spans="1:10" hidden="1" x14ac:dyDescent="0.2">
      <c r="A136" s="22" t="s">
        <v>219</v>
      </c>
      <c r="B136" s="22" t="s">
        <v>343</v>
      </c>
      <c r="C136" s="22">
        <v>2550</v>
      </c>
      <c r="D136" s="22" t="s">
        <v>231</v>
      </c>
      <c r="E136" s="22">
        <v>21</v>
      </c>
      <c r="F136" s="22">
        <v>3</v>
      </c>
      <c r="G136" s="22">
        <v>53550</v>
      </c>
      <c r="H136" s="22">
        <v>7650</v>
      </c>
      <c r="I136" s="9">
        <v>41039</v>
      </c>
      <c r="J136" s="22" t="s">
        <v>117</v>
      </c>
    </row>
    <row r="137" spans="1:10" hidden="1" x14ac:dyDescent="0.2">
      <c r="A137" s="22" t="s">
        <v>220</v>
      </c>
      <c r="B137" s="22" t="s">
        <v>345</v>
      </c>
      <c r="C137" s="22">
        <v>3370</v>
      </c>
      <c r="D137" s="22" t="s">
        <v>214</v>
      </c>
      <c r="E137" s="22">
        <v>33</v>
      </c>
      <c r="F137" s="22">
        <v>2</v>
      </c>
      <c r="G137" s="22">
        <v>111210</v>
      </c>
      <c r="H137" s="22">
        <v>6740</v>
      </c>
      <c r="I137" s="9">
        <v>41041</v>
      </c>
      <c r="J137" s="22" t="s">
        <v>216</v>
      </c>
    </row>
    <row r="138" spans="1:10" hidden="1" x14ac:dyDescent="0.2">
      <c r="A138" s="22" t="s">
        <v>224</v>
      </c>
      <c r="B138" s="22" t="s">
        <v>345</v>
      </c>
      <c r="C138" s="22">
        <v>1980</v>
      </c>
      <c r="D138" s="22" t="s">
        <v>232</v>
      </c>
      <c r="E138" s="22">
        <v>35</v>
      </c>
      <c r="F138" s="22">
        <v>2</v>
      </c>
      <c r="G138" s="22">
        <v>69300</v>
      </c>
      <c r="H138" s="22">
        <v>3960</v>
      </c>
      <c r="I138" s="9">
        <v>41041</v>
      </c>
      <c r="J138" s="22" t="s">
        <v>216</v>
      </c>
    </row>
    <row r="139" spans="1:10" hidden="1" x14ac:dyDescent="0.2">
      <c r="A139" s="22" t="s">
        <v>219</v>
      </c>
      <c r="B139" s="22" t="s">
        <v>339</v>
      </c>
      <c r="C139" s="22">
        <v>3200</v>
      </c>
      <c r="D139" s="22" t="s">
        <v>229</v>
      </c>
      <c r="E139" s="22">
        <v>27</v>
      </c>
      <c r="F139" s="22">
        <v>1</v>
      </c>
      <c r="G139" s="22">
        <v>86400</v>
      </c>
      <c r="H139" s="22">
        <v>3200</v>
      </c>
      <c r="I139" s="9">
        <v>41043</v>
      </c>
      <c r="J139" s="22" t="s">
        <v>218</v>
      </c>
    </row>
    <row r="140" spans="1:10" hidden="1" x14ac:dyDescent="0.2">
      <c r="A140" s="22" t="s">
        <v>221</v>
      </c>
      <c r="B140" s="22" t="s">
        <v>341</v>
      </c>
      <c r="C140" s="22">
        <v>2220</v>
      </c>
      <c r="D140" s="22" t="s">
        <v>232</v>
      </c>
      <c r="E140" s="22">
        <v>32</v>
      </c>
      <c r="F140" s="22">
        <v>3</v>
      </c>
      <c r="G140" s="22">
        <v>71040</v>
      </c>
      <c r="H140" s="22">
        <v>6660</v>
      </c>
      <c r="I140" s="9">
        <v>41044</v>
      </c>
      <c r="J140" s="22" t="s">
        <v>217</v>
      </c>
    </row>
    <row r="141" spans="1:10" hidden="1" x14ac:dyDescent="0.2">
      <c r="A141" s="22" t="s">
        <v>220</v>
      </c>
      <c r="B141" s="22" t="s">
        <v>344</v>
      </c>
      <c r="C141" s="22">
        <v>2900</v>
      </c>
      <c r="D141" s="22" t="s">
        <v>214</v>
      </c>
      <c r="E141" s="22">
        <v>36</v>
      </c>
      <c r="F141" s="22">
        <v>0</v>
      </c>
      <c r="G141" s="22">
        <v>104400</v>
      </c>
      <c r="H141" s="22">
        <v>0</v>
      </c>
      <c r="I141" s="9">
        <v>41045</v>
      </c>
      <c r="J141" s="22" t="s">
        <v>117</v>
      </c>
    </row>
    <row r="142" spans="1:10" hidden="1" x14ac:dyDescent="0.2">
      <c r="A142" s="22" t="s">
        <v>222</v>
      </c>
      <c r="B142" s="22" t="s">
        <v>339</v>
      </c>
      <c r="C142" s="22">
        <v>4210</v>
      </c>
      <c r="D142" s="22" t="s">
        <v>229</v>
      </c>
      <c r="E142" s="22">
        <v>20</v>
      </c>
      <c r="F142" s="22">
        <v>4</v>
      </c>
      <c r="G142" s="22">
        <v>84200</v>
      </c>
      <c r="H142" s="22">
        <v>16840</v>
      </c>
      <c r="I142" s="9">
        <v>41046</v>
      </c>
      <c r="J142" s="22" t="s">
        <v>117</v>
      </c>
    </row>
    <row r="143" spans="1:10" hidden="1" x14ac:dyDescent="0.2">
      <c r="A143" s="22" t="s">
        <v>219</v>
      </c>
      <c r="B143" s="22" t="s">
        <v>345</v>
      </c>
      <c r="C143" s="22">
        <v>4800</v>
      </c>
      <c r="D143" s="22" t="s">
        <v>214</v>
      </c>
      <c r="E143" s="22">
        <v>27</v>
      </c>
      <c r="F143" s="22">
        <v>4</v>
      </c>
      <c r="G143" s="22">
        <v>129600</v>
      </c>
      <c r="H143" s="22">
        <v>19200</v>
      </c>
      <c r="I143" s="9">
        <v>41046</v>
      </c>
      <c r="J143" s="22" t="s">
        <v>215</v>
      </c>
    </row>
    <row r="144" spans="1:10" hidden="1" x14ac:dyDescent="0.2">
      <c r="A144" s="22" t="s">
        <v>233</v>
      </c>
      <c r="B144" s="22" t="s">
        <v>339</v>
      </c>
      <c r="C144" s="22">
        <v>1850</v>
      </c>
      <c r="D144" s="22" t="s">
        <v>214</v>
      </c>
      <c r="E144" s="22">
        <v>12</v>
      </c>
      <c r="F144" s="22">
        <v>1</v>
      </c>
      <c r="G144" s="22">
        <v>22200</v>
      </c>
      <c r="H144" s="22">
        <v>1850</v>
      </c>
      <c r="I144" s="9">
        <v>41047</v>
      </c>
      <c r="J144" s="22" t="s">
        <v>215</v>
      </c>
    </row>
    <row r="145" spans="1:10" hidden="1" x14ac:dyDescent="0.2">
      <c r="A145" s="22" t="s">
        <v>220</v>
      </c>
      <c r="B145" s="22" t="s">
        <v>343</v>
      </c>
      <c r="C145" s="22">
        <v>1450</v>
      </c>
      <c r="D145" s="22" t="s">
        <v>228</v>
      </c>
      <c r="E145" s="22">
        <v>14</v>
      </c>
      <c r="F145" s="22">
        <v>1</v>
      </c>
      <c r="G145" s="22">
        <v>20300</v>
      </c>
      <c r="H145" s="22">
        <v>1450</v>
      </c>
      <c r="I145" s="9">
        <v>41048</v>
      </c>
      <c r="J145" s="22" t="s">
        <v>215</v>
      </c>
    </row>
    <row r="146" spans="1:10" hidden="1" x14ac:dyDescent="0.2">
      <c r="A146" s="22" t="s">
        <v>221</v>
      </c>
      <c r="B146" s="22" t="s">
        <v>342</v>
      </c>
      <c r="C146" s="22">
        <v>1790</v>
      </c>
      <c r="D146" s="22" t="s">
        <v>214</v>
      </c>
      <c r="E146" s="22">
        <v>31</v>
      </c>
      <c r="F146" s="22">
        <v>1</v>
      </c>
      <c r="G146" s="22">
        <v>55490</v>
      </c>
      <c r="H146" s="22">
        <v>1790</v>
      </c>
      <c r="I146" s="9">
        <v>41049</v>
      </c>
      <c r="J146" s="22" t="s">
        <v>217</v>
      </c>
    </row>
    <row r="147" spans="1:10" hidden="1" x14ac:dyDescent="0.2">
      <c r="A147" s="22" t="s">
        <v>227</v>
      </c>
      <c r="B147" s="22" t="s">
        <v>342</v>
      </c>
      <c r="C147" s="22">
        <v>1200</v>
      </c>
      <c r="D147" s="22" t="s">
        <v>214</v>
      </c>
      <c r="E147" s="22">
        <v>42</v>
      </c>
      <c r="F147" s="22">
        <v>2</v>
      </c>
      <c r="G147" s="22">
        <v>50400</v>
      </c>
      <c r="H147" s="22">
        <v>2400</v>
      </c>
      <c r="I147" s="9">
        <v>41050</v>
      </c>
      <c r="J147" s="22" t="s">
        <v>64</v>
      </c>
    </row>
    <row r="148" spans="1:10" hidden="1" x14ac:dyDescent="0.2">
      <c r="A148" s="22" t="s">
        <v>222</v>
      </c>
      <c r="B148" s="22" t="s">
        <v>341</v>
      </c>
      <c r="C148" s="22">
        <v>4350</v>
      </c>
      <c r="D148" s="22" t="s">
        <v>229</v>
      </c>
      <c r="E148" s="22">
        <v>41</v>
      </c>
      <c r="F148" s="22">
        <v>2</v>
      </c>
      <c r="G148" s="22">
        <v>178350</v>
      </c>
      <c r="H148" s="22">
        <v>8700</v>
      </c>
      <c r="I148" s="9">
        <v>41051</v>
      </c>
      <c r="J148" s="22" t="s">
        <v>216</v>
      </c>
    </row>
    <row r="149" spans="1:10" hidden="1" x14ac:dyDescent="0.2">
      <c r="A149" s="22" t="s">
        <v>225</v>
      </c>
      <c r="B149" s="22" t="s">
        <v>347</v>
      </c>
      <c r="C149" s="22">
        <v>3750</v>
      </c>
      <c r="D149" s="22" t="s">
        <v>231</v>
      </c>
      <c r="E149" s="22">
        <v>40</v>
      </c>
      <c r="F149" s="22">
        <v>0</v>
      </c>
      <c r="G149" s="22">
        <v>150000</v>
      </c>
      <c r="H149" s="22">
        <v>0</v>
      </c>
      <c r="I149" s="9">
        <v>41051</v>
      </c>
      <c r="J149" s="22" t="s">
        <v>216</v>
      </c>
    </row>
    <row r="150" spans="1:10" hidden="1" x14ac:dyDescent="0.2">
      <c r="A150" s="22" t="s">
        <v>219</v>
      </c>
      <c r="B150" s="22" t="s">
        <v>339</v>
      </c>
      <c r="C150" s="22">
        <v>3200</v>
      </c>
      <c r="D150" s="22" t="s">
        <v>228</v>
      </c>
      <c r="E150" s="22">
        <v>47</v>
      </c>
      <c r="F150" s="22">
        <v>0</v>
      </c>
      <c r="G150" s="22">
        <v>150400</v>
      </c>
      <c r="H150" s="22">
        <v>0</v>
      </c>
      <c r="I150" s="9">
        <v>41051</v>
      </c>
      <c r="J150" s="22" t="s">
        <v>216</v>
      </c>
    </row>
    <row r="151" spans="1:10" hidden="1" x14ac:dyDescent="0.2">
      <c r="A151" s="22" t="s">
        <v>220</v>
      </c>
      <c r="B151" s="22" t="s">
        <v>345</v>
      </c>
      <c r="C151" s="22">
        <v>3350</v>
      </c>
      <c r="D151" s="22" t="s">
        <v>228</v>
      </c>
      <c r="E151" s="22">
        <v>38</v>
      </c>
      <c r="F151" s="22">
        <v>3</v>
      </c>
      <c r="G151" s="22">
        <v>127300</v>
      </c>
      <c r="H151" s="22">
        <v>10050</v>
      </c>
      <c r="I151" s="9">
        <v>41053</v>
      </c>
      <c r="J151" s="22" t="s">
        <v>215</v>
      </c>
    </row>
    <row r="152" spans="1:10" hidden="1" x14ac:dyDescent="0.2">
      <c r="A152" s="22" t="s">
        <v>219</v>
      </c>
      <c r="B152" s="22" t="s">
        <v>339</v>
      </c>
      <c r="C152" s="22">
        <v>1400</v>
      </c>
      <c r="D152" s="22" t="s">
        <v>232</v>
      </c>
      <c r="E152" s="22">
        <v>46</v>
      </c>
      <c r="F152" s="22">
        <v>4</v>
      </c>
      <c r="G152" s="22">
        <v>64400</v>
      </c>
      <c r="H152" s="22">
        <v>5600</v>
      </c>
      <c r="I152" s="9">
        <v>41054</v>
      </c>
      <c r="J152" s="22" t="s">
        <v>217</v>
      </c>
    </row>
    <row r="153" spans="1:10" hidden="1" x14ac:dyDescent="0.2">
      <c r="A153" s="22" t="s">
        <v>219</v>
      </c>
      <c r="B153" s="22" t="s">
        <v>339</v>
      </c>
      <c r="C153" s="22">
        <v>3200</v>
      </c>
      <c r="D153" s="22" t="s">
        <v>232</v>
      </c>
      <c r="E153" s="22">
        <v>50</v>
      </c>
      <c r="F153" s="22">
        <v>4</v>
      </c>
      <c r="G153" s="22">
        <v>160000</v>
      </c>
      <c r="H153" s="22">
        <v>12800</v>
      </c>
      <c r="I153" s="9">
        <v>41056</v>
      </c>
      <c r="J153" s="22" t="s">
        <v>64</v>
      </c>
    </row>
    <row r="154" spans="1:10" hidden="1" x14ac:dyDescent="0.2">
      <c r="A154" s="22" t="s">
        <v>223</v>
      </c>
      <c r="B154" s="22" t="s">
        <v>341</v>
      </c>
      <c r="C154" s="22">
        <v>4590</v>
      </c>
      <c r="D154" s="22" t="s">
        <v>214</v>
      </c>
      <c r="E154" s="22">
        <v>28</v>
      </c>
      <c r="F154" s="22">
        <v>2</v>
      </c>
      <c r="G154" s="22">
        <v>128520</v>
      </c>
      <c r="H154" s="22">
        <v>9180</v>
      </c>
      <c r="I154" s="9">
        <v>41057</v>
      </c>
      <c r="J154" s="22" t="s">
        <v>218</v>
      </c>
    </row>
    <row r="155" spans="1:10" hidden="1" x14ac:dyDescent="0.2">
      <c r="A155" s="22" t="s">
        <v>227</v>
      </c>
      <c r="B155" s="22" t="s">
        <v>342</v>
      </c>
      <c r="C155" s="22">
        <v>1200</v>
      </c>
      <c r="D155" s="22" t="s">
        <v>228</v>
      </c>
      <c r="E155" s="22">
        <v>33</v>
      </c>
      <c r="F155" s="22">
        <v>3</v>
      </c>
      <c r="G155" s="22">
        <v>39600</v>
      </c>
      <c r="H155" s="22">
        <v>3600</v>
      </c>
      <c r="I155" s="9">
        <v>41058</v>
      </c>
      <c r="J155" s="22" t="s">
        <v>217</v>
      </c>
    </row>
    <row r="156" spans="1:10" hidden="1" x14ac:dyDescent="0.2">
      <c r="A156" s="22" t="s">
        <v>220</v>
      </c>
      <c r="B156" s="22" t="s">
        <v>344</v>
      </c>
      <c r="C156" s="22">
        <v>2920</v>
      </c>
      <c r="D156" s="22" t="s">
        <v>229</v>
      </c>
      <c r="E156" s="22">
        <v>21</v>
      </c>
      <c r="F156" s="22">
        <v>1</v>
      </c>
      <c r="G156" s="22">
        <v>61320</v>
      </c>
      <c r="H156" s="22">
        <v>2920</v>
      </c>
      <c r="I156" s="9">
        <v>41060</v>
      </c>
      <c r="J156" s="22" t="s">
        <v>217</v>
      </c>
    </row>
    <row r="157" spans="1:10" hidden="1" x14ac:dyDescent="0.2">
      <c r="A157" s="22" t="s">
        <v>225</v>
      </c>
      <c r="B157" s="22" t="s">
        <v>349</v>
      </c>
      <c r="C157" s="22">
        <v>4550</v>
      </c>
      <c r="D157" s="22" t="s">
        <v>228</v>
      </c>
      <c r="E157" s="22">
        <v>10</v>
      </c>
      <c r="F157" s="22">
        <v>1</v>
      </c>
      <c r="G157" s="22">
        <v>45500</v>
      </c>
      <c r="H157" s="22">
        <v>4550</v>
      </c>
      <c r="I157" s="9">
        <v>41061</v>
      </c>
      <c r="J157" s="22" t="s">
        <v>218</v>
      </c>
    </row>
    <row r="158" spans="1:10" hidden="1" x14ac:dyDescent="0.2">
      <c r="A158" s="22" t="s">
        <v>226</v>
      </c>
      <c r="B158" s="22" t="s">
        <v>340</v>
      </c>
      <c r="C158" s="22">
        <v>1150</v>
      </c>
      <c r="D158" s="22" t="s">
        <v>214</v>
      </c>
      <c r="E158" s="22">
        <v>13</v>
      </c>
      <c r="F158" s="22">
        <v>0</v>
      </c>
      <c r="G158" s="22">
        <v>14950</v>
      </c>
      <c r="H158" s="22">
        <v>0</v>
      </c>
      <c r="I158" s="9">
        <v>41064</v>
      </c>
      <c r="J158" s="22" t="s">
        <v>64</v>
      </c>
    </row>
    <row r="159" spans="1:10" hidden="1" x14ac:dyDescent="0.2">
      <c r="A159" s="22" t="s">
        <v>213</v>
      </c>
      <c r="B159" s="22" t="s">
        <v>341</v>
      </c>
      <c r="C159" s="22">
        <v>1400</v>
      </c>
      <c r="D159" s="22" t="s">
        <v>231</v>
      </c>
      <c r="E159" s="22">
        <v>39</v>
      </c>
      <c r="F159" s="22">
        <v>1</v>
      </c>
      <c r="G159" s="22">
        <v>54600</v>
      </c>
      <c r="H159" s="22">
        <v>1400</v>
      </c>
      <c r="I159" s="9">
        <v>41065</v>
      </c>
      <c r="J159" s="22" t="s">
        <v>64</v>
      </c>
    </row>
    <row r="160" spans="1:10" hidden="1" x14ac:dyDescent="0.2">
      <c r="A160" s="22" t="s">
        <v>225</v>
      </c>
      <c r="B160" s="22" t="s">
        <v>346</v>
      </c>
      <c r="C160" s="22">
        <v>4700</v>
      </c>
      <c r="D160" s="22" t="s">
        <v>231</v>
      </c>
      <c r="E160" s="22">
        <v>43</v>
      </c>
      <c r="F160" s="22">
        <v>0</v>
      </c>
      <c r="G160" s="22">
        <v>202100</v>
      </c>
      <c r="H160" s="22">
        <v>0</v>
      </c>
      <c r="I160" s="9">
        <v>41068</v>
      </c>
      <c r="J160" s="22" t="s">
        <v>215</v>
      </c>
    </row>
    <row r="161" spans="1:10" hidden="1" x14ac:dyDescent="0.2">
      <c r="A161" s="22" t="s">
        <v>213</v>
      </c>
      <c r="B161" s="22" t="s">
        <v>340</v>
      </c>
      <c r="C161" s="22">
        <v>2100</v>
      </c>
      <c r="D161" s="22" t="s">
        <v>232</v>
      </c>
      <c r="E161" s="22">
        <v>18</v>
      </c>
      <c r="F161" s="22">
        <v>4</v>
      </c>
      <c r="G161" s="22">
        <v>37800</v>
      </c>
      <c r="H161" s="22">
        <v>8400</v>
      </c>
      <c r="I161" s="9">
        <v>41071</v>
      </c>
      <c r="J161" s="22" t="s">
        <v>64</v>
      </c>
    </row>
    <row r="162" spans="1:10" hidden="1" x14ac:dyDescent="0.2">
      <c r="A162" s="22" t="s">
        <v>223</v>
      </c>
      <c r="B162" s="22" t="s">
        <v>340</v>
      </c>
      <c r="C162" s="22">
        <v>4550</v>
      </c>
      <c r="D162" s="22" t="s">
        <v>229</v>
      </c>
      <c r="E162" s="22">
        <v>19</v>
      </c>
      <c r="F162" s="22">
        <v>3</v>
      </c>
      <c r="G162" s="22">
        <v>86450</v>
      </c>
      <c r="H162" s="22">
        <v>13650</v>
      </c>
      <c r="I162" s="9">
        <v>41072</v>
      </c>
      <c r="J162" s="22" t="s">
        <v>216</v>
      </c>
    </row>
    <row r="163" spans="1:10" hidden="1" x14ac:dyDescent="0.2">
      <c r="A163" s="22" t="s">
        <v>221</v>
      </c>
      <c r="B163" s="22" t="s">
        <v>343</v>
      </c>
      <c r="C163" s="22">
        <v>2540</v>
      </c>
      <c r="D163" s="22" t="s">
        <v>230</v>
      </c>
      <c r="E163" s="22">
        <v>32</v>
      </c>
      <c r="F163" s="22">
        <v>4</v>
      </c>
      <c r="G163" s="22">
        <v>81280</v>
      </c>
      <c r="H163" s="22">
        <v>10160</v>
      </c>
      <c r="I163" s="9">
        <v>41073</v>
      </c>
      <c r="J163" s="22" t="s">
        <v>64</v>
      </c>
    </row>
    <row r="164" spans="1:10" hidden="1" x14ac:dyDescent="0.2">
      <c r="A164" s="22" t="s">
        <v>221</v>
      </c>
      <c r="B164" s="22" t="s">
        <v>343</v>
      </c>
      <c r="C164" s="22">
        <v>2600</v>
      </c>
      <c r="D164" s="22" t="s">
        <v>232</v>
      </c>
      <c r="E164" s="22">
        <v>17</v>
      </c>
      <c r="F164" s="22">
        <v>2</v>
      </c>
      <c r="G164" s="22">
        <v>44200</v>
      </c>
      <c r="H164" s="22">
        <v>5200</v>
      </c>
      <c r="I164" s="9">
        <v>41073</v>
      </c>
      <c r="J164" s="22" t="s">
        <v>117</v>
      </c>
    </row>
    <row r="165" spans="1:10" hidden="1" x14ac:dyDescent="0.2">
      <c r="A165" s="22" t="s">
        <v>223</v>
      </c>
      <c r="B165" s="22" t="s">
        <v>344</v>
      </c>
      <c r="C165" s="22">
        <v>10500</v>
      </c>
      <c r="D165" s="22" t="s">
        <v>230</v>
      </c>
      <c r="E165" s="22">
        <v>49</v>
      </c>
      <c r="F165" s="22">
        <v>0</v>
      </c>
      <c r="G165" s="22">
        <v>514500</v>
      </c>
      <c r="H165" s="22">
        <v>0</v>
      </c>
      <c r="I165" s="9">
        <v>41074</v>
      </c>
      <c r="J165" s="22" t="s">
        <v>64</v>
      </c>
    </row>
    <row r="166" spans="1:10" hidden="1" x14ac:dyDescent="0.2">
      <c r="A166" s="22" t="s">
        <v>213</v>
      </c>
      <c r="B166" s="22" t="s">
        <v>344</v>
      </c>
      <c r="C166" s="22">
        <v>1200</v>
      </c>
      <c r="D166" s="22" t="s">
        <v>228</v>
      </c>
      <c r="E166" s="22">
        <v>46</v>
      </c>
      <c r="F166" s="22">
        <v>2</v>
      </c>
      <c r="G166" s="22">
        <v>55200</v>
      </c>
      <c r="H166" s="22">
        <v>2400</v>
      </c>
      <c r="I166" s="9">
        <v>41074</v>
      </c>
      <c r="J166" s="22" t="s">
        <v>117</v>
      </c>
    </row>
    <row r="167" spans="1:10" hidden="1" x14ac:dyDescent="0.2">
      <c r="A167" s="22" t="s">
        <v>227</v>
      </c>
      <c r="B167" s="22" t="s">
        <v>343</v>
      </c>
      <c r="C167" s="22">
        <v>1000</v>
      </c>
      <c r="D167" s="22" t="s">
        <v>231</v>
      </c>
      <c r="E167" s="22">
        <v>32</v>
      </c>
      <c r="F167" s="22">
        <v>4</v>
      </c>
      <c r="G167" s="22">
        <v>32000</v>
      </c>
      <c r="H167" s="22">
        <v>4000</v>
      </c>
      <c r="I167" s="9">
        <v>41075</v>
      </c>
      <c r="J167" s="22" t="s">
        <v>117</v>
      </c>
    </row>
    <row r="168" spans="1:10" hidden="1" x14ac:dyDescent="0.2">
      <c r="A168" s="22" t="s">
        <v>224</v>
      </c>
      <c r="B168" s="22" t="s">
        <v>340</v>
      </c>
      <c r="C168" s="22">
        <v>1800</v>
      </c>
      <c r="D168" s="22" t="s">
        <v>229</v>
      </c>
      <c r="E168" s="22">
        <v>44</v>
      </c>
      <c r="F168" s="22">
        <v>0</v>
      </c>
      <c r="G168" s="22">
        <v>79200</v>
      </c>
      <c r="H168" s="22">
        <v>0</v>
      </c>
      <c r="I168" s="9">
        <v>41075</v>
      </c>
      <c r="J168" s="22" t="s">
        <v>216</v>
      </c>
    </row>
    <row r="169" spans="1:10" hidden="1" x14ac:dyDescent="0.2">
      <c r="A169" s="22" t="s">
        <v>220</v>
      </c>
      <c r="B169" s="22" t="s">
        <v>344</v>
      </c>
      <c r="C169" s="22">
        <v>2850</v>
      </c>
      <c r="D169" s="22" t="s">
        <v>232</v>
      </c>
      <c r="E169" s="22">
        <v>21</v>
      </c>
      <c r="F169" s="22">
        <v>3</v>
      </c>
      <c r="G169" s="22">
        <v>59850</v>
      </c>
      <c r="H169" s="22">
        <v>8550</v>
      </c>
      <c r="I169" s="9">
        <v>41077</v>
      </c>
      <c r="J169" s="22" t="s">
        <v>64</v>
      </c>
    </row>
    <row r="170" spans="1:10" hidden="1" x14ac:dyDescent="0.2">
      <c r="A170" s="22" t="s">
        <v>221</v>
      </c>
      <c r="B170" s="22" t="s">
        <v>344</v>
      </c>
      <c r="C170" s="22">
        <v>2500</v>
      </c>
      <c r="D170" s="22" t="s">
        <v>229</v>
      </c>
      <c r="E170" s="22">
        <v>49</v>
      </c>
      <c r="F170" s="22">
        <v>3</v>
      </c>
      <c r="G170" s="22">
        <v>122500</v>
      </c>
      <c r="H170" s="22">
        <v>7500</v>
      </c>
      <c r="I170" s="9">
        <v>41078</v>
      </c>
      <c r="J170" s="22" t="s">
        <v>217</v>
      </c>
    </row>
    <row r="171" spans="1:10" hidden="1" x14ac:dyDescent="0.2">
      <c r="A171" s="22" t="s">
        <v>219</v>
      </c>
      <c r="B171" s="22" t="s">
        <v>343</v>
      </c>
      <c r="C171" s="22">
        <v>2570</v>
      </c>
      <c r="D171" s="22" t="s">
        <v>214</v>
      </c>
      <c r="E171" s="22">
        <v>23</v>
      </c>
      <c r="F171" s="22">
        <v>3</v>
      </c>
      <c r="G171" s="22">
        <v>59110</v>
      </c>
      <c r="H171" s="22">
        <v>7710</v>
      </c>
      <c r="I171" s="9">
        <v>41078</v>
      </c>
      <c r="J171" s="22" t="s">
        <v>216</v>
      </c>
    </row>
    <row r="172" spans="1:10" hidden="1" x14ac:dyDescent="0.2">
      <c r="A172" s="22" t="s">
        <v>219</v>
      </c>
      <c r="B172" s="22" t="s">
        <v>341</v>
      </c>
      <c r="C172" s="22">
        <v>2400</v>
      </c>
      <c r="D172" s="22" t="s">
        <v>232</v>
      </c>
      <c r="E172" s="22">
        <v>22</v>
      </c>
      <c r="F172" s="22">
        <v>2</v>
      </c>
      <c r="G172" s="22">
        <v>52800</v>
      </c>
      <c r="H172" s="22">
        <v>4800</v>
      </c>
      <c r="I172" s="9">
        <v>41079</v>
      </c>
      <c r="J172" s="22" t="s">
        <v>217</v>
      </c>
    </row>
    <row r="173" spans="1:10" hidden="1" x14ac:dyDescent="0.2">
      <c r="A173" s="22" t="s">
        <v>222</v>
      </c>
      <c r="B173" s="22" t="s">
        <v>344</v>
      </c>
      <c r="C173" s="22">
        <v>4050</v>
      </c>
      <c r="D173" s="22" t="s">
        <v>229</v>
      </c>
      <c r="E173" s="22">
        <v>17</v>
      </c>
      <c r="F173" s="22">
        <v>0</v>
      </c>
      <c r="G173" s="22">
        <v>68850</v>
      </c>
      <c r="H173" s="22">
        <v>0</v>
      </c>
      <c r="I173" s="9">
        <v>41080</v>
      </c>
      <c r="J173" s="22" t="s">
        <v>218</v>
      </c>
    </row>
    <row r="174" spans="1:10" hidden="1" x14ac:dyDescent="0.2">
      <c r="A174" s="22" t="s">
        <v>225</v>
      </c>
      <c r="B174" s="22" t="s">
        <v>348</v>
      </c>
      <c r="C174" s="22">
        <v>2800</v>
      </c>
      <c r="D174" s="22" t="s">
        <v>229</v>
      </c>
      <c r="E174" s="22">
        <v>46</v>
      </c>
      <c r="F174" s="22">
        <v>3</v>
      </c>
      <c r="G174" s="22">
        <v>128800</v>
      </c>
      <c r="H174" s="22">
        <v>8400</v>
      </c>
      <c r="I174" s="9">
        <v>41080</v>
      </c>
      <c r="J174" s="22" t="s">
        <v>217</v>
      </c>
    </row>
    <row r="175" spans="1:10" hidden="1" x14ac:dyDescent="0.2">
      <c r="A175" s="22" t="s">
        <v>219</v>
      </c>
      <c r="B175" s="22" t="s">
        <v>344</v>
      </c>
      <c r="C175" s="22">
        <v>3300</v>
      </c>
      <c r="D175" s="22" t="s">
        <v>229</v>
      </c>
      <c r="E175" s="22">
        <v>34</v>
      </c>
      <c r="F175" s="22">
        <v>1</v>
      </c>
      <c r="G175" s="22">
        <v>112200</v>
      </c>
      <c r="H175" s="22">
        <v>3300</v>
      </c>
      <c r="I175" s="9">
        <v>41080</v>
      </c>
      <c r="J175" s="22" t="s">
        <v>216</v>
      </c>
    </row>
    <row r="176" spans="1:10" hidden="1" x14ac:dyDescent="0.2">
      <c r="A176" s="22" t="s">
        <v>213</v>
      </c>
      <c r="B176" s="22" t="s">
        <v>339</v>
      </c>
      <c r="C176" s="22">
        <v>1300</v>
      </c>
      <c r="D176" s="22" t="s">
        <v>228</v>
      </c>
      <c r="E176" s="22">
        <v>17</v>
      </c>
      <c r="F176" s="22">
        <v>2</v>
      </c>
      <c r="G176" s="22">
        <v>22100</v>
      </c>
      <c r="H176" s="22">
        <v>2600</v>
      </c>
      <c r="I176" s="9">
        <v>41080</v>
      </c>
      <c r="J176" s="22" t="s">
        <v>217</v>
      </c>
    </row>
    <row r="177" spans="1:10" hidden="1" x14ac:dyDescent="0.2">
      <c r="A177" s="22" t="s">
        <v>226</v>
      </c>
      <c r="B177" s="22" t="s">
        <v>341</v>
      </c>
      <c r="C177" s="22">
        <v>1560</v>
      </c>
      <c r="D177" s="22" t="s">
        <v>214</v>
      </c>
      <c r="E177" s="22">
        <v>25</v>
      </c>
      <c r="F177" s="22">
        <v>3</v>
      </c>
      <c r="G177" s="22">
        <v>39000</v>
      </c>
      <c r="H177" s="22">
        <v>4680</v>
      </c>
      <c r="I177" s="9">
        <v>41083</v>
      </c>
      <c r="J177" s="22" t="s">
        <v>217</v>
      </c>
    </row>
    <row r="178" spans="1:10" hidden="1" x14ac:dyDescent="0.2">
      <c r="A178" s="22" t="s">
        <v>221</v>
      </c>
      <c r="B178" s="22" t="s">
        <v>344</v>
      </c>
      <c r="C178" s="22">
        <v>2560</v>
      </c>
      <c r="D178" s="22" t="s">
        <v>230</v>
      </c>
      <c r="E178" s="22">
        <v>28</v>
      </c>
      <c r="F178" s="22">
        <v>1</v>
      </c>
      <c r="G178" s="22">
        <v>71680</v>
      </c>
      <c r="H178" s="22">
        <v>2560</v>
      </c>
      <c r="I178" s="9">
        <v>41083</v>
      </c>
      <c r="J178" s="22" t="s">
        <v>218</v>
      </c>
    </row>
    <row r="179" spans="1:10" hidden="1" x14ac:dyDescent="0.2">
      <c r="A179" s="22" t="s">
        <v>220</v>
      </c>
      <c r="B179" s="22" t="s">
        <v>340</v>
      </c>
      <c r="C179" s="22">
        <v>4500</v>
      </c>
      <c r="D179" s="22" t="s">
        <v>229</v>
      </c>
      <c r="E179" s="22">
        <v>10</v>
      </c>
      <c r="F179" s="22">
        <v>0</v>
      </c>
      <c r="G179" s="22">
        <v>45000</v>
      </c>
      <c r="H179" s="22">
        <v>0</v>
      </c>
      <c r="I179" s="9">
        <v>41084</v>
      </c>
      <c r="J179" s="22" t="s">
        <v>217</v>
      </c>
    </row>
    <row r="180" spans="1:10" hidden="1" x14ac:dyDescent="0.2">
      <c r="A180" s="22" t="s">
        <v>223</v>
      </c>
      <c r="B180" s="22" t="s">
        <v>341</v>
      </c>
      <c r="C180" s="22">
        <v>4590</v>
      </c>
      <c r="D180" s="22" t="s">
        <v>231</v>
      </c>
      <c r="E180" s="22">
        <v>29</v>
      </c>
      <c r="F180" s="22">
        <v>4</v>
      </c>
      <c r="G180" s="22">
        <v>133110</v>
      </c>
      <c r="H180" s="22">
        <v>18360</v>
      </c>
      <c r="I180" s="9">
        <v>41088</v>
      </c>
      <c r="J180" s="22" t="s">
        <v>216</v>
      </c>
    </row>
    <row r="181" spans="1:10" hidden="1" x14ac:dyDescent="0.2">
      <c r="A181" s="22" t="s">
        <v>224</v>
      </c>
      <c r="B181" s="22" t="s">
        <v>343</v>
      </c>
      <c r="C181" s="22">
        <v>1100</v>
      </c>
      <c r="D181" s="22" t="s">
        <v>230</v>
      </c>
      <c r="E181" s="22">
        <v>38</v>
      </c>
      <c r="F181" s="22">
        <v>4</v>
      </c>
      <c r="G181" s="22">
        <v>41800</v>
      </c>
      <c r="H181" s="22">
        <v>4400</v>
      </c>
      <c r="I181" s="9">
        <v>41088</v>
      </c>
      <c r="J181" s="22" t="s">
        <v>215</v>
      </c>
    </row>
    <row r="182" spans="1:10" hidden="1" x14ac:dyDescent="0.2">
      <c r="A182" s="22" t="s">
        <v>222</v>
      </c>
      <c r="B182" s="22" t="s">
        <v>341</v>
      </c>
      <c r="C182" s="22">
        <v>4350</v>
      </c>
      <c r="D182" s="22" t="s">
        <v>230</v>
      </c>
      <c r="E182" s="22">
        <v>16</v>
      </c>
      <c r="F182" s="22">
        <v>4</v>
      </c>
      <c r="G182" s="22">
        <v>69600</v>
      </c>
      <c r="H182" s="22">
        <v>17400</v>
      </c>
      <c r="I182" s="9">
        <v>41090</v>
      </c>
      <c r="J182" s="22" t="s">
        <v>117</v>
      </c>
    </row>
    <row r="183" spans="1:10" hidden="1" x14ac:dyDescent="0.2">
      <c r="A183" s="22" t="s">
        <v>224</v>
      </c>
      <c r="B183" s="22" t="s">
        <v>343</v>
      </c>
      <c r="C183" s="22">
        <v>1000</v>
      </c>
      <c r="D183" s="22" t="s">
        <v>228</v>
      </c>
      <c r="E183" s="22">
        <v>37</v>
      </c>
      <c r="F183" s="22">
        <v>2</v>
      </c>
      <c r="G183" s="22">
        <v>37000</v>
      </c>
      <c r="H183" s="22">
        <v>2000</v>
      </c>
      <c r="I183" s="9">
        <v>41092</v>
      </c>
      <c r="J183" s="22" t="s">
        <v>217</v>
      </c>
    </row>
    <row r="184" spans="1:10" hidden="1" x14ac:dyDescent="0.2">
      <c r="A184" s="22" t="s">
        <v>223</v>
      </c>
      <c r="B184" s="22" t="s">
        <v>344</v>
      </c>
      <c r="C184" s="22">
        <v>10010</v>
      </c>
      <c r="D184" s="22" t="s">
        <v>214</v>
      </c>
      <c r="E184" s="22">
        <v>14</v>
      </c>
      <c r="F184" s="22">
        <v>3</v>
      </c>
      <c r="G184" s="22">
        <v>140140</v>
      </c>
      <c r="H184" s="22">
        <v>30030</v>
      </c>
      <c r="I184" s="9">
        <v>41094</v>
      </c>
      <c r="J184" s="22" t="s">
        <v>218</v>
      </c>
    </row>
    <row r="185" spans="1:10" hidden="1" x14ac:dyDescent="0.2">
      <c r="A185" s="22" t="s">
        <v>222</v>
      </c>
      <c r="B185" s="22" t="s">
        <v>346</v>
      </c>
      <c r="C185" s="22">
        <v>3900</v>
      </c>
      <c r="D185" s="22" t="s">
        <v>228</v>
      </c>
      <c r="E185" s="22">
        <v>36</v>
      </c>
      <c r="F185" s="22">
        <v>1</v>
      </c>
      <c r="G185" s="22">
        <v>140400</v>
      </c>
      <c r="H185" s="22">
        <v>3900</v>
      </c>
      <c r="I185" s="9">
        <v>41094</v>
      </c>
      <c r="J185" s="22" t="s">
        <v>216</v>
      </c>
    </row>
    <row r="186" spans="1:10" hidden="1" x14ac:dyDescent="0.2">
      <c r="A186" s="22" t="s">
        <v>227</v>
      </c>
      <c r="B186" s="22" t="s">
        <v>343</v>
      </c>
      <c r="C186" s="22">
        <v>800</v>
      </c>
      <c r="D186" s="22" t="s">
        <v>232</v>
      </c>
      <c r="E186" s="22">
        <v>12</v>
      </c>
      <c r="F186" s="22">
        <v>2</v>
      </c>
      <c r="G186" s="22">
        <v>9600</v>
      </c>
      <c r="H186" s="22">
        <v>1600</v>
      </c>
      <c r="I186" s="9">
        <v>41095</v>
      </c>
      <c r="J186" s="22" t="s">
        <v>215</v>
      </c>
    </row>
    <row r="187" spans="1:10" hidden="1" x14ac:dyDescent="0.2">
      <c r="A187" s="22" t="s">
        <v>213</v>
      </c>
      <c r="B187" s="22" t="s">
        <v>342</v>
      </c>
      <c r="C187" s="22">
        <v>1700</v>
      </c>
      <c r="D187" s="22" t="s">
        <v>214</v>
      </c>
      <c r="E187" s="22">
        <v>16</v>
      </c>
      <c r="F187" s="22">
        <v>2</v>
      </c>
      <c r="G187" s="22">
        <v>27200</v>
      </c>
      <c r="H187" s="22">
        <v>3400</v>
      </c>
      <c r="I187" s="9">
        <v>41097</v>
      </c>
      <c r="J187" s="22" t="s">
        <v>64</v>
      </c>
    </row>
    <row r="188" spans="1:10" hidden="1" x14ac:dyDescent="0.2">
      <c r="A188" s="22" t="s">
        <v>219</v>
      </c>
      <c r="B188" s="22" t="s">
        <v>342</v>
      </c>
      <c r="C188" s="22">
        <v>1990</v>
      </c>
      <c r="D188" s="22" t="s">
        <v>230</v>
      </c>
      <c r="E188" s="22">
        <v>38</v>
      </c>
      <c r="F188" s="22">
        <v>3</v>
      </c>
      <c r="G188" s="22">
        <v>75620</v>
      </c>
      <c r="H188" s="22">
        <v>5970</v>
      </c>
      <c r="I188" s="9">
        <v>41098</v>
      </c>
      <c r="J188" s="22" t="s">
        <v>117</v>
      </c>
    </row>
    <row r="189" spans="1:10" hidden="1" x14ac:dyDescent="0.2">
      <c r="A189" s="22" t="s">
        <v>220</v>
      </c>
      <c r="B189" s="22" t="s">
        <v>344</v>
      </c>
      <c r="C189" s="22">
        <v>2950</v>
      </c>
      <c r="D189" s="22" t="s">
        <v>228</v>
      </c>
      <c r="E189" s="22">
        <v>38</v>
      </c>
      <c r="F189" s="22">
        <v>0</v>
      </c>
      <c r="G189" s="22">
        <v>112100</v>
      </c>
      <c r="H189" s="22">
        <v>0</v>
      </c>
      <c r="I189" s="9">
        <v>41099</v>
      </c>
      <c r="J189" s="22" t="s">
        <v>216</v>
      </c>
    </row>
    <row r="190" spans="1:10" hidden="1" x14ac:dyDescent="0.2">
      <c r="A190" s="22" t="s">
        <v>219</v>
      </c>
      <c r="B190" s="22" t="s">
        <v>341</v>
      </c>
      <c r="C190" s="22">
        <v>2360</v>
      </c>
      <c r="D190" s="22" t="s">
        <v>230</v>
      </c>
      <c r="E190" s="22">
        <v>25</v>
      </c>
      <c r="F190" s="22">
        <v>2</v>
      </c>
      <c r="G190" s="22">
        <v>59000</v>
      </c>
      <c r="H190" s="22">
        <v>4720</v>
      </c>
      <c r="I190" s="9">
        <v>41101</v>
      </c>
      <c r="J190" s="22" t="s">
        <v>216</v>
      </c>
    </row>
    <row r="191" spans="1:10" hidden="1" x14ac:dyDescent="0.2">
      <c r="A191" s="22" t="s">
        <v>222</v>
      </c>
      <c r="B191" s="22" t="s">
        <v>343</v>
      </c>
      <c r="C191" s="22">
        <v>2850</v>
      </c>
      <c r="D191" s="22" t="s">
        <v>228</v>
      </c>
      <c r="E191" s="22">
        <v>19</v>
      </c>
      <c r="F191" s="22">
        <v>1</v>
      </c>
      <c r="G191" s="22">
        <v>54150</v>
      </c>
      <c r="H191" s="22">
        <v>2850</v>
      </c>
      <c r="I191" s="9">
        <v>41103</v>
      </c>
      <c r="J191" s="22" t="s">
        <v>215</v>
      </c>
    </row>
    <row r="192" spans="1:10" hidden="1" x14ac:dyDescent="0.2">
      <c r="A192" s="22" t="s">
        <v>226</v>
      </c>
      <c r="B192" s="22" t="s">
        <v>342</v>
      </c>
      <c r="C192" s="22">
        <v>2000</v>
      </c>
      <c r="D192" s="22" t="s">
        <v>229</v>
      </c>
      <c r="E192" s="22">
        <v>14</v>
      </c>
      <c r="F192" s="22">
        <v>4</v>
      </c>
      <c r="G192" s="22">
        <v>28000</v>
      </c>
      <c r="H192" s="22">
        <v>8000</v>
      </c>
      <c r="I192" s="9">
        <v>41104</v>
      </c>
      <c r="J192" s="22" t="s">
        <v>117</v>
      </c>
    </row>
    <row r="193" spans="1:10" hidden="1" x14ac:dyDescent="0.2">
      <c r="A193" s="22" t="s">
        <v>223</v>
      </c>
      <c r="B193" s="22" t="s">
        <v>341</v>
      </c>
      <c r="C193" s="22">
        <v>4600</v>
      </c>
      <c r="D193" s="22" t="s">
        <v>228</v>
      </c>
      <c r="E193" s="22">
        <v>46</v>
      </c>
      <c r="F193" s="22">
        <v>1</v>
      </c>
      <c r="G193" s="22">
        <v>211600</v>
      </c>
      <c r="H193" s="22">
        <v>4600</v>
      </c>
      <c r="I193" s="9">
        <v>41108</v>
      </c>
      <c r="J193" s="22" t="s">
        <v>216</v>
      </c>
    </row>
    <row r="194" spans="1:10" hidden="1" x14ac:dyDescent="0.2">
      <c r="A194" s="22" t="s">
        <v>224</v>
      </c>
      <c r="B194" s="22" t="s">
        <v>339</v>
      </c>
      <c r="C194" s="22">
        <v>900</v>
      </c>
      <c r="D194" s="22" t="s">
        <v>231</v>
      </c>
      <c r="E194" s="22">
        <v>39</v>
      </c>
      <c r="F194" s="22">
        <v>4</v>
      </c>
      <c r="G194" s="22">
        <v>35100</v>
      </c>
      <c r="H194" s="22">
        <v>3600</v>
      </c>
      <c r="I194" s="9">
        <v>41111</v>
      </c>
      <c r="J194" s="22" t="s">
        <v>218</v>
      </c>
    </row>
    <row r="195" spans="1:10" hidden="1" x14ac:dyDescent="0.2">
      <c r="A195" s="22" t="s">
        <v>224</v>
      </c>
      <c r="B195" s="22" t="s">
        <v>339</v>
      </c>
      <c r="C195" s="22">
        <v>1000</v>
      </c>
      <c r="D195" s="22" t="s">
        <v>228</v>
      </c>
      <c r="E195" s="22">
        <v>42</v>
      </c>
      <c r="F195" s="22">
        <v>1</v>
      </c>
      <c r="G195" s="22">
        <v>42000</v>
      </c>
      <c r="H195" s="22">
        <v>1000</v>
      </c>
      <c r="I195" s="9">
        <v>41112</v>
      </c>
      <c r="J195" s="22" t="s">
        <v>217</v>
      </c>
    </row>
    <row r="196" spans="1:10" x14ac:dyDescent="0.2">
      <c r="A196" s="22" t="s">
        <v>222</v>
      </c>
      <c r="B196" s="22" t="s">
        <v>342</v>
      </c>
      <c r="C196" s="22">
        <v>4100</v>
      </c>
      <c r="D196" s="22" t="s">
        <v>229</v>
      </c>
      <c r="E196" s="22">
        <v>45</v>
      </c>
      <c r="F196" s="22">
        <v>4</v>
      </c>
      <c r="G196" s="22">
        <v>184500</v>
      </c>
      <c r="H196" s="22">
        <v>16400</v>
      </c>
      <c r="I196" s="9">
        <v>41152</v>
      </c>
      <c r="J196" s="22" t="s">
        <v>217</v>
      </c>
    </row>
    <row r="197" spans="1:10" hidden="1" x14ac:dyDescent="0.2">
      <c r="A197" s="22" t="s">
        <v>222</v>
      </c>
      <c r="B197" s="22" t="s">
        <v>339</v>
      </c>
      <c r="C197" s="22">
        <v>4210</v>
      </c>
      <c r="D197" s="22" t="s">
        <v>214</v>
      </c>
      <c r="E197" s="22">
        <v>35</v>
      </c>
      <c r="F197" s="22">
        <v>2</v>
      </c>
      <c r="G197" s="22">
        <v>147350</v>
      </c>
      <c r="H197" s="22">
        <v>8420</v>
      </c>
      <c r="I197" s="9">
        <v>41115</v>
      </c>
      <c r="J197" s="22" t="s">
        <v>117</v>
      </c>
    </row>
    <row r="198" spans="1:10" hidden="1" x14ac:dyDescent="0.2">
      <c r="A198" s="22" t="s">
        <v>213</v>
      </c>
      <c r="B198" s="22" t="s">
        <v>341</v>
      </c>
      <c r="C198" s="22">
        <v>1400</v>
      </c>
      <c r="D198" s="22" t="s">
        <v>232</v>
      </c>
      <c r="E198" s="22">
        <v>23</v>
      </c>
      <c r="F198" s="22">
        <v>4</v>
      </c>
      <c r="G198" s="22">
        <v>32200</v>
      </c>
      <c r="H198" s="22">
        <v>5600</v>
      </c>
      <c r="I198" s="9">
        <v>41115</v>
      </c>
      <c r="J198" s="22" t="s">
        <v>117</v>
      </c>
    </row>
    <row r="199" spans="1:10" hidden="1" x14ac:dyDescent="0.2">
      <c r="A199" s="22" t="s">
        <v>226</v>
      </c>
      <c r="B199" s="22" t="s">
        <v>342</v>
      </c>
      <c r="C199" s="22">
        <v>2000</v>
      </c>
      <c r="D199" s="22" t="s">
        <v>228</v>
      </c>
      <c r="E199" s="22">
        <v>40</v>
      </c>
      <c r="F199" s="22">
        <v>3</v>
      </c>
      <c r="G199" s="22">
        <v>80000</v>
      </c>
      <c r="H199" s="22">
        <v>6000</v>
      </c>
      <c r="I199" s="9">
        <v>41116</v>
      </c>
      <c r="J199" s="22" t="s">
        <v>117</v>
      </c>
    </row>
    <row r="200" spans="1:10" x14ac:dyDescent="0.2">
      <c r="A200" s="22" t="s">
        <v>222</v>
      </c>
      <c r="B200" s="22" t="s">
        <v>341</v>
      </c>
      <c r="C200" s="22">
        <v>4350</v>
      </c>
      <c r="D200" s="22" t="s">
        <v>231</v>
      </c>
      <c r="E200" s="22">
        <v>41</v>
      </c>
      <c r="F200" s="22">
        <v>2</v>
      </c>
      <c r="G200" s="22">
        <v>178350</v>
      </c>
      <c r="H200" s="22">
        <v>8700</v>
      </c>
      <c r="I200" s="9">
        <v>41167</v>
      </c>
      <c r="J200" s="22" t="s">
        <v>217</v>
      </c>
    </row>
    <row r="201" spans="1:10" hidden="1" x14ac:dyDescent="0.2">
      <c r="A201" s="22" t="s">
        <v>219</v>
      </c>
      <c r="B201" s="22" t="s">
        <v>342</v>
      </c>
      <c r="C201" s="22">
        <v>1950</v>
      </c>
      <c r="D201" s="22" t="s">
        <v>229</v>
      </c>
      <c r="E201" s="22">
        <v>33</v>
      </c>
      <c r="F201" s="22">
        <v>1</v>
      </c>
      <c r="G201" s="22">
        <v>64350</v>
      </c>
      <c r="H201" s="22">
        <v>1950</v>
      </c>
      <c r="I201" s="9">
        <v>41118</v>
      </c>
      <c r="J201" s="22" t="s">
        <v>218</v>
      </c>
    </row>
    <row r="202" spans="1:10" hidden="1" x14ac:dyDescent="0.2">
      <c r="A202" s="22" t="s">
        <v>220</v>
      </c>
      <c r="B202" s="22" t="s">
        <v>343</v>
      </c>
      <c r="C202" s="22">
        <v>1490</v>
      </c>
      <c r="D202" s="22" t="s">
        <v>231</v>
      </c>
      <c r="E202" s="22">
        <v>49</v>
      </c>
      <c r="F202" s="22">
        <v>1</v>
      </c>
      <c r="G202" s="22">
        <v>73010</v>
      </c>
      <c r="H202" s="22">
        <v>1490</v>
      </c>
      <c r="I202" s="9">
        <v>41119</v>
      </c>
      <c r="J202" s="22" t="s">
        <v>64</v>
      </c>
    </row>
    <row r="203" spans="1:10" hidden="1" x14ac:dyDescent="0.2">
      <c r="A203" s="22" t="s">
        <v>219</v>
      </c>
      <c r="B203" s="22" t="s">
        <v>344</v>
      </c>
      <c r="C203" s="22">
        <v>3100</v>
      </c>
      <c r="D203" s="22" t="s">
        <v>214</v>
      </c>
      <c r="E203" s="22">
        <v>30</v>
      </c>
      <c r="F203" s="22">
        <v>3</v>
      </c>
      <c r="G203" s="22">
        <v>93000</v>
      </c>
      <c r="H203" s="22">
        <v>9300</v>
      </c>
      <c r="I203" s="9">
        <v>41119</v>
      </c>
      <c r="J203" s="22" t="s">
        <v>216</v>
      </c>
    </row>
    <row r="204" spans="1:10" hidden="1" x14ac:dyDescent="0.2">
      <c r="A204" s="22" t="s">
        <v>220</v>
      </c>
      <c r="B204" s="22" t="s">
        <v>343</v>
      </c>
      <c r="C204" s="22">
        <v>1500</v>
      </c>
      <c r="D204" s="22" t="s">
        <v>230</v>
      </c>
      <c r="E204" s="22">
        <v>20</v>
      </c>
      <c r="F204" s="22">
        <v>1</v>
      </c>
      <c r="G204" s="22">
        <v>30000</v>
      </c>
      <c r="H204" s="22">
        <v>1500</v>
      </c>
      <c r="I204" s="9">
        <v>41120</v>
      </c>
      <c r="J204" s="22" t="s">
        <v>215</v>
      </c>
    </row>
    <row r="205" spans="1:10" hidden="1" x14ac:dyDescent="0.2">
      <c r="A205" s="22" t="s">
        <v>223</v>
      </c>
      <c r="B205" s="22" t="s">
        <v>343</v>
      </c>
      <c r="C205" s="22">
        <v>5490</v>
      </c>
      <c r="D205" s="22" t="s">
        <v>214</v>
      </c>
      <c r="E205" s="22">
        <v>28</v>
      </c>
      <c r="F205" s="22">
        <v>2</v>
      </c>
      <c r="G205" s="22">
        <v>153720</v>
      </c>
      <c r="H205" s="22">
        <v>10980</v>
      </c>
      <c r="I205" s="9">
        <v>41120</v>
      </c>
      <c r="J205" s="22" t="s">
        <v>117</v>
      </c>
    </row>
    <row r="206" spans="1:10" hidden="1" x14ac:dyDescent="0.2">
      <c r="A206" s="22" t="s">
        <v>225</v>
      </c>
      <c r="B206" s="22" t="s">
        <v>346</v>
      </c>
      <c r="C206" s="22">
        <v>4800</v>
      </c>
      <c r="D206" s="22" t="s">
        <v>228</v>
      </c>
      <c r="E206" s="22">
        <v>22</v>
      </c>
      <c r="F206" s="22">
        <v>3</v>
      </c>
      <c r="G206" s="22">
        <v>105600</v>
      </c>
      <c r="H206" s="22">
        <v>14400</v>
      </c>
      <c r="I206" s="9">
        <v>41121</v>
      </c>
      <c r="J206" s="22" t="s">
        <v>217</v>
      </c>
    </row>
    <row r="207" spans="1:10" hidden="1" x14ac:dyDescent="0.2">
      <c r="A207" s="22" t="s">
        <v>213</v>
      </c>
      <c r="B207" s="22" t="s">
        <v>342</v>
      </c>
      <c r="C207" s="22">
        <v>1700</v>
      </c>
      <c r="D207" s="22" t="s">
        <v>230</v>
      </c>
      <c r="E207" s="22">
        <v>42</v>
      </c>
      <c r="F207" s="22">
        <v>3</v>
      </c>
      <c r="G207" s="22">
        <v>71400</v>
      </c>
      <c r="H207" s="22">
        <v>5100</v>
      </c>
      <c r="I207" s="9">
        <v>41127</v>
      </c>
      <c r="J207" s="22" t="s">
        <v>117</v>
      </c>
    </row>
    <row r="208" spans="1:10" hidden="1" x14ac:dyDescent="0.2">
      <c r="A208" s="22" t="s">
        <v>222</v>
      </c>
      <c r="B208" s="22" t="s">
        <v>345</v>
      </c>
      <c r="C208" s="22">
        <v>2870</v>
      </c>
      <c r="D208" s="22" t="s">
        <v>232</v>
      </c>
      <c r="E208" s="22">
        <v>31</v>
      </c>
      <c r="F208" s="22">
        <v>3</v>
      </c>
      <c r="G208" s="22">
        <v>88970</v>
      </c>
      <c r="H208" s="22">
        <v>8610</v>
      </c>
      <c r="I208" s="9">
        <v>41131</v>
      </c>
      <c r="J208" s="22" t="s">
        <v>117</v>
      </c>
    </row>
    <row r="209" spans="1:10" hidden="1" x14ac:dyDescent="0.2">
      <c r="A209" s="22" t="s">
        <v>221</v>
      </c>
      <c r="B209" s="22" t="s">
        <v>340</v>
      </c>
      <c r="C209" s="22">
        <v>2710</v>
      </c>
      <c r="D209" s="22" t="s">
        <v>229</v>
      </c>
      <c r="E209" s="22">
        <v>14</v>
      </c>
      <c r="F209" s="22">
        <v>0</v>
      </c>
      <c r="G209" s="22">
        <v>37940</v>
      </c>
      <c r="H209" s="22">
        <v>0</v>
      </c>
      <c r="I209" s="9">
        <v>41132</v>
      </c>
      <c r="J209" s="22" t="s">
        <v>216</v>
      </c>
    </row>
    <row r="210" spans="1:10" hidden="1" x14ac:dyDescent="0.2">
      <c r="A210" s="22" t="s">
        <v>219</v>
      </c>
      <c r="B210" s="22" t="s">
        <v>344</v>
      </c>
      <c r="C210" s="22">
        <v>3300</v>
      </c>
      <c r="D210" s="22" t="s">
        <v>232</v>
      </c>
      <c r="E210" s="22">
        <v>11</v>
      </c>
      <c r="F210" s="22">
        <v>3</v>
      </c>
      <c r="G210" s="22">
        <v>36300</v>
      </c>
      <c r="H210" s="22">
        <v>9900</v>
      </c>
      <c r="I210" s="9">
        <v>41132</v>
      </c>
      <c r="J210" s="22" t="s">
        <v>216</v>
      </c>
    </row>
    <row r="211" spans="1:10" hidden="1" x14ac:dyDescent="0.2">
      <c r="A211" s="22" t="s">
        <v>222</v>
      </c>
      <c r="B211" s="22" t="s">
        <v>345</v>
      </c>
      <c r="C211" s="22">
        <v>2870</v>
      </c>
      <c r="D211" s="22" t="s">
        <v>214</v>
      </c>
      <c r="E211" s="22">
        <v>16</v>
      </c>
      <c r="F211" s="22">
        <v>0</v>
      </c>
      <c r="G211" s="22">
        <v>45920</v>
      </c>
      <c r="H211" s="22">
        <v>0</v>
      </c>
      <c r="I211" s="9">
        <v>41133</v>
      </c>
      <c r="J211" s="22" t="s">
        <v>117</v>
      </c>
    </row>
    <row r="212" spans="1:10" hidden="1" x14ac:dyDescent="0.2">
      <c r="A212" s="22" t="s">
        <v>219</v>
      </c>
      <c r="B212" s="22" t="s">
        <v>344</v>
      </c>
      <c r="C212" s="22">
        <v>3140</v>
      </c>
      <c r="D212" s="22" t="s">
        <v>230</v>
      </c>
      <c r="E212" s="22">
        <v>20</v>
      </c>
      <c r="F212" s="22">
        <v>0</v>
      </c>
      <c r="G212" s="22">
        <v>62800</v>
      </c>
      <c r="H212" s="22">
        <v>0</v>
      </c>
      <c r="I212" s="9">
        <v>41133</v>
      </c>
      <c r="J212" s="22" t="s">
        <v>216</v>
      </c>
    </row>
    <row r="213" spans="1:10" hidden="1" x14ac:dyDescent="0.2">
      <c r="A213" s="22" t="s">
        <v>227</v>
      </c>
      <c r="B213" s="22" t="s">
        <v>345</v>
      </c>
      <c r="C213" s="22">
        <v>1100</v>
      </c>
      <c r="D213" s="22" t="s">
        <v>228</v>
      </c>
      <c r="E213" s="22">
        <v>28</v>
      </c>
      <c r="F213" s="22">
        <v>2</v>
      </c>
      <c r="G213" s="22">
        <v>30800</v>
      </c>
      <c r="H213" s="22">
        <v>2200</v>
      </c>
      <c r="I213" s="9">
        <v>41134</v>
      </c>
      <c r="J213" s="22" t="s">
        <v>64</v>
      </c>
    </row>
    <row r="214" spans="1:10" hidden="1" x14ac:dyDescent="0.2">
      <c r="A214" s="22" t="s">
        <v>219</v>
      </c>
      <c r="B214" s="22" t="s">
        <v>339</v>
      </c>
      <c r="C214" s="22">
        <v>1380</v>
      </c>
      <c r="D214" s="22" t="s">
        <v>229</v>
      </c>
      <c r="E214" s="22">
        <v>28</v>
      </c>
      <c r="F214" s="22">
        <v>3</v>
      </c>
      <c r="G214" s="22">
        <v>38640</v>
      </c>
      <c r="H214" s="22">
        <v>4140</v>
      </c>
      <c r="I214" s="9">
        <v>41134</v>
      </c>
      <c r="J214" s="22" t="s">
        <v>117</v>
      </c>
    </row>
    <row r="215" spans="1:10" x14ac:dyDescent="0.2">
      <c r="A215" s="22" t="s">
        <v>223</v>
      </c>
      <c r="B215" s="22" t="s">
        <v>341</v>
      </c>
      <c r="C215" s="22">
        <v>4590</v>
      </c>
      <c r="D215" s="22" t="s">
        <v>229</v>
      </c>
      <c r="E215" s="22">
        <v>36</v>
      </c>
      <c r="F215" s="22">
        <v>2</v>
      </c>
      <c r="G215" s="22">
        <v>165240</v>
      </c>
      <c r="H215" s="22">
        <v>9180</v>
      </c>
      <c r="I215" s="9">
        <v>41173</v>
      </c>
      <c r="J215" s="22" t="s">
        <v>217</v>
      </c>
    </row>
    <row r="216" spans="1:10" hidden="1" x14ac:dyDescent="0.2">
      <c r="A216" s="22" t="s">
        <v>225</v>
      </c>
      <c r="B216" s="22" t="s">
        <v>349</v>
      </c>
      <c r="C216" s="22">
        <v>4500</v>
      </c>
      <c r="D216" s="22" t="s">
        <v>229</v>
      </c>
      <c r="E216" s="22">
        <v>48</v>
      </c>
      <c r="F216" s="22">
        <v>2</v>
      </c>
      <c r="G216" s="22">
        <v>216000</v>
      </c>
      <c r="H216" s="22">
        <v>9000</v>
      </c>
      <c r="I216" s="9">
        <v>41136</v>
      </c>
      <c r="J216" s="22" t="s">
        <v>64</v>
      </c>
    </row>
    <row r="217" spans="1:10" x14ac:dyDescent="0.2">
      <c r="A217" s="22" t="s">
        <v>223</v>
      </c>
      <c r="B217" s="22" t="s">
        <v>343</v>
      </c>
      <c r="C217" s="22">
        <v>5490</v>
      </c>
      <c r="D217" s="22" t="s">
        <v>231</v>
      </c>
      <c r="E217" s="22">
        <v>23</v>
      </c>
      <c r="F217" s="22">
        <v>0</v>
      </c>
      <c r="G217" s="22">
        <v>126270</v>
      </c>
      <c r="H217" s="22">
        <v>0</v>
      </c>
      <c r="I217" s="9">
        <v>41136</v>
      </c>
      <c r="J217" s="22" t="s">
        <v>217</v>
      </c>
    </row>
    <row r="218" spans="1:10" x14ac:dyDescent="0.2">
      <c r="A218" s="22" t="s">
        <v>222</v>
      </c>
      <c r="B218" s="22" t="s">
        <v>339</v>
      </c>
      <c r="C218" s="22">
        <v>4180</v>
      </c>
      <c r="D218" s="22" t="s">
        <v>231</v>
      </c>
      <c r="E218" s="22">
        <v>28</v>
      </c>
      <c r="F218" s="22">
        <v>1</v>
      </c>
      <c r="G218" s="22">
        <v>117040</v>
      </c>
      <c r="H218" s="22">
        <v>4180</v>
      </c>
      <c r="I218" s="9">
        <v>41140</v>
      </c>
      <c r="J218" s="22" t="s">
        <v>217</v>
      </c>
    </row>
    <row r="219" spans="1:10" hidden="1" x14ac:dyDescent="0.2">
      <c r="A219" s="22" t="s">
        <v>233</v>
      </c>
      <c r="B219" s="22" t="s">
        <v>339</v>
      </c>
      <c r="C219" s="22">
        <v>1900</v>
      </c>
      <c r="D219" s="22" t="s">
        <v>228</v>
      </c>
      <c r="E219" s="22">
        <v>10</v>
      </c>
      <c r="F219" s="22">
        <v>1</v>
      </c>
      <c r="G219" s="22">
        <v>19000</v>
      </c>
      <c r="H219" s="22">
        <v>1900</v>
      </c>
      <c r="I219" s="9">
        <v>41141</v>
      </c>
      <c r="J219" s="22" t="s">
        <v>217</v>
      </c>
    </row>
    <row r="220" spans="1:10" hidden="1" x14ac:dyDescent="0.2">
      <c r="A220" s="22" t="s">
        <v>219</v>
      </c>
      <c r="B220" s="22" t="s">
        <v>345</v>
      </c>
      <c r="C220" s="22">
        <v>4800</v>
      </c>
      <c r="D220" s="22" t="s">
        <v>230</v>
      </c>
      <c r="E220" s="22">
        <v>29</v>
      </c>
      <c r="F220" s="22">
        <v>0</v>
      </c>
      <c r="G220" s="22">
        <v>139200</v>
      </c>
      <c r="H220" s="22">
        <v>0</v>
      </c>
      <c r="I220" s="9">
        <v>41142</v>
      </c>
      <c r="J220" s="22" t="s">
        <v>215</v>
      </c>
    </row>
    <row r="221" spans="1:10" hidden="1" x14ac:dyDescent="0.2">
      <c r="A221" s="22" t="s">
        <v>226</v>
      </c>
      <c r="B221" s="22" t="s">
        <v>340</v>
      </c>
      <c r="C221" s="22">
        <v>1200</v>
      </c>
      <c r="D221" s="22" t="s">
        <v>228</v>
      </c>
      <c r="E221" s="22">
        <v>32</v>
      </c>
      <c r="F221" s="22">
        <v>4</v>
      </c>
      <c r="G221" s="22">
        <v>38400</v>
      </c>
      <c r="H221" s="22">
        <v>4800</v>
      </c>
      <c r="I221" s="9">
        <v>41145</v>
      </c>
      <c r="J221" s="22" t="s">
        <v>217</v>
      </c>
    </row>
    <row r="222" spans="1:10" hidden="1" x14ac:dyDescent="0.2">
      <c r="A222" s="22" t="s">
        <v>219</v>
      </c>
      <c r="B222" s="22" t="s">
        <v>342</v>
      </c>
      <c r="C222" s="22">
        <v>1900</v>
      </c>
      <c r="D222" s="22" t="s">
        <v>228</v>
      </c>
      <c r="E222" s="22">
        <v>30</v>
      </c>
      <c r="F222" s="22">
        <v>1</v>
      </c>
      <c r="G222" s="22">
        <v>57000</v>
      </c>
      <c r="H222" s="22">
        <v>1900</v>
      </c>
      <c r="I222" s="9">
        <v>41149</v>
      </c>
      <c r="J222" s="22" t="s">
        <v>217</v>
      </c>
    </row>
    <row r="223" spans="1:10" hidden="1" x14ac:dyDescent="0.2">
      <c r="A223" s="22" t="s">
        <v>213</v>
      </c>
      <c r="B223" s="22" t="s">
        <v>340</v>
      </c>
      <c r="C223" s="22">
        <v>1990</v>
      </c>
      <c r="D223" s="22" t="s">
        <v>229</v>
      </c>
      <c r="E223" s="22">
        <v>10</v>
      </c>
      <c r="F223" s="22">
        <v>1</v>
      </c>
      <c r="G223" s="22">
        <v>19900</v>
      </c>
      <c r="H223" s="22">
        <v>1990</v>
      </c>
      <c r="I223" s="9">
        <v>41149</v>
      </c>
      <c r="J223" s="22" t="s">
        <v>218</v>
      </c>
    </row>
    <row r="224" spans="1:10" hidden="1" x14ac:dyDescent="0.2">
      <c r="A224" s="22" t="s">
        <v>220</v>
      </c>
      <c r="B224" s="22" t="s">
        <v>344</v>
      </c>
      <c r="C224" s="22">
        <v>2970</v>
      </c>
      <c r="D224" s="22" t="s">
        <v>231</v>
      </c>
      <c r="E224" s="22">
        <v>41</v>
      </c>
      <c r="F224" s="22">
        <v>1</v>
      </c>
      <c r="G224" s="22">
        <v>121770</v>
      </c>
      <c r="H224" s="22">
        <v>2970</v>
      </c>
      <c r="I224" s="9">
        <v>41150</v>
      </c>
      <c r="J224" s="22" t="s">
        <v>218</v>
      </c>
    </row>
    <row r="225" spans="1:10" hidden="1" x14ac:dyDescent="0.2">
      <c r="A225" s="22" t="s">
        <v>220</v>
      </c>
      <c r="B225" s="22" t="s">
        <v>340</v>
      </c>
      <c r="C225" s="22">
        <v>1200</v>
      </c>
      <c r="D225" s="22" t="s">
        <v>228</v>
      </c>
      <c r="E225" s="22">
        <v>13</v>
      </c>
      <c r="F225" s="22">
        <v>1</v>
      </c>
      <c r="G225" s="22">
        <v>15600</v>
      </c>
      <c r="H225" s="22">
        <v>1200</v>
      </c>
      <c r="I225" s="9">
        <v>41152</v>
      </c>
      <c r="J225" s="22" t="s">
        <v>215</v>
      </c>
    </row>
    <row r="226" spans="1:10" x14ac:dyDescent="0.2">
      <c r="A226" s="22" t="s">
        <v>221</v>
      </c>
      <c r="B226" s="22" t="s">
        <v>344</v>
      </c>
      <c r="C226" s="22">
        <v>2600</v>
      </c>
      <c r="D226" s="22" t="s">
        <v>231</v>
      </c>
      <c r="E226" s="22">
        <v>42</v>
      </c>
      <c r="F226" s="22">
        <v>2</v>
      </c>
      <c r="G226" s="22">
        <v>109200</v>
      </c>
      <c r="H226" s="22">
        <v>5200</v>
      </c>
      <c r="I226" s="9">
        <v>41118</v>
      </c>
      <c r="J226" s="22" t="s">
        <v>217</v>
      </c>
    </row>
    <row r="227" spans="1:10" hidden="1" x14ac:dyDescent="0.2">
      <c r="A227" s="22" t="s">
        <v>226</v>
      </c>
      <c r="B227" s="22" t="s">
        <v>343</v>
      </c>
      <c r="C227" s="22">
        <v>1650</v>
      </c>
      <c r="D227" s="22" t="s">
        <v>229</v>
      </c>
      <c r="E227" s="22">
        <v>22</v>
      </c>
      <c r="F227" s="22">
        <v>1</v>
      </c>
      <c r="G227" s="22">
        <v>36300</v>
      </c>
      <c r="H227" s="22">
        <v>1650</v>
      </c>
      <c r="I227" s="9">
        <v>41153</v>
      </c>
      <c r="J227" s="22" t="s">
        <v>117</v>
      </c>
    </row>
    <row r="228" spans="1:10" hidden="1" x14ac:dyDescent="0.2">
      <c r="A228" s="22" t="s">
        <v>219</v>
      </c>
      <c r="B228" s="22" t="s">
        <v>340</v>
      </c>
      <c r="C228" s="22">
        <v>3150</v>
      </c>
      <c r="D228" s="22" t="s">
        <v>231</v>
      </c>
      <c r="E228" s="22">
        <v>38</v>
      </c>
      <c r="F228" s="22">
        <v>2</v>
      </c>
      <c r="G228" s="22">
        <v>119700</v>
      </c>
      <c r="H228" s="22">
        <v>6300</v>
      </c>
      <c r="I228" s="9">
        <v>41154</v>
      </c>
      <c r="J228" s="22" t="s">
        <v>117</v>
      </c>
    </row>
    <row r="229" spans="1:10" hidden="1" x14ac:dyDescent="0.2">
      <c r="A229" s="22" t="s">
        <v>213</v>
      </c>
      <c r="B229" s="22" t="s">
        <v>342</v>
      </c>
      <c r="C229" s="22">
        <v>1700</v>
      </c>
      <c r="D229" s="22" t="s">
        <v>231</v>
      </c>
      <c r="E229" s="22">
        <v>50</v>
      </c>
      <c r="F229" s="22">
        <v>4</v>
      </c>
      <c r="G229" s="22">
        <v>85000</v>
      </c>
      <c r="H229" s="22">
        <v>6800</v>
      </c>
      <c r="I229" s="9">
        <v>41154</v>
      </c>
      <c r="J229" s="22" t="s">
        <v>218</v>
      </c>
    </row>
    <row r="230" spans="1:10" hidden="1" x14ac:dyDescent="0.2">
      <c r="A230" s="22" t="s">
        <v>227</v>
      </c>
      <c r="B230" s="22" t="s">
        <v>339</v>
      </c>
      <c r="C230" s="22">
        <v>1150</v>
      </c>
      <c r="D230" s="22" t="s">
        <v>231</v>
      </c>
      <c r="E230" s="22">
        <v>48</v>
      </c>
      <c r="F230" s="22">
        <v>2</v>
      </c>
      <c r="G230" s="22">
        <v>55200</v>
      </c>
      <c r="H230" s="22">
        <v>2300</v>
      </c>
      <c r="I230" s="9">
        <v>41157</v>
      </c>
      <c r="J230" s="22" t="s">
        <v>218</v>
      </c>
    </row>
    <row r="231" spans="1:10" hidden="1" x14ac:dyDescent="0.2">
      <c r="A231" s="22" t="s">
        <v>227</v>
      </c>
      <c r="B231" s="22" t="s">
        <v>339</v>
      </c>
      <c r="C231" s="22">
        <v>1150</v>
      </c>
      <c r="D231" s="22" t="s">
        <v>230</v>
      </c>
      <c r="E231" s="22">
        <v>27</v>
      </c>
      <c r="F231" s="22">
        <v>3</v>
      </c>
      <c r="G231" s="22">
        <v>31050</v>
      </c>
      <c r="H231" s="22">
        <v>3450</v>
      </c>
      <c r="I231" s="9">
        <v>41159</v>
      </c>
      <c r="J231" s="22" t="s">
        <v>117</v>
      </c>
    </row>
    <row r="232" spans="1:10" hidden="1" x14ac:dyDescent="0.2">
      <c r="A232" s="22" t="s">
        <v>219</v>
      </c>
      <c r="B232" s="22" t="s">
        <v>341</v>
      </c>
      <c r="C232" s="22">
        <v>2400</v>
      </c>
      <c r="D232" s="22" t="s">
        <v>228</v>
      </c>
      <c r="E232" s="22">
        <v>48</v>
      </c>
      <c r="F232" s="22">
        <v>2</v>
      </c>
      <c r="G232" s="22">
        <v>115200</v>
      </c>
      <c r="H232" s="22">
        <v>4800</v>
      </c>
      <c r="I232" s="9">
        <v>41160</v>
      </c>
      <c r="J232" s="22" t="s">
        <v>64</v>
      </c>
    </row>
    <row r="233" spans="1:10" hidden="1" x14ac:dyDescent="0.2">
      <c r="A233" s="22" t="s">
        <v>226</v>
      </c>
      <c r="B233" s="22" t="s">
        <v>340</v>
      </c>
      <c r="C233" s="22">
        <v>1150</v>
      </c>
      <c r="D233" s="22" t="s">
        <v>230</v>
      </c>
      <c r="E233" s="22">
        <v>14</v>
      </c>
      <c r="F233" s="22">
        <v>4</v>
      </c>
      <c r="G233" s="22">
        <v>16100</v>
      </c>
      <c r="H233" s="22">
        <v>4600</v>
      </c>
      <c r="I233" s="9">
        <v>41161</v>
      </c>
      <c r="J233" s="22" t="s">
        <v>215</v>
      </c>
    </row>
    <row r="234" spans="1:10" hidden="1" x14ac:dyDescent="0.2">
      <c r="A234" s="22" t="s">
        <v>222</v>
      </c>
      <c r="B234" s="22" t="s">
        <v>339</v>
      </c>
      <c r="C234" s="22">
        <v>4200</v>
      </c>
      <c r="D234" s="22" t="s">
        <v>228</v>
      </c>
      <c r="E234" s="22">
        <v>26</v>
      </c>
      <c r="F234" s="22">
        <v>1</v>
      </c>
      <c r="G234" s="22">
        <v>109200</v>
      </c>
      <c r="H234" s="22">
        <v>4200</v>
      </c>
      <c r="I234" s="9">
        <v>41162</v>
      </c>
      <c r="J234" s="22" t="s">
        <v>216</v>
      </c>
    </row>
    <row r="235" spans="1:10" hidden="1" x14ac:dyDescent="0.2">
      <c r="A235" s="22" t="s">
        <v>213</v>
      </c>
      <c r="B235" s="22" t="s">
        <v>340</v>
      </c>
      <c r="C235" s="22">
        <v>2100</v>
      </c>
      <c r="D235" s="22" t="s">
        <v>228</v>
      </c>
      <c r="E235" s="22">
        <v>37</v>
      </c>
      <c r="F235" s="22">
        <v>0</v>
      </c>
      <c r="G235" s="22">
        <v>77700</v>
      </c>
      <c r="H235" s="22">
        <v>0</v>
      </c>
      <c r="I235" s="9">
        <v>41162</v>
      </c>
      <c r="J235" s="22" t="s">
        <v>117</v>
      </c>
    </row>
    <row r="236" spans="1:10" hidden="1" x14ac:dyDescent="0.2">
      <c r="A236" s="22" t="s">
        <v>227</v>
      </c>
      <c r="B236" s="22" t="s">
        <v>342</v>
      </c>
      <c r="C236" s="22">
        <v>1200</v>
      </c>
      <c r="D236" s="22" t="s">
        <v>231</v>
      </c>
      <c r="E236" s="22">
        <v>39</v>
      </c>
      <c r="F236" s="22">
        <v>4</v>
      </c>
      <c r="G236" s="22">
        <v>46800</v>
      </c>
      <c r="H236" s="22">
        <v>4800</v>
      </c>
      <c r="I236" s="9">
        <v>41164</v>
      </c>
      <c r="J236" s="22" t="s">
        <v>215</v>
      </c>
    </row>
    <row r="237" spans="1:10" x14ac:dyDescent="0.2">
      <c r="A237" s="22" t="s">
        <v>220</v>
      </c>
      <c r="B237" s="22" t="s">
        <v>345</v>
      </c>
      <c r="C237" s="22">
        <v>3100</v>
      </c>
      <c r="D237" s="22" t="s">
        <v>229</v>
      </c>
      <c r="E237" s="22">
        <v>29</v>
      </c>
      <c r="F237" s="22">
        <v>1</v>
      </c>
      <c r="G237" s="22">
        <v>89900</v>
      </c>
      <c r="H237" s="22">
        <v>3100</v>
      </c>
      <c r="I237" s="9">
        <v>41140</v>
      </c>
      <c r="J237" s="22" t="s">
        <v>217</v>
      </c>
    </row>
    <row r="238" spans="1:10" x14ac:dyDescent="0.2">
      <c r="A238" s="22" t="s">
        <v>222</v>
      </c>
      <c r="B238" s="22" t="s">
        <v>343</v>
      </c>
      <c r="C238" s="22">
        <v>2850</v>
      </c>
      <c r="D238" s="22" t="s">
        <v>229</v>
      </c>
      <c r="E238" s="22">
        <v>25</v>
      </c>
      <c r="F238" s="22">
        <v>3</v>
      </c>
      <c r="G238" s="22">
        <v>71250</v>
      </c>
      <c r="H238" s="22">
        <v>8550</v>
      </c>
      <c r="I238" s="9">
        <v>41164</v>
      </c>
      <c r="J238" s="22" t="s">
        <v>217</v>
      </c>
    </row>
    <row r="239" spans="1:10" hidden="1" x14ac:dyDescent="0.2">
      <c r="A239" s="22" t="s">
        <v>225</v>
      </c>
      <c r="B239" s="22" t="s">
        <v>348</v>
      </c>
      <c r="C239" s="22">
        <v>2850</v>
      </c>
      <c r="D239" s="22" t="s">
        <v>232</v>
      </c>
      <c r="E239" s="22">
        <v>11</v>
      </c>
      <c r="F239" s="22">
        <v>0</v>
      </c>
      <c r="G239" s="22">
        <v>31350</v>
      </c>
      <c r="H239" s="22">
        <v>0</v>
      </c>
      <c r="I239" s="9">
        <v>41168</v>
      </c>
      <c r="J239" s="22" t="s">
        <v>215</v>
      </c>
    </row>
    <row r="240" spans="1:10" hidden="1" x14ac:dyDescent="0.2">
      <c r="A240" s="22" t="s">
        <v>219</v>
      </c>
      <c r="B240" s="22" t="s">
        <v>340</v>
      </c>
      <c r="C240" s="22">
        <v>3150</v>
      </c>
      <c r="D240" s="22" t="s">
        <v>230</v>
      </c>
      <c r="E240" s="22">
        <v>29</v>
      </c>
      <c r="F240" s="22">
        <v>3</v>
      </c>
      <c r="G240" s="22">
        <v>91350</v>
      </c>
      <c r="H240" s="22">
        <v>9450</v>
      </c>
      <c r="I240" s="9">
        <v>41170</v>
      </c>
      <c r="J240" s="22" t="s">
        <v>215</v>
      </c>
    </row>
    <row r="241" spans="1:10" hidden="1" x14ac:dyDescent="0.2">
      <c r="A241" s="22" t="s">
        <v>222</v>
      </c>
      <c r="B241" s="22" t="s">
        <v>341</v>
      </c>
      <c r="C241" s="22">
        <v>4400</v>
      </c>
      <c r="D241" s="22" t="s">
        <v>228</v>
      </c>
      <c r="E241" s="22">
        <v>39</v>
      </c>
      <c r="F241" s="22">
        <v>1</v>
      </c>
      <c r="G241" s="22">
        <v>171600</v>
      </c>
      <c r="H241" s="22">
        <v>4400</v>
      </c>
      <c r="I241" s="9">
        <v>41171</v>
      </c>
      <c r="J241" s="22" t="s">
        <v>215</v>
      </c>
    </row>
    <row r="242" spans="1:10" hidden="1" x14ac:dyDescent="0.2">
      <c r="A242" s="22" t="s">
        <v>222</v>
      </c>
      <c r="B242" s="22" t="s">
        <v>345</v>
      </c>
      <c r="C242" s="22">
        <v>2870</v>
      </c>
      <c r="D242" s="22" t="s">
        <v>229</v>
      </c>
      <c r="E242" s="22">
        <v>28</v>
      </c>
      <c r="F242" s="22">
        <v>1</v>
      </c>
      <c r="G242" s="22">
        <v>80360</v>
      </c>
      <c r="H242" s="22">
        <v>2870</v>
      </c>
      <c r="I242" s="9">
        <v>41172</v>
      </c>
      <c r="J242" s="22" t="s">
        <v>117</v>
      </c>
    </row>
    <row r="243" spans="1:10" x14ac:dyDescent="0.2">
      <c r="A243" s="22" t="s">
        <v>226</v>
      </c>
      <c r="B243" s="22" t="s">
        <v>341</v>
      </c>
      <c r="C243" s="22">
        <v>1560</v>
      </c>
      <c r="D243" s="22" t="s">
        <v>231</v>
      </c>
      <c r="E243" s="22">
        <v>40</v>
      </c>
      <c r="F243" s="22">
        <v>4</v>
      </c>
      <c r="G243" s="22">
        <v>62400</v>
      </c>
      <c r="H243" s="22">
        <v>6240</v>
      </c>
      <c r="I243" s="9">
        <v>41115</v>
      </c>
      <c r="J243" s="22" t="s">
        <v>217</v>
      </c>
    </row>
    <row r="244" spans="1:10" hidden="1" x14ac:dyDescent="0.2">
      <c r="A244" s="22" t="s">
        <v>233</v>
      </c>
      <c r="B244" s="22" t="s">
        <v>339</v>
      </c>
      <c r="C244" s="22">
        <v>1800</v>
      </c>
      <c r="D244" s="22" t="s">
        <v>229</v>
      </c>
      <c r="E244" s="22">
        <v>8</v>
      </c>
      <c r="F244" s="22">
        <v>1</v>
      </c>
      <c r="G244" s="22">
        <v>14400</v>
      </c>
      <c r="H244" s="22">
        <v>1800</v>
      </c>
      <c r="I244" s="9">
        <v>41174</v>
      </c>
      <c r="J244" s="22" t="s">
        <v>117</v>
      </c>
    </row>
    <row r="245" spans="1:10" hidden="1" x14ac:dyDescent="0.2">
      <c r="A245" s="22" t="s">
        <v>220</v>
      </c>
      <c r="B245" s="22" t="s">
        <v>345</v>
      </c>
      <c r="C245" s="22">
        <v>3390</v>
      </c>
      <c r="D245" s="22" t="s">
        <v>230</v>
      </c>
      <c r="E245" s="22">
        <v>19</v>
      </c>
      <c r="F245" s="22">
        <v>3</v>
      </c>
      <c r="G245" s="22">
        <v>64410</v>
      </c>
      <c r="H245" s="22">
        <v>10170</v>
      </c>
      <c r="I245" s="9">
        <v>41174</v>
      </c>
      <c r="J245" s="22" t="s">
        <v>216</v>
      </c>
    </row>
    <row r="246" spans="1:10" hidden="1" x14ac:dyDescent="0.2">
      <c r="A246" s="22" t="s">
        <v>222</v>
      </c>
      <c r="B246" s="22" t="s">
        <v>343</v>
      </c>
      <c r="C246" s="22">
        <v>2850</v>
      </c>
      <c r="D246" s="22" t="s">
        <v>230</v>
      </c>
      <c r="E246" s="22">
        <v>36</v>
      </c>
      <c r="F246" s="22">
        <v>2</v>
      </c>
      <c r="G246" s="22">
        <v>102600</v>
      </c>
      <c r="H246" s="22">
        <v>5700</v>
      </c>
      <c r="I246" s="9">
        <v>41174</v>
      </c>
      <c r="J246" s="22" t="s">
        <v>215</v>
      </c>
    </row>
    <row r="247" spans="1:10" hidden="1" x14ac:dyDescent="0.2">
      <c r="A247" s="22" t="s">
        <v>221</v>
      </c>
      <c r="B247" s="22" t="s">
        <v>340</v>
      </c>
      <c r="C247" s="22">
        <v>2620</v>
      </c>
      <c r="D247" s="22" t="s">
        <v>214</v>
      </c>
      <c r="E247" s="22">
        <v>20</v>
      </c>
      <c r="F247" s="22">
        <v>2</v>
      </c>
      <c r="G247" s="22">
        <v>52400</v>
      </c>
      <c r="H247" s="22">
        <v>5240</v>
      </c>
      <c r="I247" s="9">
        <v>41178</v>
      </c>
      <c r="J247" s="22" t="s">
        <v>216</v>
      </c>
    </row>
    <row r="248" spans="1:10" hidden="1" x14ac:dyDescent="0.2">
      <c r="A248" s="22" t="s">
        <v>223</v>
      </c>
      <c r="B248" s="22" t="s">
        <v>340</v>
      </c>
      <c r="C248" s="22">
        <v>4550</v>
      </c>
      <c r="D248" s="22" t="s">
        <v>228</v>
      </c>
      <c r="E248" s="22">
        <v>28</v>
      </c>
      <c r="F248" s="22">
        <v>0</v>
      </c>
      <c r="G248" s="22">
        <v>127400</v>
      </c>
      <c r="H248" s="22">
        <v>0</v>
      </c>
      <c r="I248" s="9">
        <v>41180</v>
      </c>
      <c r="J248" s="22" t="s">
        <v>217</v>
      </c>
    </row>
    <row r="249" spans="1:10" hidden="1" x14ac:dyDescent="0.2">
      <c r="A249" s="22" t="s">
        <v>225</v>
      </c>
      <c r="B249" s="22" t="s">
        <v>347</v>
      </c>
      <c r="C249" s="22">
        <v>3750</v>
      </c>
      <c r="D249" s="22" t="s">
        <v>230</v>
      </c>
      <c r="E249" s="22">
        <v>47</v>
      </c>
      <c r="F249" s="22">
        <v>1</v>
      </c>
      <c r="G249" s="22">
        <v>176250</v>
      </c>
      <c r="H249" s="22">
        <v>3750</v>
      </c>
      <c r="I249" s="9">
        <v>41181</v>
      </c>
      <c r="J249" s="22" t="s">
        <v>117</v>
      </c>
    </row>
    <row r="250" spans="1:10" x14ac:dyDescent="0.2">
      <c r="A250" s="22" t="s">
        <v>224</v>
      </c>
      <c r="B250" s="22" t="s">
        <v>339</v>
      </c>
      <c r="C250" s="22">
        <v>900</v>
      </c>
      <c r="D250" s="22" t="s">
        <v>232</v>
      </c>
      <c r="E250" s="22">
        <v>18</v>
      </c>
      <c r="F250" s="22">
        <v>3</v>
      </c>
      <c r="G250" s="22">
        <v>16200</v>
      </c>
      <c r="H250" s="22">
        <v>2700</v>
      </c>
      <c r="I250" s="9">
        <v>41181</v>
      </c>
      <c r="J250" s="22" t="s">
        <v>217</v>
      </c>
    </row>
    <row r="251" spans="1:10" hidden="1" x14ac:dyDescent="0.2">
      <c r="A251" s="22" t="s">
        <v>220</v>
      </c>
      <c r="B251" s="22" t="s">
        <v>343</v>
      </c>
      <c r="C251" s="22">
        <v>1500</v>
      </c>
      <c r="D251" s="22" t="s">
        <v>229</v>
      </c>
      <c r="E251" s="22">
        <v>38</v>
      </c>
      <c r="F251" s="22">
        <v>1</v>
      </c>
      <c r="G251" s="22">
        <v>57000</v>
      </c>
      <c r="H251" s="22">
        <v>1500</v>
      </c>
      <c r="I251" s="9">
        <v>41183</v>
      </c>
      <c r="J251" s="22" t="s">
        <v>217</v>
      </c>
    </row>
    <row r="252" spans="1:10" hidden="1" x14ac:dyDescent="0.2">
      <c r="A252" s="22" t="s">
        <v>220</v>
      </c>
      <c r="B252" s="22" t="s">
        <v>343</v>
      </c>
      <c r="C252" s="22">
        <v>1600</v>
      </c>
      <c r="D252" s="22" t="s">
        <v>232</v>
      </c>
      <c r="E252" s="22">
        <v>14</v>
      </c>
      <c r="F252" s="22">
        <v>0</v>
      </c>
      <c r="G252" s="22">
        <v>22400</v>
      </c>
      <c r="H252" s="22">
        <v>0</v>
      </c>
      <c r="I252" s="9">
        <v>41183</v>
      </c>
      <c r="J252" s="22" t="s">
        <v>117</v>
      </c>
    </row>
    <row r="253" spans="1:10" hidden="1" x14ac:dyDescent="0.2">
      <c r="A253" s="22" t="s">
        <v>224</v>
      </c>
      <c r="B253" s="22" t="s">
        <v>343</v>
      </c>
      <c r="C253" s="22">
        <v>1100</v>
      </c>
      <c r="D253" s="22" t="s">
        <v>214</v>
      </c>
      <c r="E253" s="22">
        <v>40</v>
      </c>
      <c r="F253" s="22">
        <v>3</v>
      </c>
      <c r="G253" s="22">
        <v>44000</v>
      </c>
      <c r="H253" s="22">
        <v>3300</v>
      </c>
      <c r="I253" s="9">
        <v>41186</v>
      </c>
      <c r="J253" s="22" t="s">
        <v>215</v>
      </c>
    </row>
    <row r="254" spans="1:10" hidden="1" x14ac:dyDescent="0.2">
      <c r="A254" s="22" t="s">
        <v>219</v>
      </c>
      <c r="B254" s="22" t="s">
        <v>344</v>
      </c>
      <c r="C254" s="22">
        <v>3100</v>
      </c>
      <c r="D254" s="22" t="s">
        <v>231</v>
      </c>
      <c r="E254" s="22">
        <v>27</v>
      </c>
      <c r="F254" s="22">
        <v>1</v>
      </c>
      <c r="G254" s="22">
        <v>83700</v>
      </c>
      <c r="H254" s="22">
        <v>3100</v>
      </c>
      <c r="I254" s="9">
        <v>41188</v>
      </c>
      <c r="J254" s="22" t="s">
        <v>215</v>
      </c>
    </row>
    <row r="255" spans="1:10" hidden="1" x14ac:dyDescent="0.2">
      <c r="A255" s="22" t="s">
        <v>227</v>
      </c>
      <c r="B255" s="22" t="s">
        <v>339</v>
      </c>
      <c r="C255" s="22">
        <v>1200</v>
      </c>
      <c r="D255" s="22" t="s">
        <v>232</v>
      </c>
      <c r="E255" s="22">
        <v>20</v>
      </c>
      <c r="F255" s="22">
        <v>4</v>
      </c>
      <c r="G255" s="22">
        <v>24000</v>
      </c>
      <c r="H255" s="22">
        <v>4800</v>
      </c>
      <c r="I255" s="9">
        <v>41189</v>
      </c>
      <c r="J255" s="22" t="s">
        <v>216</v>
      </c>
    </row>
    <row r="256" spans="1:10" hidden="1" x14ac:dyDescent="0.2">
      <c r="A256" s="22" t="s">
        <v>226</v>
      </c>
      <c r="B256" s="22" t="s">
        <v>344</v>
      </c>
      <c r="C256" s="22">
        <v>2500</v>
      </c>
      <c r="D256" s="22" t="s">
        <v>229</v>
      </c>
      <c r="E256" s="22">
        <v>18</v>
      </c>
      <c r="F256" s="22">
        <v>1</v>
      </c>
      <c r="G256" s="22">
        <v>45000</v>
      </c>
      <c r="H256" s="22">
        <v>2500</v>
      </c>
      <c r="I256" s="9">
        <v>41189</v>
      </c>
      <c r="J256" s="22" t="s">
        <v>218</v>
      </c>
    </row>
    <row r="257" spans="1:10" hidden="1" x14ac:dyDescent="0.2">
      <c r="A257" s="22" t="s">
        <v>221</v>
      </c>
      <c r="B257" s="22" t="s">
        <v>339</v>
      </c>
      <c r="C257" s="22">
        <v>3900</v>
      </c>
      <c r="D257" s="22" t="s">
        <v>231</v>
      </c>
      <c r="E257" s="22">
        <v>29</v>
      </c>
      <c r="F257" s="22">
        <v>2</v>
      </c>
      <c r="G257" s="22">
        <v>113100</v>
      </c>
      <c r="H257" s="22">
        <v>7800</v>
      </c>
      <c r="I257" s="9">
        <v>41190</v>
      </c>
      <c r="J257" s="22" t="s">
        <v>64</v>
      </c>
    </row>
    <row r="258" spans="1:10" hidden="1" x14ac:dyDescent="0.2">
      <c r="A258" s="22" t="s">
        <v>233</v>
      </c>
      <c r="B258" s="22" t="s">
        <v>339</v>
      </c>
      <c r="C258" s="22">
        <v>1890</v>
      </c>
      <c r="D258" s="22" t="s">
        <v>231</v>
      </c>
      <c r="E258" s="22">
        <v>16</v>
      </c>
      <c r="F258" s="22">
        <v>0</v>
      </c>
      <c r="G258" s="22">
        <v>30240</v>
      </c>
      <c r="H258" s="22">
        <v>0</v>
      </c>
      <c r="I258" s="9">
        <v>41192</v>
      </c>
      <c r="J258" s="22" t="s">
        <v>216</v>
      </c>
    </row>
    <row r="259" spans="1:10" hidden="1" x14ac:dyDescent="0.2">
      <c r="A259" s="22" t="s">
        <v>221</v>
      </c>
      <c r="B259" s="22" t="s">
        <v>343</v>
      </c>
      <c r="C259" s="22">
        <v>2580</v>
      </c>
      <c r="D259" s="22" t="s">
        <v>229</v>
      </c>
      <c r="E259" s="22">
        <v>45</v>
      </c>
      <c r="F259" s="22">
        <v>0</v>
      </c>
      <c r="G259" s="22">
        <v>116100</v>
      </c>
      <c r="H259" s="22">
        <v>0</v>
      </c>
      <c r="I259" s="9">
        <v>41192</v>
      </c>
      <c r="J259" s="22" t="s">
        <v>215</v>
      </c>
    </row>
    <row r="260" spans="1:10" hidden="1" x14ac:dyDescent="0.2">
      <c r="A260" s="22" t="s">
        <v>219</v>
      </c>
      <c r="B260" s="22" t="s">
        <v>343</v>
      </c>
      <c r="C260" s="22">
        <v>2500</v>
      </c>
      <c r="D260" s="22" t="s">
        <v>229</v>
      </c>
      <c r="E260" s="22">
        <v>19</v>
      </c>
      <c r="F260" s="22">
        <v>2</v>
      </c>
      <c r="G260" s="22">
        <v>47500</v>
      </c>
      <c r="H260" s="22">
        <v>5000</v>
      </c>
      <c r="I260" s="9">
        <v>41192</v>
      </c>
      <c r="J260" s="22" t="s">
        <v>218</v>
      </c>
    </row>
    <row r="261" spans="1:10" hidden="1" x14ac:dyDescent="0.2">
      <c r="A261" s="22" t="s">
        <v>227</v>
      </c>
      <c r="B261" s="22" t="s">
        <v>339</v>
      </c>
      <c r="C261" s="22">
        <v>1150</v>
      </c>
      <c r="D261" s="22" t="s">
        <v>229</v>
      </c>
      <c r="E261" s="22">
        <v>46</v>
      </c>
      <c r="F261" s="22">
        <v>4</v>
      </c>
      <c r="G261" s="22">
        <v>52900</v>
      </c>
      <c r="H261" s="22">
        <v>4600</v>
      </c>
      <c r="I261" s="9">
        <v>41193</v>
      </c>
      <c r="J261" s="22" t="s">
        <v>215</v>
      </c>
    </row>
    <row r="262" spans="1:10" hidden="1" x14ac:dyDescent="0.2">
      <c r="A262" s="22" t="s">
        <v>226</v>
      </c>
      <c r="B262" s="22" t="s">
        <v>342</v>
      </c>
      <c r="C262" s="22">
        <v>2000</v>
      </c>
      <c r="D262" s="22" t="s">
        <v>232</v>
      </c>
      <c r="E262" s="22">
        <v>26</v>
      </c>
      <c r="F262" s="22">
        <v>4</v>
      </c>
      <c r="G262" s="22">
        <v>52000</v>
      </c>
      <c r="H262" s="22">
        <v>8000</v>
      </c>
      <c r="I262" s="9">
        <v>41193</v>
      </c>
      <c r="J262" s="22" t="s">
        <v>215</v>
      </c>
    </row>
    <row r="263" spans="1:10" hidden="1" x14ac:dyDescent="0.2">
      <c r="A263" s="22" t="s">
        <v>227</v>
      </c>
      <c r="B263" s="22" t="s">
        <v>343</v>
      </c>
      <c r="C263" s="22">
        <v>780</v>
      </c>
      <c r="D263" s="22" t="s">
        <v>230</v>
      </c>
      <c r="E263" s="22">
        <v>31</v>
      </c>
      <c r="F263" s="22">
        <v>4</v>
      </c>
      <c r="G263" s="22">
        <v>24180</v>
      </c>
      <c r="H263" s="22">
        <v>3120</v>
      </c>
      <c r="I263" s="9">
        <v>41195</v>
      </c>
      <c r="J263" s="22" t="s">
        <v>64</v>
      </c>
    </row>
    <row r="264" spans="1:10" hidden="1" x14ac:dyDescent="0.2">
      <c r="A264" s="22" t="s">
        <v>219</v>
      </c>
      <c r="B264" s="22" t="s">
        <v>343</v>
      </c>
      <c r="C264" s="22">
        <v>2500</v>
      </c>
      <c r="D264" s="22" t="s">
        <v>228</v>
      </c>
      <c r="E264" s="22">
        <v>47</v>
      </c>
      <c r="F264" s="22">
        <v>4</v>
      </c>
      <c r="G264" s="22">
        <v>117500</v>
      </c>
      <c r="H264" s="22">
        <v>10000</v>
      </c>
      <c r="I264" s="9">
        <v>41195</v>
      </c>
      <c r="J264" s="22" t="s">
        <v>64</v>
      </c>
    </row>
    <row r="265" spans="1:10" hidden="1" x14ac:dyDescent="0.2">
      <c r="A265" s="22" t="s">
        <v>224</v>
      </c>
      <c r="B265" s="22" t="s">
        <v>345</v>
      </c>
      <c r="C265" s="22">
        <v>1950</v>
      </c>
      <c r="D265" s="22" t="s">
        <v>229</v>
      </c>
      <c r="E265" s="22">
        <v>24</v>
      </c>
      <c r="F265" s="22">
        <v>0</v>
      </c>
      <c r="G265" s="22">
        <v>46800</v>
      </c>
      <c r="H265" s="22">
        <v>0</v>
      </c>
      <c r="I265" s="9">
        <v>41198</v>
      </c>
      <c r="J265" s="22" t="s">
        <v>217</v>
      </c>
    </row>
    <row r="266" spans="1:10" hidden="1" x14ac:dyDescent="0.2">
      <c r="A266" s="22" t="s">
        <v>227</v>
      </c>
      <c r="B266" s="22" t="s">
        <v>339</v>
      </c>
      <c r="C266" s="22">
        <v>1150</v>
      </c>
      <c r="D266" s="22" t="s">
        <v>214</v>
      </c>
      <c r="E266" s="22">
        <v>31</v>
      </c>
      <c r="F266" s="22">
        <v>1</v>
      </c>
      <c r="G266" s="22">
        <v>35650</v>
      </c>
      <c r="H266" s="22">
        <v>1150</v>
      </c>
      <c r="I266" s="9">
        <v>41202</v>
      </c>
      <c r="J266" s="22" t="s">
        <v>217</v>
      </c>
    </row>
    <row r="267" spans="1:10" hidden="1" x14ac:dyDescent="0.2">
      <c r="A267" s="22" t="s">
        <v>219</v>
      </c>
      <c r="B267" s="22" t="s">
        <v>344</v>
      </c>
      <c r="C267" s="22">
        <v>3300</v>
      </c>
      <c r="D267" s="22" t="s">
        <v>228</v>
      </c>
      <c r="E267" s="22">
        <v>19</v>
      </c>
      <c r="F267" s="22">
        <v>0</v>
      </c>
      <c r="G267" s="22">
        <v>62700</v>
      </c>
      <c r="H267" s="22">
        <v>0</v>
      </c>
      <c r="I267" s="9">
        <v>41203</v>
      </c>
      <c r="J267" s="22" t="s">
        <v>64</v>
      </c>
    </row>
    <row r="268" spans="1:10" hidden="1" x14ac:dyDescent="0.2">
      <c r="A268" s="22" t="s">
        <v>224</v>
      </c>
      <c r="B268" s="22" t="s">
        <v>340</v>
      </c>
      <c r="C268" s="22">
        <v>1750</v>
      </c>
      <c r="D268" s="22" t="s">
        <v>214</v>
      </c>
      <c r="E268" s="22">
        <v>40</v>
      </c>
      <c r="F268" s="22">
        <v>0</v>
      </c>
      <c r="G268" s="22">
        <v>70000</v>
      </c>
      <c r="H268" s="22">
        <v>0</v>
      </c>
      <c r="I268" s="9">
        <v>41203</v>
      </c>
      <c r="J268" s="22" t="s">
        <v>216</v>
      </c>
    </row>
    <row r="269" spans="1:10" hidden="1" x14ac:dyDescent="0.2">
      <c r="A269" s="22" t="s">
        <v>222</v>
      </c>
      <c r="B269" s="22" t="s">
        <v>346</v>
      </c>
      <c r="C269" s="22">
        <v>3880</v>
      </c>
      <c r="D269" s="22" t="s">
        <v>229</v>
      </c>
      <c r="E269" s="22">
        <v>12</v>
      </c>
      <c r="F269" s="22">
        <v>4</v>
      </c>
      <c r="G269" s="22">
        <v>46560</v>
      </c>
      <c r="H269" s="22">
        <v>15520</v>
      </c>
      <c r="I269" s="9">
        <v>41208</v>
      </c>
      <c r="J269" s="22" t="s">
        <v>217</v>
      </c>
    </row>
    <row r="270" spans="1:10" hidden="1" x14ac:dyDescent="0.2">
      <c r="A270" s="22" t="s">
        <v>222</v>
      </c>
      <c r="B270" s="22" t="s">
        <v>339</v>
      </c>
      <c r="C270" s="22">
        <v>4300</v>
      </c>
      <c r="D270" s="22" t="s">
        <v>230</v>
      </c>
      <c r="E270" s="22">
        <v>36</v>
      </c>
      <c r="F270" s="22">
        <v>3</v>
      </c>
      <c r="G270" s="22">
        <v>154800</v>
      </c>
      <c r="H270" s="22">
        <v>12900</v>
      </c>
      <c r="I270" s="9">
        <v>41210</v>
      </c>
      <c r="J270" s="22" t="s">
        <v>64</v>
      </c>
    </row>
    <row r="271" spans="1:10" hidden="1" x14ac:dyDescent="0.2">
      <c r="A271" s="22" t="s">
        <v>221</v>
      </c>
      <c r="B271" s="22" t="s">
        <v>343</v>
      </c>
      <c r="C271" s="22">
        <v>2600</v>
      </c>
      <c r="D271" s="22" t="s">
        <v>228</v>
      </c>
      <c r="E271" s="22">
        <v>10</v>
      </c>
      <c r="F271" s="22">
        <v>2</v>
      </c>
      <c r="G271" s="22">
        <v>26000</v>
      </c>
      <c r="H271" s="22">
        <v>5200</v>
      </c>
      <c r="I271" s="9">
        <v>41210</v>
      </c>
      <c r="J271" s="22" t="s">
        <v>217</v>
      </c>
    </row>
    <row r="272" spans="1:10" hidden="1" x14ac:dyDescent="0.2">
      <c r="A272" s="22" t="s">
        <v>226</v>
      </c>
      <c r="B272" s="22" t="s">
        <v>341</v>
      </c>
      <c r="C272" s="22">
        <v>1680</v>
      </c>
      <c r="D272" s="22" t="s">
        <v>228</v>
      </c>
      <c r="E272" s="22">
        <v>31</v>
      </c>
      <c r="F272" s="22">
        <v>3</v>
      </c>
      <c r="G272" s="22">
        <v>52080</v>
      </c>
      <c r="H272" s="22">
        <v>5040</v>
      </c>
      <c r="I272" s="9">
        <v>41211</v>
      </c>
      <c r="J272" s="22" t="s">
        <v>217</v>
      </c>
    </row>
    <row r="273" spans="1:10" hidden="1" x14ac:dyDescent="0.2">
      <c r="A273" s="22" t="s">
        <v>225</v>
      </c>
      <c r="B273" s="22" t="s">
        <v>346</v>
      </c>
      <c r="C273" s="22">
        <v>4700</v>
      </c>
      <c r="D273" s="22" t="s">
        <v>230</v>
      </c>
      <c r="E273" s="22">
        <v>34</v>
      </c>
      <c r="F273" s="22">
        <v>1</v>
      </c>
      <c r="G273" s="22">
        <v>159800</v>
      </c>
      <c r="H273" s="22">
        <v>4700</v>
      </c>
      <c r="I273" s="9">
        <v>41211</v>
      </c>
      <c r="J273" s="22" t="s">
        <v>64</v>
      </c>
    </row>
    <row r="274" spans="1:10" hidden="1" x14ac:dyDescent="0.2">
      <c r="A274" s="22" t="s">
        <v>225</v>
      </c>
      <c r="B274" s="22" t="s">
        <v>346</v>
      </c>
      <c r="C274" s="22">
        <v>4700</v>
      </c>
      <c r="D274" s="22" t="s">
        <v>214</v>
      </c>
      <c r="E274" s="22">
        <v>49</v>
      </c>
      <c r="F274" s="22">
        <v>0</v>
      </c>
      <c r="G274" s="22">
        <v>230300</v>
      </c>
      <c r="H274" s="22">
        <v>0</v>
      </c>
      <c r="I274" s="9">
        <v>41216</v>
      </c>
      <c r="J274" s="22" t="s">
        <v>64</v>
      </c>
    </row>
    <row r="275" spans="1:10" hidden="1" x14ac:dyDescent="0.2">
      <c r="A275" s="22" t="s">
        <v>225</v>
      </c>
      <c r="B275" s="22" t="s">
        <v>349</v>
      </c>
      <c r="C275" s="22">
        <v>4580</v>
      </c>
      <c r="D275" s="22" t="s">
        <v>232</v>
      </c>
      <c r="E275" s="22">
        <v>44</v>
      </c>
      <c r="F275" s="22">
        <v>3</v>
      </c>
      <c r="G275" s="22">
        <v>201520</v>
      </c>
      <c r="H275" s="22">
        <v>13740</v>
      </c>
      <c r="I275" s="9">
        <v>41216</v>
      </c>
      <c r="J275" s="22" t="s">
        <v>216</v>
      </c>
    </row>
    <row r="276" spans="1:10" hidden="1" x14ac:dyDescent="0.2">
      <c r="A276" s="22" t="s">
        <v>213</v>
      </c>
      <c r="B276" s="22" t="s">
        <v>344</v>
      </c>
      <c r="C276" s="22">
        <v>1250</v>
      </c>
      <c r="D276" s="22" t="s">
        <v>214</v>
      </c>
      <c r="E276" s="22">
        <v>47</v>
      </c>
      <c r="F276" s="22">
        <v>0</v>
      </c>
      <c r="G276" s="22">
        <v>58750</v>
      </c>
      <c r="H276" s="22">
        <v>0</v>
      </c>
      <c r="I276" s="9">
        <v>41217</v>
      </c>
      <c r="J276" s="22" t="s">
        <v>218</v>
      </c>
    </row>
    <row r="277" spans="1:10" hidden="1" x14ac:dyDescent="0.2">
      <c r="A277" s="22" t="s">
        <v>222</v>
      </c>
      <c r="B277" s="22" t="s">
        <v>342</v>
      </c>
      <c r="C277" s="22">
        <v>4100</v>
      </c>
      <c r="D277" s="22" t="s">
        <v>232</v>
      </c>
      <c r="E277" s="22">
        <v>17</v>
      </c>
      <c r="F277" s="22">
        <v>2</v>
      </c>
      <c r="G277" s="22">
        <v>69700</v>
      </c>
      <c r="H277" s="22">
        <v>8200</v>
      </c>
      <c r="I277" s="9">
        <v>41218</v>
      </c>
      <c r="J277" s="22" t="s">
        <v>64</v>
      </c>
    </row>
    <row r="278" spans="1:10" hidden="1" x14ac:dyDescent="0.2">
      <c r="A278" s="22" t="s">
        <v>223</v>
      </c>
      <c r="B278" s="22" t="s">
        <v>341</v>
      </c>
      <c r="C278" s="22">
        <v>4590</v>
      </c>
      <c r="D278" s="22" t="s">
        <v>232</v>
      </c>
      <c r="E278" s="22">
        <v>19</v>
      </c>
      <c r="F278" s="22">
        <v>4</v>
      </c>
      <c r="G278" s="22">
        <v>87210</v>
      </c>
      <c r="H278" s="22">
        <v>18360</v>
      </c>
      <c r="I278" s="9">
        <v>41219</v>
      </c>
      <c r="J278" s="22" t="s">
        <v>218</v>
      </c>
    </row>
    <row r="279" spans="1:10" hidden="1" x14ac:dyDescent="0.2">
      <c r="A279" s="22" t="s">
        <v>226</v>
      </c>
      <c r="B279" s="22" t="s">
        <v>341</v>
      </c>
      <c r="C279" s="22">
        <v>1560</v>
      </c>
      <c r="D279" s="22" t="s">
        <v>229</v>
      </c>
      <c r="E279" s="22">
        <v>30</v>
      </c>
      <c r="F279" s="22">
        <v>2</v>
      </c>
      <c r="G279" s="22">
        <v>46800</v>
      </c>
      <c r="H279" s="22">
        <v>3120</v>
      </c>
      <c r="I279" s="9">
        <v>41221</v>
      </c>
      <c r="J279" s="22" t="s">
        <v>218</v>
      </c>
    </row>
    <row r="280" spans="1:10" hidden="1" x14ac:dyDescent="0.2">
      <c r="A280" s="22" t="s">
        <v>221</v>
      </c>
      <c r="B280" s="22" t="s">
        <v>343</v>
      </c>
      <c r="C280" s="22">
        <v>2540</v>
      </c>
      <c r="D280" s="22" t="s">
        <v>214</v>
      </c>
      <c r="E280" s="22">
        <v>39</v>
      </c>
      <c r="F280" s="22">
        <v>0</v>
      </c>
      <c r="G280" s="22">
        <v>99060</v>
      </c>
      <c r="H280" s="22">
        <v>0</v>
      </c>
      <c r="I280" s="9">
        <v>41221</v>
      </c>
      <c r="J280" s="22" t="s">
        <v>218</v>
      </c>
    </row>
    <row r="281" spans="1:10" hidden="1" x14ac:dyDescent="0.2">
      <c r="A281" s="22" t="s">
        <v>225</v>
      </c>
      <c r="B281" s="22" t="s">
        <v>347</v>
      </c>
      <c r="C281" s="22">
        <v>3750</v>
      </c>
      <c r="D281" s="22" t="s">
        <v>214</v>
      </c>
      <c r="E281" s="22">
        <v>41</v>
      </c>
      <c r="F281" s="22">
        <v>3</v>
      </c>
      <c r="G281" s="22">
        <v>153750</v>
      </c>
      <c r="H281" s="22">
        <v>11250</v>
      </c>
      <c r="I281" s="9">
        <v>41222</v>
      </c>
      <c r="J281" s="22" t="s">
        <v>117</v>
      </c>
    </row>
    <row r="282" spans="1:10" hidden="1" x14ac:dyDescent="0.2">
      <c r="A282" s="22" t="s">
        <v>219</v>
      </c>
      <c r="B282" s="22" t="s">
        <v>340</v>
      </c>
      <c r="C282" s="22">
        <v>3250</v>
      </c>
      <c r="D282" s="22" t="s">
        <v>229</v>
      </c>
      <c r="E282" s="22">
        <v>17</v>
      </c>
      <c r="F282" s="22">
        <v>2</v>
      </c>
      <c r="G282" s="22">
        <v>55250</v>
      </c>
      <c r="H282" s="22">
        <v>6500</v>
      </c>
      <c r="I282" s="9">
        <v>41222</v>
      </c>
      <c r="J282" s="22" t="s">
        <v>216</v>
      </c>
    </row>
    <row r="283" spans="1:10" hidden="1" x14ac:dyDescent="0.2">
      <c r="A283" s="22" t="s">
        <v>221</v>
      </c>
      <c r="B283" s="22" t="s">
        <v>341</v>
      </c>
      <c r="C283" s="22">
        <v>2150</v>
      </c>
      <c r="D283" s="22" t="s">
        <v>214</v>
      </c>
      <c r="E283" s="22">
        <v>18</v>
      </c>
      <c r="F283" s="22">
        <v>2</v>
      </c>
      <c r="G283" s="22">
        <v>38700</v>
      </c>
      <c r="H283" s="22">
        <v>4300</v>
      </c>
      <c r="I283" s="9">
        <v>41224</v>
      </c>
      <c r="J283" s="22" t="s">
        <v>215</v>
      </c>
    </row>
    <row r="284" spans="1:10" hidden="1" x14ac:dyDescent="0.2">
      <c r="A284" s="22" t="s">
        <v>220</v>
      </c>
      <c r="B284" s="22" t="s">
        <v>340</v>
      </c>
      <c r="C284" s="22">
        <v>1280</v>
      </c>
      <c r="D284" s="22" t="s">
        <v>214</v>
      </c>
      <c r="E284" s="22">
        <v>21</v>
      </c>
      <c r="F284" s="22">
        <v>0</v>
      </c>
      <c r="G284" s="22">
        <v>26880</v>
      </c>
      <c r="H284" s="22">
        <v>0</v>
      </c>
      <c r="I284" s="9">
        <v>41225</v>
      </c>
      <c r="J284" s="22" t="s">
        <v>64</v>
      </c>
    </row>
    <row r="285" spans="1:10" hidden="1" x14ac:dyDescent="0.2">
      <c r="A285" s="22" t="s">
        <v>226</v>
      </c>
      <c r="B285" s="22" t="s">
        <v>343</v>
      </c>
      <c r="C285" s="22">
        <v>1650</v>
      </c>
      <c r="D285" s="22" t="s">
        <v>214</v>
      </c>
      <c r="E285" s="22">
        <v>39</v>
      </c>
      <c r="F285" s="22">
        <v>3</v>
      </c>
      <c r="G285" s="22">
        <v>64350</v>
      </c>
      <c r="H285" s="22">
        <v>4950</v>
      </c>
      <c r="I285" s="9">
        <v>41226</v>
      </c>
      <c r="J285" s="22" t="s">
        <v>216</v>
      </c>
    </row>
    <row r="286" spans="1:10" hidden="1" x14ac:dyDescent="0.2">
      <c r="A286" s="22" t="s">
        <v>221</v>
      </c>
      <c r="B286" s="22" t="s">
        <v>342</v>
      </c>
      <c r="C286" s="22">
        <v>1790</v>
      </c>
      <c r="D286" s="22" t="s">
        <v>231</v>
      </c>
      <c r="E286" s="22">
        <v>14</v>
      </c>
      <c r="F286" s="22">
        <v>4</v>
      </c>
      <c r="G286" s="22">
        <v>25060</v>
      </c>
      <c r="H286" s="22">
        <v>7160</v>
      </c>
      <c r="I286" s="9">
        <v>41226</v>
      </c>
      <c r="J286" s="22" t="s">
        <v>218</v>
      </c>
    </row>
    <row r="287" spans="1:10" hidden="1" x14ac:dyDescent="0.2">
      <c r="A287" s="22" t="s">
        <v>223</v>
      </c>
      <c r="B287" s="22" t="s">
        <v>341</v>
      </c>
      <c r="C287" s="22">
        <v>4590</v>
      </c>
      <c r="D287" s="22" t="s">
        <v>230</v>
      </c>
      <c r="E287" s="22">
        <v>27</v>
      </c>
      <c r="F287" s="22">
        <v>2</v>
      </c>
      <c r="G287" s="22">
        <v>123930</v>
      </c>
      <c r="H287" s="22">
        <v>9180</v>
      </c>
      <c r="I287" s="9">
        <v>41228</v>
      </c>
      <c r="J287" s="22" t="s">
        <v>216</v>
      </c>
    </row>
    <row r="288" spans="1:10" hidden="1" x14ac:dyDescent="0.2">
      <c r="A288" s="22" t="s">
        <v>219</v>
      </c>
      <c r="B288" s="22" t="s">
        <v>341</v>
      </c>
      <c r="C288" s="22">
        <v>2390</v>
      </c>
      <c r="D288" s="22" t="s">
        <v>231</v>
      </c>
      <c r="E288" s="22">
        <v>50</v>
      </c>
      <c r="F288" s="22">
        <v>0</v>
      </c>
      <c r="G288" s="22">
        <v>119500</v>
      </c>
      <c r="H288" s="22">
        <v>0</v>
      </c>
      <c r="I288" s="9">
        <v>41235</v>
      </c>
      <c r="J288" s="22" t="s">
        <v>64</v>
      </c>
    </row>
    <row r="289" spans="1:10" hidden="1" x14ac:dyDescent="0.2">
      <c r="A289" s="22" t="s">
        <v>222</v>
      </c>
      <c r="B289" s="22" t="s">
        <v>343</v>
      </c>
      <c r="C289" s="22">
        <v>2900</v>
      </c>
      <c r="D289" s="22" t="s">
        <v>232</v>
      </c>
      <c r="E289" s="22">
        <v>36</v>
      </c>
      <c r="F289" s="22">
        <v>3</v>
      </c>
      <c r="G289" s="22">
        <v>104400</v>
      </c>
      <c r="H289" s="22">
        <v>8700</v>
      </c>
      <c r="I289" s="9">
        <v>41236</v>
      </c>
      <c r="J289" s="22" t="s">
        <v>217</v>
      </c>
    </row>
    <row r="290" spans="1:10" hidden="1" x14ac:dyDescent="0.2">
      <c r="A290" s="22" t="s">
        <v>221</v>
      </c>
      <c r="B290" s="22" t="s">
        <v>339</v>
      </c>
      <c r="C290" s="22">
        <v>3900</v>
      </c>
      <c r="D290" s="22" t="s">
        <v>232</v>
      </c>
      <c r="E290" s="22">
        <v>41</v>
      </c>
      <c r="F290" s="22">
        <v>0</v>
      </c>
      <c r="G290" s="22">
        <v>159900</v>
      </c>
      <c r="H290" s="22">
        <v>0</v>
      </c>
      <c r="I290" s="9">
        <v>41238</v>
      </c>
      <c r="J290" s="22" t="s">
        <v>64</v>
      </c>
    </row>
    <row r="291" spans="1:10" hidden="1" x14ac:dyDescent="0.2">
      <c r="A291" s="22" t="s">
        <v>219</v>
      </c>
      <c r="B291" s="22" t="s">
        <v>339</v>
      </c>
      <c r="C291" s="22">
        <v>1370</v>
      </c>
      <c r="D291" s="22" t="s">
        <v>231</v>
      </c>
      <c r="E291" s="22">
        <v>38</v>
      </c>
      <c r="F291" s="22">
        <v>4</v>
      </c>
      <c r="G291" s="22">
        <v>52060</v>
      </c>
      <c r="H291" s="22">
        <v>5480</v>
      </c>
      <c r="I291" s="9">
        <v>41238</v>
      </c>
      <c r="J291" s="22" t="s">
        <v>216</v>
      </c>
    </row>
    <row r="292" spans="1:10" hidden="1" x14ac:dyDescent="0.2">
      <c r="A292" s="22" t="s">
        <v>225</v>
      </c>
      <c r="B292" s="22" t="s">
        <v>346</v>
      </c>
      <c r="C292" s="22">
        <v>4750</v>
      </c>
      <c r="D292" s="22" t="s">
        <v>232</v>
      </c>
      <c r="E292" s="22">
        <v>10</v>
      </c>
      <c r="F292" s="22">
        <v>3</v>
      </c>
      <c r="G292" s="22">
        <v>47500</v>
      </c>
      <c r="H292" s="22">
        <v>14250</v>
      </c>
      <c r="I292" s="9">
        <v>41239</v>
      </c>
      <c r="J292" s="22" t="s">
        <v>217</v>
      </c>
    </row>
    <row r="293" spans="1:10" hidden="1" x14ac:dyDescent="0.2">
      <c r="A293" s="22" t="s">
        <v>222</v>
      </c>
      <c r="B293" s="22" t="s">
        <v>342</v>
      </c>
      <c r="C293" s="22">
        <v>4100</v>
      </c>
      <c r="D293" s="22" t="s">
        <v>228</v>
      </c>
      <c r="E293" s="22">
        <v>18</v>
      </c>
      <c r="F293" s="22">
        <v>1</v>
      </c>
      <c r="G293" s="22">
        <v>73800</v>
      </c>
      <c r="H293" s="22">
        <v>4100</v>
      </c>
      <c r="I293" s="9">
        <v>41241</v>
      </c>
      <c r="J293" s="22" t="s">
        <v>216</v>
      </c>
    </row>
    <row r="294" spans="1:10" hidden="1" x14ac:dyDescent="0.2">
      <c r="A294" s="22" t="s">
        <v>225</v>
      </c>
      <c r="B294" s="22" t="s">
        <v>349</v>
      </c>
      <c r="C294" s="22">
        <v>4500</v>
      </c>
      <c r="D294" s="22" t="s">
        <v>214</v>
      </c>
      <c r="E294" s="22">
        <v>28</v>
      </c>
      <c r="F294" s="22">
        <v>3</v>
      </c>
      <c r="G294" s="22">
        <v>126000</v>
      </c>
      <c r="H294" s="22">
        <v>13500</v>
      </c>
      <c r="I294" s="9">
        <v>41242</v>
      </c>
      <c r="J294" s="22" t="s">
        <v>117</v>
      </c>
    </row>
    <row r="295" spans="1:10" hidden="1" x14ac:dyDescent="0.2">
      <c r="A295" s="22" t="s">
        <v>219</v>
      </c>
      <c r="B295" s="22" t="s">
        <v>345</v>
      </c>
      <c r="C295" s="22">
        <v>4800</v>
      </c>
      <c r="D295" s="22" t="s">
        <v>231</v>
      </c>
      <c r="E295" s="22">
        <v>48</v>
      </c>
      <c r="F295" s="22">
        <v>3</v>
      </c>
      <c r="G295" s="22">
        <v>230400</v>
      </c>
      <c r="H295" s="22">
        <v>14400</v>
      </c>
      <c r="I295" s="9">
        <v>41244</v>
      </c>
      <c r="J295" s="22" t="s">
        <v>216</v>
      </c>
    </row>
    <row r="296" spans="1:10" hidden="1" x14ac:dyDescent="0.2">
      <c r="A296" s="22" t="s">
        <v>219</v>
      </c>
      <c r="B296" s="22" t="s">
        <v>342</v>
      </c>
      <c r="C296" s="22">
        <v>1990</v>
      </c>
      <c r="D296" s="22" t="s">
        <v>214</v>
      </c>
      <c r="E296" s="22">
        <v>18</v>
      </c>
      <c r="F296" s="22">
        <v>0</v>
      </c>
      <c r="G296" s="22">
        <v>35820</v>
      </c>
      <c r="H296" s="22">
        <v>0</v>
      </c>
      <c r="I296" s="9">
        <v>41244</v>
      </c>
      <c r="J296" s="22" t="s">
        <v>215</v>
      </c>
    </row>
    <row r="297" spans="1:10" hidden="1" x14ac:dyDescent="0.2">
      <c r="A297" s="22" t="s">
        <v>224</v>
      </c>
      <c r="B297" s="22" t="s">
        <v>340</v>
      </c>
      <c r="C297" s="22">
        <v>1800</v>
      </c>
      <c r="D297" s="22" t="s">
        <v>228</v>
      </c>
      <c r="E297" s="22">
        <v>44</v>
      </c>
      <c r="F297" s="22">
        <v>1</v>
      </c>
      <c r="G297" s="22">
        <v>79200</v>
      </c>
      <c r="H297" s="22">
        <v>1800</v>
      </c>
      <c r="I297" s="9">
        <v>41244</v>
      </c>
      <c r="J297" s="22" t="s">
        <v>215</v>
      </c>
    </row>
    <row r="298" spans="1:10" hidden="1" x14ac:dyDescent="0.2">
      <c r="A298" s="22" t="s">
        <v>213</v>
      </c>
      <c r="B298" s="22" t="s">
        <v>344</v>
      </c>
      <c r="C298" s="22">
        <v>1250</v>
      </c>
      <c r="D298" s="22" t="s">
        <v>231</v>
      </c>
      <c r="E298" s="22">
        <v>13</v>
      </c>
      <c r="F298" s="22">
        <v>0</v>
      </c>
      <c r="G298" s="22">
        <v>16250</v>
      </c>
      <c r="H298" s="22">
        <v>0</v>
      </c>
      <c r="I298" s="9">
        <v>41244</v>
      </c>
      <c r="J298" s="22" t="s">
        <v>117</v>
      </c>
    </row>
    <row r="299" spans="1:10" hidden="1" x14ac:dyDescent="0.2">
      <c r="A299" s="22" t="s">
        <v>222</v>
      </c>
      <c r="B299" s="22" t="s">
        <v>345</v>
      </c>
      <c r="C299" s="22">
        <v>3000</v>
      </c>
      <c r="D299" s="22" t="s">
        <v>230</v>
      </c>
      <c r="E299" s="22">
        <v>37</v>
      </c>
      <c r="F299" s="22">
        <v>0</v>
      </c>
      <c r="G299" s="22">
        <v>111000</v>
      </c>
      <c r="H299" s="22">
        <v>0</v>
      </c>
      <c r="I299" s="9">
        <v>41247</v>
      </c>
      <c r="J299" s="22" t="s">
        <v>215</v>
      </c>
    </row>
    <row r="300" spans="1:10" hidden="1" x14ac:dyDescent="0.2">
      <c r="A300" s="22" t="s">
        <v>221</v>
      </c>
      <c r="B300" s="22" t="s">
        <v>339</v>
      </c>
      <c r="C300" s="22">
        <v>3900</v>
      </c>
      <c r="D300" s="22" t="s">
        <v>228</v>
      </c>
      <c r="E300" s="22">
        <v>38</v>
      </c>
      <c r="F300" s="22">
        <v>0</v>
      </c>
      <c r="G300" s="22">
        <v>148200</v>
      </c>
      <c r="H300" s="22">
        <v>0</v>
      </c>
      <c r="I300" s="9">
        <v>41247</v>
      </c>
      <c r="J300" s="22" t="s">
        <v>215</v>
      </c>
    </row>
    <row r="301" spans="1:10" hidden="1" x14ac:dyDescent="0.2">
      <c r="A301" s="22" t="s">
        <v>224</v>
      </c>
      <c r="B301" s="22" t="s">
        <v>343</v>
      </c>
      <c r="C301" s="22">
        <v>1150</v>
      </c>
      <c r="D301" s="22" t="s">
        <v>232</v>
      </c>
      <c r="E301" s="22">
        <v>38</v>
      </c>
      <c r="F301" s="22">
        <v>2</v>
      </c>
      <c r="G301" s="22">
        <v>43700</v>
      </c>
      <c r="H301" s="22">
        <v>2300</v>
      </c>
      <c r="I301" s="9">
        <v>41247</v>
      </c>
      <c r="J301" s="22" t="s">
        <v>216</v>
      </c>
    </row>
    <row r="302" spans="1:10" hidden="1" x14ac:dyDescent="0.2">
      <c r="A302" s="22" t="s">
        <v>220</v>
      </c>
      <c r="B302" s="22" t="s">
        <v>343</v>
      </c>
      <c r="C302" s="22">
        <v>1490</v>
      </c>
      <c r="D302" s="22" t="s">
        <v>214</v>
      </c>
      <c r="E302" s="22">
        <v>47</v>
      </c>
      <c r="F302" s="22">
        <v>0</v>
      </c>
      <c r="G302" s="22">
        <v>70030</v>
      </c>
      <c r="H302" s="22">
        <v>0</v>
      </c>
      <c r="I302" s="9">
        <v>41248</v>
      </c>
      <c r="J302" s="22" t="s">
        <v>217</v>
      </c>
    </row>
    <row r="303" spans="1:10" hidden="1" x14ac:dyDescent="0.2">
      <c r="A303" s="22" t="s">
        <v>227</v>
      </c>
      <c r="B303" s="22" t="s">
        <v>342</v>
      </c>
      <c r="C303" s="22">
        <v>1200</v>
      </c>
      <c r="D303" s="22" t="s">
        <v>230</v>
      </c>
      <c r="E303" s="22">
        <v>39</v>
      </c>
      <c r="F303" s="22">
        <v>0</v>
      </c>
      <c r="G303" s="22">
        <v>46800</v>
      </c>
      <c r="H303" s="22">
        <v>0</v>
      </c>
      <c r="I303" s="9">
        <v>41248</v>
      </c>
      <c r="J303" s="22" t="s">
        <v>218</v>
      </c>
    </row>
    <row r="304" spans="1:10" hidden="1" x14ac:dyDescent="0.2">
      <c r="A304" s="22" t="s">
        <v>213</v>
      </c>
      <c r="B304" s="22" t="s">
        <v>343</v>
      </c>
      <c r="C304" s="22">
        <v>1650</v>
      </c>
      <c r="D304" s="22" t="s">
        <v>231</v>
      </c>
      <c r="E304" s="22">
        <v>39</v>
      </c>
      <c r="F304" s="22">
        <v>4</v>
      </c>
      <c r="G304" s="22">
        <v>64350</v>
      </c>
      <c r="H304" s="22">
        <v>6600</v>
      </c>
      <c r="I304" s="9">
        <v>41248</v>
      </c>
      <c r="J304" s="22" t="s">
        <v>217</v>
      </c>
    </row>
    <row r="305" spans="1:10" hidden="1" x14ac:dyDescent="0.2">
      <c r="A305" s="22" t="s">
        <v>213</v>
      </c>
      <c r="B305" s="22" t="s">
        <v>343</v>
      </c>
      <c r="C305" s="22">
        <v>1660</v>
      </c>
      <c r="D305" s="22" t="s">
        <v>228</v>
      </c>
      <c r="E305" s="22">
        <v>44</v>
      </c>
      <c r="F305" s="22">
        <v>3</v>
      </c>
      <c r="G305" s="22">
        <v>73040</v>
      </c>
      <c r="H305" s="22">
        <v>4980</v>
      </c>
      <c r="I305" s="9">
        <v>41251</v>
      </c>
      <c r="J305" s="22" t="s">
        <v>117</v>
      </c>
    </row>
    <row r="306" spans="1:10" hidden="1" x14ac:dyDescent="0.2">
      <c r="A306" s="22" t="s">
        <v>221</v>
      </c>
      <c r="B306" s="22" t="s">
        <v>341</v>
      </c>
      <c r="C306" s="22">
        <v>2300</v>
      </c>
      <c r="D306" s="22" t="s">
        <v>230</v>
      </c>
      <c r="E306" s="22">
        <v>34</v>
      </c>
      <c r="F306" s="22">
        <v>4</v>
      </c>
      <c r="G306" s="22">
        <v>78200</v>
      </c>
      <c r="H306" s="22">
        <v>9200</v>
      </c>
      <c r="I306" s="9">
        <v>41254</v>
      </c>
      <c r="J306" s="22" t="s">
        <v>216</v>
      </c>
    </row>
    <row r="307" spans="1:10" hidden="1" x14ac:dyDescent="0.2">
      <c r="A307" s="22" t="s">
        <v>221</v>
      </c>
      <c r="B307" s="22" t="s">
        <v>344</v>
      </c>
      <c r="C307" s="22">
        <v>2600</v>
      </c>
      <c r="D307" s="22" t="s">
        <v>232</v>
      </c>
      <c r="E307" s="22">
        <v>32</v>
      </c>
      <c r="F307" s="22">
        <v>0</v>
      </c>
      <c r="G307" s="22">
        <v>83200</v>
      </c>
      <c r="H307" s="22">
        <v>0</v>
      </c>
      <c r="I307" s="9">
        <v>41256</v>
      </c>
      <c r="J307" s="22" t="s">
        <v>216</v>
      </c>
    </row>
    <row r="308" spans="1:10" hidden="1" x14ac:dyDescent="0.2">
      <c r="A308" s="22" t="s">
        <v>219</v>
      </c>
      <c r="B308" s="22" t="s">
        <v>340</v>
      </c>
      <c r="C308" s="22">
        <v>3200</v>
      </c>
      <c r="D308" s="22" t="s">
        <v>232</v>
      </c>
      <c r="E308" s="22">
        <v>29</v>
      </c>
      <c r="F308" s="22">
        <v>0</v>
      </c>
      <c r="G308" s="22">
        <v>92800</v>
      </c>
      <c r="H308" s="22">
        <v>0</v>
      </c>
      <c r="I308" s="9">
        <v>41256</v>
      </c>
      <c r="J308" s="22" t="s">
        <v>215</v>
      </c>
    </row>
    <row r="309" spans="1:10" hidden="1" x14ac:dyDescent="0.2">
      <c r="A309" s="22" t="s">
        <v>226</v>
      </c>
      <c r="B309" s="22" t="s">
        <v>343</v>
      </c>
      <c r="C309" s="22">
        <v>1700</v>
      </c>
      <c r="D309" s="22" t="s">
        <v>232</v>
      </c>
      <c r="E309" s="22">
        <v>14</v>
      </c>
      <c r="F309" s="22">
        <v>4</v>
      </c>
      <c r="G309" s="22">
        <v>23800</v>
      </c>
      <c r="H309" s="22">
        <v>6800</v>
      </c>
      <c r="I309" s="9">
        <v>41257</v>
      </c>
      <c r="J309" s="22" t="s">
        <v>217</v>
      </c>
    </row>
    <row r="310" spans="1:10" hidden="1" x14ac:dyDescent="0.2">
      <c r="A310" s="22" t="s">
        <v>223</v>
      </c>
      <c r="B310" s="22" t="s">
        <v>344</v>
      </c>
      <c r="C310" s="22">
        <v>9990</v>
      </c>
      <c r="D310" s="22" t="s">
        <v>228</v>
      </c>
      <c r="E310" s="22">
        <v>43</v>
      </c>
      <c r="F310" s="22">
        <v>4</v>
      </c>
      <c r="G310" s="22">
        <v>429570</v>
      </c>
      <c r="H310" s="22">
        <v>39960</v>
      </c>
      <c r="I310" s="9">
        <v>41259</v>
      </c>
      <c r="J310" s="22" t="s">
        <v>217</v>
      </c>
    </row>
    <row r="311" spans="1:10" hidden="1" x14ac:dyDescent="0.2">
      <c r="A311" s="22" t="s">
        <v>222</v>
      </c>
      <c r="B311" s="22" t="s">
        <v>346</v>
      </c>
      <c r="C311" s="22">
        <v>3880</v>
      </c>
      <c r="D311" s="22" t="s">
        <v>214</v>
      </c>
      <c r="E311" s="22">
        <v>15</v>
      </c>
      <c r="F311" s="22">
        <v>1</v>
      </c>
      <c r="G311" s="22">
        <v>58200</v>
      </c>
      <c r="H311" s="22">
        <v>3880</v>
      </c>
      <c r="I311" s="9">
        <v>41260</v>
      </c>
      <c r="J311" s="22" t="s">
        <v>64</v>
      </c>
    </row>
    <row r="312" spans="1:10" hidden="1" x14ac:dyDescent="0.2">
      <c r="A312" s="22" t="s">
        <v>224</v>
      </c>
      <c r="B312" s="22" t="s">
        <v>339</v>
      </c>
      <c r="C312" s="22">
        <v>900</v>
      </c>
      <c r="D312" s="22" t="s">
        <v>229</v>
      </c>
      <c r="E312" s="22">
        <v>22</v>
      </c>
      <c r="F312" s="22">
        <v>1</v>
      </c>
      <c r="G312" s="22">
        <v>19800</v>
      </c>
      <c r="H312" s="22">
        <v>900</v>
      </c>
      <c r="I312" s="9">
        <v>41260</v>
      </c>
      <c r="J312" s="22" t="s">
        <v>217</v>
      </c>
    </row>
    <row r="313" spans="1:10" hidden="1" x14ac:dyDescent="0.2">
      <c r="A313" s="22" t="s">
        <v>219</v>
      </c>
      <c r="B313" s="22" t="s">
        <v>342</v>
      </c>
      <c r="C313" s="22">
        <v>1990</v>
      </c>
      <c r="D313" s="22" t="s">
        <v>231</v>
      </c>
      <c r="E313" s="22">
        <v>25</v>
      </c>
      <c r="F313" s="22">
        <v>3</v>
      </c>
      <c r="G313" s="22">
        <v>49750</v>
      </c>
      <c r="H313" s="22">
        <v>5970</v>
      </c>
      <c r="I313" s="9">
        <v>41261</v>
      </c>
      <c r="J313" s="22" t="s">
        <v>217</v>
      </c>
    </row>
    <row r="314" spans="1:10" hidden="1" x14ac:dyDescent="0.2">
      <c r="A314" s="22" t="s">
        <v>213</v>
      </c>
      <c r="B314" s="22" t="s">
        <v>340</v>
      </c>
      <c r="C314" s="22">
        <v>2000</v>
      </c>
      <c r="D314" s="22" t="s">
        <v>214</v>
      </c>
      <c r="E314" s="22">
        <v>50</v>
      </c>
      <c r="F314" s="22">
        <v>2</v>
      </c>
      <c r="G314" s="22">
        <v>100000</v>
      </c>
      <c r="H314" s="22">
        <v>4000</v>
      </c>
      <c r="I314" s="9">
        <v>41261</v>
      </c>
      <c r="J314" s="22" t="s">
        <v>216</v>
      </c>
    </row>
    <row r="315" spans="1:10" hidden="1" x14ac:dyDescent="0.2">
      <c r="A315" s="22" t="s">
        <v>226</v>
      </c>
      <c r="B315" s="22" t="s">
        <v>340</v>
      </c>
      <c r="C315" s="22">
        <v>1150</v>
      </c>
      <c r="D315" s="22" t="s">
        <v>229</v>
      </c>
      <c r="E315" s="22">
        <v>47</v>
      </c>
      <c r="F315" s="22">
        <v>2</v>
      </c>
      <c r="G315" s="22">
        <v>54050</v>
      </c>
      <c r="H315" s="22">
        <v>2300</v>
      </c>
      <c r="I315" s="9">
        <v>41264</v>
      </c>
      <c r="J315" s="22" t="s">
        <v>217</v>
      </c>
    </row>
    <row r="316" spans="1:10" hidden="1" x14ac:dyDescent="0.2">
      <c r="A316" s="22" t="s">
        <v>222</v>
      </c>
      <c r="B316" s="22" t="s">
        <v>346</v>
      </c>
      <c r="C316" s="22">
        <v>3880</v>
      </c>
      <c r="D316" s="22" t="s">
        <v>230</v>
      </c>
      <c r="E316" s="22">
        <v>22</v>
      </c>
      <c r="F316" s="22">
        <v>2</v>
      </c>
      <c r="G316" s="22">
        <v>85360</v>
      </c>
      <c r="H316" s="22">
        <v>7760</v>
      </c>
      <c r="I316" s="9">
        <v>41266</v>
      </c>
      <c r="J316" s="22" t="s">
        <v>217</v>
      </c>
    </row>
    <row r="317" spans="1:10" hidden="1" x14ac:dyDescent="0.2">
      <c r="A317" s="22" t="s">
        <v>225</v>
      </c>
      <c r="B317" s="22" t="s">
        <v>348</v>
      </c>
      <c r="C317" s="22">
        <v>2800</v>
      </c>
      <c r="D317" s="22" t="s">
        <v>230</v>
      </c>
      <c r="E317" s="22">
        <v>16</v>
      </c>
      <c r="F317" s="22">
        <v>3</v>
      </c>
      <c r="G317" s="22">
        <v>44800</v>
      </c>
      <c r="H317" s="22">
        <v>8400</v>
      </c>
      <c r="I317" s="9">
        <v>41267</v>
      </c>
      <c r="J317" s="22" t="s">
        <v>218</v>
      </c>
    </row>
    <row r="318" spans="1:10" hidden="1" x14ac:dyDescent="0.2">
      <c r="A318" s="22" t="s">
        <v>224</v>
      </c>
      <c r="B318" s="22" t="s">
        <v>340</v>
      </c>
      <c r="C318" s="22">
        <v>1750</v>
      </c>
      <c r="D318" s="22" t="s">
        <v>231</v>
      </c>
      <c r="E318" s="22">
        <v>42</v>
      </c>
      <c r="F318" s="22">
        <v>0</v>
      </c>
      <c r="G318" s="22">
        <v>73500</v>
      </c>
      <c r="H318" s="22">
        <v>0</v>
      </c>
      <c r="I318" s="9">
        <v>41267</v>
      </c>
      <c r="J318" s="22" t="s">
        <v>218</v>
      </c>
    </row>
    <row r="319" spans="1:10" hidden="1" x14ac:dyDescent="0.2">
      <c r="A319" s="22" t="s">
        <v>224</v>
      </c>
      <c r="B319" s="22" t="s">
        <v>345</v>
      </c>
      <c r="C319" s="22">
        <v>1950</v>
      </c>
      <c r="D319" s="22" t="s">
        <v>230</v>
      </c>
      <c r="E319" s="22">
        <v>35</v>
      </c>
      <c r="F319" s="22">
        <v>2</v>
      </c>
      <c r="G319" s="22">
        <v>68250</v>
      </c>
      <c r="H319" s="22">
        <v>3900</v>
      </c>
      <c r="I319" s="9">
        <v>41268</v>
      </c>
      <c r="J319" s="22" t="s">
        <v>217</v>
      </c>
    </row>
    <row r="320" spans="1:10" hidden="1" x14ac:dyDescent="0.2">
      <c r="A320" s="22" t="s">
        <v>221</v>
      </c>
      <c r="B320" s="22" t="s">
        <v>341</v>
      </c>
      <c r="C320" s="22">
        <v>2200</v>
      </c>
      <c r="D320" s="22" t="s">
        <v>228</v>
      </c>
      <c r="E320" s="22">
        <v>25</v>
      </c>
      <c r="F320" s="22">
        <v>4</v>
      </c>
      <c r="G320" s="22">
        <v>55000</v>
      </c>
      <c r="H320" s="22">
        <v>8800</v>
      </c>
      <c r="I320" s="9">
        <v>41269</v>
      </c>
      <c r="J320" s="22" t="s">
        <v>218</v>
      </c>
    </row>
    <row r="321" spans="1:10" hidden="1" x14ac:dyDescent="0.2">
      <c r="A321" s="22" t="s">
        <v>227</v>
      </c>
      <c r="B321" s="22" t="s">
        <v>345</v>
      </c>
      <c r="C321" s="22">
        <v>1080</v>
      </c>
      <c r="D321" s="22" t="s">
        <v>214</v>
      </c>
      <c r="E321" s="22">
        <v>43</v>
      </c>
      <c r="F321" s="22">
        <v>4</v>
      </c>
      <c r="G321" s="22">
        <v>46440</v>
      </c>
      <c r="H321" s="22">
        <v>4320</v>
      </c>
      <c r="I321" s="9">
        <v>41270</v>
      </c>
      <c r="J321" s="22" t="s">
        <v>216</v>
      </c>
    </row>
    <row r="322" spans="1:10" hidden="1" x14ac:dyDescent="0.2">
      <c r="A322" s="22" t="s">
        <v>226</v>
      </c>
      <c r="B322" s="22" t="s">
        <v>339</v>
      </c>
      <c r="C322" s="22">
        <v>890</v>
      </c>
      <c r="D322" s="22" t="s">
        <v>230</v>
      </c>
      <c r="E322" s="22">
        <v>50</v>
      </c>
      <c r="F322" s="22">
        <v>4</v>
      </c>
      <c r="G322" s="22">
        <v>44500</v>
      </c>
      <c r="H322" s="22">
        <v>3560</v>
      </c>
      <c r="I322" s="9">
        <v>41271</v>
      </c>
      <c r="J322" s="22" t="s">
        <v>215</v>
      </c>
    </row>
    <row r="323" spans="1:10" hidden="1" x14ac:dyDescent="0.2">
      <c r="A323" s="22" t="s">
        <v>222</v>
      </c>
      <c r="B323" s="22" t="s">
        <v>344</v>
      </c>
      <c r="C323" s="22">
        <v>4050</v>
      </c>
      <c r="D323" s="22" t="s">
        <v>214</v>
      </c>
      <c r="E323" s="22">
        <v>48</v>
      </c>
      <c r="F323" s="22">
        <v>4</v>
      </c>
      <c r="G323" s="22">
        <v>194400</v>
      </c>
      <c r="H323" s="22">
        <v>16200</v>
      </c>
      <c r="I323" s="9">
        <v>41271</v>
      </c>
      <c r="J323" s="22" t="s">
        <v>217</v>
      </c>
    </row>
    <row r="324" spans="1:10" hidden="1" x14ac:dyDescent="0.2">
      <c r="A324" s="22" t="s">
        <v>224</v>
      </c>
      <c r="B324" s="22" t="s">
        <v>345</v>
      </c>
      <c r="C324" s="22">
        <v>1950</v>
      </c>
      <c r="D324" s="22" t="s">
        <v>214</v>
      </c>
      <c r="E324" s="22">
        <v>43</v>
      </c>
      <c r="F324" s="22">
        <v>3</v>
      </c>
      <c r="G324" s="22">
        <v>83850</v>
      </c>
      <c r="H324" s="22">
        <v>5850</v>
      </c>
      <c r="I324" s="9">
        <v>41272</v>
      </c>
      <c r="J324" s="22" t="s">
        <v>217</v>
      </c>
    </row>
  </sheetData>
  <autoFilter ref="A6:J324">
    <filterColumn colId="3">
      <filters>
        <filter val="OK&amp;KO"/>
        <filter val="STD лидер"/>
        <filter val="Легкость бытия"/>
      </filters>
    </filterColumn>
    <filterColumn colId="8">
      <filters>
        <dateGroupItem year="2012" month="7" dateTimeGrouping="month"/>
        <dateGroupItem year="2012" month="8" dateTimeGrouping="month"/>
        <dateGroupItem year="2012" month="9" dateTimeGrouping="month"/>
      </filters>
    </filterColumn>
    <filterColumn colId="9">
      <filters>
        <filter val="Удальцов У.У."/>
      </filters>
    </filterColumn>
    <sortState ref="A196:J250">
      <sortCondition descending="1" ref="G6:G32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FFFF00"/>
  </sheetPr>
  <dimension ref="A1:O320"/>
  <sheetViews>
    <sheetView zoomScale="115" zoomScaleNormal="115" workbookViewId="0">
      <selection activeCell="C10" sqref="C10"/>
    </sheetView>
  </sheetViews>
  <sheetFormatPr defaultRowHeight="14.25" x14ac:dyDescent="0.2"/>
  <cols>
    <col min="1" max="1" width="19.5703125" style="2" bestFit="1" customWidth="1"/>
    <col min="2" max="2" width="17.85546875" style="2" bestFit="1" customWidth="1"/>
    <col min="3" max="3" width="14.7109375" style="2" bestFit="1" customWidth="1"/>
    <col min="4" max="4" width="16.5703125" style="2" bestFit="1" customWidth="1"/>
    <col min="5" max="5" width="12.85546875" style="163" bestFit="1" customWidth="1"/>
    <col min="6" max="6" width="17.42578125" style="2" bestFit="1" customWidth="1"/>
    <col min="7" max="7" width="9.85546875" style="2" bestFit="1" customWidth="1"/>
    <col min="8" max="8" width="22.7109375" style="2" bestFit="1" customWidth="1"/>
    <col min="9" max="9" width="21.5703125" style="2" bestFit="1" customWidth="1"/>
    <col min="10" max="10" width="16.5703125" style="163" bestFit="1" customWidth="1"/>
    <col min="11" max="11" width="16.42578125" style="2" bestFit="1" customWidth="1"/>
    <col min="12" max="12" width="7.7109375" style="2" bestFit="1" customWidth="1"/>
    <col min="13" max="13" width="18.140625" style="2" bestFit="1" customWidth="1"/>
    <col min="14" max="14" width="13.7109375" style="2" bestFit="1" customWidth="1"/>
    <col min="15" max="15" width="26.42578125" style="2" bestFit="1" customWidth="1"/>
    <col min="16" max="16384" width="9.140625" style="2"/>
  </cols>
  <sheetData>
    <row r="1" spans="1:15" ht="15" x14ac:dyDescent="0.2">
      <c r="A1" s="45" t="s">
        <v>5</v>
      </c>
      <c r="B1" s="45" t="s">
        <v>206</v>
      </c>
      <c r="C1" s="158" t="s">
        <v>207</v>
      </c>
      <c r="D1" s="45" t="s">
        <v>0</v>
      </c>
      <c r="E1" s="159" t="s">
        <v>415</v>
      </c>
      <c r="F1" s="45" t="s">
        <v>311</v>
      </c>
      <c r="G1" s="45" t="s">
        <v>208</v>
      </c>
      <c r="H1" s="45" t="s">
        <v>209</v>
      </c>
      <c r="I1" s="45" t="s">
        <v>210</v>
      </c>
      <c r="J1" s="159" t="s">
        <v>211</v>
      </c>
      <c r="K1" s="45" t="s">
        <v>416</v>
      </c>
      <c r="L1" s="45" t="s">
        <v>252</v>
      </c>
      <c r="M1" s="45" t="s">
        <v>212</v>
      </c>
      <c r="N1" s="45" t="s">
        <v>417</v>
      </c>
      <c r="O1" s="45" t="s">
        <v>418</v>
      </c>
    </row>
    <row r="2" spans="1:15" x14ac:dyDescent="0.2">
      <c r="A2" s="160">
        <v>1</v>
      </c>
      <c r="B2" s="160">
        <v>2</v>
      </c>
      <c r="C2" s="158">
        <v>3</v>
      </c>
      <c r="D2" s="160">
        <v>4</v>
      </c>
      <c r="E2" s="160">
        <v>5</v>
      </c>
      <c r="F2" s="160">
        <v>6</v>
      </c>
      <c r="G2" s="160">
        <v>7</v>
      </c>
      <c r="H2" s="160">
        <v>8</v>
      </c>
      <c r="I2" s="160">
        <v>9</v>
      </c>
      <c r="J2" s="160">
        <v>10</v>
      </c>
      <c r="K2" s="160">
        <v>11</v>
      </c>
      <c r="L2" s="160">
        <v>12</v>
      </c>
      <c r="M2" s="160">
        <v>13</v>
      </c>
      <c r="N2" s="160">
        <v>14</v>
      </c>
      <c r="O2" s="160">
        <v>15</v>
      </c>
    </row>
    <row r="3" spans="1:15" x14ac:dyDescent="0.2">
      <c r="A3" s="22" t="s">
        <v>225</v>
      </c>
      <c r="B3" s="22" t="s">
        <v>348</v>
      </c>
      <c r="C3" s="161">
        <v>2800</v>
      </c>
      <c r="D3" s="22" t="s">
        <v>214</v>
      </c>
      <c r="E3" s="162">
        <v>40898</v>
      </c>
      <c r="F3" s="22">
        <v>34</v>
      </c>
      <c r="G3" s="22">
        <v>3</v>
      </c>
      <c r="H3" s="22">
        <v>95200</v>
      </c>
      <c r="I3" s="22">
        <v>8400</v>
      </c>
      <c r="J3" s="162">
        <v>40909</v>
      </c>
      <c r="K3" s="9">
        <v>40909</v>
      </c>
      <c r="L3" s="22">
        <v>1</v>
      </c>
      <c r="M3" s="22" t="s">
        <v>218</v>
      </c>
      <c r="N3" s="22">
        <v>31</v>
      </c>
      <c r="O3" s="22">
        <v>86800</v>
      </c>
    </row>
    <row r="4" spans="1:15" x14ac:dyDescent="0.2">
      <c r="A4" s="22" t="s">
        <v>222</v>
      </c>
      <c r="B4" s="22" t="s">
        <v>346</v>
      </c>
      <c r="C4" s="161">
        <v>3880</v>
      </c>
      <c r="D4" s="22" t="s">
        <v>231</v>
      </c>
      <c r="E4" s="162">
        <v>40898</v>
      </c>
      <c r="F4" s="22">
        <v>24</v>
      </c>
      <c r="G4" s="22">
        <v>1</v>
      </c>
      <c r="H4" s="22">
        <v>93120</v>
      </c>
      <c r="I4" s="22">
        <v>3880</v>
      </c>
      <c r="J4" s="162">
        <v>40911</v>
      </c>
      <c r="K4" s="9">
        <v>40911</v>
      </c>
      <c r="L4" s="22">
        <v>1</v>
      </c>
      <c r="M4" s="22" t="s">
        <v>218</v>
      </c>
      <c r="N4" s="22">
        <v>23</v>
      </c>
      <c r="O4" s="22">
        <v>89240</v>
      </c>
    </row>
    <row r="5" spans="1:15" x14ac:dyDescent="0.2">
      <c r="A5" s="22" t="s">
        <v>225</v>
      </c>
      <c r="B5" s="22" t="s">
        <v>348</v>
      </c>
      <c r="C5" s="161">
        <v>2800</v>
      </c>
      <c r="D5" s="22" t="s">
        <v>231</v>
      </c>
      <c r="E5" s="162">
        <v>40905</v>
      </c>
      <c r="F5" s="22">
        <v>38</v>
      </c>
      <c r="G5" s="22">
        <v>3</v>
      </c>
      <c r="H5" s="22">
        <v>106400</v>
      </c>
      <c r="I5" s="22">
        <v>8400</v>
      </c>
      <c r="J5" s="162">
        <v>40914</v>
      </c>
      <c r="K5" s="9">
        <v>40915</v>
      </c>
      <c r="L5" s="22">
        <v>1</v>
      </c>
      <c r="M5" s="22" t="s">
        <v>217</v>
      </c>
      <c r="N5" s="22">
        <v>35</v>
      </c>
      <c r="O5" s="22">
        <v>98000</v>
      </c>
    </row>
    <row r="6" spans="1:15" x14ac:dyDescent="0.2">
      <c r="A6" s="22" t="s">
        <v>226</v>
      </c>
      <c r="B6" s="22" t="s">
        <v>339</v>
      </c>
      <c r="C6" s="161">
        <v>900</v>
      </c>
      <c r="D6" s="22" t="s">
        <v>228</v>
      </c>
      <c r="E6" s="162">
        <v>40910</v>
      </c>
      <c r="F6" s="22">
        <v>13</v>
      </c>
      <c r="G6" s="22">
        <v>3</v>
      </c>
      <c r="H6" s="22">
        <v>11700</v>
      </c>
      <c r="I6" s="22">
        <v>2700</v>
      </c>
      <c r="J6" s="162">
        <v>40915</v>
      </c>
      <c r="K6" s="9">
        <v>40917</v>
      </c>
      <c r="L6" s="22">
        <v>1</v>
      </c>
      <c r="M6" s="22" t="s">
        <v>217</v>
      </c>
      <c r="N6" s="22">
        <v>10</v>
      </c>
      <c r="O6" s="22">
        <v>9000</v>
      </c>
    </row>
    <row r="7" spans="1:15" x14ac:dyDescent="0.2">
      <c r="A7" s="22" t="s">
        <v>226</v>
      </c>
      <c r="B7" s="22" t="s">
        <v>344</v>
      </c>
      <c r="C7" s="161">
        <v>2500</v>
      </c>
      <c r="D7" s="22" t="s">
        <v>231</v>
      </c>
      <c r="E7" s="162">
        <v>40904</v>
      </c>
      <c r="F7" s="22">
        <v>26</v>
      </c>
      <c r="G7" s="22">
        <v>0</v>
      </c>
      <c r="H7" s="22">
        <v>65000</v>
      </c>
      <c r="I7" s="22">
        <v>0</v>
      </c>
      <c r="J7" s="162">
        <v>40916</v>
      </c>
      <c r="K7" s="9">
        <v>40918</v>
      </c>
      <c r="L7" s="22">
        <v>1</v>
      </c>
      <c r="M7" s="22" t="s">
        <v>64</v>
      </c>
      <c r="N7" s="22">
        <v>26</v>
      </c>
      <c r="O7" s="22">
        <v>65000</v>
      </c>
    </row>
    <row r="8" spans="1:15" x14ac:dyDescent="0.2">
      <c r="A8" s="22" t="s">
        <v>221</v>
      </c>
      <c r="B8" s="22" t="s">
        <v>339</v>
      </c>
      <c r="C8" s="161">
        <v>3900</v>
      </c>
      <c r="D8" s="22" t="s">
        <v>214</v>
      </c>
      <c r="E8" s="162">
        <v>40908</v>
      </c>
      <c r="F8" s="22">
        <v>46</v>
      </c>
      <c r="G8" s="22">
        <v>4</v>
      </c>
      <c r="H8" s="22">
        <v>179400</v>
      </c>
      <c r="I8" s="22">
        <v>15600</v>
      </c>
      <c r="J8" s="162">
        <v>40916</v>
      </c>
      <c r="K8" s="9">
        <v>40918</v>
      </c>
      <c r="L8" s="22">
        <v>1</v>
      </c>
      <c r="M8" s="22" t="s">
        <v>216</v>
      </c>
      <c r="N8" s="22">
        <v>42</v>
      </c>
      <c r="O8" s="22">
        <v>163800</v>
      </c>
    </row>
    <row r="9" spans="1:15" x14ac:dyDescent="0.2">
      <c r="A9" s="22" t="s">
        <v>224</v>
      </c>
      <c r="B9" s="22" t="s">
        <v>343</v>
      </c>
      <c r="C9" s="161">
        <v>1100</v>
      </c>
      <c r="D9" s="22" t="s">
        <v>229</v>
      </c>
      <c r="E9" s="162">
        <v>40916</v>
      </c>
      <c r="F9" s="22">
        <v>20</v>
      </c>
      <c r="G9" s="22">
        <v>3</v>
      </c>
      <c r="H9" s="22">
        <v>22000</v>
      </c>
      <c r="I9" s="22">
        <v>3300</v>
      </c>
      <c r="J9" s="162">
        <v>40918</v>
      </c>
      <c r="K9" s="9">
        <v>40919</v>
      </c>
      <c r="L9" s="22">
        <v>1</v>
      </c>
      <c r="M9" s="22" t="s">
        <v>215</v>
      </c>
      <c r="N9" s="22">
        <v>17</v>
      </c>
      <c r="O9" s="22">
        <v>18700</v>
      </c>
    </row>
    <row r="10" spans="1:15" x14ac:dyDescent="0.2">
      <c r="A10" s="22" t="s">
        <v>219</v>
      </c>
      <c r="B10" s="22" t="s">
        <v>341</v>
      </c>
      <c r="C10" s="161">
        <v>2360</v>
      </c>
      <c r="D10" s="22" t="s">
        <v>214</v>
      </c>
      <c r="E10" s="162">
        <v>40916</v>
      </c>
      <c r="F10" s="22">
        <v>20</v>
      </c>
      <c r="G10" s="22">
        <v>3</v>
      </c>
      <c r="H10" s="22">
        <v>47200</v>
      </c>
      <c r="I10" s="22">
        <v>7080</v>
      </c>
      <c r="J10" s="162">
        <v>40921</v>
      </c>
      <c r="K10" s="9">
        <v>40922</v>
      </c>
      <c r="L10" s="22">
        <v>2</v>
      </c>
      <c r="M10" s="22" t="s">
        <v>218</v>
      </c>
      <c r="N10" s="22">
        <v>17</v>
      </c>
      <c r="O10" s="22">
        <v>40120</v>
      </c>
    </row>
    <row r="11" spans="1:15" x14ac:dyDescent="0.2">
      <c r="A11" s="22" t="s">
        <v>219</v>
      </c>
      <c r="B11" s="22" t="s">
        <v>345</v>
      </c>
      <c r="C11" s="161">
        <v>4850</v>
      </c>
      <c r="D11" s="22" t="s">
        <v>228</v>
      </c>
      <c r="E11" s="162">
        <v>40917</v>
      </c>
      <c r="F11" s="22">
        <v>24</v>
      </c>
      <c r="G11" s="22">
        <v>1</v>
      </c>
      <c r="H11" s="22">
        <v>116400</v>
      </c>
      <c r="I11" s="22">
        <v>4850</v>
      </c>
      <c r="J11" s="162">
        <v>40921</v>
      </c>
      <c r="K11" s="9">
        <v>40923</v>
      </c>
      <c r="L11" s="22">
        <v>2</v>
      </c>
      <c r="M11" s="22" t="s">
        <v>217</v>
      </c>
      <c r="N11" s="22">
        <v>23</v>
      </c>
      <c r="O11" s="22">
        <v>111550</v>
      </c>
    </row>
    <row r="12" spans="1:15" x14ac:dyDescent="0.2">
      <c r="A12" s="22" t="s">
        <v>222</v>
      </c>
      <c r="B12" s="22" t="s">
        <v>342</v>
      </c>
      <c r="C12" s="161">
        <v>4100</v>
      </c>
      <c r="D12" s="22" t="s">
        <v>214</v>
      </c>
      <c r="E12" s="162">
        <v>40915</v>
      </c>
      <c r="F12" s="22">
        <v>30</v>
      </c>
      <c r="G12" s="22">
        <v>2</v>
      </c>
      <c r="H12" s="22">
        <v>123000</v>
      </c>
      <c r="I12" s="22">
        <v>8200</v>
      </c>
      <c r="J12" s="162">
        <v>40922</v>
      </c>
      <c r="K12" s="9">
        <v>40923</v>
      </c>
      <c r="L12" s="22">
        <v>1</v>
      </c>
      <c r="M12" s="22" t="s">
        <v>218</v>
      </c>
      <c r="N12" s="22">
        <v>28</v>
      </c>
      <c r="O12" s="22">
        <v>114800</v>
      </c>
    </row>
    <row r="13" spans="1:15" x14ac:dyDescent="0.2">
      <c r="A13" s="22" t="s">
        <v>219</v>
      </c>
      <c r="B13" s="22" t="s">
        <v>343</v>
      </c>
      <c r="C13" s="161">
        <v>2500</v>
      </c>
      <c r="D13" s="22" t="s">
        <v>232</v>
      </c>
      <c r="E13" s="162">
        <v>40915</v>
      </c>
      <c r="F13" s="22">
        <v>49</v>
      </c>
      <c r="G13" s="22">
        <v>2</v>
      </c>
      <c r="H13" s="22">
        <v>122500</v>
      </c>
      <c r="I13" s="22">
        <v>5000</v>
      </c>
      <c r="J13" s="162">
        <v>40923</v>
      </c>
      <c r="K13" s="9">
        <v>40924</v>
      </c>
      <c r="L13" s="22">
        <v>1</v>
      </c>
      <c r="M13" s="22" t="s">
        <v>218</v>
      </c>
      <c r="N13" s="22">
        <v>47</v>
      </c>
      <c r="O13" s="22">
        <v>117500</v>
      </c>
    </row>
    <row r="14" spans="1:15" x14ac:dyDescent="0.2">
      <c r="A14" s="22" t="s">
        <v>222</v>
      </c>
      <c r="B14" s="22" t="s">
        <v>342</v>
      </c>
      <c r="C14" s="161">
        <v>4100</v>
      </c>
      <c r="D14" s="22" t="s">
        <v>231</v>
      </c>
      <c r="E14" s="162">
        <v>40921</v>
      </c>
      <c r="F14" s="22">
        <v>24</v>
      </c>
      <c r="G14" s="22">
        <v>0</v>
      </c>
      <c r="H14" s="22">
        <v>98400</v>
      </c>
      <c r="I14" s="22">
        <v>0</v>
      </c>
      <c r="J14" s="162">
        <v>40924</v>
      </c>
      <c r="K14" s="9">
        <v>40925</v>
      </c>
      <c r="L14" s="22">
        <v>2</v>
      </c>
      <c r="M14" s="22" t="s">
        <v>117</v>
      </c>
      <c r="N14" s="22">
        <v>24</v>
      </c>
      <c r="O14" s="22">
        <v>98400</v>
      </c>
    </row>
    <row r="15" spans="1:15" x14ac:dyDescent="0.2">
      <c r="A15" s="22" t="s">
        <v>225</v>
      </c>
      <c r="B15" s="22" t="s">
        <v>348</v>
      </c>
      <c r="C15" s="161">
        <v>2750</v>
      </c>
      <c r="D15" s="22" t="s">
        <v>228</v>
      </c>
      <c r="E15" s="162">
        <v>40917</v>
      </c>
      <c r="F15" s="22">
        <v>23</v>
      </c>
      <c r="G15" s="22">
        <v>0</v>
      </c>
      <c r="H15" s="22">
        <v>63250</v>
      </c>
      <c r="I15" s="22">
        <v>0</v>
      </c>
      <c r="J15" s="162">
        <v>40925</v>
      </c>
      <c r="K15" s="9">
        <v>40925</v>
      </c>
      <c r="L15" s="22">
        <v>1</v>
      </c>
      <c r="M15" s="22" t="s">
        <v>117</v>
      </c>
      <c r="N15" s="22">
        <v>23</v>
      </c>
      <c r="O15" s="22">
        <v>63250</v>
      </c>
    </row>
    <row r="16" spans="1:15" x14ac:dyDescent="0.2">
      <c r="A16" s="22" t="s">
        <v>219</v>
      </c>
      <c r="B16" s="22" t="s">
        <v>341</v>
      </c>
      <c r="C16" s="161">
        <v>2400</v>
      </c>
      <c r="D16" s="22" t="s">
        <v>229</v>
      </c>
      <c r="E16" s="162">
        <v>40925</v>
      </c>
      <c r="F16" s="22">
        <v>23</v>
      </c>
      <c r="G16" s="22">
        <v>4</v>
      </c>
      <c r="H16" s="22">
        <v>55200</v>
      </c>
      <c r="I16" s="22">
        <v>9600</v>
      </c>
      <c r="J16" s="162">
        <v>40926</v>
      </c>
      <c r="K16" s="9">
        <v>40928</v>
      </c>
      <c r="L16" s="22">
        <v>2</v>
      </c>
      <c r="M16" s="22" t="s">
        <v>117</v>
      </c>
      <c r="N16" s="22">
        <v>19</v>
      </c>
      <c r="O16" s="22">
        <v>45600</v>
      </c>
    </row>
    <row r="17" spans="1:15" x14ac:dyDescent="0.2">
      <c r="A17" s="22" t="s">
        <v>226</v>
      </c>
      <c r="B17" s="22" t="s">
        <v>342</v>
      </c>
      <c r="C17" s="161">
        <v>1960</v>
      </c>
      <c r="D17" s="22" t="s">
        <v>230</v>
      </c>
      <c r="E17" s="162">
        <v>40919</v>
      </c>
      <c r="F17" s="22">
        <v>33</v>
      </c>
      <c r="G17" s="22">
        <v>0</v>
      </c>
      <c r="H17" s="22">
        <v>64680</v>
      </c>
      <c r="I17" s="22">
        <v>0</v>
      </c>
      <c r="J17" s="162">
        <v>40927</v>
      </c>
      <c r="K17" s="9">
        <v>40927</v>
      </c>
      <c r="L17" s="22">
        <v>2</v>
      </c>
      <c r="M17" s="22" t="s">
        <v>216</v>
      </c>
      <c r="N17" s="22">
        <v>33</v>
      </c>
      <c r="O17" s="22">
        <v>64680</v>
      </c>
    </row>
    <row r="18" spans="1:15" x14ac:dyDescent="0.2">
      <c r="A18" s="22" t="s">
        <v>221</v>
      </c>
      <c r="B18" s="22" t="s">
        <v>342</v>
      </c>
      <c r="C18" s="161">
        <v>1800</v>
      </c>
      <c r="D18" s="22" t="s">
        <v>232</v>
      </c>
      <c r="E18" s="162">
        <v>40916</v>
      </c>
      <c r="F18" s="22">
        <v>46</v>
      </c>
      <c r="G18" s="22">
        <v>1</v>
      </c>
      <c r="H18" s="22">
        <v>82800</v>
      </c>
      <c r="I18" s="22">
        <v>1800</v>
      </c>
      <c r="J18" s="162">
        <v>40927</v>
      </c>
      <c r="K18" s="9">
        <v>40929</v>
      </c>
      <c r="L18" s="22">
        <v>2</v>
      </c>
      <c r="M18" s="22" t="s">
        <v>217</v>
      </c>
      <c r="N18" s="22">
        <v>45</v>
      </c>
      <c r="O18" s="22">
        <v>81000</v>
      </c>
    </row>
    <row r="19" spans="1:15" x14ac:dyDescent="0.2">
      <c r="A19" s="22" t="s">
        <v>222</v>
      </c>
      <c r="B19" s="22" t="s">
        <v>342</v>
      </c>
      <c r="C19" s="161">
        <v>4100</v>
      </c>
      <c r="D19" s="22" t="s">
        <v>230</v>
      </c>
      <c r="E19" s="162">
        <v>40928</v>
      </c>
      <c r="F19" s="22">
        <v>27</v>
      </c>
      <c r="G19" s="22">
        <v>4</v>
      </c>
      <c r="H19" s="22">
        <v>110700</v>
      </c>
      <c r="I19" s="22">
        <v>16400</v>
      </c>
      <c r="J19" s="162">
        <v>40928</v>
      </c>
      <c r="K19" s="9">
        <v>40928</v>
      </c>
      <c r="L19" s="22">
        <v>2</v>
      </c>
      <c r="M19" s="22" t="s">
        <v>117</v>
      </c>
      <c r="N19" s="22">
        <v>23</v>
      </c>
      <c r="O19" s="22">
        <v>94300</v>
      </c>
    </row>
    <row r="20" spans="1:15" x14ac:dyDescent="0.2">
      <c r="A20" s="22" t="s">
        <v>220</v>
      </c>
      <c r="B20" s="22" t="s">
        <v>340</v>
      </c>
      <c r="C20" s="161">
        <v>1280</v>
      </c>
      <c r="D20" s="22" t="s">
        <v>231</v>
      </c>
      <c r="E20" s="162">
        <v>40919</v>
      </c>
      <c r="F20" s="22">
        <v>15</v>
      </c>
      <c r="G20" s="22">
        <v>4</v>
      </c>
      <c r="H20" s="22">
        <v>19200</v>
      </c>
      <c r="I20" s="22">
        <v>5120</v>
      </c>
      <c r="J20" s="162">
        <v>40930</v>
      </c>
      <c r="K20" s="9">
        <v>40931</v>
      </c>
      <c r="L20" s="22">
        <v>2</v>
      </c>
      <c r="M20" s="22" t="s">
        <v>117</v>
      </c>
      <c r="N20" s="22">
        <v>11</v>
      </c>
      <c r="O20" s="22">
        <v>14080</v>
      </c>
    </row>
    <row r="21" spans="1:15" x14ac:dyDescent="0.2">
      <c r="A21" s="22" t="s">
        <v>220</v>
      </c>
      <c r="B21" s="22" t="s">
        <v>345</v>
      </c>
      <c r="C21" s="161">
        <v>3380</v>
      </c>
      <c r="D21" s="22" t="s">
        <v>231</v>
      </c>
      <c r="E21" s="162">
        <v>40923</v>
      </c>
      <c r="F21" s="22">
        <v>35</v>
      </c>
      <c r="G21" s="22">
        <v>3</v>
      </c>
      <c r="H21" s="22">
        <v>118300</v>
      </c>
      <c r="I21" s="22">
        <v>10140</v>
      </c>
      <c r="J21" s="162">
        <v>40931</v>
      </c>
      <c r="K21" s="9">
        <v>40933</v>
      </c>
      <c r="L21" s="22">
        <v>1</v>
      </c>
      <c r="M21" s="22" t="s">
        <v>217</v>
      </c>
      <c r="N21" s="22">
        <v>32</v>
      </c>
      <c r="O21" s="22">
        <v>108160</v>
      </c>
    </row>
    <row r="22" spans="1:15" x14ac:dyDescent="0.2">
      <c r="A22" s="22" t="s">
        <v>222</v>
      </c>
      <c r="B22" s="22" t="s">
        <v>345</v>
      </c>
      <c r="C22" s="161">
        <v>2870</v>
      </c>
      <c r="D22" s="22" t="s">
        <v>231</v>
      </c>
      <c r="E22" s="162">
        <v>40924</v>
      </c>
      <c r="F22" s="22">
        <v>11</v>
      </c>
      <c r="G22" s="22">
        <v>2</v>
      </c>
      <c r="H22" s="22">
        <v>31570</v>
      </c>
      <c r="I22" s="22">
        <v>5740</v>
      </c>
      <c r="J22" s="162">
        <v>40931</v>
      </c>
      <c r="K22" s="9">
        <v>40933</v>
      </c>
      <c r="L22" s="22">
        <v>1</v>
      </c>
      <c r="M22" s="22" t="s">
        <v>215</v>
      </c>
      <c r="N22" s="22">
        <v>9</v>
      </c>
      <c r="O22" s="22">
        <v>25830</v>
      </c>
    </row>
    <row r="23" spans="1:15" x14ac:dyDescent="0.2">
      <c r="A23" s="22" t="s">
        <v>227</v>
      </c>
      <c r="B23" s="22" t="s">
        <v>345</v>
      </c>
      <c r="C23" s="161">
        <v>1080</v>
      </c>
      <c r="D23" s="22" t="s">
        <v>229</v>
      </c>
      <c r="E23" s="162">
        <v>40931</v>
      </c>
      <c r="F23" s="22">
        <v>50</v>
      </c>
      <c r="G23" s="22">
        <v>3</v>
      </c>
      <c r="H23" s="22">
        <v>54000</v>
      </c>
      <c r="I23" s="22">
        <v>3240</v>
      </c>
      <c r="J23" s="162">
        <v>40933</v>
      </c>
      <c r="K23" s="9">
        <v>40933</v>
      </c>
      <c r="L23" s="22">
        <v>1</v>
      </c>
      <c r="M23" s="22" t="s">
        <v>217</v>
      </c>
      <c r="N23" s="22">
        <v>47</v>
      </c>
      <c r="O23" s="22">
        <v>50760</v>
      </c>
    </row>
    <row r="24" spans="1:15" x14ac:dyDescent="0.2">
      <c r="A24" s="22" t="s">
        <v>224</v>
      </c>
      <c r="B24" s="22" t="s">
        <v>343</v>
      </c>
      <c r="C24" s="161">
        <v>1100</v>
      </c>
      <c r="D24" s="22" t="s">
        <v>231</v>
      </c>
      <c r="E24" s="162">
        <v>40924</v>
      </c>
      <c r="F24" s="22">
        <v>16</v>
      </c>
      <c r="G24" s="22">
        <v>4</v>
      </c>
      <c r="H24" s="22">
        <v>17600</v>
      </c>
      <c r="I24" s="22">
        <v>4400</v>
      </c>
      <c r="J24" s="162">
        <v>40933</v>
      </c>
      <c r="K24" s="9">
        <v>40933</v>
      </c>
      <c r="L24" s="22">
        <v>1</v>
      </c>
      <c r="M24" s="22" t="s">
        <v>117</v>
      </c>
      <c r="N24" s="22">
        <v>12</v>
      </c>
      <c r="O24" s="22">
        <v>13200</v>
      </c>
    </row>
    <row r="25" spans="1:15" x14ac:dyDescent="0.2">
      <c r="A25" s="22" t="s">
        <v>222</v>
      </c>
      <c r="B25" s="22" t="s">
        <v>344</v>
      </c>
      <c r="C25" s="161">
        <v>4050</v>
      </c>
      <c r="D25" s="22" t="s">
        <v>230</v>
      </c>
      <c r="E25" s="162">
        <v>40923</v>
      </c>
      <c r="F25" s="22">
        <v>16</v>
      </c>
      <c r="G25" s="22">
        <v>4</v>
      </c>
      <c r="H25" s="22">
        <v>64800</v>
      </c>
      <c r="I25" s="22">
        <v>16200</v>
      </c>
      <c r="J25" s="162">
        <v>40934</v>
      </c>
      <c r="K25" s="9">
        <v>40936</v>
      </c>
      <c r="L25" s="22">
        <v>2</v>
      </c>
      <c r="M25" s="22" t="s">
        <v>216</v>
      </c>
      <c r="N25" s="22">
        <v>12</v>
      </c>
      <c r="O25" s="22">
        <v>48600</v>
      </c>
    </row>
    <row r="26" spans="1:15" x14ac:dyDescent="0.2">
      <c r="A26" s="22" t="s">
        <v>221</v>
      </c>
      <c r="B26" s="22" t="s">
        <v>339</v>
      </c>
      <c r="C26" s="161">
        <v>3900</v>
      </c>
      <c r="D26" s="22" t="s">
        <v>229</v>
      </c>
      <c r="E26" s="162">
        <v>40931</v>
      </c>
      <c r="F26" s="22">
        <v>27</v>
      </c>
      <c r="G26" s="22">
        <v>4</v>
      </c>
      <c r="H26" s="22">
        <v>105300</v>
      </c>
      <c r="I26" s="22">
        <v>15600</v>
      </c>
      <c r="J26" s="162">
        <v>40936</v>
      </c>
      <c r="K26" s="9">
        <v>40937</v>
      </c>
      <c r="L26" s="22">
        <v>1</v>
      </c>
      <c r="M26" s="22" t="s">
        <v>117</v>
      </c>
      <c r="N26" s="22">
        <v>23</v>
      </c>
      <c r="O26" s="22">
        <v>89700</v>
      </c>
    </row>
    <row r="27" spans="1:15" x14ac:dyDescent="0.2">
      <c r="A27" s="22" t="s">
        <v>224</v>
      </c>
      <c r="B27" s="22" t="s">
        <v>340</v>
      </c>
      <c r="C27" s="161">
        <v>1750</v>
      </c>
      <c r="D27" s="22" t="s">
        <v>232</v>
      </c>
      <c r="E27" s="162">
        <v>40934</v>
      </c>
      <c r="F27" s="22">
        <v>45</v>
      </c>
      <c r="G27" s="22">
        <v>3</v>
      </c>
      <c r="H27" s="22">
        <v>78750</v>
      </c>
      <c r="I27" s="22">
        <v>5250</v>
      </c>
      <c r="J27" s="162">
        <v>40937</v>
      </c>
      <c r="K27" s="9">
        <v>40938</v>
      </c>
      <c r="L27" s="22">
        <v>2</v>
      </c>
      <c r="M27" s="22" t="s">
        <v>217</v>
      </c>
      <c r="N27" s="22">
        <v>42</v>
      </c>
      <c r="O27" s="22">
        <v>73500</v>
      </c>
    </row>
    <row r="28" spans="1:15" x14ac:dyDescent="0.2">
      <c r="A28" s="22" t="s">
        <v>226</v>
      </c>
      <c r="B28" s="22" t="s">
        <v>340</v>
      </c>
      <c r="C28" s="161">
        <v>1200</v>
      </c>
      <c r="D28" s="22" t="s">
        <v>232</v>
      </c>
      <c r="E28" s="162">
        <v>40934</v>
      </c>
      <c r="F28" s="22">
        <v>10</v>
      </c>
      <c r="G28" s="22">
        <v>1</v>
      </c>
      <c r="H28" s="22">
        <v>12000</v>
      </c>
      <c r="I28" s="22">
        <v>1200</v>
      </c>
      <c r="J28" s="162">
        <v>40940</v>
      </c>
      <c r="K28" s="9">
        <v>40942</v>
      </c>
      <c r="L28" s="22">
        <v>1</v>
      </c>
      <c r="M28" s="22" t="s">
        <v>117</v>
      </c>
      <c r="N28" s="22">
        <v>9</v>
      </c>
      <c r="O28" s="22">
        <v>10800</v>
      </c>
    </row>
    <row r="29" spans="1:15" x14ac:dyDescent="0.2">
      <c r="A29" s="22" t="s">
        <v>223</v>
      </c>
      <c r="B29" s="22" t="s">
        <v>340</v>
      </c>
      <c r="C29" s="161">
        <v>4550</v>
      </c>
      <c r="D29" s="22" t="s">
        <v>214</v>
      </c>
      <c r="E29" s="162">
        <v>40941</v>
      </c>
      <c r="F29" s="22">
        <v>22</v>
      </c>
      <c r="G29" s="22">
        <v>4</v>
      </c>
      <c r="H29" s="22">
        <v>100100</v>
      </c>
      <c r="I29" s="22">
        <v>18200</v>
      </c>
      <c r="J29" s="162">
        <v>40941</v>
      </c>
      <c r="K29" s="9">
        <v>40943</v>
      </c>
      <c r="L29" s="22">
        <v>1</v>
      </c>
      <c r="M29" s="22" t="s">
        <v>217</v>
      </c>
      <c r="N29" s="22">
        <v>18</v>
      </c>
      <c r="O29" s="22">
        <v>81900</v>
      </c>
    </row>
    <row r="30" spans="1:15" x14ac:dyDescent="0.2">
      <c r="A30" s="22" t="s">
        <v>225</v>
      </c>
      <c r="B30" s="22" t="s">
        <v>347</v>
      </c>
      <c r="C30" s="161">
        <v>3750</v>
      </c>
      <c r="D30" s="22" t="s">
        <v>229</v>
      </c>
      <c r="E30" s="162">
        <v>40942</v>
      </c>
      <c r="F30" s="22">
        <v>39</v>
      </c>
      <c r="G30" s="22">
        <v>1</v>
      </c>
      <c r="H30" s="22">
        <v>146250</v>
      </c>
      <c r="I30" s="22">
        <v>3750</v>
      </c>
      <c r="J30" s="162">
        <v>40943</v>
      </c>
      <c r="K30" s="9">
        <v>40945</v>
      </c>
      <c r="L30" s="22">
        <v>1</v>
      </c>
      <c r="M30" s="22" t="s">
        <v>216</v>
      </c>
      <c r="N30" s="22">
        <v>38</v>
      </c>
      <c r="O30" s="22">
        <v>142500</v>
      </c>
    </row>
    <row r="31" spans="1:15" x14ac:dyDescent="0.2">
      <c r="A31" s="22" t="s">
        <v>219</v>
      </c>
      <c r="B31" s="22" t="s">
        <v>345</v>
      </c>
      <c r="C31" s="161">
        <v>4900</v>
      </c>
      <c r="D31" s="22" t="s">
        <v>229</v>
      </c>
      <c r="E31" s="162">
        <v>40940</v>
      </c>
      <c r="F31" s="22">
        <v>48</v>
      </c>
      <c r="G31" s="22">
        <v>0</v>
      </c>
      <c r="H31" s="22">
        <v>235200</v>
      </c>
      <c r="I31" s="22">
        <v>0</v>
      </c>
      <c r="J31" s="162">
        <v>40944</v>
      </c>
      <c r="K31" s="9">
        <v>40946</v>
      </c>
      <c r="L31" s="22">
        <v>1</v>
      </c>
      <c r="M31" s="22" t="s">
        <v>216</v>
      </c>
      <c r="N31" s="22">
        <v>48</v>
      </c>
      <c r="O31" s="22">
        <v>235200</v>
      </c>
    </row>
    <row r="32" spans="1:15" x14ac:dyDescent="0.2">
      <c r="A32" s="22" t="s">
        <v>219</v>
      </c>
      <c r="B32" s="22" t="s">
        <v>345</v>
      </c>
      <c r="C32" s="161">
        <v>5000</v>
      </c>
      <c r="D32" s="22" t="s">
        <v>232</v>
      </c>
      <c r="E32" s="162">
        <v>40946</v>
      </c>
      <c r="F32" s="22">
        <v>31</v>
      </c>
      <c r="G32" s="22">
        <v>3</v>
      </c>
      <c r="H32" s="22">
        <v>155000</v>
      </c>
      <c r="I32" s="22">
        <v>15000</v>
      </c>
      <c r="J32" s="162">
        <v>40947</v>
      </c>
      <c r="K32" s="9">
        <v>40947</v>
      </c>
      <c r="L32" s="22">
        <v>1</v>
      </c>
      <c r="M32" s="22" t="s">
        <v>217</v>
      </c>
      <c r="N32" s="22">
        <v>28</v>
      </c>
      <c r="O32" s="22">
        <v>140000</v>
      </c>
    </row>
    <row r="33" spans="1:15" x14ac:dyDescent="0.2">
      <c r="A33" s="22" t="s">
        <v>222</v>
      </c>
      <c r="B33" s="22" t="s">
        <v>344</v>
      </c>
      <c r="C33" s="161">
        <v>4000</v>
      </c>
      <c r="D33" s="22" t="s">
        <v>228</v>
      </c>
      <c r="E33" s="162">
        <v>40939</v>
      </c>
      <c r="F33" s="22">
        <v>24</v>
      </c>
      <c r="G33" s="22">
        <v>1</v>
      </c>
      <c r="H33" s="22">
        <v>96000</v>
      </c>
      <c r="I33" s="22">
        <v>4000</v>
      </c>
      <c r="J33" s="162">
        <v>40948</v>
      </c>
      <c r="K33" s="9">
        <v>40950</v>
      </c>
      <c r="L33" s="22">
        <v>2</v>
      </c>
      <c r="M33" s="22" t="s">
        <v>215</v>
      </c>
      <c r="N33" s="22">
        <v>23</v>
      </c>
      <c r="O33" s="22">
        <v>92000</v>
      </c>
    </row>
    <row r="34" spans="1:15" x14ac:dyDescent="0.2">
      <c r="A34" s="22" t="s">
        <v>223</v>
      </c>
      <c r="B34" s="22" t="s">
        <v>344</v>
      </c>
      <c r="C34" s="161">
        <v>10000</v>
      </c>
      <c r="D34" s="22" t="s">
        <v>229</v>
      </c>
      <c r="E34" s="162">
        <v>40944</v>
      </c>
      <c r="F34" s="22">
        <v>28</v>
      </c>
      <c r="G34" s="22">
        <v>0</v>
      </c>
      <c r="H34" s="22">
        <v>280000</v>
      </c>
      <c r="I34" s="22">
        <v>0</v>
      </c>
      <c r="J34" s="162">
        <v>40949</v>
      </c>
      <c r="K34" s="9">
        <v>40950</v>
      </c>
      <c r="L34" s="22">
        <v>2</v>
      </c>
      <c r="M34" s="22" t="s">
        <v>215</v>
      </c>
      <c r="N34" s="22">
        <v>28</v>
      </c>
      <c r="O34" s="22">
        <v>280000</v>
      </c>
    </row>
    <row r="35" spans="1:15" x14ac:dyDescent="0.2">
      <c r="A35" s="22" t="s">
        <v>223</v>
      </c>
      <c r="B35" s="22" t="s">
        <v>340</v>
      </c>
      <c r="C35" s="161">
        <v>4550</v>
      </c>
      <c r="D35" s="22" t="s">
        <v>230</v>
      </c>
      <c r="E35" s="162">
        <v>40941</v>
      </c>
      <c r="F35" s="22">
        <v>41</v>
      </c>
      <c r="G35" s="22">
        <v>4</v>
      </c>
      <c r="H35" s="22">
        <v>186550</v>
      </c>
      <c r="I35" s="22">
        <v>18200</v>
      </c>
      <c r="J35" s="162">
        <v>40949</v>
      </c>
      <c r="K35" s="9">
        <v>40951</v>
      </c>
      <c r="L35" s="22">
        <v>2</v>
      </c>
      <c r="M35" s="22" t="s">
        <v>117</v>
      </c>
      <c r="N35" s="22">
        <v>37</v>
      </c>
      <c r="O35" s="22">
        <v>168350</v>
      </c>
    </row>
    <row r="36" spans="1:15" x14ac:dyDescent="0.2">
      <c r="A36" s="22" t="s">
        <v>220</v>
      </c>
      <c r="B36" s="22" t="s">
        <v>344</v>
      </c>
      <c r="C36" s="161">
        <v>2850</v>
      </c>
      <c r="D36" s="22" t="s">
        <v>230</v>
      </c>
      <c r="E36" s="162">
        <v>40946</v>
      </c>
      <c r="F36" s="22">
        <v>23</v>
      </c>
      <c r="G36" s="22">
        <v>3</v>
      </c>
      <c r="H36" s="22">
        <v>65550</v>
      </c>
      <c r="I36" s="22">
        <v>8550</v>
      </c>
      <c r="J36" s="162">
        <v>40951</v>
      </c>
      <c r="K36" s="9">
        <v>40952</v>
      </c>
      <c r="L36" s="22">
        <v>2</v>
      </c>
      <c r="M36" s="22" t="s">
        <v>217</v>
      </c>
      <c r="N36" s="22">
        <v>20</v>
      </c>
      <c r="O36" s="22">
        <v>57000</v>
      </c>
    </row>
    <row r="37" spans="1:15" x14ac:dyDescent="0.2">
      <c r="A37" s="22" t="s">
        <v>226</v>
      </c>
      <c r="B37" s="22" t="s">
        <v>341</v>
      </c>
      <c r="C37" s="161">
        <v>1600</v>
      </c>
      <c r="D37" s="22" t="s">
        <v>232</v>
      </c>
      <c r="E37" s="162">
        <v>40951</v>
      </c>
      <c r="F37" s="22">
        <v>35</v>
      </c>
      <c r="G37" s="22">
        <v>1</v>
      </c>
      <c r="H37" s="22">
        <v>56000</v>
      </c>
      <c r="I37" s="22">
        <v>1600</v>
      </c>
      <c r="J37" s="162">
        <v>40953</v>
      </c>
      <c r="K37" s="9">
        <v>40953</v>
      </c>
      <c r="L37" s="22">
        <v>1</v>
      </c>
      <c r="M37" s="22" t="s">
        <v>64</v>
      </c>
      <c r="N37" s="22">
        <v>34</v>
      </c>
      <c r="O37" s="22">
        <v>54400</v>
      </c>
    </row>
    <row r="38" spans="1:15" x14ac:dyDescent="0.2">
      <c r="A38" s="22" t="s">
        <v>224</v>
      </c>
      <c r="B38" s="22" t="s">
        <v>339</v>
      </c>
      <c r="C38" s="161">
        <v>900</v>
      </c>
      <c r="D38" s="22" t="s">
        <v>214</v>
      </c>
      <c r="E38" s="162">
        <v>40947</v>
      </c>
      <c r="F38" s="22">
        <v>28</v>
      </c>
      <c r="G38" s="22">
        <v>4</v>
      </c>
      <c r="H38" s="22">
        <v>25200</v>
      </c>
      <c r="I38" s="22">
        <v>3600</v>
      </c>
      <c r="J38" s="162">
        <v>40954</v>
      </c>
      <c r="K38" s="9">
        <v>40956</v>
      </c>
      <c r="L38" s="22">
        <v>2</v>
      </c>
      <c r="M38" s="22" t="s">
        <v>64</v>
      </c>
      <c r="N38" s="22">
        <v>24</v>
      </c>
      <c r="O38" s="22">
        <v>21600</v>
      </c>
    </row>
    <row r="39" spans="1:15" x14ac:dyDescent="0.2">
      <c r="A39" s="22" t="s">
        <v>223</v>
      </c>
      <c r="B39" s="22" t="s">
        <v>344</v>
      </c>
      <c r="C39" s="161">
        <v>10250</v>
      </c>
      <c r="D39" s="22" t="s">
        <v>231</v>
      </c>
      <c r="E39" s="162">
        <v>40950</v>
      </c>
      <c r="F39" s="22">
        <v>16</v>
      </c>
      <c r="G39" s="22">
        <v>4</v>
      </c>
      <c r="H39" s="22">
        <v>164000</v>
      </c>
      <c r="I39" s="22">
        <v>41000</v>
      </c>
      <c r="J39" s="162">
        <v>40958</v>
      </c>
      <c r="K39" s="9">
        <v>40958</v>
      </c>
      <c r="L39" s="22">
        <v>2</v>
      </c>
      <c r="M39" s="22" t="s">
        <v>64</v>
      </c>
      <c r="N39" s="22">
        <v>12</v>
      </c>
      <c r="O39" s="22">
        <v>123000</v>
      </c>
    </row>
    <row r="40" spans="1:15" x14ac:dyDescent="0.2">
      <c r="A40" s="22" t="s">
        <v>221</v>
      </c>
      <c r="B40" s="22" t="s">
        <v>339</v>
      </c>
      <c r="C40" s="161">
        <v>3900</v>
      </c>
      <c r="D40" s="22" t="s">
        <v>230</v>
      </c>
      <c r="E40" s="162">
        <v>40949</v>
      </c>
      <c r="F40" s="22">
        <v>38</v>
      </c>
      <c r="G40" s="22">
        <v>4</v>
      </c>
      <c r="H40" s="22">
        <v>148200</v>
      </c>
      <c r="I40" s="22">
        <v>15600</v>
      </c>
      <c r="J40" s="162">
        <v>40958</v>
      </c>
      <c r="K40" s="9">
        <v>40959</v>
      </c>
      <c r="L40" s="22">
        <v>2</v>
      </c>
      <c r="M40" s="22" t="s">
        <v>217</v>
      </c>
      <c r="N40" s="22">
        <v>34</v>
      </c>
      <c r="O40" s="22">
        <v>132600</v>
      </c>
    </row>
    <row r="41" spans="1:15" x14ac:dyDescent="0.2">
      <c r="A41" s="22" t="s">
        <v>222</v>
      </c>
      <c r="B41" s="22" t="s">
        <v>344</v>
      </c>
      <c r="C41" s="161">
        <v>4050</v>
      </c>
      <c r="D41" s="22" t="s">
        <v>232</v>
      </c>
      <c r="E41" s="162">
        <v>40948</v>
      </c>
      <c r="F41" s="22">
        <v>19</v>
      </c>
      <c r="G41" s="22">
        <v>2</v>
      </c>
      <c r="H41" s="22">
        <v>76950</v>
      </c>
      <c r="I41" s="22">
        <v>8100</v>
      </c>
      <c r="J41" s="162">
        <v>40959</v>
      </c>
      <c r="K41" s="9">
        <v>40959</v>
      </c>
      <c r="L41" s="22">
        <v>2</v>
      </c>
      <c r="M41" s="22" t="s">
        <v>215</v>
      </c>
      <c r="N41" s="22">
        <v>17</v>
      </c>
      <c r="O41" s="22">
        <v>68850</v>
      </c>
    </row>
    <row r="42" spans="1:15" x14ac:dyDescent="0.2">
      <c r="A42" s="22" t="s">
        <v>223</v>
      </c>
      <c r="B42" s="22" t="s">
        <v>343</v>
      </c>
      <c r="C42" s="161">
        <v>5400</v>
      </c>
      <c r="D42" s="22" t="s">
        <v>228</v>
      </c>
      <c r="E42" s="162">
        <v>40952</v>
      </c>
      <c r="F42" s="22">
        <v>35</v>
      </c>
      <c r="G42" s="22">
        <v>1</v>
      </c>
      <c r="H42" s="22">
        <v>189000</v>
      </c>
      <c r="I42" s="22">
        <v>5400</v>
      </c>
      <c r="J42" s="162">
        <v>40960</v>
      </c>
      <c r="K42" s="9">
        <v>40960</v>
      </c>
      <c r="L42" s="22">
        <v>1</v>
      </c>
      <c r="M42" s="22" t="s">
        <v>216</v>
      </c>
      <c r="N42" s="22">
        <v>34</v>
      </c>
      <c r="O42" s="22">
        <v>183600</v>
      </c>
    </row>
    <row r="43" spans="1:15" x14ac:dyDescent="0.2">
      <c r="A43" s="22" t="s">
        <v>226</v>
      </c>
      <c r="B43" s="22" t="s">
        <v>342</v>
      </c>
      <c r="C43" s="161">
        <v>1960</v>
      </c>
      <c r="D43" s="22" t="s">
        <v>214</v>
      </c>
      <c r="E43" s="162">
        <v>40948</v>
      </c>
      <c r="F43" s="22">
        <v>20</v>
      </c>
      <c r="G43" s="22">
        <v>3</v>
      </c>
      <c r="H43" s="22">
        <v>39200</v>
      </c>
      <c r="I43" s="22">
        <v>5880</v>
      </c>
      <c r="J43" s="162">
        <v>40960</v>
      </c>
      <c r="K43" s="9">
        <v>40960</v>
      </c>
      <c r="L43" s="22">
        <v>1</v>
      </c>
      <c r="M43" s="22" t="s">
        <v>217</v>
      </c>
      <c r="N43" s="22">
        <v>17</v>
      </c>
      <c r="O43" s="22">
        <v>33320</v>
      </c>
    </row>
    <row r="44" spans="1:15" x14ac:dyDescent="0.2">
      <c r="A44" s="22" t="s">
        <v>224</v>
      </c>
      <c r="B44" s="22" t="s">
        <v>345</v>
      </c>
      <c r="C44" s="161">
        <v>2000</v>
      </c>
      <c r="D44" s="22" t="s">
        <v>228</v>
      </c>
      <c r="E44" s="162">
        <v>40953</v>
      </c>
      <c r="F44" s="22">
        <v>14</v>
      </c>
      <c r="G44" s="22">
        <v>0</v>
      </c>
      <c r="H44" s="22">
        <v>28000</v>
      </c>
      <c r="I44" s="22">
        <v>0</v>
      </c>
      <c r="J44" s="162">
        <v>40961</v>
      </c>
      <c r="K44" s="9">
        <v>40961</v>
      </c>
      <c r="L44" s="22">
        <v>2</v>
      </c>
      <c r="M44" s="22" t="s">
        <v>216</v>
      </c>
      <c r="N44" s="22">
        <v>14</v>
      </c>
      <c r="O44" s="22">
        <v>28000</v>
      </c>
    </row>
    <row r="45" spans="1:15" x14ac:dyDescent="0.2">
      <c r="A45" s="22" t="s">
        <v>213</v>
      </c>
      <c r="B45" s="22" t="s">
        <v>343</v>
      </c>
      <c r="C45" s="161">
        <v>1500</v>
      </c>
      <c r="D45" s="22" t="s">
        <v>229</v>
      </c>
      <c r="E45" s="162">
        <v>40958</v>
      </c>
      <c r="F45" s="22">
        <v>25</v>
      </c>
      <c r="G45" s="22">
        <v>1</v>
      </c>
      <c r="H45" s="22">
        <v>37500</v>
      </c>
      <c r="I45" s="22">
        <v>1500</v>
      </c>
      <c r="J45" s="162">
        <v>40961</v>
      </c>
      <c r="K45" s="9">
        <v>40961</v>
      </c>
      <c r="L45" s="22">
        <v>2</v>
      </c>
      <c r="M45" s="22" t="s">
        <v>217</v>
      </c>
      <c r="N45" s="22">
        <v>24</v>
      </c>
      <c r="O45" s="22">
        <v>36000</v>
      </c>
    </row>
    <row r="46" spans="1:15" x14ac:dyDescent="0.2">
      <c r="A46" s="22" t="s">
        <v>219</v>
      </c>
      <c r="B46" s="22" t="s">
        <v>339</v>
      </c>
      <c r="C46" s="161">
        <v>1350</v>
      </c>
      <c r="D46" s="22" t="s">
        <v>230</v>
      </c>
      <c r="E46" s="162">
        <v>40958</v>
      </c>
      <c r="F46" s="22">
        <v>20</v>
      </c>
      <c r="G46" s="22">
        <v>3</v>
      </c>
      <c r="H46" s="22">
        <v>27000</v>
      </c>
      <c r="I46" s="22">
        <v>4050</v>
      </c>
      <c r="J46" s="162">
        <v>40962</v>
      </c>
      <c r="K46" s="9">
        <v>40963</v>
      </c>
      <c r="L46" s="22">
        <v>1</v>
      </c>
      <c r="M46" s="22" t="s">
        <v>64</v>
      </c>
      <c r="N46" s="22">
        <v>17</v>
      </c>
      <c r="O46" s="22">
        <v>22950</v>
      </c>
    </row>
    <row r="47" spans="1:15" x14ac:dyDescent="0.2">
      <c r="A47" s="22" t="s">
        <v>213</v>
      </c>
      <c r="B47" s="22" t="s">
        <v>340</v>
      </c>
      <c r="C47" s="161">
        <v>2000</v>
      </c>
      <c r="D47" s="22" t="s">
        <v>231</v>
      </c>
      <c r="E47" s="162">
        <v>40962</v>
      </c>
      <c r="F47" s="22">
        <v>24</v>
      </c>
      <c r="G47" s="22">
        <v>3</v>
      </c>
      <c r="H47" s="22">
        <v>48000</v>
      </c>
      <c r="I47" s="22">
        <v>6000</v>
      </c>
      <c r="J47" s="162">
        <v>40962</v>
      </c>
      <c r="K47" s="9">
        <v>40963</v>
      </c>
      <c r="L47" s="22">
        <v>1</v>
      </c>
      <c r="M47" s="22" t="s">
        <v>117</v>
      </c>
      <c r="N47" s="22">
        <v>21</v>
      </c>
      <c r="O47" s="22">
        <v>42000</v>
      </c>
    </row>
    <row r="48" spans="1:15" x14ac:dyDescent="0.2">
      <c r="A48" s="22" t="s">
        <v>213</v>
      </c>
      <c r="B48" s="22" t="s">
        <v>343</v>
      </c>
      <c r="C48" s="161">
        <v>1650</v>
      </c>
      <c r="D48" s="22" t="s">
        <v>214</v>
      </c>
      <c r="E48" s="162">
        <v>40949</v>
      </c>
      <c r="F48" s="22">
        <v>30</v>
      </c>
      <c r="G48" s="22">
        <v>1</v>
      </c>
      <c r="H48" s="22">
        <v>49500</v>
      </c>
      <c r="I48" s="22">
        <v>1650</v>
      </c>
      <c r="J48" s="162">
        <v>40963</v>
      </c>
      <c r="K48" s="9">
        <v>40965</v>
      </c>
      <c r="L48" s="22">
        <v>1</v>
      </c>
      <c r="M48" s="22" t="s">
        <v>117</v>
      </c>
      <c r="N48" s="22">
        <v>29</v>
      </c>
      <c r="O48" s="22">
        <v>47850</v>
      </c>
    </row>
    <row r="49" spans="1:15" x14ac:dyDescent="0.2">
      <c r="A49" s="22" t="s">
        <v>213</v>
      </c>
      <c r="B49" s="22" t="s">
        <v>343</v>
      </c>
      <c r="C49" s="161">
        <v>1700</v>
      </c>
      <c r="D49" s="22" t="s">
        <v>232</v>
      </c>
      <c r="E49" s="162">
        <v>40961</v>
      </c>
      <c r="F49" s="22">
        <v>42</v>
      </c>
      <c r="G49" s="22">
        <v>1</v>
      </c>
      <c r="H49" s="22">
        <v>71400</v>
      </c>
      <c r="I49" s="22">
        <v>1700</v>
      </c>
      <c r="J49" s="162">
        <v>40964</v>
      </c>
      <c r="K49" s="9">
        <v>40965</v>
      </c>
      <c r="L49" s="22">
        <v>1</v>
      </c>
      <c r="M49" s="22" t="s">
        <v>215</v>
      </c>
      <c r="N49" s="22">
        <v>41</v>
      </c>
      <c r="O49" s="22">
        <v>69700</v>
      </c>
    </row>
    <row r="50" spans="1:15" x14ac:dyDescent="0.2">
      <c r="A50" s="22" t="s">
        <v>226</v>
      </c>
      <c r="B50" s="22" t="s">
        <v>344</v>
      </c>
      <c r="C50" s="161">
        <v>2500</v>
      </c>
      <c r="D50" s="22" t="s">
        <v>214</v>
      </c>
      <c r="E50" s="162">
        <v>40962</v>
      </c>
      <c r="F50" s="22">
        <v>15</v>
      </c>
      <c r="G50" s="22">
        <v>3</v>
      </c>
      <c r="H50" s="22">
        <v>37500</v>
      </c>
      <c r="I50" s="22">
        <v>7500</v>
      </c>
      <c r="J50" s="162">
        <v>40965</v>
      </c>
      <c r="K50" s="9">
        <v>40967</v>
      </c>
      <c r="L50" s="22">
        <v>1</v>
      </c>
      <c r="M50" s="22" t="s">
        <v>64</v>
      </c>
      <c r="N50" s="22">
        <v>12</v>
      </c>
      <c r="O50" s="22">
        <v>30000</v>
      </c>
    </row>
    <row r="51" spans="1:15" x14ac:dyDescent="0.2">
      <c r="A51" s="22" t="s">
        <v>226</v>
      </c>
      <c r="B51" s="22" t="s">
        <v>344</v>
      </c>
      <c r="C51" s="161">
        <v>2500</v>
      </c>
      <c r="D51" s="22" t="s">
        <v>230</v>
      </c>
      <c r="E51" s="162">
        <v>40954</v>
      </c>
      <c r="F51" s="22">
        <v>44</v>
      </c>
      <c r="G51" s="22">
        <v>0</v>
      </c>
      <c r="H51" s="22">
        <v>110000</v>
      </c>
      <c r="I51" s="22">
        <v>0</v>
      </c>
      <c r="J51" s="162">
        <v>40966</v>
      </c>
      <c r="K51" s="9">
        <v>40966</v>
      </c>
      <c r="L51" s="22">
        <v>2</v>
      </c>
      <c r="M51" s="22" t="s">
        <v>217</v>
      </c>
      <c r="N51" s="22">
        <v>44</v>
      </c>
      <c r="O51" s="22">
        <v>110000</v>
      </c>
    </row>
    <row r="52" spans="1:15" x14ac:dyDescent="0.2">
      <c r="A52" s="22" t="s">
        <v>213</v>
      </c>
      <c r="B52" s="22" t="s">
        <v>342</v>
      </c>
      <c r="C52" s="161">
        <v>1750</v>
      </c>
      <c r="D52" s="22" t="s">
        <v>229</v>
      </c>
      <c r="E52" s="162">
        <v>40953</v>
      </c>
      <c r="F52" s="22">
        <v>38</v>
      </c>
      <c r="G52" s="22">
        <v>0</v>
      </c>
      <c r="H52" s="22">
        <v>66500</v>
      </c>
      <c r="I52" s="22">
        <v>0</v>
      </c>
      <c r="J52" s="162">
        <v>40967</v>
      </c>
      <c r="K52" s="9">
        <v>40968</v>
      </c>
      <c r="L52" s="22">
        <v>1</v>
      </c>
      <c r="M52" s="22" t="s">
        <v>216</v>
      </c>
      <c r="N52" s="22">
        <v>38</v>
      </c>
      <c r="O52" s="22">
        <v>66500</v>
      </c>
    </row>
    <row r="53" spans="1:15" x14ac:dyDescent="0.2">
      <c r="A53" s="22" t="s">
        <v>219</v>
      </c>
      <c r="B53" s="22" t="s">
        <v>343</v>
      </c>
      <c r="C53" s="161">
        <v>2570</v>
      </c>
      <c r="D53" s="22" t="s">
        <v>230</v>
      </c>
      <c r="E53" s="162">
        <v>40965</v>
      </c>
      <c r="F53" s="22">
        <v>31</v>
      </c>
      <c r="G53" s="22">
        <v>3</v>
      </c>
      <c r="H53" s="22">
        <v>79670</v>
      </c>
      <c r="I53" s="22">
        <v>7710</v>
      </c>
      <c r="J53" s="162">
        <v>40969</v>
      </c>
      <c r="K53" s="9">
        <v>40970</v>
      </c>
      <c r="L53" s="22">
        <v>2</v>
      </c>
      <c r="M53" s="22" t="s">
        <v>218</v>
      </c>
      <c r="N53" s="22">
        <v>28</v>
      </c>
      <c r="O53" s="22">
        <v>71960</v>
      </c>
    </row>
    <row r="54" spans="1:15" x14ac:dyDescent="0.2">
      <c r="A54" s="22" t="s">
        <v>226</v>
      </c>
      <c r="B54" s="22" t="s">
        <v>343</v>
      </c>
      <c r="C54" s="161">
        <v>1650</v>
      </c>
      <c r="D54" s="22" t="s">
        <v>230</v>
      </c>
      <c r="E54" s="162">
        <v>40968</v>
      </c>
      <c r="F54" s="22">
        <v>28</v>
      </c>
      <c r="G54" s="22">
        <v>0</v>
      </c>
      <c r="H54" s="22">
        <v>46200</v>
      </c>
      <c r="I54" s="22">
        <v>0</v>
      </c>
      <c r="J54" s="162">
        <v>40970</v>
      </c>
      <c r="K54" s="9">
        <v>40971</v>
      </c>
      <c r="L54" s="22">
        <v>1</v>
      </c>
      <c r="M54" s="22" t="s">
        <v>216</v>
      </c>
      <c r="N54" s="22">
        <v>28</v>
      </c>
      <c r="O54" s="22">
        <v>46200</v>
      </c>
    </row>
    <row r="55" spans="1:15" x14ac:dyDescent="0.2">
      <c r="A55" s="22" t="s">
        <v>233</v>
      </c>
      <c r="B55" s="22" t="s">
        <v>339</v>
      </c>
      <c r="C55" s="161">
        <v>1850</v>
      </c>
      <c r="D55" s="22" t="s">
        <v>232</v>
      </c>
      <c r="E55" s="162">
        <v>40969</v>
      </c>
      <c r="F55" s="22">
        <v>12</v>
      </c>
      <c r="G55" s="22">
        <v>1</v>
      </c>
      <c r="H55" s="22">
        <v>22200</v>
      </c>
      <c r="I55" s="22">
        <v>1850</v>
      </c>
      <c r="J55" s="162">
        <v>40971</v>
      </c>
      <c r="K55" s="9">
        <v>40972</v>
      </c>
      <c r="L55" s="22">
        <v>1</v>
      </c>
      <c r="M55" s="22" t="s">
        <v>217</v>
      </c>
      <c r="N55" s="22">
        <v>11</v>
      </c>
      <c r="O55" s="22">
        <v>20350</v>
      </c>
    </row>
    <row r="56" spans="1:15" x14ac:dyDescent="0.2">
      <c r="A56" s="22" t="s">
        <v>226</v>
      </c>
      <c r="B56" s="22" t="s">
        <v>344</v>
      </c>
      <c r="C56" s="161">
        <v>2500</v>
      </c>
      <c r="D56" s="22" t="s">
        <v>232</v>
      </c>
      <c r="E56" s="162">
        <v>40961</v>
      </c>
      <c r="F56" s="22">
        <v>11</v>
      </c>
      <c r="G56" s="22">
        <v>0</v>
      </c>
      <c r="H56" s="22">
        <v>27500</v>
      </c>
      <c r="I56" s="22">
        <v>0</v>
      </c>
      <c r="J56" s="162">
        <v>40971</v>
      </c>
      <c r="K56" s="9">
        <v>40971</v>
      </c>
      <c r="L56" s="22">
        <v>2</v>
      </c>
      <c r="M56" s="22" t="s">
        <v>216</v>
      </c>
      <c r="N56" s="22">
        <v>11</v>
      </c>
      <c r="O56" s="22">
        <v>27500</v>
      </c>
    </row>
    <row r="57" spans="1:15" x14ac:dyDescent="0.2">
      <c r="A57" s="22" t="s">
        <v>222</v>
      </c>
      <c r="B57" s="22" t="s">
        <v>344</v>
      </c>
      <c r="C57" s="161">
        <v>4050</v>
      </c>
      <c r="D57" s="22" t="s">
        <v>231</v>
      </c>
      <c r="E57" s="162">
        <v>40964</v>
      </c>
      <c r="F57" s="22">
        <v>47</v>
      </c>
      <c r="G57" s="22">
        <v>3</v>
      </c>
      <c r="H57" s="22">
        <v>190350</v>
      </c>
      <c r="I57" s="22">
        <v>12150</v>
      </c>
      <c r="J57" s="162">
        <v>40971</v>
      </c>
      <c r="K57" s="9">
        <v>40973</v>
      </c>
      <c r="L57" s="22">
        <v>1</v>
      </c>
      <c r="M57" s="22" t="s">
        <v>64</v>
      </c>
      <c r="N57" s="22">
        <v>44</v>
      </c>
      <c r="O57" s="22">
        <v>178200</v>
      </c>
    </row>
    <row r="58" spans="1:15" x14ac:dyDescent="0.2">
      <c r="A58" s="22" t="s">
        <v>227</v>
      </c>
      <c r="B58" s="22" t="s">
        <v>339</v>
      </c>
      <c r="C58" s="161">
        <v>1200</v>
      </c>
      <c r="D58" s="22" t="s">
        <v>228</v>
      </c>
      <c r="E58" s="162">
        <v>40962</v>
      </c>
      <c r="F58" s="22">
        <v>43</v>
      </c>
      <c r="G58" s="22">
        <v>0</v>
      </c>
      <c r="H58" s="22">
        <v>51600</v>
      </c>
      <c r="I58" s="22">
        <v>0</v>
      </c>
      <c r="J58" s="162">
        <v>40973</v>
      </c>
      <c r="K58" s="9">
        <v>40974</v>
      </c>
      <c r="L58" s="22">
        <v>1</v>
      </c>
      <c r="M58" s="22" t="s">
        <v>216</v>
      </c>
      <c r="N58" s="22">
        <v>43</v>
      </c>
      <c r="O58" s="22">
        <v>51600</v>
      </c>
    </row>
    <row r="59" spans="1:15" x14ac:dyDescent="0.2">
      <c r="A59" s="22" t="s">
        <v>226</v>
      </c>
      <c r="B59" s="22" t="s">
        <v>342</v>
      </c>
      <c r="C59" s="161">
        <v>2000</v>
      </c>
      <c r="D59" s="22" t="s">
        <v>231</v>
      </c>
      <c r="E59" s="162">
        <v>40971</v>
      </c>
      <c r="F59" s="22">
        <v>16</v>
      </c>
      <c r="G59" s="22">
        <v>0</v>
      </c>
      <c r="H59" s="22">
        <v>32000</v>
      </c>
      <c r="I59" s="22">
        <v>0</v>
      </c>
      <c r="J59" s="162">
        <v>40973</v>
      </c>
      <c r="K59" s="9">
        <v>40974</v>
      </c>
      <c r="L59" s="22">
        <v>1</v>
      </c>
      <c r="M59" s="22" t="s">
        <v>217</v>
      </c>
      <c r="N59" s="22">
        <v>16</v>
      </c>
      <c r="O59" s="22">
        <v>32000</v>
      </c>
    </row>
    <row r="60" spans="1:15" x14ac:dyDescent="0.2">
      <c r="A60" s="22" t="s">
        <v>221</v>
      </c>
      <c r="B60" s="22" t="s">
        <v>340</v>
      </c>
      <c r="C60" s="161">
        <v>2620</v>
      </c>
      <c r="D60" s="22" t="s">
        <v>231</v>
      </c>
      <c r="E60" s="162">
        <v>40966</v>
      </c>
      <c r="F60" s="22">
        <v>25</v>
      </c>
      <c r="G60" s="22">
        <v>0</v>
      </c>
      <c r="H60" s="22">
        <v>65500</v>
      </c>
      <c r="I60" s="22">
        <v>0</v>
      </c>
      <c r="J60" s="162">
        <v>40973</v>
      </c>
      <c r="K60" s="9">
        <v>40973</v>
      </c>
      <c r="L60" s="22">
        <v>1</v>
      </c>
      <c r="M60" s="22" t="s">
        <v>215</v>
      </c>
      <c r="N60" s="22">
        <v>25</v>
      </c>
      <c r="O60" s="22">
        <v>65500</v>
      </c>
    </row>
    <row r="61" spans="1:15" x14ac:dyDescent="0.2">
      <c r="A61" s="22" t="s">
        <v>227</v>
      </c>
      <c r="B61" s="22" t="s">
        <v>345</v>
      </c>
      <c r="C61" s="161">
        <v>1100</v>
      </c>
      <c r="D61" s="22" t="s">
        <v>231</v>
      </c>
      <c r="E61" s="162">
        <v>40966</v>
      </c>
      <c r="F61" s="22">
        <v>50</v>
      </c>
      <c r="G61" s="22">
        <v>3</v>
      </c>
      <c r="H61" s="22">
        <v>55000</v>
      </c>
      <c r="I61" s="22">
        <v>3300</v>
      </c>
      <c r="J61" s="162">
        <v>40975</v>
      </c>
      <c r="K61" s="9">
        <v>40976</v>
      </c>
      <c r="L61" s="22">
        <v>2</v>
      </c>
      <c r="M61" s="22" t="s">
        <v>216</v>
      </c>
      <c r="N61" s="22">
        <v>47</v>
      </c>
      <c r="O61" s="22">
        <v>51700</v>
      </c>
    </row>
    <row r="62" spans="1:15" x14ac:dyDescent="0.2">
      <c r="A62" s="22" t="s">
        <v>219</v>
      </c>
      <c r="B62" s="22" t="s">
        <v>340</v>
      </c>
      <c r="C62" s="161">
        <v>3200</v>
      </c>
      <c r="D62" s="22" t="s">
        <v>228</v>
      </c>
      <c r="E62" s="162">
        <v>40972</v>
      </c>
      <c r="F62" s="22">
        <v>32</v>
      </c>
      <c r="G62" s="22">
        <v>0</v>
      </c>
      <c r="H62" s="22">
        <v>102400</v>
      </c>
      <c r="I62" s="22">
        <v>0</v>
      </c>
      <c r="J62" s="162">
        <v>40975</v>
      </c>
      <c r="K62" s="9">
        <v>40975</v>
      </c>
      <c r="L62" s="22">
        <v>1</v>
      </c>
      <c r="M62" s="22" t="s">
        <v>217</v>
      </c>
      <c r="N62" s="22">
        <v>32</v>
      </c>
      <c r="O62" s="22">
        <v>102400</v>
      </c>
    </row>
    <row r="63" spans="1:15" x14ac:dyDescent="0.2">
      <c r="A63" s="22" t="s">
        <v>222</v>
      </c>
      <c r="B63" s="22" t="s">
        <v>341</v>
      </c>
      <c r="C63" s="161">
        <v>4550</v>
      </c>
      <c r="D63" s="22" t="s">
        <v>232</v>
      </c>
      <c r="E63" s="162">
        <v>40968</v>
      </c>
      <c r="F63" s="22">
        <v>27</v>
      </c>
      <c r="G63" s="22">
        <v>0</v>
      </c>
      <c r="H63" s="22">
        <v>122850</v>
      </c>
      <c r="I63" s="22">
        <v>0</v>
      </c>
      <c r="J63" s="162">
        <v>40976</v>
      </c>
      <c r="K63" s="9">
        <v>40977</v>
      </c>
      <c r="L63" s="22">
        <v>2</v>
      </c>
      <c r="M63" s="22" t="s">
        <v>64</v>
      </c>
      <c r="N63" s="22">
        <v>27</v>
      </c>
      <c r="O63" s="22">
        <v>122850</v>
      </c>
    </row>
    <row r="64" spans="1:15" x14ac:dyDescent="0.2">
      <c r="A64" s="22" t="s">
        <v>221</v>
      </c>
      <c r="B64" s="22" t="s">
        <v>340</v>
      </c>
      <c r="C64" s="161">
        <v>2600</v>
      </c>
      <c r="D64" s="22" t="s">
        <v>228</v>
      </c>
      <c r="E64" s="162">
        <v>40965</v>
      </c>
      <c r="F64" s="22">
        <v>10</v>
      </c>
      <c r="G64" s="22">
        <v>4</v>
      </c>
      <c r="H64" s="22">
        <v>26000</v>
      </c>
      <c r="I64" s="22">
        <v>10400</v>
      </c>
      <c r="J64" s="162">
        <v>40976</v>
      </c>
      <c r="K64" s="9">
        <v>40977</v>
      </c>
      <c r="L64" s="22">
        <v>1</v>
      </c>
      <c r="M64" s="22" t="s">
        <v>64</v>
      </c>
      <c r="N64" s="22">
        <v>6</v>
      </c>
      <c r="O64" s="22">
        <v>15600</v>
      </c>
    </row>
    <row r="65" spans="1:15" x14ac:dyDescent="0.2">
      <c r="A65" s="22" t="s">
        <v>213</v>
      </c>
      <c r="B65" s="22" t="s">
        <v>341</v>
      </c>
      <c r="C65" s="161">
        <v>1350</v>
      </c>
      <c r="D65" s="22" t="s">
        <v>228</v>
      </c>
      <c r="E65" s="162">
        <v>40970</v>
      </c>
      <c r="F65" s="22">
        <v>36</v>
      </c>
      <c r="G65" s="22">
        <v>0</v>
      </c>
      <c r="H65" s="22">
        <v>48600</v>
      </c>
      <c r="I65" s="22">
        <v>0</v>
      </c>
      <c r="J65" s="162">
        <v>40976</v>
      </c>
      <c r="K65" s="9">
        <v>40978</v>
      </c>
      <c r="L65" s="22">
        <v>2</v>
      </c>
      <c r="M65" s="22" t="s">
        <v>117</v>
      </c>
      <c r="N65" s="22">
        <v>36</v>
      </c>
      <c r="O65" s="22">
        <v>48600</v>
      </c>
    </row>
    <row r="66" spans="1:15" x14ac:dyDescent="0.2">
      <c r="A66" s="22" t="s">
        <v>227</v>
      </c>
      <c r="B66" s="22" t="s">
        <v>345</v>
      </c>
      <c r="C66" s="161">
        <v>1080</v>
      </c>
      <c r="D66" s="22" t="s">
        <v>230</v>
      </c>
      <c r="E66" s="162">
        <v>40972</v>
      </c>
      <c r="F66" s="22">
        <v>18</v>
      </c>
      <c r="G66" s="22">
        <v>1</v>
      </c>
      <c r="H66" s="22">
        <v>19440</v>
      </c>
      <c r="I66" s="22">
        <v>1080</v>
      </c>
      <c r="J66" s="162">
        <v>40978</v>
      </c>
      <c r="K66" s="9">
        <v>40979</v>
      </c>
      <c r="L66" s="22">
        <v>2</v>
      </c>
      <c r="M66" s="22" t="s">
        <v>215</v>
      </c>
      <c r="N66" s="22">
        <v>17</v>
      </c>
      <c r="O66" s="22">
        <v>18360</v>
      </c>
    </row>
    <row r="67" spans="1:15" x14ac:dyDescent="0.2">
      <c r="A67" s="22" t="s">
        <v>213</v>
      </c>
      <c r="B67" s="22" t="s">
        <v>339</v>
      </c>
      <c r="C67" s="161">
        <v>1350</v>
      </c>
      <c r="D67" s="22" t="s">
        <v>214</v>
      </c>
      <c r="E67" s="162">
        <v>40966</v>
      </c>
      <c r="F67" s="22">
        <v>32</v>
      </c>
      <c r="G67" s="22">
        <v>0</v>
      </c>
      <c r="H67" s="22">
        <v>43200</v>
      </c>
      <c r="I67" s="22">
        <v>0</v>
      </c>
      <c r="J67" s="162">
        <v>40979</v>
      </c>
      <c r="K67" s="9">
        <v>40980</v>
      </c>
      <c r="L67" s="22">
        <v>1</v>
      </c>
      <c r="M67" s="22" t="s">
        <v>215</v>
      </c>
      <c r="N67" s="22">
        <v>32</v>
      </c>
      <c r="O67" s="22">
        <v>43200</v>
      </c>
    </row>
    <row r="68" spans="1:15" x14ac:dyDescent="0.2">
      <c r="A68" s="22" t="s">
        <v>226</v>
      </c>
      <c r="B68" s="22" t="s">
        <v>343</v>
      </c>
      <c r="C68" s="161">
        <v>1650</v>
      </c>
      <c r="D68" s="22" t="s">
        <v>231</v>
      </c>
      <c r="E68" s="162">
        <v>40969</v>
      </c>
      <c r="F68" s="22">
        <v>16</v>
      </c>
      <c r="G68" s="22">
        <v>3</v>
      </c>
      <c r="H68" s="22">
        <v>26400</v>
      </c>
      <c r="I68" s="22">
        <v>4950</v>
      </c>
      <c r="J68" s="162">
        <v>40980</v>
      </c>
      <c r="K68" s="9">
        <v>40982</v>
      </c>
      <c r="L68" s="22">
        <v>1</v>
      </c>
      <c r="M68" s="22" t="s">
        <v>216</v>
      </c>
      <c r="N68" s="22">
        <v>13</v>
      </c>
      <c r="O68" s="22">
        <v>21450</v>
      </c>
    </row>
    <row r="69" spans="1:15" x14ac:dyDescent="0.2">
      <c r="A69" s="22" t="s">
        <v>223</v>
      </c>
      <c r="B69" s="22" t="s">
        <v>343</v>
      </c>
      <c r="C69" s="161">
        <v>5490</v>
      </c>
      <c r="D69" s="22" t="s">
        <v>229</v>
      </c>
      <c r="E69" s="162">
        <v>40970</v>
      </c>
      <c r="F69" s="22">
        <v>41</v>
      </c>
      <c r="G69" s="22">
        <v>1</v>
      </c>
      <c r="H69" s="22">
        <v>225090</v>
      </c>
      <c r="I69" s="22">
        <v>5490</v>
      </c>
      <c r="J69" s="162">
        <v>40981</v>
      </c>
      <c r="K69" s="9">
        <v>40983</v>
      </c>
      <c r="L69" s="22">
        <v>1</v>
      </c>
      <c r="M69" s="22" t="s">
        <v>215</v>
      </c>
      <c r="N69" s="22">
        <v>40</v>
      </c>
      <c r="O69" s="22">
        <v>219600</v>
      </c>
    </row>
    <row r="70" spans="1:15" x14ac:dyDescent="0.2">
      <c r="A70" s="22" t="s">
        <v>226</v>
      </c>
      <c r="B70" s="22" t="s">
        <v>341</v>
      </c>
      <c r="C70" s="161">
        <v>1560</v>
      </c>
      <c r="D70" s="22" t="s">
        <v>230</v>
      </c>
      <c r="E70" s="162">
        <v>40970</v>
      </c>
      <c r="F70" s="22">
        <v>18</v>
      </c>
      <c r="G70" s="22">
        <v>1</v>
      </c>
      <c r="H70" s="22">
        <v>28080</v>
      </c>
      <c r="I70" s="22">
        <v>1560</v>
      </c>
      <c r="J70" s="162">
        <v>40983</v>
      </c>
      <c r="K70" s="9">
        <v>40984</v>
      </c>
      <c r="L70" s="22">
        <v>1</v>
      </c>
      <c r="M70" s="22" t="s">
        <v>218</v>
      </c>
      <c r="N70" s="22">
        <v>17</v>
      </c>
      <c r="O70" s="22">
        <v>26520</v>
      </c>
    </row>
    <row r="71" spans="1:15" x14ac:dyDescent="0.2">
      <c r="A71" s="22" t="s">
        <v>213</v>
      </c>
      <c r="B71" s="22" t="s">
        <v>341</v>
      </c>
      <c r="C71" s="161">
        <v>1300</v>
      </c>
      <c r="D71" s="22" t="s">
        <v>230</v>
      </c>
      <c r="E71" s="162">
        <v>40972</v>
      </c>
      <c r="F71" s="22">
        <v>35</v>
      </c>
      <c r="G71" s="22">
        <v>1</v>
      </c>
      <c r="H71" s="22">
        <v>45500</v>
      </c>
      <c r="I71" s="22">
        <v>1300</v>
      </c>
      <c r="J71" s="162">
        <v>40983</v>
      </c>
      <c r="K71" s="9">
        <v>40985</v>
      </c>
      <c r="L71" s="22">
        <v>2</v>
      </c>
      <c r="M71" s="22" t="s">
        <v>218</v>
      </c>
      <c r="N71" s="22">
        <v>34</v>
      </c>
      <c r="O71" s="22">
        <v>44200</v>
      </c>
    </row>
    <row r="72" spans="1:15" x14ac:dyDescent="0.2">
      <c r="A72" s="22" t="s">
        <v>227</v>
      </c>
      <c r="B72" s="22" t="s">
        <v>343</v>
      </c>
      <c r="C72" s="161">
        <v>800</v>
      </c>
      <c r="D72" s="22" t="s">
        <v>214</v>
      </c>
      <c r="E72" s="162">
        <v>40984</v>
      </c>
      <c r="F72" s="22">
        <v>17</v>
      </c>
      <c r="G72" s="22">
        <v>1</v>
      </c>
      <c r="H72" s="22">
        <v>13600</v>
      </c>
      <c r="I72" s="22">
        <v>800</v>
      </c>
      <c r="J72" s="162">
        <v>40984</v>
      </c>
      <c r="K72" s="9">
        <v>40986</v>
      </c>
      <c r="L72" s="22">
        <v>2</v>
      </c>
      <c r="M72" s="22" t="s">
        <v>216</v>
      </c>
      <c r="N72" s="22">
        <v>16</v>
      </c>
      <c r="O72" s="22">
        <v>12800</v>
      </c>
    </row>
    <row r="73" spans="1:15" x14ac:dyDescent="0.2">
      <c r="A73" s="22" t="s">
        <v>221</v>
      </c>
      <c r="B73" s="22" t="s">
        <v>344</v>
      </c>
      <c r="C73" s="161">
        <v>2500</v>
      </c>
      <c r="D73" s="22" t="s">
        <v>228</v>
      </c>
      <c r="E73" s="162">
        <v>40970</v>
      </c>
      <c r="F73" s="22">
        <v>48</v>
      </c>
      <c r="G73" s="22">
        <v>2</v>
      </c>
      <c r="H73" s="22">
        <v>120000</v>
      </c>
      <c r="I73" s="22">
        <v>5000</v>
      </c>
      <c r="J73" s="162">
        <v>40984</v>
      </c>
      <c r="K73" s="9">
        <v>40985</v>
      </c>
      <c r="L73" s="22">
        <v>1</v>
      </c>
      <c r="M73" s="22" t="s">
        <v>117</v>
      </c>
      <c r="N73" s="22">
        <v>46</v>
      </c>
      <c r="O73" s="22">
        <v>115000</v>
      </c>
    </row>
    <row r="74" spans="1:15" x14ac:dyDescent="0.2">
      <c r="A74" s="22" t="s">
        <v>227</v>
      </c>
      <c r="B74" s="22" t="s">
        <v>342</v>
      </c>
      <c r="C74" s="161">
        <v>1240</v>
      </c>
      <c r="D74" s="22" t="s">
        <v>232</v>
      </c>
      <c r="E74" s="162">
        <v>40981</v>
      </c>
      <c r="F74" s="22">
        <v>27</v>
      </c>
      <c r="G74" s="22">
        <v>0</v>
      </c>
      <c r="H74" s="22">
        <v>33480</v>
      </c>
      <c r="I74" s="22">
        <v>0</v>
      </c>
      <c r="J74" s="162">
        <v>40986</v>
      </c>
      <c r="K74" s="9">
        <v>40987</v>
      </c>
      <c r="L74" s="22">
        <v>1</v>
      </c>
      <c r="M74" s="22" t="s">
        <v>64</v>
      </c>
      <c r="N74" s="22">
        <v>27</v>
      </c>
      <c r="O74" s="22">
        <v>33480</v>
      </c>
    </row>
    <row r="75" spans="1:15" x14ac:dyDescent="0.2">
      <c r="A75" s="22" t="s">
        <v>219</v>
      </c>
      <c r="B75" s="22" t="s">
        <v>339</v>
      </c>
      <c r="C75" s="161">
        <v>3180</v>
      </c>
      <c r="D75" s="22" t="s">
        <v>230</v>
      </c>
      <c r="E75" s="162">
        <v>40983</v>
      </c>
      <c r="F75" s="22">
        <v>39</v>
      </c>
      <c r="G75" s="22">
        <v>1</v>
      </c>
      <c r="H75" s="22">
        <v>124020</v>
      </c>
      <c r="I75" s="22">
        <v>3180</v>
      </c>
      <c r="J75" s="162">
        <v>40986</v>
      </c>
      <c r="K75" s="9">
        <v>40986</v>
      </c>
      <c r="L75" s="22">
        <v>2</v>
      </c>
      <c r="M75" s="22" t="s">
        <v>217</v>
      </c>
      <c r="N75" s="22">
        <v>38</v>
      </c>
      <c r="O75" s="22">
        <v>120840</v>
      </c>
    </row>
    <row r="76" spans="1:15" x14ac:dyDescent="0.2">
      <c r="A76" s="22" t="s">
        <v>226</v>
      </c>
      <c r="B76" s="22" t="s">
        <v>339</v>
      </c>
      <c r="C76" s="161">
        <v>900</v>
      </c>
      <c r="D76" s="22" t="s">
        <v>231</v>
      </c>
      <c r="E76" s="162">
        <v>40981</v>
      </c>
      <c r="F76" s="22">
        <v>40</v>
      </c>
      <c r="G76" s="22">
        <v>4</v>
      </c>
      <c r="H76" s="22">
        <v>36000</v>
      </c>
      <c r="I76" s="22">
        <v>3600</v>
      </c>
      <c r="J76" s="162">
        <v>40988</v>
      </c>
      <c r="K76" s="9">
        <v>40989</v>
      </c>
      <c r="L76" s="22">
        <v>1</v>
      </c>
      <c r="M76" s="22" t="s">
        <v>216</v>
      </c>
      <c r="N76" s="22">
        <v>36</v>
      </c>
      <c r="O76" s="22">
        <v>32400</v>
      </c>
    </row>
    <row r="77" spans="1:15" x14ac:dyDescent="0.2">
      <c r="A77" s="22" t="s">
        <v>226</v>
      </c>
      <c r="B77" s="22" t="s">
        <v>343</v>
      </c>
      <c r="C77" s="161">
        <v>1700</v>
      </c>
      <c r="D77" s="22" t="s">
        <v>228</v>
      </c>
      <c r="E77" s="162">
        <v>40979</v>
      </c>
      <c r="F77" s="22">
        <v>40</v>
      </c>
      <c r="G77" s="22">
        <v>2</v>
      </c>
      <c r="H77" s="22">
        <v>68000</v>
      </c>
      <c r="I77" s="22">
        <v>3400</v>
      </c>
      <c r="J77" s="162">
        <v>40992</v>
      </c>
      <c r="K77" s="9">
        <v>40992</v>
      </c>
      <c r="L77" s="22">
        <v>1</v>
      </c>
      <c r="M77" s="22" t="s">
        <v>217</v>
      </c>
      <c r="N77" s="22">
        <v>38</v>
      </c>
      <c r="O77" s="22">
        <v>64600</v>
      </c>
    </row>
    <row r="78" spans="1:15" x14ac:dyDescent="0.2">
      <c r="A78" s="22" t="s">
        <v>226</v>
      </c>
      <c r="B78" s="22" t="s">
        <v>339</v>
      </c>
      <c r="C78" s="161">
        <v>880</v>
      </c>
      <c r="D78" s="22" t="s">
        <v>229</v>
      </c>
      <c r="E78" s="162">
        <v>40985</v>
      </c>
      <c r="F78" s="22">
        <v>29</v>
      </c>
      <c r="G78" s="22">
        <v>2</v>
      </c>
      <c r="H78" s="22">
        <v>25520</v>
      </c>
      <c r="I78" s="22">
        <v>1760</v>
      </c>
      <c r="J78" s="162">
        <v>40992</v>
      </c>
      <c r="K78" s="9">
        <v>40994</v>
      </c>
      <c r="L78" s="22">
        <v>1</v>
      </c>
      <c r="M78" s="22" t="s">
        <v>64</v>
      </c>
      <c r="N78" s="22">
        <v>27</v>
      </c>
      <c r="O78" s="22">
        <v>23760</v>
      </c>
    </row>
    <row r="79" spans="1:15" x14ac:dyDescent="0.2">
      <c r="A79" s="22" t="s">
        <v>213</v>
      </c>
      <c r="B79" s="22" t="s">
        <v>342</v>
      </c>
      <c r="C79" s="161">
        <v>1800</v>
      </c>
      <c r="D79" s="22" t="s">
        <v>232</v>
      </c>
      <c r="E79" s="162">
        <v>40989</v>
      </c>
      <c r="F79" s="22">
        <v>48</v>
      </c>
      <c r="G79" s="22">
        <v>4</v>
      </c>
      <c r="H79" s="22">
        <v>86400</v>
      </c>
      <c r="I79" s="22">
        <v>7200</v>
      </c>
      <c r="J79" s="162">
        <v>40992</v>
      </c>
      <c r="K79" s="9">
        <v>40994</v>
      </c>
      <c r="L79" s="22">
        <v>1</v>
      </c>
      <c r="M79" s="22" t="s">
        <v>218</v>
      </c>
      <c r="N79" s="22">
        <v>44</v>
      </c>
      <c r="O79" s="22">
        <v>79200</v>
      </c>
    </row>
    <row r="80" spans="1:15" x14ac:dyDescent="0.2">
      <c r="A80" s="22" t="s">
        <v>221</v>
      </c>
      <c r="B80" s="22" t="s">
        <v>344</v>
      </c>
      <c r="C80" s="161">
        <v>2560</v>
      </c>
      <c r="D80" s="22" t="s">
        <v>214</v>
      </c>
      <c r="E80" s="162">
        <v>40990</v>
      </c>
      <c r="F80" s="22">
        <v>15</v>
      </c>
      <c r="G80" s="22">
        <v>0</v>
      </c>
      <c r="H80" s="22">
        <v>38400</v>
      </c>
      <c r="I80" s="22">
        <v>0</v>
      </c>
      <c r="J80" s="162">
        <v>40993</v>
      </c>
      <c r="K80" s="9">
        <v>40994</v>
      </c>
      <c r="L80" s="22">
        <v>1</v>
      </c>
      <c r="M80" s="22" t="s">
        <v>217</v>
      </c>
      <c r="N80" s="22">
        <v>15</v>
      </c>
      <c r="O80" s="22">
        <v>38400</v>
      </c>
    </row>
    <row r="81" spans="1:15" x14ac:dyDescent="0.2">
      <c r="A81" s="22" t="s">
        <v>224</v>
      </c>
      <c r="B81" s="22" t="s">
        <v>340</v>
      </c>
      <c r="C81" s="161">
        <v>1750</v>
      </c>
      <c r="D81" s="22" t="s">
        <v>230</v>
      </c>
      <c r="E81" s="162">
        <v>40989</v>
      </c>
      <c r="F81" s="22">
        <v>32</v>
      </c>
      <c r="G81" s="22">
        <v>2</v>
      </c>
      <c r="H81" s="22">
        <v>56000</v>
      </c>
      <c r="I81" s="22">
        <v>3500</v>
      </c>
      <c r="J81" s="162">
        <v>40994</v>
      </c>
      <c r="K81" s="9">
        <v>40994</v>
      </c>
      <c r="L81" s="22">
        <v>2</v>
      </c>
      <c r="M81" s="22" t="s">
        <v>216</v>
      </c>
      <c r="N81" s="22">
        <v>30</v>
      </c>
      <c r="O81" s="22">
        <v>52500</v>
      </c>
    </row>
    <row r="82" spans="1:15" x14ac:dyDescent="0.2">
      <c r="A82" s="22" t="s">
        <v>213</v>
      </c>
      <c r="B82" s="22" t="s">
        <v>340</v>
      </c>
      <c r="C82" s="161">
        <v>2000</v>
      </c>
      <c r="D82" s="22" t="s">
        <v>230</v>
      </c>
      <c r="E82" s="162">
        <v>40987</v>
      </c>
      <c r="F82" s="22">
        <v>44</v>
      </c>
      <c r="G82" s="22">
        <v>4</v>
      </c>
      <c r="H82" s="22">
        <v>88000</v>
      </c>
      <c r="I82" s="22">
        <v>8000</v>
      </c>
      <c r="J82" s="162">
        <v>40996</v>
      </c>
      <c r="K82" s="9">
        <v>40996</v>
      </c>
      <c r="L82" s="22">
        <v>1</v>
      </c>
      <c r="M82" s="22" t="s">
        <v>117</v>
      </c>
      <c r="N82" s="22">
        <v>40</v>
      </c>
      <c r="O82" s="22">
        <v>80000</v>
      </c>
    </row>
    <row r="83" spans="1:15" x14ac:dyDescent="0.2">
      <c r="A83" s="22" t="s">
        <v>227</v>
      </c>
      <c r="B83" s="22" t="s">
        <v>343</v>
      </c>
      <c r="C83" s="161">
        <v>900</v>
      </c>
      <c r="D83" s="22" t="s">
        <v>228</v>
      </c>
      <c r="E83" s="162">
        <v>40988</v>
      </c>
      <c r="F83" s="22">
        <v>38</v>
      </c>
      <c r="G83" s="22">
        <v>0</v>
      </c>
      <c r="H83" s="22">
        <v>34200</v>
      </c>
      <c r="I83" s="22">
        <v>0</v>
      </c>
      <c r="J83" s="162">
        <v>40997</v>
      </c>
      <c r="K83" s="9">
        <v>40997</v>
      </c>
      <c r="L83" s="22">
        <v>2</v>
      </c>
      <c r="M83" s="22" t="s">
        <v>215</v>
      </c>
      <c r="N83" s="22">
        <v>38</v>
      </c>
      <c r="O83" s="22">
        <v>34200</v>
      </c>
    </row>
    <row r="84" spans="1:15" x14ac:dyDescent="0.2">
      <c r="A84" s="22" t="s">
        <v>225</v>
      </c>
      <c r="B84" s="22" t="s">
        <v>346</v>
      </c>
      <c r="C84" s="161">
        <v>4700</v>
      </c>
      <c r="D84" s="22" t="s">
        <v>229</v>
      </c>
      <c r="E84" s="162">
        <v>40995</v>
      </c>
      <c r="F84" s="22">
        <v>31</v>
      </c>
      <c r="G84" s="22">
        <v>2</v>
      </c>
      <c r="H84" s="22">
        <v>145700</v>
      </c>
      <c r="I84" s="22">
        <v>9400</v>
      </c>
      <c r="J84" s="162">
        <v>40997</v>
      </c>
      <c r="K84" s="9">
        <v>40997</v>
      </c>
      <c r="L84" s="22">
        <v>2</v>
      </c>
      <c r="M84" s="22" t="s">
        <v>215</v>
      </c>
      <c r="N84" s="22">
        <v>29</v>
      </c>
      <c r="O84" s="22">
        <v>136300</v>
      </c>
    </row>
    <row r="85" spans="1:15" x14ac:dyDescent="0.2">
      <c r="A85" s="22" t="s">
        <v>219</v>
      </c>
      <c r="B85" s="22" t="s">
        <v>342</v>
      </c>
      <c r="C85" s="161">
        <v>1900</v>
      </c>
      <c r="D85" s="22" t="s">
        <v>232</v>
      </c>
      <c r="E85" s="162">
        <v>40989</v>
      </c>
      <c r="F85" s="22">
        <v>12</v>
      </c>
      <c r="G85" s="22">
        <v>4</v>
      </c>
      <c r="H85" s="22">
        <v>22800</v>
      </c>
      <c r="I85" s="22">
        <v>7600</v>
      </c>
      <c r="J85" s="162">
        <v>40997</v>
      </c>
      <c r="K85" s="9">
        <v>40998</v>
      </c>
      <c r="L85" s="22">
        <v>1</v>
      </c>
      <c r="M85" s="22" t="s">
        <v>117</v>
      </c>
      <c r="N85" s="22">
        <v>8</v>
      </c>
      <c r="O85" s="22">
        <v>15200</v>
      </c>
    </row>
    <row r="86" spans="1:15" x14ac:dyDescent="0.2">
      <c r="A86" s="22" t="s">
        <v>213</v>
      </c>
      <c r="B86" s="22" t="s">
        <v>344</v>
      </c>
      <c r="C86" s="161">
        <v>1300</v>
      </c>
      <c r="D86" s="22" t="s">
        <v>232</v>
      </c>
      <c r="E86" s="162">
        <v>40995</v>
      </c>
      <c r="F86" s="22">
        <v>28</v>
      </c>
      <c r="G86" s="22">
        <v>4</v>
      </c>
      <c r="H86" s="22">
        <v>36400</v>
      </c>
      <c r="I86" s="22">
        <v>5200</v>
      </c>
      <c r="J86" s="162">
        <v>40998</v>
      </c>
      <c r="K86" s="9">
        <v>40999</v>
      </c>
      <c r="L86" s="22">
        <v>2</v>
      </c>
      <c r="M86" s="22" t="s">
        <v>216</v>
      </c>
      <c r="N86" s="22">
        <v>24</v>
      </c>
      <c r="O86" s="22">
        <v>31200</v>
      </c>
    </row>
    <row r="87" spans="1:15" x14ac:dyDescent="0.2">
      <c r="A87" s="22" t="s">
        <v>222</v>
      </c>
      <c r="B87" s="22" t="s">
        <v>339</v>
      </c>
      <c r="C87" s="161">
        <v>4200</v>
      </c>
      <c r="D87" s="22" t="s">
        <v>232</v>
      </c>
      <c r="E87" s="162">
        <v>41000</v>
      </c>
      <c r="F87" s="22">
        <v>48</v>
      </c>
      <c r="G87" s="22">
        <v>3</v>
      </c>
      <c r="H87" s="22">
        <v>201600</v>
      </c>
      <c r="I87" s="22">
        <v>12600</v>
      </c>
      <c r="J87" s="162">
        <v>41000</v>
      </c>
      <c r="K87" s="9">
        <v>41001</v>
      </c>
      <c r="L87" s="22">
        <v>2</v>
      </c>
      <c r="M87" s="22" t="s">
        <v>217</v>
      </c>
      <c r="N87" s="22">
        <v>45</v>
      </c>
      <c r="O87" s="22">
        <v>189000</v>
      </c>
    </row>
    <row r="88" spans="1:15" x14ac:dyDescent="0.2">
      <c r="A88" s="22" t="s">
        <v>213</v>
      </c>
      <c r="B88" s="22" t="s">
        <v>343</v>
      </c>
      <c r="C88" s="161">
        <v>1650</v>
      </c>
      <c r="D88" s="22" t="s">
        <v>230</v>
      </c>
      <c r="E88" s="162">
        <v>40999</v>
      </c>
      <c r="F88" s="22">
        <v>42</v>
      </c>
      <c r="G88" s="22">
        <v>2</v>
      </c>
      <c r="H88" s="22">
        <v>69300</v>
      </c>
      <c r="I88" s="22">
        <v>3300</v>
      </c>
      <c r="J88" s="162">
        <v>41000</v>
      </c>
      <c r="K88" s="9">
        <v>41000</v>
      </c>
      <c r="L88" s="22">
        <v>1</v>
      </c>
      <c r="M88" s="22" t="s">
        <v>218</v>
      </c>
      <c r="N88" s="22">
        <v>40</v>
      </c>
      <c r="O88" s="22">
        <v>66000</v>
      </c>
    </row>
    <row r="89" spans="1:15" x14ac:dyDescent="0.2">
      <c r="A89" s="22" t="s">
        <v>221</v>
      </c>
      <c r="B89" s="22" t="s">
        <v>340</v>
      </c>
      <c r="C89" s="161">
        <v>2700</v>
      </c>
      <c r="D89" s="22" t="s">
        <v>230</v>
      </c>
      <c r="E89" s="162">
        <v>41000</v>
      </c>
      <c r="F89" s="22">
        <v>38</v>
      </c>
      <c r="G89" s="22">
        <v>4</v>
      </c>
      <c r="H89" s="22">
        <v>102600</v>
      </c>
      <c r="I89" s="22">
        <v>10800</v>
      </c>
      <c r="J89" s="162">
        <v>41001</v>
      </c>
      <c r="K89" s="9">
        <v>41003</v>
      </c>
      <c r="L89" s="22">
        <v>1</v>
      </c>
      <c r="M89" s="22" t="s">
        <v>117</v>
      </c>
      <c r="N89" s="22">
        <v>34</v>
      </c>
      <c r="O89" s="22">
        <v>91800</v>
      </c>
    </row>
    <row r="90" spans="1:15" x14ac:dyDescent="0.2">
      <c r="A90" s="22" t="s">
        <v>225</v>
      </c>
      <c r="B90" s="22" t="s">
        <v>349</v>
      </c>
      <c r="C90" s="161">
        <v>4450</v>
      </c>
      <c r="D90" s="22" t="s">
        <v>231</v>
      </c>
      <c r="E90" s="162">
        <v>40987</v>
      </c>
      <c r="F90" s="22">
        <v>50</v>
      </c>
      <c r="G90" s="22">
        <v>2</v>
      </c>
      <c r="H90" s="22">
        <v>222500</v>
      </c>
      <c r="I90" s="22">
        <v>8900</v>
      </c>
      <c r="J90" s="162">
        <v>41001</v>
      </c>
      <c r="K90" s="9">
        <v>41002</v>
      </c>
      <c r="L90" s="22">
        <v>2</v>
      </c>
      <c r="M90" s="22" t="s">
        <v>215</v>
      </c>
      <c r="N90" s="22">
        <v>48</v>
      </c>
      <c r="O90" s="22">
        <v>213600</v>
      </c>
    </row>
    <row r="91" spans="1:15" x14ac:dyDescent="0.2">
      <c r="A91" s="22" t="s">
        <v>222</v>
      </c>
      <c r="B91" s="22" t="s">
        <v>341</v>
      </c>
      <c r="C91" s="161">
        <v>4350</v>
      </c>
      <c r="D91" s="22" t="s">
        <v>214</v>
      </c>
      <c r="E91" s="162">
        <v>40999</v>
      </c>
      <c r="F91" s="22">
        <v>21</v>
      </c>
      <c r="G91" s="22">
        <v>3</v>
      </c>
      <c r="H91" s="22">
        <v>91350</v>
      </c>
      <c r="I91" s="22">
        <v>13050</v>
      </c>
      <c r="J91" s="162">
        <v>41002</v>
      </c>
      <c r="K91" s="9">
        <v>41004</v>
      </c>
      <c r="L91" s="22">
        <v>2</v>
      </c>
      <c r="M91" s="22" t="s">
        <v>215</v>
      </c>
      <c r="N91" s="22">
        <v>18</v>
      </c>
      <c r="O91" s="22">
        <v>78300</v>
      </c>
    </row>
    <row r="92" spans="1:15" x14ac:dyDescent="0.2">
      <c r="A92" s="22" t="s">
        <v>221</v>
      </c>
      <c r="B92" s="22" t="s">
        <v>342</v>
      </c>
      <c r="C92" s="161">
        <v>1800</v>
      </c>
      <c r="D92" s="22" t="s">
        <v>229</v>
      </c>
      <c r="E92" s="162">
        <v>40993</v>
      </c>
      <c r="F92" s="22">
        <v>13</v>
      </c>
      <c r="G92" s="22">
        <v>3</v>
      </c>
      <c r="H92" s="22">
        <v>23400</v>
      </c>
      <c r="I92" s="22">
        <v>5400</v>
      </c>
      <c r="J92" s="162">
        <v>41003</v>
      </c>
      <c r="K92" s="9">
        <v>41003</v>
      </c>
      <c r="L92" s="22">
        <v>2</v>
      </c>
      <c r="M92" s="22" t="s">
        <v>218</v>
      </c>
      <c r="N92" s="22">
        <v>10</v>
      </c>
      <c r="O92" s="22">
        <v>18000</v>
      </c>
    </row>
    <row r="93" spans="1:15" x14ac:dyDescent="0.2">
      <c r="A93" s="22" t="s">
        <v>221</v>
      </c>
      <c r="B93" s="22" t="s">
        <v>341</v>
      </c>
      <c r="C93" s="161">
        <v>2090</v>
      </c>
      <c r="D93" s="22" t="s">
        <v>229</v>
      </c>
      <c r="E93" s="162">
        <v>40993</v>
      </c>
      <c r="F93" s="22">
        <v>24</v>
      </c>
      <c r="G93" s="22">
        <v>2</v>
      </c>
      <c r="H93" s="22">
        <v>50160</v>
      </c>
      <c r="I93" s="22">
        <v>4180</v>
      </c>
      <c r="J93" s="162">
        <v>41004</v>
      </c>
      <c r="K93" s="9">
        <v>41004</v>
      </c>
      <c r="L93" s="22">
        <v>2</v>
      </c>
      <c r="M93" s="22" t="s">
        <v>64</v>
      </c>
      <c r="N93" s="22">
        <v>22</v>
      </c>
      <c r="O93" s="22">
        <v>45980</v>
      </c>
    </row>
    <row r="94" spans="1:15" x14ac:dyDescent="0.2">
      <c r="A94" s="22" t="s">
        <v>227</v>
      </c>
      <c r="B94" s="22" t="s">
        <v>345</v>
      </c>
      <c r="C94" s="161">
        <v>1120</v>
      </c>
      <c r="D94" s="22" t="s">
        <v>232</v>
      </c>
      <c r="E94" s="162">
        <v>41005</v>
      </c>
      <c r="F94" s="22">
        <v>39</v>
      </c>
      <c r="G94" s="22">
        <v>0</v>
      </c>
      <c r="H94" s="22">
        <v>43680</v>
      </c>
      <c r="I94" s="22">
        <v>0</v>
      </c>
      <c r="J94" s="162">
        <v>41005</v>
      </c>
      <c r="K94" s="9">
        <v>41006</v>
      </c>
      <c r="L94" s="22">
        <v>2</v>
      </c>
      <c r="M94" s="22" t="s">
        <v>117</v>
      </c>
      <c r="N94" s="22">
        <v>39</v>
      </c>
      <c r="O94" s="22">
        <v>43680</v>
      </c>
    </row>
    <row r="95" spans="1:15" x14ac:dyDescent="0.2">
      <c r="A95" s="22" t="s">
        <v>221</v>
      </c>
      <c r="B95" s="22" t="s">
        <v>342</v>
      </c>
      <c r="C95" s="161">
        <v>1800</v>
      </c>
      <c r="D95" s="22" t="s">
        <v>228</v>
      </c>
      <c r="E95" s="162">
        <v>41000</v>
      </c>
      <c r="F95" s="22">
        <v>11</v>
      </c>
      <c r="G95" s="22">
        <v>1</v>
      </c>
      <c r="H95" s="22">
        <v>19800</v>
      </c>
      <c r="I95" s="22">
        <v>1800</v>
      </c>
      <c r="J95" s="162">
        <v>41005</v>
      </c>
      <c r="K95" s="9">
        <v>41007</v>
      </c>
      <c r="L95" s="22">
        <v>2</v>
      </c>
      <c r="M95" s="22" t="s">
        <v>215</v>
      </c>
      <c r="N95" s="22">
        <v>10</v>
      </c>
      <c r="O95" s="22">
        <v>18000</v>
      </c>
    </row>
    <row r="96" spans="1:15" x14ac:dyDescent="0.2">
      <c r="A96" s="22" t="s">
        <v>225</v>
      </c>
      <c r="B96" s="22" t="s">
        <v>347</v>
      </c>
      <c r="C96" s="161">
        <v>3820</v>
      </c>
      <c r="D96" s="22" t="s">
        <v>232</v>
      </c>
      <c r="E96" s="162">
        <v>41001</v>
      </c>
      <c r="F96" s="22">
        <v>20</v>
      </c>
      <c r="G96" s="22">
        <v>0</v>
      </c>
      <c r="H96" s="22">
        <v>76400</v>
      </c>
      <c r="I96" s="22">
        <v>0</v>
      </c>
      <c r="J96" s="162">
        <v>41005</v>
      </c>
      <c r="K96" s="9">
        <v>41006</v>
      </c>
      <c r="L96" s="22">
        <v>1</v>
      </c>
      <c r="M96" s="22" t="s">
        <v>217</v>
      </c>
      <c r="N96" s="22">
        <v>20</v>
      </c>
      <c r="O96" s="22">
        <v>76400</v>
      </c>
    </row>
    <row r="97" spans="1:15" x14ac:dyDescent="0.2">
      <c r="A97" s="22" t="s">
        <v>223</v>
      </c>
      <c r="B97" s="22" t="s">
        <v>340</v>
      </c>
      <c r="C97" s="161">
        <v>4600</v>
      </c>
      <c r="D97" s="22" t="s">
        <v>231</v>
      </c>
      <c r="E97" s="162">
        <v>40995</v>
      </c>
      <c r="F97" s="22">
        <v>24</v>
      </c>
      <c r="G97" s="22">
        <v>3</v>
      </c>
      <c r="H97" s="22">
        <v>110400</v>
      </c>
      <c r="I97" s="22">
        <v>13800</v>
      </c>
      <c r="J97" s="162">
        <v>41007</v>
      </c>
      <c r="K97" s="9">
        <v>41007</v>
      </c>
      <c r="L97" s="22">
        <v>2</v>
      </c>
      <c r="M97" s="22" t="s">
        <v>117</v>
      </c>
      <c r="N97" s="22">
        <v>21</v>
      </c>
      <c r="O97" s="22">
        <v>96600</v>
      </c>
    </row>
    <row r="98" spans="1:15" x14ac:dyDescent="0.2">
      <c r="A98" s="22" t="s">
        <v>224</v>
      </c>
      <c r="B98" s="22" t="s">
        <v>345</v>
      </c>
      <c r="C98" s="161">
        <v>1950</v>
      </c>
      <c r="D98" s="22" t="s">
        <v>231</v>
      </c>
      <c r="E98" s="162">
        <v>40996</v>
      </c>
      <c r="F98" s="22">
        <v>32</v>
      </c>
      <c r="G98" s="22">
        <v>3</v>
      </c>
      <c r="H98" s="22">
        <v>62400</v>
      </c>
      <c r="I98" s="22">
        <v>5850</v>
      </c>
      <c r="J98" s="162">
        <v>41007</v>
      </c>
      <c r="K98" s="9">
        <v>41008</v>
      </c>
      <c r="L98" s="22">
        <v>1</v>
      </c>
      <c r="M98" s="22" t="s">
        <v>117</v>
      </c>
      <c r="N98" s="22">
        <v>29</v>
      </c>
      <c r="O98" s="22">
        <v>56550</v>
      </c>
    </row>
    <row r="99" spans="1:15" x14ac:dyDescent="0.2">
      <c r="A99" s="22" t="s">
        <v>225</v>
      </c>
      <c r="B99" s="22" t="s">
        <v>347</v>
      </c>
      <c r="C99" s="161">
        <v>3800</v>
      </c>
      <c r="D99" s="22" t="s">
        <v>228</v>
      </c>
      <c r="E99" s="162">
        <v>41006</v>
      </c>
      <c r="F99" s="22">
        <v>40</v>
      </c>
      <c r="G99" s="22">
        <v>3</v>
      </c>
      <c r="H99" s="22">
        <v>152000</v>
      </c>
      <c r="I99" s="22">
        <v>11400</v>
      </c>
      <c r="J99" s="162">
        <v>41008</v>
      </c>
      <c r="K99" s="9">
        <v>41009</v>
      </c>
      <c r="L99" s="22">
        <v>1</v>
      </c>
      <c r="M99" s="22" t="s">
        <v>64</v>
      </c>
      <c r="N99" s="22">
        <v>37</v>
      </c>
      <c r="O99" s="22">
        <v>140600</v>
      </c>
    </row>
    <row r="100" spans="1:15" x14ac:dyDescent="0.2">
      <c r="A100" s="22" t="s">
        <v>219</v>
      </c>
      <c r="B100" s="22" t="s">
        <v>339</v>
      </c>
      <c r="C100" s="161">
        <v>3190</v>
      </c>
      <c r="D100" s="22" t="s">
        <v>231</v>
      </c>
      <c r="E100" s="162">
        <v>40996</v>
      </c>
      <c r="F100" s="22">
        <v>23</v>
      </c>
      <c r="G100" s="22">
        <v>1</v>
      </c>
      <c r="H100" s="22">
        <v>73370</v>
      </c>
      <c r="I100" s="22">
        <v>3190</v>
      </c>
      <c r="J100" s="162">
        <v>41008</v>
      </c>
      <c r="K100" s="9">
        <v>41008</v>
      </c>
      <c r="L100" s="22">
        <v>2</v>
      </c>
      <c r="M100" s="22" t="s">
        <v>218</v>
      </c>
      <c r="N100" s="22">
        <v>22</v>
      </c>
      <c r="O100" s="22">
        <v>70180</v>
      </c>
    </row>
    <row r="101" spans="1:15" x14ac:dyDescent="0.2">
      <c r="A101" s="22" t="s">
        <v>220</v>
      </c>
      <c r="B101" s="22" t="s">
        <v>340</v>
      </c>
      <c r="C101" s="161">
        <v>1250</v>
      </c>
      <c r="D101" s="22" t="s">
        <v>232</v>
      </c>
      <c r="E101" s="162">
        <v>41007</v>
      </c>
      <c r="F101" s="22">
        <v>29</v>
      </c>
      <c r="G101" s="22">
        <v>4</v>
      </c>
      <c r="H101" s="22">
        <v>36250</v>
      </c>
      <c r="I101" s="22">
        <v>5000</v>
      </c>
      <c r="J101" s="162">
        <v>41009</v>
      </c>
      <c r="K101" s="9">
        <v>41009</v>
      </c>
      <c r="L101" s="22">
        <v>1</v>
      </c>
      <c r="M101" s="22" t="s">
        <v>218</v>
      </c>
      <c r="N101" s="22">
        <v>25</v>
      </c>
      <c r="O101" s="22">
        <v>31250</v>
      </c>
    </row>
    <row r="102" spans="1:15" x14ac:dyDescent="0.2">
      <c r="A102" s="22" t="s">
        <v>223</v>
      </c>
      <c r="B102" s="22" t="s">
        <v>343</v>
      </c>
      <c r="C102" s="161">
        <v>5500</v>
      </c>
      <c r="D102" s="22" t="s">
        <v>232</v>
      </c>
      <c r="E102" s="162">
        <v>41008</v>
      </c>
      <c r="F102" s="22">
        <v>20</v>
      </c>
      <c r="G102" s="22">
        <v>4</v>
      </c>
      <c r="H102" s="22">
        <v>110000</v>
      </c>
      <c r="I102" s="22">
        <v>22000</v>
      </c>
      <c r="J102" s="162">
        <v>41009</v>
      </c>
      <c r="K102" s="9">
        <v>41009</v>
      </c>
      <c r="L102" s="22">
        <v>2</v>
      </c>
      <c r="M102" s="22" t="s">
        <v>117</v>
      </c>
      <c r="N102" s="22">
        <v>16</v>
      </c>
      <c r="O102" s="22">
        <v>88000</v>
      </c>
    </row>
    <row r="103" spans="1:15" x14ac:dyDescent="0.2">
      <c r="A103" s="22" t="s">
        <v>226</v>
      </c>
      <c r="B103" s="22" t="s">
        <v>340</v>
      </c>
      <c r="C103" s="161">
        <v>1200</v>
      </c>
      <c r="D103" s="22" t="s">
        <v>231</v>
      </c>
      <c r="E103" s="162">
        <v>41011</v>
      </c>
      <c r="F103" s="22">
        <v>44</v>
      </c>
      <c r="G103" s="22">
        <v>2</v>
      </c>
      <c r="H103" s="22">
        <v>52800</v>
      </c>
      <c r="I103" s="22">
        <v>2400</v>
      </c>
      <c r="J103" s="162">
        <v>41011</v>
      </c>
      <c r="K103" s="9">
        <v>41013</v>
      </c>
      <c r="L103" s="22">
        <v>2</v>
      </c>
      <c r="M103" s="22" t="s">
        <v>215</v>
      </c>
      <c r="N103" s="22">
        <v>42</v>
      </c>
      <c r="O103" s="22">
        <v>50400</v>
      </c>
    </row>
    <row r="104" spans="1:15" x14ac:dyDescent="0.2">
      <c r="A104" s="22" t="s">
        <v>222</v>
      </c>
      <c r="B104" s="22" t="s">
        <v>343</v>
      </c>
      <c r="C104" s="161">
        <v>2850</v>
      </c>
      <c r="D104" s="22" t="s">
        <v>231</v>
      </c>
      <c r="E104" s="162">
        <v>41002</v>
      </c>
      <c r="F104" s="22">
        <v>48</v>
      </c>
      <c r="G104" s="22">
        <v>1</v>
      </c>
      <c r="H104" s="22">
        <v>136800</v>
      </c>
      <c r="I104" s="22">
        <v>2850</v>
      </c>
      <c r="J104" s="162">
        <v>41012</v>
      </c>
      <c r="K104" s="9">
        <v>41013</v>
      </c>
      <c r="L104" s="22">
        <v>1</v>
      </c>
      <c r="M104" s="22" t="s">
        <v>117</v>
      </c>
      <c r="N104" s="22">
        <v>47</v>
      </c>
      <c r="O104" s="22">
        <v>133950</v>
      </c>
    </row>
    <row r="105" spans="1:15" x14ac:dyDescent="0.2">
      <c r="A105" s="22" t="s">
        <v>213</v>
      </c>
      <c r="B105" s="22" t="s">
        <v>342</v>
      </c>
      <c r="C105" s="161">
        <v>1700</v>
      </c>
      <c r="D105" s="22" t="s">
        <v>228</v>
      </c>
      <c r="E105" s="162">
        <v>41001</v>
      </c>
      <c r="F105" s="22">
        <v>45</v>
      </c>
      <c r="G105" s="22">
        <v>2</v>
      </c>
      <c r="H105" s="22">
        <v>76500</v>
      </c>
      <c r="I105" s="22">
        <v>3400</v>
      </c>
      <c r="J105" s="162">
        <v>41012</v>
      </c>
      <c r="K105" s="9">
        <v>41013</v>
      </c>
      <c r="L105" s="22">
        <v>1</v>
      </c>
      <c r="M105" s="22" t="s">
        <v>117</v>
      </c>
      <c r="N105" s="22">
        <v>43</v>
      </c>
      <c r="O105" s="22">
        <v>73100</v>
      </c>
    </row>
    <row r="106" spans="1:15" x14ac:dyDescent="0.2">
      <c r="A106" s="22" t="s">
        <v>227</v>
      </c>
      <c r="B106" s="22" t="s">
        <v>342</v>
      </c>
      <c r="C106" s="161">
        <v>1200</v>
      </c>
      <c r="D106" s="22" t="s">
        <v>229</v>
      </c>
      <c r="E106" s="162">
        <v>41005</v>
      </c>
      <c r="F106" s="22">
        <v>44</v>
      </c>
      <c r="G106" s="22">
        <v>3</v>
      </c>
      <c r="H106" s="22">
        <v>52800</v>
      </c>
      <c r="I106" s="22">
        <v>3600</v>
      </c>
      <c r="J106" s="162">
        <v>41013</v>
      </c>
      <c r="K106" s="9">
        <v>41015</v>
      </c>
      <c r="L106" s="22">
        <v>1</v>
      </c>
      <c r="M106" s="22" t="s">
        <v>216</v>
      </c>
      <c r="N106" s="22">
        <v>41</v>
      </c>
      <c r="O106" s="22">
        <v>49200</v>
      </c>
    </row>
    <row r="107" spans="1:15" x14ac:dyDescent="0.2">
      <c r="A107" s="22" t="s">
        <v>213</v>
      </c>
      <c r="B107" s="22" t="s">
        <v>341</v>
      </c>
      <c r="C107" s="161">
        <v>1400</v>
      </c>
      <c r="D107" s="22" t="s">
        <v>229</v>
      </c>
      <c r="E107" s="162">
        <v>41014</v>
      </c>
      <c r="F107" s="22">
        <v>12</v>
      </c>
      <c r="G107" s="22">
        <v>1</v>
      </c>
      <c r="H107" s="22">
        <v>16800</v>
      </c>
      <c r="I107" s="22">
        <v>1400</v>
      </c>
      <c r="J107" s="162">
        <v>41014</v>
      </c>
      <c r="K107" s="9">
        <v>41015</v>
      </c>
      <c r="L107" s="22">
        <v>1</v>
      </c>
      <c r="M107" s="22" t="s">
        <v>215</v>
      </c>
      <c r="N107" s="22">
        <v>11</v>
      </c>
      <c r="O107" s="22">
        <v>15400</v>
      </c>
    </row>
    <row r="108" spans="1:15" x14ac:dyDescent="0.2">
      <c r="A108" s="22" t="s">
        <v>224</v>
      </c>
      <c r="B108" s="22" t="s">
        <v>339</v>
      </c>
      <c r="C108" s="161">
        <v>900</v>
      </c>
      <c r="D108" s="22" t="s">
        <v>230</v>
      </c>
      <c r="E108" s="162">
        <v>41010</v>
      </c>
      <c r="F108" s="22">
        <v>34</v>
      </c>
      <c r="G108" s="22">
        <v>1</v>
      </c>
      <c r="H108" s="22">
        <v>30600</v>
      </c>
      <c r="I108" s="22">
        <v>900</v>
      </c>
      <c r="J108" s="162">
        <v>41015</v>
      </c>
      <c r="K108" s="9">
        <v>41015</v>
      </c>
      <c r="L108" s="22">
        <v>1</v>
      </c>
      <c r="M108" s="22" t="s">
        <v>218</v>
      </c>
      <c r="N108" s="22">
        <v>33</v>
      </c>
      <c r="O108" s="22">
        <v>29700</v>
      </c>
    </row>
    <row r="109" spans="1:15" x14ac:dyDescent="0.2">
      <c r="A109" s="22" t="s">
        <v>213</v>
      </c>
      <c r="B109" s="22" t="s">
        <v>341</v>
      </c>
      <c r="C109" s="161">
        <v>1380</v>
      </c>
      <c r="D109" s="22" t="s">
        <v>214</v>
      </c>
      <c r="E109" s="162">
        <v>41008</v>
      </c>
      <c r="F109" s="22">
        <v>14</v>
      </c>
      <c r="G109" s="22">
        <v>1</v>
      </c>
      <c r="H109" s="22">
        <v>19320</v>
      </c>
      <c r="I109" s="22">
        <v>1380</v>
      </c>
      <c r="J109" s="162">
        <v>41016</v>
      </c>
      <c r="K109" s="9">
        <v>41018</v>
      </c>
      <c r="L109" s="22">
        <v>2</v>
      </c>
      <c r="M109" s="22" t="s">
        <v>217</v>
      </c>
      <c r="N109" s="22">
        <v>13</v>
      </c>
      <c r="O109" s="22">
        <v>17940</v>
      </c>
    </row>
    <row r="110" spans="1:15" x14ac:dyDescent="0.2">
      <c r="A110" s="22" t="s">
        <v>223</v>
      </c>
      <c r="B110" s="22" t="s">
        <v>340</v>
      </c>
      <c r="C110" s="161">
        <v>4550</v>
      </c>
      <c r="D110" s="22" t="s">
        <v>232</v>
      </c>
      <c r="E110" s="162">
        <v>41010</v>
      </c>
      <c r="F110" s="22">
        <v>26</v>
      </c>
      <c r="G110" s="22">
        <v>3</v>
      </c>
      <c r="H110" s="22">
        <v>118300</v>
      </c>
      <c r="I110" s="22">
        <v>13650</v>
      </c>
      <c r="J110" s="162">
        <v>41017</v>
      </c>
      <c r="K110" s="9">
        <v>41018</v>
      </c>
      <c r="L110" s="22">
        <v>1</v>
      </c>
      <c r="M110" s="22" t="s">
        <v>64</v>
      </c>
      <c r="N110" s="22">
        <v>23</v>
      </c>
      <c r="O110" s="22">
        <v>104650</v>
      </c>
    </row>
    <row r="111" spans="1:15" x14ac:dyDescent="0.2">
      <c r="A111" s="22" t="s">
        <v>226</v>
      </c>
      <c r="B111" s="22" t="s">
        <v>344</v>
      </c>
      <c r="C111" s="161">
        <v>2500</v>
      </c>
      <c r="D111" s="22" t="s">
        <v>228</v>
      </c>
      <c r="E111" s="162">
        <v>41018</v>
      </c>
      <c r="F111" s="22">
        <v>25</v>
      </c>
      <c r="G111" s="22">
        <v>0</v>
      </c>
      <c r="H111" s="22">
        <v>62500</v>
      </c>
      <c r="I111" s="22">
        <v>0</v>
      </c>
      <c r="J111" s="162">
        <v>41018</v>
      </c>
      <c r="K111" s="9">
        <v>41018</v>
      </c>
      <c r="L111" s="22">
        <v>1</v>
      </c>
      <c r="M111" s="22" t="s">
        <v>218</v>
      </c>
      <c r="N111" s="22">
        <v>25</v>
      </c>
      <c r="O111" s="22">
        <v>62500</v>
      </c>
    </row>
    <row r="112" spans="1:15" x14ac:dyDescent="0.2">
      <c r="A112" s="22" t="s">
        <v>222</v>
      </c>
      <c r="B112" s="22" t="s">
        <v>343</v>
      </c>
      <c r="C112" s="161">
        <v>2850</v>
      </c>
      <c r="D112" s="22" t="s">
        <v>214</v>
      </c>
      <c r="E112" s="162">
        <v>41008</v>
      </c>
      <c r="F112" s="22">
        <v>35</v>
      </c>
      <c r="G112" s="22">
        <v>2</v>
      </c>
      <c r="H112" s="22">
        <v>99750</v>
      </c>
      <c r="I112" s="22">
        <v>5700</v>
      </c>
      <c r="J112" s="162">
        <v>41018</v>
      </c>
      <c r="K112" s="9">
        <v>41019</v>
      </c>
      <c r="L112" s="22">
        <v>2</v>
      </c>
      <c r="M112" s="22" t="s">
        <v>216</v>
      </c>
      <c r="N112" s="22">
        <v>33</v>
      </c>
      <c r="O112" s="22">
        <v>94050</v>
      </c>
    </row>
    <row r="113" spans="1:15" x14ac:dyDescent="0.2">
      <c r="A113" s="22" t="s">
        <v>226</v>
      </c>
      <c r="B113" s="22" t="s">
        <v>339</v>
      </c>
      <c r="C113" s="161">
        <v>850</v>
      </c>
      <c r="D113" s="22" t="s">
        <v>232</v>
      </c>
      <c r="E113" s="162">
        <v>41013</v>
      </c>
      <c r="F113" s="22">
        <v>26</v>
      </c>
      <c r="G113" s="22">
        <v>0</v>
      </c>
      <c r="H113" s="22">
        <v>22100</v>
      </c>
      <c r="I113" s="22">
        <v>0</v>
      </c>
      <c r="J113" s="162">
        <v>41020</v>
      </c>
      <c r="K113" s="9">
        <v>41022</v>
      </c>
      <c r="L113" s="22">
        <v>2</v>
      </c>
      <c r="M113" s="22" t="s">
        <v>218</v>
      </c>
      <c r="N113" s="22">
        <v>26</v>
      </c>
      <c r="O113" s="22">
        <v>22100</v>
      </c>
    </row>
    <row r="114" spans="1:15" x14ac:dyDescent="0.2">
      <c r="A114" s="22" t="s">
        <v>222</v>
      </c>
      <c r="B114" s="22" t="s">
        <v>346</v>
      </c>
      <c r="C114" s="161">
        <v>3900</v>
      </c>
      <c r="D114" s="22" t="s">
        <v>232</v>
      </c>
      <c r="E114" s="162">
        <v>41008</v>
      </c>
      <c r="F114" s="22">
        <v>27</v>
      </c>
      <c r="G114" s="22">
        <v>3</v>
      </c>
      <c r="H114" s="22">
        <v>105300</v>
      </c>
      <c r="I114" s="22">
        <v>11700</v>
      </c>
      <c r="J114" s="162">
        <v>41020</v>
      </c>
      <c r="K114" s="9">
        <v>41021</v>
      </c>
      <c r="L114" s="22">
        <v>2</v>
      </c>
      <c r="M114" s="22" t="s">
        <v>216</v>
      </c>
      <c r="N114" s="22">
        <v>24</v>
      </c>
      <c r="O114" s="22">
        <v>93600</v>
      </c>
    </row>
    <row r="115" spans="1:15" x14ac:dyDescent="0.2">
      <c r="A115" s="22" t="s">
        <v>213</v>
      </c>
      <c r="B115" s="22" t="s">
        <v>344</v>
      </c>
      <c r="C115" s="161">
        <v>1280</v>
      </c>
      <c r="D115" s="22" t="s">
        <v>230</v>
      </c>
      <c r="E115" s="162">
        <v>41018</v>
      </c>
      <c r="F115" s="22">
        <v>42</v>
      </c>
      <c r="G115" s="22">
        <v>0</v>
      </c>
      <c r="H115" s="22">
        <v>53760</v>
      </c>
      <c r="I115" s="22">
        <v>0</v>
      </c>
      <c r="J115" s="162">
        <v>41020</v>
      </c>
      <c r="K115" s="9">
        <v>41021</v>
      </c>
      <c r="L115" s="22">
        <v>1</v>
      </c>
      <c r="M115" s="22" t="s">
        <v>215</v>
      </c>
      <c r="N115" s="22">
        <v>42</v>
      </c>
      <c r="O115" s="22">
        <v>53760</v>
      </c>
    </row>
    <row r="116" spans="1:15" x14ac:dyDescent="0.2">
      <c r="A116" s="22" t="s">
        <v>221</v>
      </c>
      <c r="B116" s="22" t="s">
        <v>341</v>
      </c>
      <c r="C116" s="161">
        <v>2150</v>
      </c>
      <c r="D116" s="22" t="s">
        <v>231</v>
      </c>
      <c r="E116" s="162">
        <v>41009</v>
      </c>
      <c r="F116" s="22">
        <v>18</v>
      </c>
      <c r="G116" s="22">
        <v>4</v>
      </c>
      <c r="H116" s="22">
        <v>38700</v>
      </c>
      <c r="I116" s="22">
        <v>8600</v>
      </c>
      <c r="J116" s="162">
        <v>41021</v>
      </c>
      <c r="K116" s="9">
        <v>41023</v>
      </c>
      <c r="L116" s="22">
        <v>1</v>
      </c>
      <c r="M116" s="22" t="s">
        <v>117</v>
      </c>
      <c r="N116" s="22">
        <v>14</v>
      </c>
      <c r="O116" s="22">
        <v>30100</v>
      </c>
    </row>
    <row r="117" spans="1:15" x14ac:dyDescent="0.2">
      <c r="A117" s="22" t="s">
        <v>223</v>
      </c>
      <c r="B117" s="22" t="s">
        <v>344</v>
      </c>
      <c r="C117" s="161">
        <v>10110</v>
      </c>
      <c r="D117" s="22" t="s">
        <v>232</v>
      </c>
      <c r="E117" s="162">
        <v>41009</v>
      </c>
      <c r="F117" s="22">
        <v>39</v>
      </c>
      <c r="G117" s="22">
        <v>4</v>
      </c>
      <c r="H117" s="22">
        <v>394290</v>
      </c>
      <c r="I117" s="22">
        <v>40440</v>
      </c>
      <c r="J117" s="162">
        <v>41022</v>
      </c>
      <c r="K117" s="9">
        <v>41022</v>
      </c>
      <c r="L117" s="22">
        <v>1</v>
      </c>
      <c r="M117" s="22" t="s">
        <v>218</v>
      </c>
      <c r="N117" s="22">
        <v>35</v>
      </c>
      <c r="O117" s="22">
        <v>353850</v>
      </c>
    </row>
    <row r="118" spans="1:15" x14ac:dyDescent="0.2">
      <c r="A118" s="22" t="s">
        <v>219</v>
      </c>
      <c r="B118" s="22" t="s">
        <v>339</v>
      </c>
      <c r="C118" s="161">
        <v>3160</v>
      </c>
      <c r="D118" s="22" t="s">
        <v>214</v>
      </c>
      <c r="E118" s="162">
        <v>41014</v>
      </c>
      <c r="F118" s="22">
        <v>46</v>
      </c>
      <c r="G118" s="22">
        <v>1</v>
      </c>
      <c r="H118" s="22">
        <v>145360</v>
      </c>
      <c r="I118" s="22">
        <v>3160</v>
      </c>
      <c r="J118" s="162">
        <v>41022</v>
      </c>
      <c r="K118" s="9">
        <v>41024</v>
      </c>
      <c r="L118" s="22">
        <v>1</v>
      </c>
      <c r="M118" s="22" t="s">
        <v>218</v>
      </c>
      <c r="N118" s="22">
        <v>45</v>
      </c>
      <c r="O118" s="22">
        <v>142200</v>
      </c>
    </row>
    <row r="119" spans="1:15" x14ac:dyDescent="0.2">
      <c r="A119" s="22" t="s">
        <v>223</v>
      </c>
      <c r="B119" s="22" t="s">
        <v>343</v>
      </c>
      <c r="C119" s="161">
        <v>5490</v>
      </c>
      <c r="D119" s="22" t="s">
        <v>230</v>
      </c>
      <c r="E119" s="162">
        <v>41019</v>
      </c>
      <c r="F119" s="22">
        <v>17</v>
      </c>
      <c r="G119" s="22">
        <v>2</v>
      </c>
      <c r="H119" s="22">
        <v>93330</v>
      </c>
      <c r="I119" s="22">
        <v>10980</v>
      </c>
      <c r="J119" s="162">
        <v>41023</v>
      </c>
      <c r="K119" s="9">
        <v>41023</v>
      </c>
      <c r="L119" s="22">
        <v>1</v>
      </c>
      <c r="M119" s="22" t="s">
        <v>217</v>
      </c>
      <c r="N119" s="22">
        <v>15</v>
      </c>
      <c r="O119" s="22">
        <v>82350</v>
      </c>
    </row>
    <row r="120" spans="1:15" x14ac:dyDescent="0.2">
      <c r="A120" s="22" t="s">
        <v>219</v>
      </c>
      <c r="B120" s="22" t="s">
        <v>340</v>
      </c>
      <c r="C120" s="161">
        <v>3150</v>
      </c>
      <c r="D120" s="22" t="s">
        <v>214</v>
      </c>
      <c r="E120" s="162">
        <v>41013</v>
      </c>
      <c r="F120" s="22">
        <v>39</v>
      </c>
      <c r="G120" s="22">
        <v>0</v>
      </c>
      <c r="H120" s="22">
        <v>122850</v>
      </c>
      <c r="I120" s="22">
        <v>0</v>
      </c>
      <c r="J120" s="162">
        <v>41023</v>
      </c>
      <c r="K120" s="9">
        <v>41024</v>
      </c>
      <c r="L120" s="22">
        <v>1</v>
      </c>
      <c r="M120" s="22" t="s">
        <v>215</v>
      </c>
      <c r="N120" s="22">
        <v>39</v>
      </c>
      <c r="O120" s="22">
        <v>122850</v>
      </c>
    </row>
    <row r="121" spans="1:15" x14ac:dyDescent="0.2">
      <c r="A121" s="22" t="s">
        <v>220</v>
      </c>
      <c r="B121" s="22" t="s">
        <v>345</v>
      </c>
      <c r="C121" s="161">
        <v>3400</v>
      </c>
      <c r="D121" s="22" t="s">
        <v>232</v>
      </c>
      <c r="E121" s="162">
        <v>41017</v>
      </c>
      <c r="F121" s="22">
        <v>17</v>
      </c>
      <c r="G121" s="22">
        <v>2</v>
      </c>
      <c r="H121" s="22">
        <v>57800</v>
      </c>
      <c r="I121" s="22">
        <v>6800</v>
      </c>
      <c r="J121" s="162">
        <v>41024</v>
      </c>
      <c r="K121" s="9">
        <v>41024</v>
      </c>
      <c r="L121" s="22">
        <v>1</v>
      </c>
      <c r="M121" s="22" t="s">
        <v>64</v>
      </c>
      <c r="N121" s="22">
        <v>15</v>
      </c>
      <c r="O121" s="22">
        <v>51000</v>
      </c>
    </row>
    <row r="122" spans="1:15" x14ac:dyDescent="0.2">
      <c r="A122" s="22" t="s">
        <v>226</v>
      </c>
      <c r="B122" s="22" t="s">
        <v>339</v>
      </c>
      <c r="C122" s="161">
        <v>890</v>
      </c>
      <c r="D122" s="22" t="s">
        <v>214</v>
      </c>
      <c r="E122" s="162">
        <v>41017</v>
      </c>
      <c r="F122" s="22">
        <v>44</v>
      </c>
      <c r="G122" s="22">
        <v>1</v>
      </c>
      <c r="H122" s="22">
        <v>39160</v>
      </c>
      <c r="I122" s="22">
        <v>890</v>
      </c>
      <c r="J122" s="162">
        <v>41024</v>
      </c>
      <c r="K122" s="9">
        <v>41026</v>
      </c>
      <c r="L122" s="22">
        <v>1</v>
      </c>
      <c r="M122" s="22" t="s">
        <v>216</v>
      </c>
      <c r="N122" s="22">
        <v>43</v>
      </c>
      <c r="O122" s="22">
        <v>38270</v>
      </c>
    </row>
    <row r="123" spans="1:15" x14ac:dyDescent="0.2">
      <c r="A123" s="22" t="s">
        <v>225</v>
      </c>
      <c r="B123" s="22" t="s">
        <v>349</v>
      </c>
      <c r="C123" s="161">
        <v>4500</v>
      </c>
      <c r="D123" s="22" t="s">
        <v>230</v>
      </c>
      <c r="E123" s="162">
        <v>41015</v>
      </c>
      <c r="F123" s="22">
        <v>33</v>
      </c>
      <c r="G123" s="22">
        <v>3</v>
      </c>
      <c r="H123" s="22">
        <v>148500</v>
      </c>
      <c r="I123" s="22">
        <v>13500</v>
      </c>
      <c r="J123" s="162">
        <v>41026</v>
      </c>
      <c r="K123" s="9">
        <v>41027</v>
      </c>
      <c r="L123" s="22">
        <v>2</v>
      </c>
      <c r="M123" s="22" t="s">
        <v>215</v>
      </c>
      <c r="N123" s="22">
        <v>30</v>
      </c>
      <c r="O123" s="22">
        <v>135000</v>
      </c>
    </row>
    <row r="124" spans="1:15" x14ac:dyDescent="0.2">
      <c r="A124" s="22" t="s">
        <v>220</v>
      </c>
      <c r="B124" s="22" t="s">
        <v>340</v>
      </c>
      <c r="C124" s="161">
        <v>1280</v>
      </c>
      <c r="D124" s="22" t="s">
        <v>230</v>
      </c>
      <c r="E124" s="162">
        <v>41021</v>
      </c>
      <c r="F124" s="22">
        <v>14</v>
      </c>
      <c r="G124" s="22">
        <v>0</v>
      </c>
      <c r="H124" s="22">
        <v>17920</v>
      </c>
      <c r="I124" s="22">
        <v>0</v>
      </c>
      <c r="J124" s="162">
        <v>41029</v>
      </c>
      <c r="K124" s="9">
        <v>41029</v>
      </c>
      <c r="L124" s="22">
        <v>1</v>
      </c>
      <c r="M124" s="22" t="s">
        <v>216</v>
      </c>
      <c r="N124" s="22">
        <v>14</v>
      </c>
      <c r="O124" s="22">
        <v>17920</v>
      </c>
    </row>
    <row r="125" spans="1:15" x14ac:dyDescent="0.2">
      <c r="A125" s="22" t="s">
        <v>221</v>
      </c>
      <c r="B125" s="22" t="s">
        <v>343</v>
      </c>
      <c r="C125" s="161">
        <v>2540</v>
      </c>
      <c r="D125" s="22" t="s">
        <v>231</v>
      </c>
      <c r="E125" s="162">
        <v>41023</v>
      </c>
      <c r="F125" s="22">
        <v>48</v>
      </c>
      <c r="G125" s="22">
        <v>4</v>
      </c>
      <c r="H125" s="22">
        <v>121920</v>
      </c>
      <c r="I125" s="22">
        <v>10160</v>
      </c>
      <c r="J125" s="162">
        <v>41030</v>
      </c>
      <c r="K125" s="9">
        <v>41032</v>
      </c>
      <c r="L125" s="22">
        <v>1</v>
      </c>
      <c r="M125" s="22" t="s">
        <v>217</v>
      </c>
      <c r="N125" s="22">
        <v>44</v>
      </c>
      <c r="O125" s="22">
        <v>111760</v>
      </c>
    </row>
    <row r="126" spans="1:15" x14ac:dyDescent="0.2">
      <c r="A126" s="22" t="s">
        <v>213</v>
      </c>
      <c r="B126" s="22" t="s">
        <v>344</v>
      </c>
      <c r="C126" s="161">
        <v>1200</v>
      </c>
      <c r="D126" s="22" t="s">
        <v>229</v>
      </c>
      <c r="E126" s="162">
        <v>41023</v>
      </c>
      <c r="F126" s="22">
        <v>23</v>
      </c>
      <c r="G126" s="22">
        <v>2</v>
      </c>
      <c r="H126" s="22">
        <v>27600</v>
      </c>
      <c r="I126" s="22">
        <v>2400</v>
      </c>
      <c r="J126" s="162">
        <v>41033</v>
      </c>
      <c r="K126" s="9">
        <v>41033</v>
      </c>
      <c r="L126" s="22">
        <v>2</v>
      </c>
      <c r="M126" s="22" t="s">
        <v>64</v>
      </c>
      <c r="N126" s="22">
        <v>21</v>
      </c>
      <c r="O126" s="22">
        <v>25200</v>
      </c>
    </row>
    <row r="127" spans="1:15" x14ac:dyDescent="0.2">
      <c r="A127" s="22" t="s">
        <v>227</v>
      </c>
      <c r="B127" s="22" t="s">
        <v>343</v>
      </c>
      <c r="C127" s="161">
        <v>800</v>
      </c>
      <c r="D127" s="22" t="s">
        <v>229</v>
      </c>
      <c r="E127" s="162">
        <v>41023</v>
      </c>
      <c r="F127" s="22">
        <v>44</v>
      </c>
      <c r="G127" s="22">
        <v>4</v>
      </c>
      <c r="H127" s="22">
        <v>35200</v>
      </c>
      <c r="I127" s="22">
        <v>3200</v>
      </c>
      <c r="J127" s="162">
        <v>41034</v>
      </c>
      <c r="K127" s="9">
        <v>41035</v>
      </c>
      <c r="L127" s="22">
        <v>2</v>
      </c>
      <c r="M127" s="22" t="s">
        <v>217</v>
      </c>
      <c r="N127" s="22">
        <v>40</v>
      </c>
      <c r="O127" s="22">
        <v>32000</v>
      </c>
    </row>
    <row r="128" spans="1:15" x14ac:dyDescent="0.2">
      <c r="A128" s="22" t="s">
        <v>222</v>
      </c>
      <c r="B128" s="22" t="s">
        <v>345</v>
      </c>
      <c r="C128" s="161">
        <v>2900</v>
      </c>
      <c r="D128" s="22" t="s">
        <v>228</v>
      </c>
      <c r="E128" s="162">
        <v>41027</v>
      </c>
      <c r="F128" s="22">
        <v>42</v>
      </c>
      <c r="G128" s="22">
        <v>3</v>
      </c>
      <c r="H128" s="22">
        <v>121800</v>
      </c>
      <c r="I128" s="22">
        <v>8700</v>
      </c>
      <c r="J128" s="162">
        <v>41036</v>
      </c>
      <c r="K128" s="9">
        <v>41036</v>
      </c>
      <c r="L128" s="22">
        <v>1</v>
      </c>
      <c r="M128" s="22" t="s">
        <v>216</v>
      </c>
      <c r="N128" s="22">
        <v>39</v>
      </c>
      <c r="O128" s="22">
        <v>113100</v>
      </c>
    </row>
    <row r="129" spans="1:15" x14ac:dyDescent="0.2">
      <c r="A129" s="22" t="s">
        <v>221</v>
      </c>
      <c r="B129" s="22" t="s">
        <v>342</v>
      </c>
      <c r="C129" s="161">
        <v>1790</v>
      </c>
      <c r="D129" s="22" t="s">
        <v>230</v>
      </c>
      <c r="E129" s="162">
        <v>41031</v>
      </c>
      <c r="F129" s="22">
        <v>24</v>
      </c>
      <c r="G129" s="22">
        <v>4</v>
      </c>
      <c r="H129" s="22">
        <v>42960</v>
      </c>
      <c r="I129" s="22">
        <v>7160</v>
      </c>
      <c r="J129" s="162">
        <v>41036</v>
      </c>
      <c r="K129" s="9">
        <v>41036</v>
      </c>
      <c r="L129" s="22">
        <v>1</v>
      </c>
      <c r="M129" s="22" t="s">
        <v>64</v>
      </c>
      <c r="N129" s="22">
        <v>20</v>
      </c>
      <c r="O129" s="22">
        <v>35800</v>
      </c>
    </row>
    <row r="130" spans="1:15" x14ac:dyDescent="0.2">
      <c r="A130" s="22" t="s">
        <v>233</v>
      </c>
      <c r="B130" s="22" t="s">
        <v>339</v>
      </c>
      <c r="C130" s="161">
        <v>1870</v>
      </c>
      <c r="D130" s="22" t="s">
        <v>230</v>
      </c>
      <c r="E130" s="162">
        <v>41025</v>
      </c>
      <c r="F130" s="22">
        <v>20</v>
      </c>
      <c r="G130" s="22">
        <v>0</v>
      </c>
      <c r="H130" s="22">
        <v>37400</v>
      </c>
      <c r="I130" s="22">
        <v>0</v>
      </c>
      <c r="J130" s="162">
        <v>41037</v>
      </c>
      <c r="K130" s="9">
        <v>41039</v>
      </c>
      <c r="L130" s="22">
        <v>2</v>
      </c>
      <c r="M130" s="22" t="s">
        <v>64</v>
      </c>
      <c r="N130" s="22">
        <v>20</v>
      </c>
      <c r="O130" s="22">
        <v>37400</v>
      </c>
    </row>
    <row r="131" spans="1:15" x14ac:dyDescent="0.2">
      <c r="A131" s="22" t="s">
        <v>221</v>
      </c>
      <c r="B131" s="22" t="s">
        <v>340</v>
      </c>
      <c r="C131" s="161">
        <v>2700</v>
      </c>
      <c r="D131" s="22" t="s">
        <v>232</v>
      </c>
      <c r="E131" s="162">
        <v>41031</v>
      </c>
      <c r="F131" s="22">
        <v>16</v>
      </c>
      <c r="G131" s="22">
        <v>1</v>
      </c>
      <c r="H131" s="22">
        <v>43200</v>
      </c>
      <c r="I131" s="22">
        <v>2700</v>
      </c>
      <c r="J131" s="162">
        <v>41038</v>
      </c>
      <c r="K131" s="9">
        <v>41038</v>
      </c>
      <c r="L131" s="22">
        <v>2</v>
      </c>
      <c r="M131" s="22" t="s">
        <v>215</v>
      </c>
      <c r="N131" s="22">
        <v>15</v>
      </c>
      <c r="O131" s="22">
        <v>40500</v>
      </c>
    </row>
    <row r="132" spans="1:15" x14ac:dyDescent="0.2">
      <c r="A132" s="22" t="s">
        <v>219</v>
      </c>
      <c r="B132" s="22" t="s">
        <v>343</v>
      </c>
      <c r="C132" s="161">
        <v>2550</v>
      </c>
      <c r="D132" s="22" t="s">
        <v>231</v>
      </c>
      <c r="E132" s="162">
        <v>41033</v>
      </c>
      <c r="F132" s="22">
        <v>21</v>
      </c>
      <c r="G132" s="22">
        <v>3</v>
      </c>
      <c r="H132" s="22">
        <v>53550</v>
      </c>
      <c r="I132" s="22">
        <v>7650</v>
      </c>
      <c r="J132" s="162">
        <v>41039</v>
      </c>
      <c r="K132" s="9">
        <v>41039</v>
      </c>
      <c r="L132" s="22">
        <v>1</v>
      </c>
      <c r="M132" s="22" t="s">
        <v>117</v>
      </c>
      <c r="N132" s="22">
        <v>18</v>
      </c>
      <c r="O132" s="22">
        <v>45900</v>
      </c>
    </row>
    <row r="133" spans="1:15" x14ac:dyDescent="0.2">
      <c r="A133" s="22" t="s">
        <v>220</v>
      </c>
      <c r="B133" s="22" t="s">
        <v>345</v>
      </c>
      <c r="C133" s="161">
        <v>3370</v>
      </c>
      <c r="D133" s="22" t="s">
        <v>214</v>
      </c>
      <c r="E133" s="162">
        <v>41040</v>
      </c>
      <c r="F133" s="22">
        <v>33</v>
      </c>
      <c r="G133" s="22">
        <v>2</v>
      </c>
      <c r="H133" s="22">
        <v>111210</v>
      </c>
      <c r="I133" s="22">
        <v>6740</v>
      </c>
      <c r="J133" s="162">
        <v>41041</v>
      </c>
      <c r="K133" s="9">
        <v>41043</v>
      </c>
      <c r="L133" s="22">
        <v>2</v>
      </c>
      <c r="M133" s="22" t="s">
        <v>216</v>
      </c>
      <c r="N133" s="22">
        <v>31</v>
      </c>
      <c r="O133" s="22">
        <v>104470</v>
      </c>
    </row>
    <row r="134" spans="1:15" x14ac:dyDescent="0.2">
      <c r="A134" s="22" t="s">
        <v>224</v>
      </c>
      <c r="B134" s="22" t="s">
        <v>345</v>
      </c>
      <c r="C134" s="161">
        <v>1980</v>
      </c>
      <c r="D134" s="22" t="s">
        <v>232</v>
      </c>
      <c r="E134" s="162">
        <v>41036</v>
      </c>
      <c r="F134" s="22">
        <v>35</v>
      </c>
      <c r="G134" s="22">
        <v>2</v>
      </c>
      <c r="H134" s="22">
        <v>69300</v>
      </c>
      <c r="I134" s="22">
        <v>3960</v>
      </c>
      <c r="J134" s="162">
        <v>41041</v>
      </c>
      <c r="K134" s="9">
        <v>41043</v>
      </c>
      <c r="L134" s="22">
        <v>1</v>
      </c>
      <c r="M134" s="22" t="s">
        <v>216</v>
      </c>
      <c r="N134" s="22">
        <v>33</v>
      </c>
      <c r="O134" s="22">
        <v>65340</v>
      </c>
    </row>
    <row r="135" spans="1:15" x14ac:dyDescent="0.2">
      <c r="A135" s="22" t="s">
        <v>219</v>
      </c>
      <c r="B135" s="22" t="s">
        <v>339</v>
      </c>
      <c r="C135" s="161">
        <v>3200</v>
      </c>
      <c r="D135" s="22" t="s">
        <v>229</v>
      </c>
      <c r="E135" s="162">
        <v>41040</v>
      </c>
      <c r="F135" s="22">
        <v>27</v>
      </c>
      <c r="G135" s="22">
        <v>1</v>
      </c>
      <c r="H135" s="22">
        <v>86400</v>
      </c>
      <c r="I135" s="22">
        <v>3200</v>
      </c>
      <c r="J135" s="162">
        <v>41043</v>
      </c>
      <c r="K135" s="9">
        <v>41045</v>
      </c>
      <c r="L135" s="22">
        <v>2</v>
      </c>
      <c r="M135" s="22" t="s">
        <v>218</v>
      </c>
      <c r="N135" s="22">
        <v>26</v>
      </c>
      <c r="O135" s="22">
        <v>83200</v>
      </c>
    </row>
    <row r="136" spans="1:15" x14ac:dyDescent="0.2">
      <c r="A136" s="22" t="s">
        <v>221</v>
      </c>
      <c r="B136" s="22" t="s">
        <v>341</v>
      </c>
      <c r="C136" s="161">
        <v>2220</v>
      </c>
      <c r="D136" s="22" t="s">
        <v>232</v>
      </c>
      <c r="E136" s="162">
        <v>41033</v>
      </c>
      <c r="F136" s="22">
        <v>32</v>
      </c>
      <c r="G136" s="22">
        <v>3</v>
      </c>
      <c r="H136" s="22">
        <v>71040</v>
      </c>
      <c r="I136" s="22">
        <v>6660</v>
      </c>
      <c r="J136" s="162">
        <v>41044</v>
      </c>
      <c r="K136" s="9">
        <v>41046</v>
      </c>
      <c r="L136" s="22">
        <v>1</v>
      </c>
      <c r="M136" s="22" t="s">
        <v>217</v>
      </c>
      <c r="N136" s="22">
        <v>29</v>
      </c>
      <c r="O136" s="22">
        <v>64380</v>
      </c>
    </row>
    <row r="137" spans="1:15" x14ac:dyDescent="0.2">
      <c r="A137" s="22" t="s">
        <v>220</v>
      </c>
      <c r="B137" s="22" t="s">
        <v>344</v>
      </c>
      <c r="C137" s="161">
        <v>2900</v>
      </c>
      <c r="D137" s="22" t="s">
        <v>214</v>
      </c>
      <c r="E137" s="162">
        <v>41041</v>
      </c>
      <c r="F137" s="22">
        <v>36</v>
      </c>
      <c r="G137" s="22">
        <v>0</v>
      </c>
      <c r="H137" s="22">
        <v>104400</v>
      </c>
      <c r="I137" s="22">
        <v>0</v>
      </c>
      <c r="J137" s="162">
        <v>41045</v>
      </c>
      <c r="K137" s="9">
        <v>41045</v>
      </c>
      <c r="L137" s="22">
        <v>1</v>
      </c>
      <c r="M137" s="22" t="s">
        <v>117</v>
      </c>
      <c r="N137" s="22">
        <v>36</v>
      </c>
      <c r="O137" s="22">
        <v>104400</v>
      </c>
    </row>
    <row r="138" spans="1:15" x14ac:dyDescent="0.2">
      <c r="A138" s="22" t="s">
        <v>222</v>
      </c>
      <c r="B138" s="22" t="s">
        <v>339</v>
      </c>
      <c r="C138" s="161">
        <v>4210</v>
      </c>
      <c r="D138" s="22" t="s">
        <v>229</v>
      </c>
      <c r="E138" s="162">
        <v>41045</v>
      </c>
      <c r="F138" s="22">
        <v>20</v>
      </c>
      <c r="G138" s="22">
        <v>4</v>
      </c>
      <c r="H138" s="22">
        <v>84200</v>
      </c>
      <c r="I138" s="22">
        <v>16840</v>
      </c>
      <c r="J138" s="162">
        <v>41046</v>
      </c>
      <c r="K138" s="9">
        <v>41048</v>
      </c>
      <c r="L138" s="22">
        <v>2</v>
      </c>
      <c r="M138" s="22" t="s">
        <v>117</v>
      </c>
      <c r="N138" s="22">
        <v>16</v>
      </c>
      <c r="O138" s="22">
        <v>67360</v>
      </c>
    </row>
    <row r="139" spans="1:15" x14ac:dyDescent="0.2">
      <c r="A139" s="22" t="s">
        <v>219</v>
      </c>
      <c r="B139" s="22" t="s">
        <v>345</v>
      </c>
      <c r="C139" s="161">
        <v>4800</v>
      </c>
      <c r="D139" s="22" t="s">
        <v>214</v>
      </c>
      <c r="E139" s="162">
        <v>41033</v>
      </c>
      <c r="F139" s="22">
        <v>27</v>
      </c>
      <c r="G139" s="22">
        <v>4</v>
      </c>
      <c r="H139" s="22">
        <v>129600</v>
      </c>
      <c r="I139" s="22">
        <v>19200</v>
      </c>
      <c r="J139" s="162">
        <v>41046</v>
      </c>
      <c r="K139" s="9">
        <v>41048</v>
      </c>
      <c r="L139" s="22">
        <v>1</v>
      </c>
      <c r="M139" s="22" t="s">
        <v>215</v>
      </c>
      <c r="N139" s="22">
        <v>23</v>
      </c>
      <c r="O139" s="22">
        <v>110400</v>
      </c>
    </row>
    <row r="140" spans="1:15" x14ac:dyDescent="0.2">
      <c r="A140" s="22" t="s">
        <v>233</v>
      </c>
      <c r="B140" s="22" t="s">
        <v>339</v>
      </c>
      <c r="C140" s="161">
        <v>1850</v>
      </c>
      <c r="D140" s="22" t="s">
        <v>214</v>
      </c>
      <c r="E140" s="162">
        <v>41038</v>
      </c>
      <c r="F140" s="22">
        <v>12</v>
      </c>
      <c r="G140" s="22">
        <v>1</v>
      </c>
      <c r="H140" s="22">
        <v>22200</v>
      </c>
      <c r="I140" s="22">
        <v>1850</v>
      </c>
      <c r="J140" s="162">
        <v>41047</v>
      </c>
      <c r="K140" s="9">
        <v>41049</v>
      </c>
      <c r="L140" s="22">
        <v>1</v>
      </c>
      <c r="M140" s="22" t="s">
        <v>215</v>
      </c>
      <c r="N140" s="22">
        <v>11</v>
      </c>
      <c r="O140" s="22">
        <v>20350</v>
      </c>
    </row>
    <row r="141" spans="1:15" x14ac:dyDescent="0.2">
      <c r="A141" s="22" t="s">
        <v>220</v>
      </c>
      <c r="B141" s="22" t="s">
        <v>343</v>
      </c>
      <c r="C141" s="161">
        <v>1450</v>
      </c>
      <c r="D141" s="22" t="s">
        <v>228</v>
      </c>
      <c r="E141" s="162">
        <v>41041</v>
      </c>
      <c r="F141" s="22">
        <v>14</v>
      </c>
      <c r="G141" s="22">
        <v>1</v>
      </c>
      <c r="H141" s="22">
        <v>20300</v>
      </c>
      <c r="I141" s="22">
        <v>1450</v>
      </c>
      <c r="J141" s="162">
        <v>41048</v>
      </c>
      <c r="K141" s="9">
        <v>41050</v>
      </c>
      <c r="L141" s="22">
        <v>2</v>
      </c>
      <c r="M141" s="22" t="s">
        <v>215</v>
      </c>
      <c r="N141" s="22">
        <v>13</v>
      </c>
      <c r="O141" s="22">
        <v>18850</v>
      </c>
    </row>
    <row r="142" spans="1:15" x14ac:dyDescent="0.2">
      <c r="A142" s="22" t="s">
        <v>221</v>
      </c>
      <c r="B142" s="22" t="s">
        <v>342</v>
      </c>
      <c r="C142" s="161">
        <v>1790</v>
      </c>
      <c r="D142" s="22" t="s">
        <v>214</v>
      </c>
      <c r="E142" s="162">
        <v>41042</v>
      </c>
      <c r="F142" s="22">
        <v>31</v>
      </c>
      <c r="G142" s="22">
        <v>1</v>
      </c>
      <c r="H142" s="22">
        <v>55490</v>
      </c>
      <c r="I142" s="22">
        <v>1790</v>
      </c>
      <c r="J142" s="162">
        <v>41049</v>
      </c>
      <c r="K142" s="9">
        <v>41049</v>
      </c>
      <c r="L142" s="22">
        <v>2</v>
      </c>
      <c r="M142" s="22" t="s">
        <v>217</v>
      </c>
      <c r="N142" s="22">
        <v>30</v>
      </c>
      <c r="O142" s="22">
        <v>53700</v>
      </c>
    </row>
    <row r="143" spans="1:15" x14ac:dyDescent="0.2">
      <c r="A143" s="22" t="s">
        <v>227</v>
      </c>
      <c r="B143" s="22" t="s">
        <v>342</v>
      </c>
      <c r="C143" s="161">
        <v>1200</v>
      </c>
      <c r="D143" s="22" t="s">
        <v>214</v>
      </c>
      <c r="E143" s="162">
        <v>41042</v>
      </c>
      <c r="F143" s="22">
        <v>42</v>
      </c>
      <c r="G143" s="22">
        <v>2</v>
      </c>
      <c r="H143" s="22">
        <v>50400</v>
      </c>
      <c r="I143" s="22">
        <v>2400</v>
      </c>
      <c r="J143" s="162">
        <v>41050</v>
      </c>
      <c r="K143" s="9">
        <v>41051</v>
      </c>
      <c r="L143" s="22">
        <v>1</v>
      </c>
      <c r="M143" s="22" t="s">
        <v>64</v>
      </c>
      <c r="N143" s="22">
        <v>40</v>
      </c>
      <c r="O143" s="22">
        <v>48000</v>
      </c>
    </row>
    <row r="144" spans="1:15" x14ac:dyDescent="0.2">
      <c r="A144" s="22" t="s">
        <v>222</v>
      </c>
      <c r="B144" s="22" t="s">
        <v>341</v>
      </c>
      <c r="C144" s="161">
        <v>4350</v>
      </c>
      <c r="D144" s="22" t="s">
        <v>229</v>
      </c>
      <c r="E144" s="162">
        <v>41048</v>
      </c>
      <c r="F144" s="22">
        <v>41</v>
      </c>
      <c r="G144" s="22">
        <v>2</v>
      </c>
      <c r="H144" s="22">
        <v>178350</v>
      </c>
      <c r="I144" s="22">
        <v>8700</v>
      </c>
      <c r="J144" s="162">
        <v>41051</v>
      </c>
      <c r="K144" s="9">
        <v>41052</v>
      </c>
      <c r="L144" s="22">
        <v>1</v>
      </c>
      <c r="M144" s="22" t="s">
        <v>216</v>
      </c>
      <c r="N144" s="22">
        <v>39</v>
      </c>
      <c r="O144" s="22">
        <v>169650</v>
      </c>
    </row>
    <row r="145" spans="1:15" x14ac:dyDescent="0.2">
      <c r="A145" s="22" t="s">
        <v>225</v>
      </c>
      <c r="B145" s="22" t="s">
        <v>347</v>
      </c>
      <c r="C145" s="161">
        <v>3750</v>
      </c>
      <c r="D145" s="22" t="s">
        <v>231</v>
      </c>
      <c r="E145" s="162">
        <v>41045</v>
      </c>
      <c r="F145" s="22">
        <v>40</v>
      </c>
      <c r="G145" s="22">
        <v>0</v>
      </c>
      <c r="H145" s="22">
        <v>150000</v>
      </c>
      <c r="I145" s="22">
        <v>0</v>
      </c>
      <c r="J145" s="162">
        <v>41051</v>
      </c>
      <c r="K145" s="9">
        <v>41053</v>
      </c>
      <c r="L145" s="22">
        <v>2</v>
      </c>
      <c r="M145" s="22" t="s">
        <v>216</v>
      </c>
      <c r="N145" s="22">
        <v>40</v>
      </c>
      <c r="O145" s="22">
        <v>150000</v>
      </c>
    </row>
    <row r="146" spans="1:15" x14ac:dyDescent="0.2">
      <c r="A146" s="22" t="s">
        <v>219</v>
      </c>
      <c r="B146" s="22" t="s">
        <v>339</v>
      </c>
      <c r="C146" s="161">
        <v>3200</v>
      </c>
      <c r="D146" s="22" t="s">
        <v>228</v>
      </c>
      <c r="E146" s="162">
        <v>41050</v>
      </c>
      <c r="F146" s="22">
        <v>47</v>
      </c>
      <c r="G146" s="22">
        <v>0</v>
      </c>
      <c r="H146" s="22">
        <v>150400</v>
      </c>
      <c r="I146" s="22">
        <v>0</v>
      </c>
      <c r="J146" s="162">
        <v>41051</v>
      </c>
      <c r="K146" s="9">
        <v>41052</v>
      </c>
      <c r="L146" s="22">
        <v>2</v>
      </c>
      <c r="M146" s="22" t="s">
        <v>216</v>
      </c>
      <c r="N146" s="22">
        <v>47</v>
      </c>
      <c r="O146" s="22">
        <v>150400</v>
      </c>
    </row>
    <row r="147" spans="1:15" x14ac:dyDescent="0.2">
      <c r="A147" s="22" t="s">
        <v>220</v>
      </c>
      <c r="B147" s="22" t="s">
        <v>345</v>
      </c>
      <c r="C147" s="161">
        <v>3350</v>
      </c>
      <c r="D147" s="22" t="s">
        <v>228</v>
      </c>
      <c r="E147" s="162">
        <v>41053</v>
      </c>
      <c r="F147" s="22">
        <v>38</v>
      </c>
      <c r="G147" s="22">
        <v>3</v>
      </c>
      <c r="H147" s="22">
        <v>127300</v>
      </c>
      <c r="I147" s="22">
        <v>10050</v>
      </c>
      <c r="J147" s="162">
        <v>41053</v>
      </c>
      <c r="K147" s="9">
        <v>41055</v>
      </c>
      <c r="L147" s="22">
        <v>1</v>
      </c>
      <c r="M147" s="22" t="s">
        <v>215</v>
      </c>
      <c r="N147" s="22">
        <v>35</v>
      </c>
      <c r="O147" s="22">
        <v>117250</v>
      </c>
    </row>
    <row r="148" spans="1:15" x14ac:dyDescent="0.2">
      <c r="A148" s="22" t="s">
        <v>219</v>
      </c>
      <c r="B148" s="22" t="s">
        <v>339</v>
      </c>
      <c r="C148" s="161">
        <v>1400</v>
      </c>
      <c r="D148" s="22" t="s">
        <v>232</v>
      </c>
      <c r="E148" s="162">
        <v>41052</v>
      </c>
      <c r="F148" s="22">
        <v>46</v>
      </c>
      <c r="G148" s="22">
        <v>4</v>
      </c>
      <c r="H148" s="22">
        <v>64400</v>
      </c>
      <c r="I148" s="22">
        <v>5600</v>
      </c>
      <c r="J148" s="162">
        <v>41054</v>
      </c>
      <c r="K148" s="9">
        <v>41055</v>
      </c>
      <c r="L148" s="22">
        <v>1</v>
      </c>
      <c r="M148" s="22" t="s">
        <v>217</v>
      </c>
      <c r="N148" s="22">
        <v>42</v>
      </c>
      <c r="O148" s="22">
        <v>58800</v>
      </c>
    </row>
    <row r="149" spans="1:15" x14ac:dyDescent="0.2">
      <c r="A149" s="22" t="s">
        <v>219</v>
      </c>
      <c r="B149" s="22" t="s">
        <v>339</v>
      </c>
      <c r="C149" s="161">
        <v>3200</v>
      </c>
      <c r="D149" s="22" t="s">
        <v>232</v>
      </c>
      <c r="E149" s="162">
        <v>41048</v>
      </c>
      <c r="F149" s="22">
        <v>50</v>
      </c>
      <c r="G149" s="22">
        <v>4</v>
      </c>
      <c r="H149" s="22">
        <v>160000</v>
      </c>
      <c r="I149" s="22">
        <v>12800</v>
      </c>
      <c r="J149" s="162">
        <v>41056</v>
      </c>
      <c r="K149" s="9">
        <v>41056</v>
      </c>
      <c r="L149" s="22">
        <v>1</v>
      </c>
      <c r="M149" s="22" t="s">
        <v>64</v>
      </c>
      <c r="N149" s="22">
        <v>46</v>
      </c>
      <c r="O149" s="22">
        <v>147200</v>
      </c>
    </row>
    <row r="150" spans="1:15" x14ac:dyDescent="0.2">
      <c r="A150" s="22" t="s">
        <v>223</v>
      </c>
      <c r="B150" s="22" t="s">
        <v>341</v>
      </c>
      <c r="C150" s="161">
        <v>4590</v>
      </c>
      <c r="D150" s="22" t="s">
        <v>214</v>
      </c>
      <c r="E150" s="162">
        <v>41054</v>
      </c>
      <c r="F150" s="22">
        <v>28</v>
      </c>
      <c r="G150" s="22">
        <v>2</v>
      </c>
      <c r="H150" s="22">
        <v>128520</v>
      </c>
      <c r="I150" s="22">
        <v>9180</v>
      </c>
      <c r="J150" s="162">
        <v>41057</v>
      </c>
      <c r="K150" s="9">
        <v>41058</v>
      </c>
      <c r="L150" s="22">
        <v>2</v>
      </c>
      <c r="M150" s="22" t="s">
        <v>218</v>
      </c>
      <c r="N150" s="22">
        <v>26</v>
      </c>
      <c r="O150" s="22">
        <v>119340</v>
      </c>
    </row>
    <row r="151" spans="1:15" x14ac:dyDescent="0.2">
      <c r="A151" s="22" t="s">
        <v>227</v>
      </c>
      <c r="B151" s="22" t="s">
        <v>342</v>
      </c>
      <c r="C151" s="161">
        <v>1200</v>
      </c>
      <c r="D151" s="22" t="s">
        <v>228</v>
      </c>
      <c r="E151" s="162">
        <v>41053</v>
      </c>
      <c r="F151" s="22">
        <v>33</v>
      </c>
      <c r="G151" s="22">
        <v>3</v>
      </c>
      <c r="H151" s="22">
        <v>39600</v>
      </c>
      <c r="I151" s="22">
        <v>3600</v>
      </c>
      <c r="J151" s="162">
        <v>41058</v>
      </c>
      <c r="K151" s="9">
        <v>41058</v>
      </c>
      <c r="L151" s="22">
        <v>2</v>
      </c>
      <c r="M151" s="22" t="s">
        <v>217</v>
      </c>
      <c r="N151" s="22">
        <v>30</v>
      </c>
      <c r="O151" s="22">
        <v>36000</v>
      </c>
    </row>
    <row r="152" spans="1:15" x14ac:dyDescent="0.2">
      <c r="A152" s="22" t="s">
        <v>220</v>
      </c>
      <c r="B152" s="22" t="s">
        <v>344</v>
      </c>
      <c r="C152" s="161">
        <v>2920</v>
      </c>
      <c r="D152" s="22" t="s">
        <v>229</v>
      </c>
      <c r="E152" s="162">
        <v>41052</v>
      </c>
      <c r="F152" s="22">
        <v>21</v>
      </c>
      <c r="G152" s="22">
        <v>1</v>
      </c>
      <c r="H152" s="22">
        <v>61320</v>
      </c>
      <c r="I152" s="22">
        <v>2920</v>
      </c>
      <c r="J152" s="162">
        <v>41060</v>
      </c>
      <c r="K152" s="9">
        <v>41060</v>
      </c>
      <c r="L152" s="22">
        <v>2</v>
      </c>
      <c r="M152" s="22" t="s">
        <v>217</v>
      </c>
      <c r="N152" s="22">
        <v>20</v>
      </c>
      <c r="O152" s="22">
        <v>58400</v>
      </c>
    </row>
    <row r="153" spans="1:15" x14ac:dyDescent="0.2">
      <c r="A153" s="22" t="s">
        <v>225</v>
      </c>
      <c r="B153" s="22" t="s">
        <v>349</v>
      </c>
      <c r="C153" s="161">
        <v>4550</v>
      </c>
      <c r="D153" s="22" t="s">
        <v>228</v>
      </c>
      <c r="E153" s="162">
        <v>41052</v>
      </c>
      <c r="F153" s="22">
        <v>10</v>
      </c>
      <c r="G153" s="22">
        <v>1</v>
      </c>
      <c r="H153" s="22">
        <v>45500</v>
      </c>
      <c r="I153" s="22">
        <v>4550</v>
      </c>
      <c r="J153" s="162">
        <v>41061</v>
      </c>
      <c r="K153" s="9">
        <v>41061</v>
      </c>
      <c r="L153" s="22">
        <v>1</v>
      </c>
      <c r="M153" s="22" t="s">
        <v>218</v>
      </c>
      <c r="N153" s="22">
        <v>9</v>
      </c>
      <c r="O153" s="22">
        <v>40950</v>
      </c>
    </row>
    <row r="154" spans="1:15" x14ac:dyDescent="0.2">
      <c r="A154" s="22" t="s">
        <v>226</v>
      </c>
      <c r="B154" s="22" t="s">
        <v>340</v>
      </c>
      <c r="C154" s="161">
        <v>1150</v>
      </c>
      <c r="D154" s="22" t="s">
        <v>214</v>
      </c>
      <c r="E154" s="162">
        <v>41058</v>
      </c>
      <c r="F154" s="22">
        <v>13</v>
      </c>
      <c r="G154" s="22">
        <v>0</v>
      </c>
      <c r="H154" s="22">
        <v>14950</v>
      </c>
      <c r="I154" s="22">
        <v>0</v>
      </c>
      <c r="J154" s="162">
        <v>41064</v>
      </c>
      <c r="K154" s="9">
        <v>41066</v>
      </c>
      <c r="L154" s="22">
        <v>1</v>
      </c>
      <c r="M154" s="22" t="s">
        <v>64</v>
      </c>
      <c r="N154" s="22">
        <v>13</v>
      </c>
      <c r="O154" s="22">
        <v>14950</v>
      </c>
    </row>
    <row r="155" spans="1:15" x14ac:dyDescent="0.2">
      <c r="A155" s="22" t="s">
        <v>213</v>
      </c>
      <c r="B155" s="22" t="s">
        <v>341</v>
      </c>
      <c r="C155" s="161">
        <v>1400</v>
      </c>
      <c r="D155" s="22" t="s">
        <v>231</v>
      </c>
      <c r="E155" s="162">
        <v>41053</v>
      </c>
      <c r="F155" s="22">
        <v>39</v>
      </c>
      <c r="G155" s="22">
        <v>1</v>
      </c>
      <c r="H155" s="22">
        <v>54600</v>
      </c>
      <c r="I155" s="22">
        <v>1400</v>
      </c>
      <c r="J155" s="162">
        <v>41065</v>
      </c>
      <c r="K155" s="9">
        <v>41065</v>
      </c>
      <c r="L155" s="22">
        <v>1</v>
      </c>
      <c r="M155" s="22" t="s">
        <v>64</v>
      </c>
      <c r="N155" s="22">
        <v>38</v>
      </c>
      <c r="O155" s="22">
        <v>53200</v>
      </c>
    </row>
    <row r="156" spans="1:15" x14ac:dyDescent="0.2">
      <c r="A156" s="22" t="s">
        <v>225</v>
      </c>
      <c r="B156" s="22" t="s">
        <v>346</v>
      </c>
      <c r="C156" s="161">
        <v>4700</v>
      </c>
      <c r="D156" s="22" t="s">
        <v>231</v>
      </c>
      <c r="E156" s="162">
        <v>41063</v>
      </c>
      <c r="F156" s="22">
        <v>43</v>
      </c>
      <c r="G156" s="22">
        <v>0</v>
      </c>
      <c r="H156" s="22">
        <v>202100</v>
      </c>
      <c r="I156" s="22">
        <v>0</v>
      </c>
      <c r="J156" s="162">
        <v>41068</v>
      </c>
      <c r="K156" s="9">
        <v>41069</v>
      </c>
      <c r="L156" s="22">
        <v>1</v>
      </c>
      <c r="M156" s="22" t="s">
        <v>215</v>
      </c>
      <c r="N156" s="22">
        <v>43</v>
      </c>
      <c r="O156" s="22">
        <v>202100</v>
      </c>
    </row>
    <row r="157" spans="1:15" x14ac:dyDescent="0.2">
      <c r="A157" s="22" t="s">
        <v>213</v>
      </c>
      <c r="B157" s="22" t="s">
        <v>340</v>
      </c>
      <c r="C157" s="161">
        <v>2100</v>
      </c>
      <c r="D157" s="22" t="s">
        <v>232</v>
      </c>
      <c r="E157" s="162">
        <v>41070</v>
      </c>
      <c r="F157" s="22">
        <v>18</v>
      </c>
      <c r="G157" s="22">
        <v>4</v>
      </c>
      <c r="H157" s="22">
        <v>37800</v>
      </c>
      <c r="I157" s="22">
        <v>8400</v>
      </c>
      <c r="J157" s="162">
        <v>41071</v>
      </c>
      <c r="K157" s="9">
        <v>41073</v>
      </c>
      <c r="L157" s="22">
        <v>2</v>
      </c>
      <c r="M157" s="22" t="s">
        <v>64</v>
      </c>
      <c r="N157" s="22">
        <v>14</v>
      </c>
      <c r="O157" s="22">
        <v>29400</v>
      </c>
    </row>
    <row r="158" spans="1:15" x14ac:dyDescent="0.2">
      <c r="A158" s="22" t="s">
        <v>223</v>
      </c>
      <c r="B158" s="22" t="s">
        <v>340</v>
      </c>
      <c r="C158" s="161">
        <v>4550</v>
      </c>
      <c r="D158" s="22" t="s">
        <v>229</v>
      </c>
      <c r="E158" s="162">
        <v>41066</v>
      </c>
      <c r="F158" s="22">
        <v>19</v>
      </c>
      <c r="G158" s="22">
        <v>3</v>
      </c>
      <c r="H158" s="22">
        <v>86450</v>
      </c>
      <c r="I158" s="22">
        <v>13650</v>
      </c>
      <c r="J158" s="162">
        <v>41072</v>
      </c>
      <c r="K158" s="9">
        <v>41073</v>
      </c>
      <c r="L158" s="22">
        <v>2</v>
      </c>
      <c r="M158" s="22" t="s">
        <v>216</v>
      </c>
      <c r="N158" s="22">
        <v>16</v>
      </c>
      <c r="O158" s="22">
        <v>72800</v>
      </c>
    </row>
    <row r="159" spans="1:15" x14ac:dyDescent="0.2">
      <c r="A159" s="22" t="s">
        <v>221</v>
      </c>
      <c r="B159" s="22" t="s">
        <v>343</v>
      </c>
      <c r="C159" s="161">
        <v>2540</v>
      </c>
      <c r="D159" s="22" t="s">
        <v>230</v>
      </c>
      <c r="E159" s="162">
        <v>41060</v>
      </c>
      <c r="F159" s="22">
        <v>32</v>
      </c>
      <c r="G159" s="22">
        <v>4</v>
      </c>
      <c r="H159" s="22">
        <v>81280</v>
      </c>
      <c r="I159" s="22">
        <v>10160</v>
      </c>
      <c r="J159" s="162">
        <v>41073</v>
      </c>
      <c r="K159" s="9">
        <v>41073</v>
      </c>
      <c r="L159" s="22">
        <v>2</v>
      </c>
      <c r="M159" s="22" t="s">
        <v>64</v>
      </c>
      <c r="N159" s="22">
        <v>28</v>
      </c>
      <c r="O159" s="22">
        <v>71120</v>
      </c>
    </row>
    <row r="160" spans="1:15" x14ac:dyDescent="0.2">
      <c r="A160" s="22" t="s">
        <v>221</v>
      </c>
      <c r="B160" s="22" t="s">
        <v>343</v>
      </c>
      <c r="C160" s="161">
        <v>2600</v>
      </c>
      <c r="D160" s="22" t="s">
        <v>232</v>
      </c>
      <c r="E160" s="162">
        <v>41062</v>
      </c>
      <c r="F160" s="22">
        <v>17</v>
      </c>
      <c r="G160" s="22">
        <v>2</v>
      </c>
      <c r="H160" s="22">
        <v>44200</v>
      </c>
      <c r="I160" s="22">
        <v>5200</v>
      </c>
      <c r="J160" s="162">
        <v>41073</v>
      </c>
      <c r="K160" s="9">
        <v>41073</v>
      </c>
      <c r="L160" s="22">
        <v>1</v>
      </c>
      <c r="M160" s="22" t="s">
        <v>117</v>
      </c>
      <c r="N160" s="22">
        <v>15</v>
      </c>
      <c r="O160" s="22">
        <v>39000</v>
      </c>
    </row>
    <row r="161" spans="1:15" x14ac:dyDescent="0.2">
      <c r="A161" s="22" t="s">
        <v>223</v>
      </c>
      <c r="B161" s="22" t="s">
        <v>344</v>
      </c>
      <c r="C161" s="161">
        <v>10500</v>
      </c>
      <c r="D161" s="22" t="s">
        <v>230</v>
      </c>
      <c r="E161" s="162">
        <v>41064</v>
      </c>
      <c r="F161" s="22">
        <v>49</v>
      </c>
      <c r="G161" s="22">
        <v>0</v>
      </c>
      <c r="H161" s="22">
        <v>514500</v>
      </c>
      <c r="I161" s="22">
        <v>0</v>
      </c>
      <c r="J161" s="162">
        <v>41074</v>
      </c>
      <c r="K161" s="9">
        <v>41074</v>
      </c>
      <c r="L161" s="22">
        <v>2</v>
      </c>
      <c r="M161" s="22" t="s">
        <v>64</v>
      </c>
      <c r="N161" s="22">
        <v>49</v>
      </c>
      <c r="O161" s="22">
        <v>514500</v>
      </c>
    </row>
    <row r="162" spans="1:15" x14ac:dyDescent="0.2">
      <c r="A162" s="22" t="s">
        <v>213</v>
      </c>
      <c r="B162" s="22" t="s">
        <v>344</v>
      </c>
      <c r="C162" s="161">
        <v>1200</v>
      </c>
      <c r="D162" s="22" t="s">
        <v>228</v>
      </c>
      <c r="E162" s="162">
        <v>41073</v>
      </c>
      <c r="F162" s="22">
        <v>46</v>
      </c>
      <c r="G162" s="22">
        <v>2</v>
      </c>
      <c r="H162" s="22">
        <v>55200</v>
      </c>
      <c r="I162" s="22">
        <v>2400</v>
      </c>
      <c r="J162" s="162">
        <v>41074</v>
      </c>
      <c r="K162" s="9">
        <v>41076</v>
      </c>
      <c r="L162" s="22">
        <v>2</v>
      </c>
      <c r="M162" s="22" t="s">
        <v>117</v>
      </c>
      <c r="N162" s="22">
        <v>44</v>
      </c>
      <c r="O162" s="22">
        <v>52800</v>
      </c>
    </row>
    <row r="163" spans="1:15" x14ac:dyDescent="0.2">
      <c r="A163" s="22" t="s">
        <v>227</v>
      </c>
      <c r="B163" s="22" t="s">
        <v>343</v>
      </c>
      <c r="C163" s="161">
        <v>1000</v>
      </c>
      <c r="D163" s="22" t="s">
        <v>231</v>
      </c>
      <c r="E163" s="162">
        <v>41062</v>
      </c>
      <c r="F163" s="22">
        <v>32</v>
      </c>
      <c r="G163" s="22">
        <v>4</v>
      </c>
      <c r="H163" s="22">
        <v>32000</v>
      </c>
      <c r="I163" s="22">
        <v>4000</v>
      </c>
      <c r="J163" s="162">
        <v>41075</v>
      </c>
      <c r="K163" s="9">
        <v>41075</v>
      </c>
      <c r="L163" s="22">
        <v>1</v>
      </c>
      <c r="M163" s="22" t="s">
        <v>117</v>
      </c>
      <c r="N163" s="22">
        <v>28</v>
      </c>
      <c r="O163" s="22">
        <v>28000</v>
      </c>
    </row>
    <row r="164" spans="1:15" x14ac:dyDescent="0.2">
      <c r="A164" s="22" t="s">
        <v>224</v>
      </c>
      <c r="B164" s="22" t="s">
        <v>340</v>
      </c>
      <c r="C164" s="161">
        <v>1800</v>
      </c>
      <c r="D164" s="22" t="s">
        <v>229</v>
      </c>
      <c r="E164" s="162">
        <v>41071</v>
      </c>
      <c r="F164" s="22">
        <v>44</v>
      </c>
      <c r="G164" s="22">
        <v>0</v>
      </c>
      <c r="H164" s="22">
        <v>79200</v>
      </c>
      <c r="I164" s="22">
        <v>0</v>
      </c>
      <c r="J164" s="162">
        <v>41075</v>
      </c>
      <c r="K164" s="9">
        <v>41077</v>
      </c>
      <c r="L164" s="22">
        <v>1</v>
      </c>
      <c r="M164" s="22" t="s">
        <v>216</v>
      </c>
      <c r="N164" s="22">
        <v>44</v>
      </c>
      <c r="O164" s="22">
        <v>79200</v>
      </c>
    </row>
    <row r="165" spans="1:15" x14ac:dyDescent="0.2">
      <c r="A165" s="22" t="s">
        <v>220</v>
      </c>
      <c r="B165" s="22" t="s">
        <v>344</v>
      </c>
      <c r="C165" s="161">
        <v>2850</v>
      </c>
      <c r="D165" s="22" t="s">
        <v>232</v>
      </c>
      <c r="E165" s="162">
        <v>41069</v>
      </c>
      <c r="F165" s="22">
        <v>21</v>
      </c>
      <c r="G165" s="22">
        <v>3</v>
      </c>
      <c r="H165" s="22">
        <v>59850</v>
      </c>
      <c r="I165" s="22">
        <v>8550</v>
      </c>
      <c r="J165" s="162">
        <v>41077</v>
      </c>
      <c r="K165" s="9">
        <v>41078</v>
      </c>
      <c r="L165" s="22">
        <v>1</v>
      </c>
      <c r="M165" s="22" t="s">
        <v>64</v>
      </c>
      <c r="N165" s="22">
        <v>18</v>
      </c>
      <c r="O165" s="22">
        <v>51300</v>
      </c>
    </row>
    <row r="166" spans="1:15" x14ac:dyDescent="0.2">
      <c r="A166" s="22" t="s">
        <v>221</v>
      </c>
      <c r="B166" s="22" t="s">
        <v>344</v>
      </c>
      <c r="C166" s="161">
        <v>2500</v>
      </c>
      <c r="D166" s="22" t="s">
        <v>229</v>
      </c>
      <c r="E166" s="162">
        <v>41064</v>
      </c>
      <c r="F166" s="22">
        <v>49</v>
      </c>
      <c r="G166" s="22">
        <v>3</v>
      </c>
      <c r="H166" s="22">
        <v>122500</v>
      </c>
      <c r="I166" s="22">
        <v>7500</v>
      </c>
      <c r="J166" s="162">
        <v>41078</v>
      </c>
      <c r="K166" s="9">
        <v>41079</v>
      </c>
      <c r="L166" s="22">
        <v>2</v>
      </c>
      <c r="M166" s="22" t="s">
        <v>217</v>
      </c>
      <c r="N166" s="22">
        <v>46</v>
      </c>
      <c r="O166" s="22">
        <v>115000</v>
      </c>
    </row>
    <row r="167" spans="1:15" x14ac:dyDescent="0.2">
      <c r="A167" s="22" t="s">
        <v>219</v>
      </c>
      <c r="B167" s="22" t="s">
        <v>343</v>
      </c>
      <c r="C167" s="161">
        <v>2570</v>
      </c>
      <c r="D167" s="22" t="s">
        <v>214</v>
      </c>
      <c r="E167" s="162">
        <v>41067</v>
      </c>
      <c r="F167" s="22">
        <v>23</v>
      </c>
      <c r="G167" s="22">
        <v>3</v>
      </c>
      <c r="H167" s="22">
        <v>59110</v>
      </c>
      <c r="I167" s="22">
        <v>7710</v>
      </c>
      <c r="J167" s="162">
        <v>41078</v>
      </c>
      <c r="K167" s="9">
        <v>41080</v>
      </c>
      <c r="L167" s="22">
        <v>2</v>
      </c>
      <c r="M167" s="22" t="s">
        <v>216</v>
      </c>
      <c r="N167" s="22">
        <v>20</v>
      </c>
      <c r="O167" s="22">
        <v>51400</v>
      </c>
    </row>
    <row r="168" spans="1:15" x14ac:dyDescent="0.2">
      <c r="A168" s="22" t="s">
        <v>219</v>
      </c>
      <c r="B168" s="22" t="s">
        <v>341</v>
      </c>
      <c r="C168" s="161">
        <v>2400</v>
      </c>
      <c r="D168" s="22" t="s">
        <v>232</v>
      </c>
      <c r="E168" s="162">
        <v>41071</v>
      </c>
      <c r="F168" s="22">
        <v>22</v>
      </c>
      <c r="G168" s="22">
        <v>2</v>
      </c>
      <c r="H168" s="22">
        <v>52800</v>
      </c>
      <c r="I168" s="22">
        <v>4800</v>
      </c>
      <c r="J168" s="162">
        <v>41079</v>
      </c>
      <c r="K168" s="9">
        <v>41079</v>
      </c>
      <c r="L168" s="22">
        <v>2</v>
      </c>
      <c r="M168" s="22" t="s">
        <v>217</v>
      </c>
      <c r="N168" s="22">
        <v>20</v>
      </c>
      <c r="O168" s="22">
        <v>48000</v>
      </c>
    </row>
    <row r="169" spans="1:15" x14ac:dyDescent="0.2">
      <c r="A169" s="22" t="s">
        <v>222</v>
      </c>
      <c r="B169" s="22" t="s">
        <v>344</v>
      </c>
      <c r="C169" s="161">
        <v>4050</v>
      </c>
      <c r="D169" s="22" t="s">
        <v>229</v>
      </c>
      <c r="E169" s="162">
        <v>41066</v>
      </c>
      <c r="F169" s="22">
        <v>17</v>
      </c>
      <c r="G169" s="22">
        <v>0</v>
      </c>
      <c r="H169" s="22">
        <v>68850</v>
      </c>
      <c r="I169" s="22">
        <v>0</v>
      </c>
      <c r="J169" s="162">
        <v>41080</v>
      </c>
      <c r="K169" s="9">
        <v>41082</v>
      </c>
      <c r="L169" s="22">
        <v>2</v>
      </c>
      <c r="M169" s="22" t="s">
        <v>218</v>
      </c>
      <c r="N169" s="22">
        <v>17</v>
      </c>
      <c r="O169" s="22">
        <v>68850</v>
      </c>
    </row>
    <row r="170" spans="1:15" x14ac:dyDescent="0.2">
      <c r="A170" s="22" t="s">
        <v>225</v>
      </c>
      <c r="B170" s="22" t="s">
        <v>348</v>
      </c>
      <c r="C170" s="161">
        <v>2800</v>
      </c>
      <c r="D170" s="22" t="s">
        <v>229</v>
      </c>
      <c r="E170" s="162">
        <v>41072</v>
      </c>
      <c r="F170" s="22">
        <v>46</v>
      </c>
      <c r="G170" s="22">
        <v>3</v>
      </c>
      <c r="H170" s="22">
        <v>128800</v>
      </c>
      <c r="I170" s="22">
        <v>8400</v>
      </c>
      <c r="J170" s="162">
        <v>41080</v>
      </c>
      <c r="K170" s="9">
        <v>41081</v>
      </c>
      <c r="L170" s="22">
        <v>1</v>
      </c>
      <c r="M170" s="22" t="s">
        <v>217</v>
      </c>
      <c r="N170" s="22">
        <v>43</v>
      </c>
      <c r="O170" s="22">
        <v>120400</v>
      </c>
    </row>
    <row r="171" spans="1:15" x14ac:dyDescent="0.2">
      <c r="A171" s="22" t="s">
        <v>219</v>
      </c>
      <c r="B171" s="22" t="s">
        <v>344</v>
      </c>
      <c r="C171" s="161">
        <v>3300</v>
      </c>
      <c r="D171" s="22" t="s">
        <v>229</v>
      </c>
      <c r="E171" s="162">
        <v>41069</v>
      </c>
      <c r="F171" s="22">
        <v>34</v>
      </c>
      <c r="G171" s="22">
        <v>1</v>
      </c>
      <c r="H171" s="22">
        <v>112200</v>
      </c>
      <c r="I171" s="22">
        <v>3300</v>
      </c>
      <c r="J171" s="162">
        <v>41080</v>
      </c>
      <c r="K171" s="9">
        <v>41080</v>
      </c>
      <c r="L171" s="22">
        <v>1</v>
      </c>
      <c r="M171" s="22" t="s">
        <v>216</v>
      </c>
      <c r="N171" s="22">
        <v>33</v>
      </c>
      <c r="O171" s="22">
        <v>108900</v>
      </c>
    </row>
    <row r="172" spans="1:15" x14ac:dyDescent="0.2">
      <c r="A172" s="22" t="s">
        <v>213</v>
      </c>
      <c r="B172" s="22" t="s">
        <v>339</v>
      </c>
      <c r="C172" s="161">
        <v>1300</v>
      </c>
      <c r="D172" s="22" t="s">
        <v>228</v>
      </c>
      <c r="E172" s="162">
        <v>41074</v>
      </c>
      <c r="F172" s="22">
        <v>17</v>
      </c>
      <c r="G172" s="22">
        <v>2</v>
      </c>
      <c r="H172" s="22">
        <v>22100</v>
      </c>
      <c r="I172" s="22">
        <v>2600</v>
      </c>
      <c r="J172" s="162">
        <v>41080</v>
      </c>
      <c r="K172" s="9">
        <v>41080</v>
      </c>
      <c r="L172" s="22">
        <v>2</v>
      </c>
      <c r="M172" s="22" t="s">
        <v>217</v>
      </c>
      <c r="N172" s="22">
        <v>15</v>
      </c>
      <c r="O172" s="22">
        <v>19500</v>
      </c>
    </row>
    <row r="173" spans="1:15" x14ac:dyDescent="0.2">
      <c r="A173" s="22" t="s">
        <v>226</v>
      </c>
      <c r="B173" s="22" t="s">
        <v>341</v>
      </c>
      <c r="C173" s="161">
        <v>1560</v>
      </c>
      <c r="D173" s="22" t="s">
        <v>214</v>
      </c>
      <c r="E173" s="162">
        <v>41079</v>
      </c>
      <c r="F173" s="22">
        <v>25</v>
      </c>
      <c r="G173" s="22">
        <v>3</v>
      </c>
      <c r="H173" s="22">
        <v>39000</v>
      </c>
      <c r="I173" s="22">
        <v>4680</v>
      </c>
      <c r="J173" s="162">
        <v>41083</v>
      </c>
      <c r="K173" s="9">
        <v>41085</v>
      </c>
      <c r="L173" s="22">
        <v>2</v>
      </c>
      <c r="M173" s="22" t="s">
        <v>217</v>
      </c>
      <c r="N173" s="22">
        <v>22</v>
      </c>
      <c r="O173" s="22">
        <v>34320</v>
      </c>
    </row>
    <row r="174" spans="1:15" x14ac:dyDescent="0.2">
      <c r="A174" s="22" t="s">
        <v>221</v>
      </c>
      <c r="B174" s="22" t="s">
        <v>344</v>
      </c>
      <c r="C174" s="161">
        <v>2560</v>
      </c>
      <c r="D174" s="22" t="s">
        <v>230</v>
      </c>
      <c r="E174" s="162">
        <v>41074</v>
      </c>
      <c r="F174" s="22">
        <v>28</v>
      </c>
      <c r="G174" s="22">
        <v>1</v>
      </c>
      <c r="H174" s="22">
        <v>71680</v>
      </c>
      <c r="I174" s="22">
        <v>2560</v>
      </c>
      <c r="J174" s="162">
        <v>41083</v>
      </c>
      <c r="K174" s="9">
        <v>41083</v>
      </c>
      <c r="L174" s="22">
        <v>2</v>
      </c>
      <c r="M174" s="22" t="s">
        <v>218</v>
      </c>
      <c r="N174" s="22">
        <v>27</v>
      </c>
      <c r="O174" s="22">
        <v>69120</v>
      </c>
    </row>
    <row r="175" spans="1:15" x14ac:dyDescent="0.2">
      <c r="A175" s="22" t="s">
        <v>220</v>
      </c>
      <c r="B175" s="22" t="s">
        <v>340</v>
      </c>
      <c r="C175" s="161">
        <v>4500</v>
      </c>
      <c r="D175" s="22" t="s">
        <v>229</v>
      </c>
      <c r="E175" s="162">
        <v>41080</v>
      </c>
      <c r="F175" s="22">
        <v>10</v>
      </c>
      <c r="G175" s="22">
        <v>0</v>
      </c>
      <c r="H175" s="22">
        <v>45000</v>
      </c>
      <c r="I175" s="22">
        <v>0</v>
      </c>
      <c r="J175" s="162">
        <v>41084</v>
      </c>
      <c r="K175" s="9">
        <v>41084</v>
      </c>
      <c r="L175" s="22">
        <v>1</v>
      </c>
      <c r="M175" s="22" t="s">
        <v>217</v>
      </c>
      <c r="N175" s="22">
        <v>10</v>
      </c>
      <c r="O175" s="22">
        <v>45000</v>
      </c>
    </row>
    <row r="176" spans="1:15" x14ac:dyDescent="0.2">
      <c r="A176" s="22" t="s">
        <v>223</v>
      </c>
      <c r="B176" s="22" t="s">
        <v>341</v>
      </c>
      <c r="C176" s="161">
        <v>4590</v>
      </c>
      <c r="D176" s="22" t="s">
        <v>231</v>
      </c>
      <c r="E176" s="162">
        <v>41088</v>
      </c>
      <c r="F176" s="22">
        <v>29</v>
      </c>
      <c r="G176" s="22">
        <v>4</v>
      </c>
      <c r="H176" s="22">
        <v>133110</v>
      </c>
      <c r="I176" s="22">
        <v>18360</v>
      </c>
      <c r="J176" s="162">
        <v>41088</v>
      </c>
      <c r="K176" s="9">
        <v>41089</v>
      </c>
      <c r="L176" s="22">
        <v>1</v>
      </c>
      <c r="M176" s="22" t="s">
        <v>216</v>
      </c>
      <c r="N176" s="22">
        <v>25</v>
      </c>
      <c r="O176" s="22">
        <v>114750</v>
      </c>
    </row>
    <row r="177" spans="1:15" x14ac:dyDescent="0.2">
      <c r="A177" s="22" t="s">
        <v>224</v>
      </c>
      <c r="B177" s="22" t="s">
        <v>343</v>
      </c>
      <c r="C177" s="161">
        <v>1100</v>
      </c>
      <c r="D177" s="22" t="s">
        <v>230</v>
      </c>
      <c r="E177" s="162">
        <v>41079</v>
      </c>
      <c r="F177" s="22">
        <v>38</v>
      </c>
      <c r="G177" s="22">
        <v>4</v>
      </c>
      <c r="H177" s="22">
        <v>41800</v>
      </c>
      <c r="I177" s="22">
        <v>4400</v>
      </c>
      <c r="J177" s="162">
        <v>41088</v>
      </c>
      <c r="K177" s="9">
        <v>41089</v>
      </c>
      <c r="L177" s="22">
        <v>1</v>
      </c>
      <c r="M177" s="22" t="s">
        <v>215</v>
      </c>
      <c r="N177" s="22">
        <v>34</v>
      </c>
      <c r="O177" s="22">
        <v>37400</v>
      </c>
    </row>
    <row r="178" spans="1:15" x14ac:dyDescent="0.2">
      <c r="A178" s="22" t="s">
        <v>222</v>
      </c>
      <c r="B178" s="22" t="s">
        <v>341</v>
      </c>
      <c r="C178" s="161">
        <v>4350</v>
      </c>
      <c r="D178" s="22" t="s">
        <v>230</v>
      </c>
      <c r="E178" s="162">
        <v>41079</v>
      </c>
      <c r="F178" s="22">
        <v>16</v>
      </c>
      <c r="G178" s="22">
        <v>4</v>
      </c>
      <c r="H178" s="22">
        <v>69600</v>
      </c>
      <c r="I178" s="22">
        <v>17400</v>
      </c>
      <c r="J178" s="162">
        <v>41090</v>
      </c>
      <c r="K178" s="9">
        <v>41091</v>
      </c>
      <c r="L178" s="22">
        <v>1</v>
      </c>
      <c r="M178" s="22" t="s">
        <v>117</v>
      </c>
      <c r="N178" s="22">
        <v>12</v>
      </c>
      <c r="O178" s="22">
        <v>52200</v>
      </c>
    </row>
    <row r="179" spans="1:15" x14ac:dyDescent="0.2">
      <c r="A179" s="22" t="s">
        <v>224</v>
      </c>
      <c r="B179" s="22" t="s">
        <v>343</v>
      </c>
      <c r="C179" s="161">
        <v>1000</v>
      </c>
      <c r="D179" s="22" t="s">
        <v>228</v>
      </c>
      <c r="E179" s="162">
        <v>41081</v>
      </c>
      <c r="F179" s="22">
        <v>37</v>
      </c>
      <c r="G179" s="22">
        <v>2</v>
      </c>
      <c r="H179" s="22">
        <v>37000</v>
      </c>
      <c r="I179" s="22">
        <v>2000</v>
      </c>
      <c r="J179" s="162">
        <v>41092</v>
      </c>
      <c r="K179" s="9">
        <v>41092</v>
      </c>
      <c r="L179" s="22">
        <v>2</v>
      </c>
      <c r="M179" s="22" t="s">
        <v>217</v>
      </c>
      <c r="N179" s="22">
        <v>35</v>
      </c>
      <c r="O179" s="22">
        <v>35000</v>
      </c>
    </row>
    <row r="180" spans="1:15" x14ac:dyDescent="0.2">
      <c r="A180" s="22" t="s">
        <v>223</v>
      </c>
      <c r="B180" s="22" t="s">
        <v>344</v>
      </c>
      <c r="C180" s="161">
        <v>10010</v>
      </c>
      <c r="D180" s="22" t="s">
        <v>214</v>
      </c>
      <c r="E180" s="162">
        <v>41080</v>
      </c>
      <c r="F180" s="22">
        <v>14</v>
      </c>
      <c r="G180" s="22">
        <v>3</v>
      </c>
      <c r="H180" s="22">
        <v>140140</v>
      </c>
      <c r="I180" s="22">
        <v>30030</v>
      </c>
      <c r="J180" s="162">
        <v>41094</v>
      </c>
      <c r="K180" s="9">
        <v>41096</v>
      </c>
      <c r="L180" s="22">
        <v>1</v>
      </c>
      <c r="M180" s="22" t="s">
        <v>218</v>
      </c>
      <c r="N180" s="22">
        <v>11</v>
      </c>
      <c r="O180" s="22">
        <v>110110</v>
      </c>
    </row>
    <row r="181" spans="1:15" x14ac:dyDescent="0.2">
      <c r="A181" s="22" t="s">
        <v>222</v>
      </c>
      <c r="B181" s="22" t="s">
        <v>346</v>
      </c>
      <c r="C181" s="161">
        <v>3900</v>
      </c>
      <c r="D181" s="22" t="s">
        <v>228</v>
      </c>
      <c r="E181" s="162">
        <v>41089</v>
      </c>
      <c r="F181" s="22">
        <v>36</v>
      </c>
      <c r="G181" s="22">
        <v>1</v>
      </c>
      <c r="H181" s="22">
        <v>140400</v>
      </c>
      <c r="I181" s="22">
        <v>3900</v>
      </c>
      <c r="J181" s="162">
        <v>41094</v>
      </c>
      <c r="K181" s="9">
        <v>41094</v>
      </c>
      <c r="L181" s="22">
        <v>2</v>
      </c>
      <c r="M181" s="22" t="s">
        <v>216</v>
      </c>
      <c r="N181" s="22">
        <v>35</v>
      </c>
      <c r="O181" s="22">
        <v>136500</v>
      </c>
    </row>
    <row r="182" spans="1:15" x14ac:dyDescent="0.2">
      <c r="A182" s="22" t="s">
        <v>227</v>
      </c>
      <c r="B182" s="22" t="s">
        <v>343</v>
      </c>
      <c r="C182" s="161">
        <v>800</v>
      </c>
      <c r="D182" s="22" t="s">
        <v>232</v>
      </c>
      <c r="E182" s="162">
        <v>41087</v>
      </c>
      <c r="F182" s="22">
        <v>12</v>
      </c>
      <c r="G182" s="22">
        <v>2</v>
      </c>
      <c r="H182" s="22">
        <v>9600</v>
      </c>
      <c r="I182" s="22">
        <v>1600</v>
      </c>
      <c r="J182" s="162">
        <v>41095</v>
      </c>
      <c r="K182" s="9">
        <v>41097</v>
      </c>
      <c r="L182" s="22">
        <v>2</v>
      </c>
      <c r="M182" s="22" t="s">
        <v>215</v>
      </c>
      <c r="N182" s="22">
        <v>10</v>
      </c>
      <c r="O182" s="22">
        <v>8000</v>
      </c>
    </row>
    <row r="183" spans="1:15" x14ac:dyDescent="0.2">
      <c r="A183" s="22" t="s">
        <v>213</v>
      </c>
      <c r="B183" s="22" t="s">
        <v>342</v>
      </c>
      <c r="C183" s="161">
        <v>1700</v>
      </c>
      <c r="D183" s="22" t="s">
        <v>214</v>
      </c>
      <c r="E183" s="162">
        <v>41093</v>
      </c>
      <c r="F183" s="22">
        <v>16</v>
      </c>
      <c r="G183" s="22">
        <v>2</v>
      </c>
      <c r="H183" s="22">
        <v>27200</v>
      </c>
      <c r="I183" s="22">
        <v>3400</v>
      </c>
      <c r="J183" s="162">
        <v>41097</v>
      </c>
      <c r="K183" s="9">
        <v>41097</v>
      </c>
      <c r="L183" s="22">
        <v>1</v>
      </c>
      <c r="M183" s="22" t="s">
        <v>64</v>
      </c>
      <c r="N183" s="22">
        <v>14</v>
      </c>
      <c r="O183" s="22">
        <v>23800</v>
      </c>
    </row>
    <row r="184" spans="1:15" x14ac:dyDescent="0.2">
      <c r="A184" s="22" t="s">
        <v>219</v>
      </c>
      <c r="B184" s="22" t="s">
        <v>342</v>
      </c>
      <c r="C184" s="161">
        <v>1990</v>
      </c>
      <c r="D184" s="22" t="s">
        <v>230</v>
      </c>
      <c r="E184" s="162">
        <v>41086</v>
      </c>
      <c r="F184" s="22">
        <v>38</v>
      </c>
      <c r="G184" s="22">
        <v>3</v>
      </c>
      <c r="H184" s="22">
        <v>75620</v>
      </c>
      <c r="I184" s="22">
        <v>5970</v>
      </c>
      <c r="J184" s="162">
        <v>41098</v>
      </c>
      <c r="K184" s="9">
        <v>41098</v>
      </c>
      <c r="L184" s="22">
        <v>2</v>
      </c>
      <c r="M184" s="22" t="s">
        <v>117</v>
      </c>
      <c r="N184" s="22">
        <v>35</v>
      </c>
      <c r="O184" s="22">
        <v>69650</v>
      </c>
    </row>
    <row r="185" spans="1:15" x14ac:dyDescent="0.2">
      <c r="A185" s="22" t="s">
        <v>220</v>
      </c>
      <c r="B185" s="22" t="s">
        <v>344</v>
      </c>
      <c r="C185" s="161">
        <v>2950</v>
      </c>
      <c r="D185" s="22" t="s">
        <v>228</v>
      </c>
      <c r="E185" s="162">
        <v>41094</v>
      </c>
      <c r="F185" s="22">
        <v>38</v>
      </c>
      <c r="G185" s="22">
        <v>0</v>
      </c>
      <c r="H185" s="22">
        <v>112100</v>
      </c>
      <c r="I185" s="22">
        <v>0</v>
      </c>
      <c r="J185" s="162">
        <v>41099</v>
      </c>
      <c r="K185" s="9">
        <v>41101</v>
      </c>
      <c r="L185" s="22">
        <v>1</v>
      </c>
      <c r="M185" s="22" t="s">
        <v>216</v>
      </c>
      <c r="N185" s="22">
        <v>38</v>
      </c>
      <c r="O185" s="22">
        <v>112100</v>
      </c>
    </row>
    <row r="186" spans="1:15" x14ac:dyDescent="0.2">
      <c r="A186" s="22" t="s">
        <v>219</v>
      </c>
      <c r="B186" s="22" t="s">
        <v>341</v>
      </c>
      <c r="C186" s="161">
        <v>2360</v>
      </c>
      <c r="D186" s="22" t="s">
        <v>230</v>
      </c>
      <c r="E186" s="162">
        <v>41091</v>
      </c>
      <c r="F186" s="22">
        <v>25</v>
      </c>
      <c r="G186" s="22">
        <v>2</v>
      </c>
      <c r="H186" s="22">
        <v>59000</v>
      </c>
      <c r="I186" s="22">
        <v>4720</v>
      </c>
      <c r="J186" s="162">
        <v>41101</v>
      </c>
      <c r="K186" s="9">
        <v>41101</v>
      </c>
      <c r="L186" s="22">
        <v>2</v>
      </c>
      <c r="M186" s="22" t="s">
        <v>216</v>
      </c>
      <c r="N186" s="22">
        <v>23</v>
      </c>
      <c r="O186" s="22">
        <v>54280</v>
      </c>
    </row>
    <row r="187" spans="1:15" x14ac:dyDescent="0.2">
      <c r="A187" s="22" t="s">
        <v>222</v>
      </c>
      <c r="B187" s="22" t="s">
        <v>343</v>
      </c>
      <c r="C187" s="161">
        <v>2850</v>
      </c>
      <c r="D187" s="22" t="s">
        <v>228</v>
      </c>
      <c r="E187" s="162">
        <v>41102</v>
      </c>
      <c r="F187" s="22">
        <v>19</v>
      </c>
      <c r="G187" s="22">
        <v>1</v>
      </c>
      <c r="H187" s="22">
        <v>54150</v>
      </c>
      <c r="I187" s="22">
        <v>2850</v>
      </c>
      <c r="J187" s="162">
        <v>41103</v>
      </c>
      <c r="K187" s="9">
        <v>41103</v>
      </c>
      <c r="L187" s="22">
        <v>1</v>
      </c>
      <c r="M187" s="22" t="s">
        <v>215</v>
      </c>
      <c r="N187" s="22">
        <v>18</v>
      </c>
      <c r="O187" s="22">
        <v>51300</v>
      </c>
    </row>
    <row r="188" spans="1:15" x14ac:dyDescent="0.2">
      <c r="A188" s="22" t="s">
        <v>226</v>
      </c>
      <c r="B188" s="22" t="s">
        <v>342</v>
      </c>
      <c r="C188" s="161">
        <v>2000</v>
      </c>
      <c r="D188" s="22" t="s">
        <v>229</v>
      </c>
      <c r="E188" s="162">
        <v>41093</v>
      </c>
      <c r="F188" s="22">
        <v>14</v>
      </c>
      <c r="G188" s="22">
        <v>4</v>
      </c>
      <c r="H188" s="22">
        <v>28000</v>
      </c>
      <c r="I188" s="22">
        <v>8000</v>
      </c>
      <c r="J188" s="162">
        <v>41104</v>
      </c>
      <c r="K188" s="9">
        <v>41104</v>
      </c>
      <c r="L188" s="22">
        <v>1</v>
      </c>
      <c r="M188" s="22" t="s">
        <v>117</v>
      </c>
      <c r="N188" s="22">
        <v>10</v>
      </c>
      <c r="O188" s="22">
        <v>20000</v>
      </c>
    </row>
    <row r="189" spans="1:15" x14ac:dyDescent="0.2">
      <c r="A189" s="22" t="s">
        <v>223</v>
      </c>
      <c r="B189" s="22" t="s">
        <v>341</v>
      </c>
      <c r="C189" s="161">
        <v>4600</v>
      </c>
      <c r="D189" s="22" t="s">
        <v>228</v>
      </c>
      <c r="E189" s="162">
        <v>41099</v>
      </c>
      <c r="F189" s="22">
        <v>46</v>
      </c>
      <c r="G189" s="22">
        <v>1</v>
      </c>
      <c r="H189" s="22">
        <v>211600</v>
      </c>
      <c r="I189" s="22">
        <v>4600</v>
      </c>
      <c r="J189" s="162">
        <v>41108</v>
      </c>
      <c r="K189" s="9">
        <v>41109</v>
      </c>
      <c r="L189" s="22">
        <v>1</v>
      </c>
      <c r="M189" s="22" t="s">
        <v>216</v>
      </c>
      <c r="N189" s="22">
        <v>45</v>
      </c>
      <c r="O189" s="22">
        <v>207000</v>
      </c>
    </row>
    <row r="190" spans="1:15" x14ac:dyDescent="0.2">
      <c r="A190" s="22" t="s">
        <v>224</v>
      </c>
      <c r="B190" s="22" t="s">
        <v>339</v>
      </c>
      <c r="C190" s="161">
        <v>900</v>
      </c>
      <c r="D190" s="22" t="s">
        <v>231</v>
      </c>
      <c r="E190" s="162">
        <v>41101</v>
      </c>
      <c r="F190" s="22">
        <v>39</v>
      </c>
      <c r="G190" s="22">
        <v>4</v>
      </c>
      <c r="H190" s="22">
        <v>35100</v>
      </c>
      <c r="I190" s="22">
        <v>3600</v>
      </c>
      <c r="J190" s="162">
        <v>41111</v>
      </c>
      <c r="K190" s="9">
        <v>41111</v>
      </c>
      <c r="L190" s="22">
        <v>2</v>
      </c>
      <c r="M190" s="22" t="s">
        <v>218</v>
      </c>
      <c r="N190" s="22">
        <v>35</v>
      </c>
      <c r="O190" s="22">
        <v>31500</v>
      </c>
    </row>
    <row r="191" spans="1:15" x14ac:dyDescent="0.2">
      <c r="A191" s="22" t="s">
        <v>224</v>
      </c>
      <c r="B191" s="22" t="s">
        <v>339</v>
      </c>
      <c r="C191" s="161">
        <v>1000</v>
      </c>
      <c r="D191" s="22" t="s">
        <v>228</v>
      </c>
      <c r="E191" s="162">
        <v>41112</v>
      </c>
      <c r="F191" s="22">
        <v>42</v>
      </c>
      <c r="G191" s="22">
        <v>1</v>
      </c>
      <c r="H191" s="22">
        <v>42000</v>
      </c>
      <c r="I191" s="22">
        <v>1000</v>
      </c>
      <c r="J191" s="162">
        <v>41112</v>
      </c>
      <c r="K191" s="9">
        <v>41113</v>
      </c>
      <c r="L191" s="22">
        <v>1</v>
      </c>
      <c r="M191" s="22" t="s">
        <v>217</v>
      </c>
      <c r="N191" s="22">
        <v>41</v>
      </c>
      <c r="O191" s="22">
        <v>41000</v>
      </c>
    </row>
    <row r="192" spans="1:15" x14ac:dyDescent="0.2">
      <c r="A192" s="22" t="s">
        <v>226</v>
      </c>
      <c r="B192" s="22" t="s">
        <v>341</v>
      </c>
      <c r="C192" s="161">
        <v>1560</v>
      </c>
      <c r="D192" s="22" t="s">
        <v>231</v>
      </c>
      <c r="E192" s="162">
        <v>41104</v>
      </c>
      <c r="F192" s="22">
        <v>40</v>
      </c>
      <c r="G192" s="22">
        <v>4</v>
      </c>
      <c r="H192" s="22">
        <v>62400</v>
      </c>
      <c r="I192" s="22">
        <v>6240</v>
      </c>
      <c r="J192" s="162">
        <v>41115</v>
      </c>
      <c r="K192" s="9">
        <v>41116</v>
      </c>
      <c r="L192" s="22">
        <v>2</v>
      </c>
      <c r="M192" s="22" t="s">
        <v>217</v>
      </c>
      <c r="N192" s="22">
        <v>36</v>
      </c>
      <c r="O192" s="22">
        <v>56160</v>
      </c>
    </row>
    <row r="193" spans="1:15" x14ac:dyDescent="0.2">
      <c r="A193" s="22" t="s">
        <v>222</v>
      </c>
      <c r="B193" s="22" t="s">
        <v>339</v>
      </c>
      <c r="C193" s="161">
        <v>4210</v>
      </c>
      <c r="D193" s="22" t="s">
        <v>214</v>
      </c>
      <c r="E193" s="162">
        <v>41115</v>
      </c>
      <c r="F193" s="22">
        <v>35</v>
      </c>
      <c r="G193" s="22">
        <v>2</v>
      </c>
      <c r="H193" s="22">
        <v>147350</v>
      </c>
      <c r="I193" s="22">
        <v>8420</v>
      </c>
      <c r="J193" s="162">
        <v>41115</v>
      </c>
      <c r="K193" s="9">
        <v>41115</v>
      </c>
      <c r="L193" s="22">
        <v>2</v>
      </c>
      <c r="M193" s="22" t="s">
        <v>117</v>
      </c>
      <c r="N193" s="22">
        <v>33</v>
      </c>
      <c r="O193" s="22">
        <v>138930</v>
      </c>
    </row>
    <row r="194" spans="1:15" x14ac:dyDescent="0.2">
      <c r="A194" s="22" t="s">
        <v>213</v>
      </c>
      <c r="B194" s="22" t="s">
        <v>341</v>
      </c>
      <c r="C194" s="161">
        <v>1400</v>
      </c>
      <c r="D194" s="22" t="s">
        <v>232</v>
      </c>
      <c r="E194" s="162">
        <v>41107</v>
      </c>
      <c r="F194" s="22">
        <v>23</v>
      </c>
      <c r="G194" s="22">
        <v>4</v>
      </c>
      <c r="H194" s="22">
        <v>32200</v>
      </c>
      <c r="I194" s="22">
        <v>5600</v>
      </c>
      <c r="J194" s="162">
        <v>41115</v>
      </c>
      <c r="K194" s="9">
        <v>41115</v>
      </c>
      <c r="L194" s="22">
        <v>1</v>
      </c>
      <c r="M194" s="22" t="s">
        <v>117</v>
      </c>
      <c r="N194" s="22">
        <v>19</v>
      </c>
      <c r="O194" s="22">
        <v>26600</v>
      </c>
    </row>
    <row r="195" spans="1:15" x14ac:dyDescent="0.2">
      <c r="A195" s="22" t="s">
        <v>226</v>
      </c>
      <c r="B195" s="22" t="s">
        <v>342</v>
      </c>
      <c r="C195" s="161">
        <v>2000</v>
      </c>
      <c r="D195" s="22" t="s">
        <v>228</v>
      </c>
      <c r="E195" s="162">
        <v>41113</v>
      </c>
      <c r="F195" s="22">
        <v>40</v>
      </c>
      <c r="G195" s="22">
        <v>3</v>
      </c>
      <c r="H195" s="22">
        <v>80000</v>
      </c>
      <c r="I195" s="22">
        <v>6000</v>
      </c>
      <c r="J195" s="162">
        <v>41116</v>
      </c>
      <c r="K195" s="9">
        <v>41118</v>
      </c>
      <c r="L195" s="22">
        <v>1</v>
      </c>
      <c r="M195" s="22" t="s">
        <v>117</v>
      </c>
      <c r="N195" s="22">
        <v>37</v>
      </c>
      <c r="O195" s="22">
        <v>74000</v>
      </c>
    </row>
    <row r="196" spans="1:15" x14ac:dyDescent="0.2">
      <c r="A196" s="22" t="s">
        <v>221</v>
      </c>
      <c r="B196" s="22" t="s">
        <v>344</v>
      </c>
      <c r="C196" s="161">
        <v>2600</v>
      </c>
      <c r="D196" s="22" t="s">
        <v>231</v>
      </c>
      <c r="E196" s="162">
        <v>41112</v>
      </c>
      <c r="F196" s="22">
        <v>42</v>
      </c>
      <c r="G196" s="22">
        <v>2</v>
      </c>
      <c r="H196" s="22">
        <v>109200</v>
      </c>
      <c r="I196" s="22">
        <v>5200</v>
      </c>
      <c r="J196" s="162">
        <v>41118</v>
      </c>
      <c r="K196" s="9">
        <v>41120</v>
      </c>
      <c r="L196" s="22">
        <v>2</v>
      </c>
      <c r="M196" s="22" t="s">
        <v>217</v>
      </c>
      <c r="N196" s="22">
        <v>40</v>
      </c>
      <c r="O196" s="22">
        <v>104000</v>
      </c>
    </row>
    <row r="197" spans="1:15" x14ac:dyDescent="0.2">
      <c r="A197" s="22" t="s">
        <v>219</v>
      </c>
      <c r="B197" s="22" t="s">
        <v>342</v>
      </c>
      <c r="C197" s="161">
        <v>1950</v>
      </c>
      <c r="D197" s="22" t="s">
        <v>229</v>
      </c>
      <c r="E197" s="162">
        <v>41118</v>
      </c>
      <c r="F197" s="22">
        <v>33</v>
      </c>
      <c r="G197" s="22">
        <v>1</v>
      </c>
      <c r="H197" s="22">
        <v>64350</v>
      </c>
      <c r="I197" s="22">
        <v>1950</v>
      </c>
      <c r="J197" s="162">
        <v>41118</v>
      </c>
      <c r="K197" s="9">
        <v>41119</v>
      </c>
      <c r="L197" s="22">
        <v>2</v>
      </c>
      <c r="M197" s="22" t="s">
        <v>218</v>
      </c>
      <c r="N197" s="22">
        <v>32</v>
      </c>
      <c r="O197" s="22">
        <v>62400</v>
      </c>
    </row>
    <row r="198" spans="1:15" x14ac:dyDescent="0.2">
      <c r="A198" s="22" t="s">
        <v>220</v>
      </c>
      <c r="B198" s="22" t="s">
        <v>343</v>
      </c>
      <c r="C198" s="161">
        <v>1490</v>
      </c>
      <c r="D198" s="22" t="s">
        <v>231</v>
      </c>
      <c r="E198" s="162">
        <v>41110</v>
      </c>
      <c r="F198" s="22">
        <v>49</v>
      </c>
      <c r="G198" s="22">
        <v>1</v>
      </c>
      <c r="H198" s="22">
        <v>73010</v>
      </c>
      <c r="I198" s="22">
        <v>1490</v>
      </c>
      <c r="J198" s="162">
        <v>41119</v>
      </c>
      <c r="K198" s="9">
        <v>41120</v>
      </c>
      <c r="L198" s="22">
        <v>1</v>
      </c>
      <c r="M198" s="22" t="s">
        <v>64</v>
      </c>
      <c r="N198" s="22">
        <v>48</v>
      </c>
      <c r="O198" s="22">
        <v>71520</v>
      </c>
    </row>
    <row r="199" spans="1:15" x14ac:dyDescent="0.2">
      <c r="A199" s="22" t="s">
        <v>219</v>
      </c>
      <c r="B199" s="22" t="s">
        <v>344</v>
      </c>
      <c r="C199" s="161">
        <v>3100</v>
      </c>
      <c r="D199" s="22" t="s">
        <v>214</v>
      </c>
      <c r="E199" s="162">
        <v>41119</v>
      </c>
      <c r="F199" s="22">
        <v>30</v>
      </c>
      <c r="G199" s="22">
        <v>3</v>
      </c>
      <c r="H199" s="22">
        <v>93000</v>
      </c>
      <c r="I199" s="22">
        <v>9300</v>
      </c>
      <c r="J199" s="162">
        <v>41119</v>
      </c>
      <c r="K199" s="9">
        <v>41120</v>
      </c>
      <c r="L199" s="22">
        <v>2</v>
      </c>
      <c r="M199" s="22" t="s">
        <v>216</v>
      </c>
      <c r="N199" s="22">
        <v>27</v>
      </c>
      <c r="O199" s="22">
        <v>83700</v>
      </c>
    </row>
    <row r="200" spans="1:15" x14ac:dyDescent="0.2">
      <c r="A200" s="22" t="s">
        <v>220</v>
      </c>
      <c r="B200" s="22" t="s">
        <v>343</v>
      </c>
      <c r="C200" s="161">
        <v>1500</v>
      </c>
      <c r="D200" s="22" t="s">
        <v>230</v>
      </c>
      <c r="E200" s="162">
        <v>41116</v>
      </c>
      <c r="F200" s="22">
        <v>20</v>
      </c>
      <c r="G200" s="22">
        <v>1</v>
      </c>
      <c r="H200" s="22">
        <v>30000</v>
      </c>
      <c r="I200" s="22">
        <v>1500</v>
      </c>
      <c r="J200" s="162">
        <v>41120</v>
      </c>
      <c r="K200" s="9">
        <v>41121</v>
      </c>
      <c r="L200" s="22">
        <v>1</v>
      </c>
      <c r="M200" s="22" t="s">
        <v>215</v>
      </c>
      <c r="N200" s="22">
        <v>19</v>
      </c>
      <c r="O200" s="22">
        <v>28500</v>
      </c>
    </row>
    <row r="201" spans="1:15" x14ac:dyDescent="0.2">
      <c r="A201" s="22" t="s">
        <v>223</v>
      </c>
      <c r="B201" s="22" t="s">
        <v>343</v>
      </c>
      <c r="C201" s="161">
        <v>5490</v>
      </c>
      <c r="D201" s="22" t="s">
        <v>214</v>
      </c>
      <c r="E201" s="162">
        <v>41112</v>
      </c>
      <c r="F201" s="22">
        <v>28</v>
      </c>
      <c r="G201" s="22">
        <v>2</v>
      </c>
      <c r="H201" s="22">
        <v>153720</v>
      </c>
      <c r="I201" s="22">
        <v>10980</v>
      </c>
      <c r="J201" s="162">
        <v>41120</v>
      </c>
      <c r="K201" s="9">
        <v>41120</v>
      </c>
      <c r="L201" s="22">
        <v>1</v>
      </c>
      <c r="M201" s="22" t="s">
        <v>117</v>
      </c>
      <c r="N201" s="22">
        <v>26</v>
      </c>
      <c r="O201" s="22">
        <v>142740</v>
      </c>
    </row>
    <row r="202" spans="1:15" x14ac:dyDescent="0.2">
      <c r="A202" s="22" t="s">
        <v>225</v>
      </c>
      <c r="B202" s="22" t="s">
        <v>346</v>
      </c>
      <c r="C202" s="161">
        <v>4800</v>
      </c>
      <c r="D202" s="22" t="s">
        <v>228</v>
      </c>
      <c r="E202" s="162">
        <v>41114</v>
      </c>
      <c r="F202" s="22">
        <v>22</v>
      </c>
      <c r="G202" s="22">
        <v>3</v>
      </c>
      <c r="H202" s="22">
        <v>105600</v>
      </c>
      <c r="I202" s="22">
        <v>14400</v>
      </c>
      <c r="J202" s="162">
        <v>41121</v>
      </c>
      <c r="K202" s="9">
        <v>41121</v>
      </c>
      <c r="L202" s="22">
        <v>1</v>
      </c>
      <c r="M202" s="22" t="s">
        <v>217</v>
      </c>
      <c r="N202" s="22">
        <v>19</v>
      </c>
      <c r="O202" s="22">
        <v>91200</v>
      </c>
    </row>
    <row r="203" spans="1:15" x14ac:dyDescent="0.2">
      <c r="A203" s="22" t="s">
        <v>213</v>
      </c>
      <c r="B203" s="22" t="s">
        <v>342</v>
      </c>
      <c r="C203" s="161">
        <v>1700</v>
      </c>
      <c r="D203" s="22" t="s">
        <v>230</v>
      </c>
      <c r="E203" s="162">
        <v>41122</v>
      </c>
      <c r="F203" s="22">
        <v>42</v>
      </c>
      <c r="G203" s="22">
        <v>3</v>
      </c>
      <c r="H203" s="22">
        <v>71400</v>
      </c>
      <c r="I203" s="22">
        <v>5100</v>
      </c>
      <c r="J203" s="162">
        <v>41127</v>
      </c>
      <c r="K203" s="9">
        <v>41128</v>
      </c>
      <c r="L203" s="22">
        <v>2</v>
      </c>
      <c r="M203" s="22" t="s">
        <v>117</v>
      </c>
      <c r="N203" s="22">
        <v>39</v>
      </c>
      <c r="O203" s="22">
        <v>66300</v>
      </c>
    </row>
    <row r="204" spans="1:15" x14ac:dyDescent="0.2">
      <c r="A204" s="22" t="s">
        <v>222</v>
      </c>
      <c r="B204" s="22" t="s">
        <v>345</v>
      </c>
      <c r="C204" s="161">
        <v>2870</v>
      </c>
      <c r="D204" s="22" t="s">
        <v>232</v>
      </c>
      <c r="E204" s="162">
        <v>41131</v>
      </c>
      <c r="F204" s="22">
        <v>31</v>
      </c>
      <c r="G204" s="22">
        <v>3</v>
      </c>
      <c r="H204" s="22">
        <v>88970</v>
      </c>
      <c r="I204" s="22">
        <v>8610</v>
      </c>
      <c r="J204" s="162">
        <v>41131</v>
      </c>
      <c r="K204" s="9">
        <v>41131</v>
      </c>
      <c r="L204" s="22">
        <v>2</v>
      </c>
      <c r="M204" s="22" t="s">
        <v>117</v>
      </c>
      <c r="N204" s="22">
        <v>28</v>
      </c>
      <c r="O204" s="22">
        <v>80360</v>
      </c>
    </row>
    <row r="205" spans="1:15" x14ac:dyDescent="0.2">
      <c r="A205" s="22" t="s">
        <v>221</v>
      </c>
      <c r="B205" s="22" t="s">
        <v>340</v>
      </c>
      <c r="C205" s="161">
        <v>2710</v>
      </c>
      <c r="D205" s="22" t="s">
        <v>229</v>
      </c>
      <c r="E205" s="162">
        <v>41120</v>
      </c>
      <c r="F205" s="22">
        <v>14</v>
      </c>
      <c r="G205" s="22">
        <v>0</v>
      </c>
      <c r="H205" s="22">
        <v>37940</v>
      </c>
      <c r="I205" s="22">
        <v>0</v>
      </c>
      <c r="J205" s="162">
        <v>41132</v>
      </c>
      <c r="K205" s="9">
        <v>41132</v>
      </c>
      <c r="L205" s="22">
        <v>2</v>
      </c>
      <c r="M205" s="22" t="s">
        <v>216</v>
      </c>
      <c r="N205" s="22">
        <v>14</v>
      </c>
      <c r="O205" s="22">
        <v>37940</v>
      </c>
    </row>
    <row r="206" spans="1:15" x14ac:dyDescent="0.2">
      <c r="A206" s="22" t="s">
        <v>219</v>
      </c>
      <c r="B206" s="22" t="s">
        <v>344</v>
      </c>
      <c r="C206" s="161">
        <v>3300</v>
      </c>
      <c r="D206" s="22" t="s">
        <v>232</v>
      </c>
      <c r="E206" s="162">
        <v>41121</v>
      </c>
      <c r="F206" s="22">
        <v>11</v>
      </c>
      <c r="G206" s="22">
        <v>3</v>
      </c>
      <c r="H206" s="22">
        <v>36300</v>
      </c>
      <c r="I206" s="22">
        <v>9900</v>
      </c>
      <c r="J206" s="162">
        <v>41132</v>
      </c>
      <c r="K206" s="9">
        <v>41134</v>
      </c>
      <c r="L206" s="22">
        <v>1</v>
      </c>
      <c r="M206" s="22" t="s">
        <v>216</v>
      </c>
      <c r="N206" s="22">
        <v>8</v>
      </c>
      <c r="O206" s="22">
        <v>26400</v>
      </c>
    </row>
    <row r="207" spans="1:15" x14ac:dyDescent="0.2">
      <c r="A207" s="22" t="s">
        <v>222</v>
      </c>
      <c r="B207" s="22" t="s">
        <v>345</v>
      </c>
      <c r="C207" s="161">
        <v>2870</v>
      </c>
      <c r="D207" s="22" t="s">
        <v>214</v>
      </c>
      <c r="E207" s="162">
        <v>41123</v>
      </c>
      <c r="F207" s="22">
        <v>16</v>
      </c>
      <c r="G207" s="22">
        <v>0</v>
      </c>
      <c r="H207" s="22">
        <v>45920</v>
      </c>
      <c r="I207" s="22">
        <v>0</v>
      </c>
      <c r="J207" s="162">
        <v>41133</v>
      </c>
      <c r="K207" s="9">
        <v>41134</v>
      </c>
      <c r="L207" s="22">
        <v>2</v>
      </c>
      <c r="M207" s="22" t="s">
        <v>117</v>
      </c>
      <c r="N207" s="22">
        <v>16</v>
      </c>
      <c r="O207" s="22">
        <v>45920</v>
      </c>
    </row>
    <row r="208" spans="1:15" x14ac:dyDescent="0.2">
      <c r="A208" s="22" t="s">
        <v>219</v>
      </c>
      <c r="B208" s="22" t="s">
        <v>344</v>
      </c>
      <c r="C208" s="161">
        <v>3140</v>
      </c>
      <c r="D208" s="22" t="s">
        <v>230</v>
      </c>
      <c r="E208" s="162">
        <v>41129</v>
      </c>
      <c r="F208" s="22">
        <v>20</v>
      </c>
      <c r="G208" s="22">
        <v>0</v>
      </c>
      <c r="H208" s="22">
        <v>62800</v>
      </c>
      <c r="I208" s="22">
        <v>0</v>
      </c>
      <c r="J208" s="162">
        <v>41133</v>
      </c>
      <c r="K208" s="9">
        <v>41135</v>
      </c>
      <c r="L208" s="22">
        <v>1</v>
      </c>
      <c r="M208" s="22" t="s">
        <v>216</v>
      </c>
      <c r="N208" s="22">
        <v>20</v>
      </c>
      <c r="O208" s="22">
        <v>62800</v>
      </c>
    </row>
    <row r="209" spans="1:15" x14ac:dyDescent="0.2">
      <c r="A209" s="22" t="s">
        <v>227</v>
      </c>
      <c r="B209" s="22" t="s">
        <v>345</v>
      </c>
      <c r="C209" s="161">
        <v>1100</v>
      </c>
      <c r="D209" s="22" t="s">
        <v>228</v>
      </c>
      <c r="E209" s="162">
        <v>41132</v>
      </c>
      <c r="F209" s="22">
        <v>28</v>
      </c>
      <c r="G209" s="22">
        <v>2</v>
      </c>
      <c r="H209" s="22">
        <v>30800</v>
      </c>
      <c r="I209" s="22">
        <v>2200</v>
      </c>
      <c r="J209" s="162">
        <v>41134</v>
      </c>
      <c r="K209" s="9">
        <v>41135</v>
      </c>
      <c r="L209" s="22">
        <v>2</v>
      </c>
      <c r="M209" s="22" t="s">
        <v>64</v>
      </c>
      <c r="N209" s="22">
        <v>26</v>
      </c>
      <c r="O209" s="22">
        <v>28600</v>
      </c>
    </row>
    <row r="210" spans="1:15" x14ac:dyDescent="0.2">
      <c r="A210" s="22" t="s">
        <v>219</v>
      </c>
      <c r="B210" s="22" t="s">
        <v>339</v>
      </c>
      <c r="C210" s="161">
        <v>1380</v>
      </c>
      <c r="D210" s="22" t="s">
        <v>229</v>
      </c>
      <c r="E210" s="162">
        <v>41125</v>
      </c>
      <c r="F210" s="22">
        <v>28</v>
      </c>
      <c r="G210" s="22">
        <v>3</v>
      </c>
      <c r="H210" s="22">
        <v>38640</v>
      </c>
      <c r="I210" s="22">
        <v>4140</v>
      </c>
      <c r="J210" s="162">
        <v>41134</v>
      </c>
      <c r="K210" s="9">
        <v>41136</v>
      </c>
      <c r="L210" s="22">
        <v>2</v>
      </c>
      <c r="M210" s="22" t="s">
        <v>117</v>
      </c>
      <c r="N210" s="22">
        <v>25</v>
      </c>
      <c r="O210" s="22">
        <v>34500</v>
      </c>
    </row>
    <row r="211" spans="1:15" x14ac:dyDescent="0.2">
      <c r="A211" s="22" t="s">
        <v>223</v>
      </c>
      <c r="B211" s="22" t="s">
        <v>343</v>
      </c>
      <c r="C211" s="161">
        <v>5490</v>
      </c>
      <c r="D211" s="22" t="s">
        <v>231</v>
      </c>
      <c r="E211" s="162">
        <v>41129</v>
      </c>
      <c r="F211" s="22">
        <v>23</v>
      </c>
      <c r="G211" s="22">
        <v>0</v>
      </c>
      <c r="H211" s="22">
        <v>126270</v>
      </c>
      <c r="I211" s="22">
        <v>0</v>
      </c>
      <c r="J211" s="162">
        <v>41136</v>
      </c>
      <c r="K211" s="9">
        <v>41138</v>
      </c>
      <c r="L211" s="22">
        <v>1</v>
      </c>
      <c r="M211" s="22" t="s">
        <v>217</v>
      </c>
      <c r="N211" s="22">
        <v>23</v>
      </c>
      <c r="O211" s="22">
        <v>126270</v>
      </c>
    </row>
    <row r="212" spans="1:15" x14ac:dyDescent="0.2">
      <c r="A212" s="22" t="s">
        <v>225</v>
      </c>
      <c r="B212" s="22" t="s">
        <v>349</v>
      </c>
      <c r="C212" s="161">
        <v>4500</v>
      </c>
      <c r="D212" s="22" t="s">
        <v>229</v>
      </c>
      <c r="E212" s="162">
        <v>41129</v>
      </c>
      <c r="F212" s="22">
        <v>48</v>
      </c>
      <c r="G212" s="22">
        <v>2</v>
      </c>
      <c r="H212" s="22">
        <v>216000</v>
      </c>
      <c r="I212" s="22">
        <v>9000</v>
      </c>
      <c r="J212" s="162">
        <v>41136</v>
      </c>
      <c r="K212" s="9">
        <v>41137</v>
      </c>
      <c r="L212" s="22">
        <v>1</v>
      </c>
      <c r="M212" s="22" t="s">
        <v>64</v>
      </c>
      <c r="N212" s="22">
        <v>46</v>
      </c>
      <c r="O212" s="22">
        <v>207000</v>
      </c>
    </row>
    <row r="213" spans="1:15" x14ac:dyDescent="0.2">
      <c r="A213" s="22" t="s">
        <v>220</v>
      </c>
      <c r="B213" s="22" t="s">
        <v>345</v>
      </c>
      <c r="C213" s="161">
        <v>3100</v>
      </c>
      <c r="D213" s="22" t="s">
        <v>229</v>
      </c>
      <c r="E213" s="162">
        <v>41133</v>
      </c>
      <c r="F213" s="22">
        <v>29</v>
      </c>
      <c r="G213" s="22">
        <v>1</v>
      </c>
      <c r="H213" s="22">
        <v>89900</v>
      </c>
      <c r="I213" s="22">
        <v>3100</v>
      </c>
      <c r="J213" s="162">
        <v>41140</v>
      </c>
      <c r="K213" s="9">
        <v>41140</v>
      </c>
      <c r="L213" s="22">
        <v>2</v>
      </c>
      <c r="M213" s="22" t="s">
        <v>217</v>
      </c>
      <c r="N213" s="22">
        <v>28</v>
      </c>
      <c r="O213" s="22">
        <v>86800</v>
      </c>
    </row>
    <row r="214" spans="1:15" x14ac:dyDescent="0.2">
      <c r="A214" s="22" t="s">
        <v>222</v>
      </c>
      <c r="B214" s="22" t="s">
        <v>339</v>
      </c>
      <c r="C214" s="161">
        <v>4180</v>
      </c>
      <c r="D214" s="22" t="s">
        <v>231</v>
      </c>
      <c r="E214" s="162">
        <v>41127</v>
      </c>
      <c r="F214" s="22">
        <v>28</v>
      </c>
      <c r="G214" s="22">
        <v>1</v>
      </c>
      <c r="H214" s="22">
        <v>117040</v>
      </c>
      <c r="I214" s="22">
        <v>4180</v>
      </c>
      <c r="J214" s="162">
        <v>41140</v>
      </c>
      <c r="K214" s="9">
        <v>41142</v>
      </c>
      <c r="L214" s="22">
        <v>2</v>
      </c>
      <c r="M214" s="22" t="s">
        <v>217</v>
      </c>
      <c r="N214" s="22">
        <v>27</v>
      </c>
      <c r="O214" s="22">
        <v>112860</v>
      </c>
    </row>
    <row r="215" spans="1:15" x14ac:dyDescent="0.2">
      <c r="A215" s="22" t="s">
        <v>233</v>
      </c>
      <c r="B215" s="22" t="s">
        <v>339</v>
      </c>
      <c r="C215" s="161">
        <v>1900</v>
      </c>
      <c r="D215" s="22" t="s">
        <v>228</v>
      </c>
      <c r="E215" s="162">
        <v>41129</v>
      </c>
      <c r="F215" s="22">
        <v>10</v>
      </c>
      <c r="G215" s="22">
        <v>1</v>
      </c>
      <c r="H215" s="22">
        <v>19000</v>
      </c>
      <c r="I215" s="22">
        <v>1900</v>
      </c>
      <c r="J215" s="162">
        <v>41141</v>
      </c>
      <c r="K215" s="9">
        <v>41143</v>
      </c>
      <c r="L215" s="22">
        <v>1</v>
      </c>
      <c r="M215" s="22" t="s">
        <v>217</v>
      </c>
      <c r="N215" s="22">
        <v>9</v>
      </c>
      <c r="O215" s="22">
        <v>17100</v>
      </c>
    </row>
    <row r="216" spans="1:15" x14ac:dyDescent="0.2">
      <c r="A216" s="22" t="s">
        <v>219</v>
      </c>
      <c r="B216" s="22" t="s">
        <v>345</v>
      </c>
      <c r="C216" s="161">
        <v>4800</v>
      </c>
      <c r="D216" s="22" t="s">
        <v>230</v>
      </c>
      <c r="E216" s="162">
        <v>41140</v>
      </c>
      <c r="F216" s="22">
        <v>29</v>
      </c>
      <c r="G216" s="22">
        <v>0</v>
      </c>
      <c r="H216" s="22">
        <v>139200</v>
      </c>
      <c r="I216" s="22">
        <v>0</v>
      </c>
      <c r="J216" s="162">
        <v>41142</v>
      </c>
      <c r="K216" s="9">
        <v>41144</v>
      </c>
      <c r="L216" s="22">
        <v>1</v>
      </c>
      <c r="M216" s="22" t="s">
        <v>215</v>
      </c>
      <c r="N216" s="22">
        <v>29</v>
      </c>
      <c r="O216" s="22">
        <v>139200</v>
      </c>
    </row>
    <row r="217" spans="1:15" x14ac:dyDescent="0.2">
      <c r="A217" s="22" t="s">
        <v>226</v>
      </c>
      <c r="B217" s="22" t="s">
        <v>340</v>
      </c>
      <c r="C217" s="161">
        <v>1200</v>
      </c>
      <c r="D217" s="22" t="s">
        <v>228</v>
      </c>
      <c r="E217" s="162">
        <v>41137</v>
      </c>
      <c r="F217" s="22">
        <v>32</v>
      </c>
      <c r="G217" s="22">
        <v>4</v>
      </c>
      <c r="H217" s="22">
        <v>38400</v>
      </c>
      <c r="I217" s="22">
        <v>4800</v>
      </c>
      <c r="J217" s="162">
        <v>41145</v>
      </c>
      <c r="K217" s="9">
        <v>41145</v>
      </c>
      <c r="L217" s="22">
        <v>2</v>
      </c>
      <c r="M217" s="22" t="s">
        <v>217</v>
      </c>
      <c r="N217" s="22">
        <v>28</v>
      </c>
      <c r="O217" s="22">
        <v>33600</v>
      </c>
    </row>
    <row r="218" spans="1:15" x14ac:dyDescent="0.2">
      <c r="A218" s="22" t="s">
        <v>219</v>
      </c>
      <c r="B218" s="22" t="s">
        <v>342</v>
      </c>
      <c r="C218" s="161">
        <v>1900</v>
      </c>
      <c r="D218" s="22" t="s">
        <v>228</v>
      </c>
      <c r="E218" s="162">
        <v>41144</v>
      </c>
      <c r="F218" s="22">
        <v>30</v>
      </c>
      <c r="G218" s="22">
        <v>1</v>
      </c>
      <c r="H218" s="22">
        <v>57000</v>
      </c>
      <c r="I218" s="22">
        <v>1900</v>
      </c>
      <c r="J218" s="162">
        <v>41149</v>
      </c>
      <c r="K218" s="9">
        <v>41149</v>
      </c>
      <c r="L218" s="22">
        <v>2</v>
      </c>
      <c r="M218" s="22" t="s">
        <v>217</v>
      </c>
      <c r="N218" s="22">
        <v>29</v>
      </c>
      <c r="O218" s="22">
        <v>55100</v>
      </c>
    </row>
    <row r="219" spans="1:15" x14ac:dyDescent="0.2">
      <c r="A219" s="22" t="s">
        <v>213</v>
      </c>
      <c r="B219" s="22" t="s">
        <v>340</v>
      </c>
      <c r="C219" s="161">
        <v>1990</v>
      </c>
      <c r="D219" s="22" t="s">
        <v>229</v>
      </c>
      <c r="E219" s="162">
        <v>41137</v>
      </c>
      <c r="F219" s="22">
        <v>10</v>
      </c>
      <c r="G219" s="22">
        <v>1</v>
      </c>
      <c r="H219" s="22">
        <v>19900</v>
      </c>
      <c r="I219" s="22">
        <v>1990</v>
      </c>
      <c r="J219" s="162">
        <v>41149</v>
      </c>
      <c r="K219" s="9">
        <v>41150</v>
      </c>
      <c r="L219" s="22">
        <v>2</v>
      </c>
      <c r="M219" s="22" t="s">
        <v>218</v>
      </c>
      <c r="N219" s="22">
        <v>9</v>
      </c>
      <c r="O219" s="22">
        <v>17910</v>
      </c>
    </row>
    <row r="220" spans="1:15" x14ac:dyDescent="0.2">
      <c r="A220" s="22" t="s">
        <v>220</v>
      </c>
      <c r="B220" s="22" t="s">
        <v>344</v>
      </c>
      <c r="C220" s="161">
        <v>2970</v>
      </c>
      <c r="D220" s="22" t="s">
        <v>231</v>
      </c>
      <c r="E220" s="162">
        <v>41146</v>
      </c>
      <c r="F220" s="22">
        <v>41</v>
      </c>
      <c r="G220" s="22">
        <v>1</v>
      </c>
      <c r="H220" s="22">
        <v>121770</v>
      </c>
      <c r="I220" s="22">
        <v>2970</v>
      </c>
      <c r="J220" s="162">
        <v>41150</v>
      </c>
      <c r="K220" s="9">
        <v>41150</v>
      </c>
      <c r="L220" s="22">
        <v>1</v>
      </c>
      <c r="M220" s="22" t="s">
        <v>218</v>
      </c>
      <c r="N220" s="22">
        <v>40</v>
      </c>
      <c r="O220" s="22">
        <v>118800</v>
      </c>
    </row>
    <row r="221" spans="1:15" x14ac:dyDescent="0.2">
      <c r="A221" s="22" t="s">
        <v>220</v>
      </c>
      <c r="B221" s="22" t="s">
        <v>340</v>
      </c>
      <c r="C221" s="161">
        <v>1200</v>
      </c>
      <c r="D221" s="22" t="s">
        <v>228</v>
      </c>
      <c r="E221" s="162">
        <v>41144</v>
      </c>
      <c r="F221" s="22">
        <v>13</v>
      </c>
      <c r="G221" s="22">
        <v>1</v>
      </c>
      <c r="H221" s="22">
        <v>15600</v>
      </c>
      <c r="I221" s="22">
        <v>1200</v>
      </c>
      <c r="J221" s="162">
        <v>41152</v>
      </c>
      <c r="K221" s="9">
        <v>41152</v>
      </c>
      <c r="L221" s="22">
        <v>1</v>
      </c>
      <c r="M221" s="22" t="s">
        <v>215</v>
      </c>
      <c r="N221" s="22">
        <v>12</v>
      </c>
      <c r="O221" s="22">
        <v>14400</v>
      </c>
    </row>
    <row r="222" spans="1:15" x14ac:dyDescent="0.2">
      <c r="A222" s="22" t="s">
        <v>222</v>
      </c>
      <c r="B222" s="22" t="s">
        <v>342</v>
      </c>
      <c r="C222" s="161">
        <v>4100</v>
      </c>
      <c r="D222" s="22" t="s">
        <v>229</v>
      </c>
      <c r="E222" s="162">
        <v>41151</v>
      </c>
      <c r="F222" s="22">
        <v>45</v>
      </c>
      <c r="G222" s="22">
        <v>4</v>
      </c>
      <c r="H222" s="22">
        <v>184500</v>
      </c>
      <c r="I222" s="22">
        <v>16400</v>
      </c>
      <c r="J222" s="162">
        <v>41152</v>
      </c>
      <c r="K222" s="9">
        <v>41152</v>
      </c>
      <c r="L222" s="22">
        <v>1</v>
      </c>
      <c r="M222" s="22" t="s">
        <v>217</v>
      </c>
      <c r="N222" s="22">
        <v>41</v>
      </c>
      <c r="O222" s="22">
        <v>168100</v>
      </c>
    </row>
    <row r="223" spans="1:15" x14ac:dyDescent="0.2">
      <c r="A223" s="22" t="s">
        <v>226</v>
      </c>
      <c r="B223" s="22" t="s">
        <v>343</v>
      </c>
      <c r="C223" s="161">
        <v>1650</v>
      </c>
      <c r="D223" s="22" t="s">
        <v>229</v>
      </c>
      <c r="E223" s="162">
        <v>41144</v>
      </c>
      <c r="F223" s="22">
        <v>22</v>
      </c>
      <c r="G223" s="22">
        <v>1</v>
      </c>
      <c r="H223" s="22">
        <v>36300</v>
      </c>
      <c r="I223" s="22">
        <v>1650</v>
      </c>
      <c r="J223" s="162">
        <v>41153</v>
      </c>
      <c r="K223" s="9">
        <v>41155</v>
      </c>
      <c r="L223" s="22">
        <v>2</v>
      </c>
      <c r="M223" s="22" t="s">
        <v>117</v>
      </c>
      <c r="N223" s="22">
        <v>21</v>
      </c>
      <c r="O223" s="22">
        <v>34650</v>
      </c>
    </row>
    <row r="224" spans="1:15" x14ac:dyDescent="0.2">
      <c r="A224" s="22" t="s">
        <v>219</v>
      </c>
      <c r="B224" s="22" t="s">
        <v>340</v>
      </c>
      <c r="C224" s="161">
        <v>3150</v>
      </c>
      <c r="D224" s="22" t="s">
        <v>231</v>
      </c>
      <c r="E224" s="162">
        <v>41147</v>
      </c>
      <c r="F224" s="22">
        <v>38</v>
      </c>
      <c r="G224" s="22">
        <v>2</v>
      </c>
      <c r="H224" s="22">
        <v>119700</v>
      </c>
      <c r="I224" s="22">
        <v>6300</v>
      </c>
      <c r="J224" s="162">
        <v>41154</v>
      </c>
      <c r="K224" s="9">
        <v>41154</v>
      </c>
      <c r="L224" s="22">
        <v>2</v>
      </c>
      <c r="M224" s="22" t="s">
        <v>117</v>
      </c>
      <c r="N224" s="22">
        <v>36</v>
      </c>
      <c r="O224" s="22">
        <v>113400</v>
      </c>
    </row>
    <row r="225" spans="1:15" x14ac:dyDescent="0.2">
      <c r="A225" s="22" t="s">
        <v>213</v>
      </c>
      <c r="B225" s="22" t="s">
        <v>342</v>
      </c>
      <c r="C225" s="161">
        <v>1700</v>
      </c>
      <c r="D225" s="22" t="s">
        <v>231</v>
      </c>
      <c r="E225" s="162">
        <v>41150</v>
      </c>
      <c r="F225" s="22">
        <v>50</v>
      </c>
      <c r="G225" s="22">
        <v>4</v>
      </c>
      <c r="H225" s="22">
        <v>85000</v>
      </c>
      <c r="I225" s="22">
        <v>6800</v>
      </c>
      <c r="J225" s="162">
        <v>41154</v>
      </c>
      <c r="K225" s="9">
        <v>41156</v>
      </c>
      <c r="L225" s="22">
        <v>1</v>
      </c>
      <c r="M225" s="22" t="s">
        <v>218</v>
      </c>
      <c r="N225" s="22">
        <v>46</v>
      </c>
      <c r="O225" s="22">
        <v>78200</v>
      </c>
    </row>
    <row r="226" spans="1:15" x14ac:dyDescent="0.2">
      <c r="A226" s="22" t="s">
        <v>227</v>
      </c>
      <c r="B226" s="22" t="s">
        <v>339</v>
      </c>
      <c r="C226" s="161">
        <v>1150</v>
      </c>
      <c r="D226" s="22" t="s">
        <v>231</v>
      </c>
      <c r="E226" s="162">
        <v>41151</v>
      </c>
      <c r="F226" s="22">
        <v>48</v>
      </c>
      <c r="G226" s="22">
        <v>2</v>
      </c>
      <c r="H226" s="22">
        <v>55200</v>
      </c>
      <c r="I226" s="22">
        <v>2300</v>
      </c>
      <c r="J226" s="162">
        <v>41157</v>
      </c>
      <c r="K226" s="9">
        <v>41158</v>
      </c>
      <c r="L226" s="22">
        <v>1</v>
      </c>
      <c r="M226" s="22" t="s">
        <v>218</v>
      </c>
      <c r="N226" s="22">
        <v>46</v>
      </c>
      <c r="O226" s="22">
        <v>52900</v>
      </c>
    </row>
    <row r="227" spans="1:15" x14ac:dyDescent="0.2">
      <c r="A227" s="22" t="s">
        <v>227</v>
      </c>
      <c r="B227" s="22" t="s">
        <v>339</v>
      </c>
      <c r="C227" s="161">
        <v>1150</v>
      </c>
      <c r="D227" s="22" t="s">
        <v>230</v>
      </c>
      <c r="E227" s="162">
        <v>41158</v>
      </c>
      <c r="F227" s="22">
        <v>27</v>
      </c>
      <c r="G227" s="22">
        <v>3</v>
      </c>
      <c r="H227" s="22">
        <v>31050</v>
      </c>
      <c r="I227" s="22">
        <v>3450</v>
      </c>
      <c r="J227" s="162">
        <v>41159</v>
      </c>
      <c r="K227" s="9">
        <v>41159</v>
      </c>
      <c r="L227" s="22">
        <v>1</v>
      </c>
      <c r="M227" s="22" t="s">
        <v>117</v>
      </c>
      <c r="N227" s="22">
        <v>24</v>
      </c>
      <c r="O227" s="22">
        <v>27600</v>
      </c>
    </row>
    <row r="228" spans="1:15" x14ac:dyDescent="0.2">
      <c r="A228" s="22" t="s">
        <v>219</v>
      </c>
      <c r="B228" s="22" t="s">
        <v>341</v>
      </c>
      <c r="C228" s="161">
        <v>2400</v>
      </c>
      <c r="D228" s="22" t="s">
        <v>228</v>
      </c>
      <c r="E228" s="162">
        <v>41153</v>
      </c>
      <c r="F228" s="22">
        <v>48</v>
      </c>
      <c r="G228" s="22">
        <v>2</v>
      </c>
      <c r="H228" s="22">
        <v>115200</v>
      </c>
      <c r="I228" s="22">
        <v>4800</v>
      </c>
      <c r="J228" s="162">
        <v>41160</v>
      </c>
      <c r="K228" s="9">
        <v>41160</v>
      </c>
      <c r="L228" s="22">
        <v>1</v>
      </c>
      <c r="M228" s="22" t="s">
        <v>64</v>
      </c>
      <c r="N228" s="22">
        <v>46</v>
      </c>
      <c r="O228" s="22">
        <v>110400</v>
      </c>
    </row>
    <row r="229" spans="1:15" x14ac:dyDescent="0.2">
      <c r="A229" s="22" t="s">
        <v>226</v>
      </c>
      <c r="B229" s="22" t="s">
        <v>340</v>
      </c>
      <c r="C229" s="161">
        <v>1150</v>
      </c>
      <c r="D229" s="22" t="s">
        <v>230</v>
      </c>
      <c r="E229" s="162">
        <v>41148</v>
      </c>
      <c r="F229" s="22">
        <v>14</v>
      </c>
      <c r="G229" s="22">
        <v>4</v>
      </c>
      <c r="H229" s="22">
        <v>16100</v>
      </c>
      <c r="I229" s="22">
        <v>4600</v>
      </c>
      <c r="J229" s="162">
        <v>41161</v>
      </c>
      <c r="K229" s="9">
        <v>41162</v>
      </c>
      <c r="L229" s="22">
        <v>2</v>
      </c>
      <c r="M229" s="22" t="s">
        <v>215</v>
      </c>
      <c r="N229" s="22">
        <v>10</v>
      </c>
      <c r="O229" s="22">
        <v>11500</v>
      </c>
    </row>
    <row r="230" spans="1:15" x14ac:dyDescent="0.2">
      <c r="A230" s="22" t="s">
        <v>222</v>
      </c>
      <c r="B230" s="22" t="s">
        <v>339</v>
      </c>
      <c r="C230" s="161">
        <v>4200</v>
      </c>
      <c r="D230" s="22" t="s">
        <v>228</v>
      </c>
      <c r="E230" s="162">
        <v>41161</v>
      </c>
      <c r="F230" s="22">
        <v>26</v>
      </c>
      <c r="G230" s="22">
        <v>1</v>
      </c>
      <c r="H230" s="22">
        <v>109200</v>
      </c>
      <c r="I230" s="22">
        <v>4200</v>
      </c>
      <c r="J230" s="162">
        <v>41162</v>
      </c>
      <c r="K230" s="9">
        <v>41163</v>
      </c>
      <c r="L230" s="22">
        <v>1</v>
      </c>
      <c r="M230" s="22" t="s">
        <v>216</v>
      </c>
      <c r="N230" s="22">
        <v>25</v>
      </c>
      <c r="O230" s="22">
        <v>105000</v>
      </c>
    </row>
    <row r="231" spans="1:15" x14ac:dyDescent="0.2">
      <c r="A231" s="22" t="s">
        <v>213</v>
      </c>
      <c r="B231" s="22" t="s">
        <v>340</v>
      </c>
      <c r="C231" s="161">
        <v>2100</v>
      </c>
      <c r="D231" s="22" t="s">
        <v>228</v>
      </c>
      <c r="E231" s="162">
        <v>41157</v>
      </c>
      <c r="F231" s="22">
        <v>37</v>
      </c>
      <c r="G231" s="22">
        <v>0</v>
      </c>
      <c r="H231" s="22">
        <v>77700</v>
      </c>
      <c r="I231" s="22">
        <v>0</v>
      </c>
      <c r="J231" s="162">
        <v>41162</v>
      </c>
      <c r="K231" s="9">
        <v>41162</v>
      </c>
      <c r="L231" s="22">
        <v>2</v>
      </c>
      <c r="M231" s="22" t="s">
        <v>117</v>
      </c>
      <c r="N231" s="22">
        <v>37</v>
      </c>
      <c r="O231" s="22">
        <v>77700</v>
      </c>
    </row>
    <row r="232" spans="1:15" x14ac:dyDescent="0.2">
      <c r="A232" s="22" t="s">
        <v>227</v>
      </c>
      <c r="B232" s="22" t="s">
        <v>342</v>
      </c>
      <c r="C232" s="161">
        <v>1200</v>
      </c>
      <c r="D232" s="22" t="s">
        <v>231</v>
      </c>
      <c r="E232" s="162">
        <v>41151</v>
      </c>
      <c r="F232" s="22">
        <v>39</v>
      </c>
      <c r="G232" s="22">
        <v>4</v>
      </c>
      <c r="H232" s="22">
        <v>46800</v>
      </c>
      <c r="I232" s="22">
        <v>4800</v>
      </c>
      <c r="J232" s="162">
        <v>41164</v>
      </c>
      <c r="K232" s="9">
        <v>41166</v>
      </c>
      <c r="L232" s="22">
        <v>1</v>
      </c>
      <c r="M232" s="22" t="s">
        <v>215</v>
      </c>
      <c r="N232" s="22">
        <v>35</v>
      </c>
      <c r="O232" s="22">
        <v>42000</v>
      </c>
    </row>
    <row r="233" spans="1:15" x14ac:dyDescent="0.2">
      <c r="A233" s="22" t="s">
        <v>222</v>
      </c>
      <c r="B233" s="22" t="s">
        <v>343</v>
      </c>
      <c r="C233" s="161">
        <v>2850</v>
      </c>
      <c r="D233" s="22" t="s">
        <v>229</v>
      </c>
      <c r="E233" s="162">
        <v>41160</v>
      </c>
      <c r="F233" s="22">
        <v>25</v>
      </c>
      <c r="G233" s="22">
        <v>3</v>
      </c>
      <c r="H233" s="22">
        <v>71250</v>
      </c>
      <c r="I233" s="22">
        <v>8550</v>
      </c>
      <c r="J233" s="162">
        <v>41164</v>
      </c>
      <c r="K233" s="9">
        <v>41164</v>
      </c>
      <c r="L233" s="22">
        <v>2</v>
      </c>
      <c r="M233" s="22" t="s">
        <v>217</v>
      </c>
      <c r="N233" s="22">
        <v>22</v>
      </c>
      <c r="O233" s="22">
        <v>62700</v>
      </c>
    </row>
    <row r="234" spans="1:15" x14ac:dyDescent="0.2">
      <c r="A234" s="22" t="s">
        <v>222</v>
      </c>
      <c r="B234" s="22" t="s">
        <v>341</v>
      </c>
      <c r="C234" s="161">
        <v>4350</v>
      </c>
      <c r="D234" s="22" t="s">
        <v>231</v>
      </c>
      <c r="E234" s="162">
        <v>41159</v>
      </c>
      <c r="F234" s="22">
        <v>41</v>
      </c>
      <c r="G234" s="22">
        <v>2</v>
      </c>
      <c r="H234" s="22">
        <v>178350</v>
      </c>
      <c r="I234" s="22">
        <v>8700</v>
      </c>
      <c r="J234" s="162">
        <v>41167</v>
      </c>
      <c r="K234" s="9">
        <v>41169</v>
      </c>
      <c r="L234" s="22">
        <v>1</v>
      </c>
      <c r="M234" s="22" t="s">
        <v>217</v>
      </c>
      <c r="N234" s="22">
        <v>39</v>
      </c>
      <c r="O234" s="22">
        <v>169650</v>
      </c>
    </row>
    <row r="235" spans="1:15" x14ac:dyDescent="0.2">
      <c r="A235" s="22" t="s">
        <v>225</v>
      </c>
      <c r="B235" s="22" t="s">
        <v>348</v>
      </c>
      <c r="C235" s="161">
        <v>2850</v>
      </c>
      <c r="D235" s="22" t="s">
        <v>232</v>
      </c>
      <c r="E235" s="162">
        <v>41167</v>
      </c>
      <c r="F235" s="22">
        <v>11</v>
      </c>
      <c r="G235" s="22">
        <v>0</v>
      </c>
      <c r="H235" s="22">
        <v>31350</v>
      </c>
      <c r="I235" s="22">
        <v>0</v>
      </c>
      <c r="J235" s="162">
        <v>41168</v>
      </c>
      <c r="K235" s="9">
        <v>41168</v>
      </c>
      <c r="L235" s="22">
        <v>2</v>
      </c>
      <c r="M235" s="22" t="s">
        <v>215</v>
      </c>
      <c r="N235" s="22">
        <v>11</v>
      </c>
      <c r="O235" s="22">
        <v>31350</v>
      </c>
    </row>
    <row r="236" spans="1:15" x14ac:dyDescent="0.2">
      <c r="A236" s="22" t="s">
        <v>219</v>
      </c>
      <c r="B236" s="22" t="s">
        <v>340</v>
      </c>
      <c r="C236" s="161">
        <v>3150</v>
      </c>
      <c r="D236" s="22" t="s">
        <v>230</v>
      </c>
      <c r="E236" s="162">
        <v>41162</v>
      </c>
      <c r="F236" s="22">
        <v>29</v>
      </c>
      <c r="G236" s="22">
        <v>3</v>
      </c>
      <c r="H236" s="22">
        <v>91350</v>
      </c>
      <c r="I236" s="22">
        <v>9450</v>
      </c>
      <c r="J236" s="162">
        <v>41170</v>
      </c>
      <c r="K236" s="9">
        <v>41172</v>
      </c>
      <c r="L236" s="22">
        <v>1</v>
      </c>
      <c r="M236" s="22" t="s">
        <v>215</v>
      </c>
      <c r="N236" s="22">
        <v>26</v>
      </c>
      <c r="O236" s="22">
        <v>81900</v>
      </c>
    </row>
    <row r="237" spans="1:15" x14ac:dyDescent="0.2">
      <c r="A237" s="22" t="s">
        <v>222</v>
      </c>
      <c r="B237" s="22" t="s">
        <v>341</v>
      </c>
      <c r="C237" s="161">
        <v>4400</v>
      </c>
      <c r="D237" s="22" t="s">
        <v>228</v>
      </c>
      <c r="E237" s="162">
        <v>41171</v>
      </c>
      <c r="F237" s="22">
        <v>39</v>
      </c>
      <c r="G237" s="22">
        <v>1</v>
      </c>
      <c r="H237" s="22">
        <v>171600</v>
      </c>
      <c r="I237" s="22">
        <v>4400</v>
      </c>
      <c r="J237" s="162">
        <v>41171</v>
      </c>
      <c r="K237" s="9">
        <v>41172</v>
      </c>
      <c r="L237" s="22">
        <v>2</v>
      </c>
      <c r="M237" s="22" t="s">
        <v>215</v>
      </c>
      <c r="N237" s="22">
        <v>38</v>
      </c>
      <c r="O237" s="22">
        <v>167200</v>
      </c>
    </row>
    <row r="238" spans="1:15" x14ac:dyDescent="0.2">
      <c r="A238" s="22" t="s">
        <v>222</v>
      </c>
      <c r="B238" s="22" t="s">
        <v>345</v>
      </c>
      <c r="C238" s="161">
        <v>2870</v>
      </c>
      <c r="D238" s="22" t="s">
        <v>229</v>
      </c>
      <c r="E238" s="162">
        <v>41163</v>
      </c>
      <c r="F238" s="22">
        <v>28</v>
      </c>
      <c r="G238" s="22">
        <v>1</v>
      </c>
      <c r="H238" s="22">
        <v>80360</v>
      </c>
      <c r="I238" s="22">
        <v>2870</v>
      </c>
      <c r="J238" s="162">
        <v>41172</v>
      </c>
      <c r="K238" s="9">
        <v>41173</v>
      </c>
      <c r="L238" s="22">
        <v>1</v>
      </c>
      <c r="M238" s="22" t="s">
        <v>117</v>
      </c>
      <c r="N238" s="22">
        <v>27</v>
      </c>
      <c r="O238" s="22">
        <v>77490</v>
      </c>
    </row>
    <row r="239" spans="1:15" x14ac:dyDescent="0.2">
      <c r="A239" s="22" t="s">
        <v>223</v>
      </c>
      <c r="B239" s="22" t="s">
        <v>341</v>
      </c>
      <c r="C239" s="161">
        <v>4590</v>
      </c>
      <c r="D239" s="22" t="s">
        <v>229</v>
      </c>
      <c r="E239" s="162">
        <v>41163</v>
      </c>
      <c r="F239" s="22">
        <v>36</v>
      </c>
      <c r="G239" s="22">
        <v>2</v>
      </c>
      <c r="H239" s="22">
        <v>165240</v>
      </c>
      <c r="I239" s="22">
        <v>9180</v>
      </c>
      <c r="J239" s="162">
        <v>41173</v>
      </c>
      <c r="K239" s="9">
        <v>41174</v>
      </c>
      <c r="L239" s="22">
        <v>1</v>
      </c>
      <c r="M239" s="22" t="s">
        <v>217</v>
      </c>
      <c r="N239" s="22">
        <v>34</v>
      </c>
      <c r="O239" s="22">
        <v>156060</v>
      </c>
    </row>
    <row r="240" spans="1:15" x14ac:dyDescent="0.2">
      <c r="A240" s="22" t="s">
        <v>233</v>
      </c>
      <c r="B240" s="22" t="s">
        <v>339</v>
      </c>
      <c r="C240" s="161">
        <v>1800</v>
      </c>
      <c r="D240" s="22" t="s">
        <v>229</v>
      </c>
      <c r="E240" s="162">
        <v>41169</v>
      </c>
      <c r="F240" s="22">
        <v>8</v>
      </c>
      <c r="G240" s="22">
        <v>1</v>
      </c>
      <c r="H240" s="22">
        <v>14400</v>
      </c>
      <c r="I240" s="22">
        <v>1800</v>
      </c>
      <c r="J240" s="162">
        <v>41174</v>
      </c>
      <c r="K240" s="9">
        <v>41176</v>
      </c>
      <c r="L240" s="22">
        <v>2</v>
      </c>
      <c r="M240" s="22" t="s">
        <v>117</v>
      </c>
      <c r="N240" s="22">
        <v>7</v>
      </c>
      <c r="O240" s="22">
        <v>12600</v>
      </c>
    </row>
    <row r="241" spans="1:15" x14ac:dyDescent="0.2">
      <c r="A241" s="22" t="s">
        <v>220</v>
      </c>
      <c r="B241" s="22" t="s">
        <v>345</v>
      </c>
      <c r="C241" s="161">
        <v>3390</v>
      </c>
      <c r="D241" s="22" t="s">
        <v>230</v>
      </c>
      <c r="E241" s="162">
        <v>41165</v>
      </c>
      <c r="F241" s="22">
        <v>19</v>
      </c>
      <c r="G241" s="22">
        <v>3</v>
      </c>
      <c r="H241" s="22">
        <v>64410</v>
      </c>
      <c r="I241" s="22">
        <v>10170</v>
      </c>
      <c r="J241" s="162">
        <v>41174</v>
      </c>
      <c r="K241" s="9">
        <v>41176</v>
      </c>
      <c r="L241" s="22">
        <v>1</v>
      </c>
      <c r="M241" s="22" t="s">
        <v>216</v>
      </c>
      <c r="N241" s="22">
        <v>16</v>
      </c>
      <c r="O241" s="22">
        <v>54240</v>
      </c>
    </row>
    <row r="242" spans="1:15" x14ac:dyDescent="0.2">
      <c r="A242" s="22" t="s">
        <v>222</v>
      </c>
      <c r="B242" s="22" t="s">
        <v>343</v>
      </c>
      <c r="C242" s="161">
        <v>2850</v>
      </c>
      <c r="D242" s="22" t="s">
        <v>230</v>
      </c>
      <c r="E242" s="162">
        <v>41161</v>
      </c>
      <c r="F242" s="22">
        <v>36</v>
      </c>
      <c r="G242" s="22">
        <v>2</v>
      </c>
      <c r="H242" s="22">
        <v>102600</v>
      </c>
      <c r="I242" s="22">
        <v>5700</v>
      </c>
      <c r="J242" s="162">
        <v>41174</v>
      </c>
      <c r="K242" s="9">
        <v>41174</v>
      </c>
      <c r="L242" s="22">
        <v>2</v>
      </c>
      <c r="M242" s="22" t="s">
        <v>215</v>
      </c>
      <c r="N242" s="22">
        <v>34</v>
      </c>
      <c r="O242" s="22">
        <v>96900</v>
      </c>
    </row>
    <row r="243" spans="1:15" x14ac:dyDescent="0.2">
      <c r="A243" s="22" t="s">
        <v>221</v>
      </c>
      <c r="B243" s="22" t="s">
        <v>340</v>
      </c>
      <c r="C243" s="161">
        <v>2620</v>
      </c>
      <c r="D243" s="22" t="s">
        <v>214</v>
      </c>
      <c r="E243" s="162">
        <v>41167</v>
      </c>
      <c r="F243" s="22">
        <v>20</v>
      </c>
      <c r="G243" s="22">
        <v>2</v>
      </c>
      <c r="H243" s="22">
        <v>52400</v>
      </c>
      <c r="I243" s="22">
        <v>5240</v>
      </c>
      <c r="J243" s="162">
        <v>41178</v>
      </c>
      <c r="K243" s="9">
        <v>41180</v>
      </c>
      <c r="L243" s="22">
        <v>2</v>
      </c>
      <c r="M243" s="22" t="s">
        <v>216</v>
      </c>
      <c r="N243" s="22">
        <v>18</v>
      </c>
      <c r="O243" s="22">
        <v>47160</v>
      </c>
    </row>
    <row r="244" spans="1:15" x14ac:dyDescent="0.2">
      <c r="A244" s="22" t="s">
        <v>223</v>
      </c>
      <c r="B244" s="22" t="s">
        <v>340</v>
      </c>
      <c r="C244" s="161">
        <v>4550</v>
      </c>
      <c r="D244" s="22" t="s">
        <v>228</v>
      </c>
      <c r="E244" s="162">
        <v>41167</v>
      </c>
      <c r="F244" s="22">
        <v>28</v>
      </c>
      <c r="G244" s="22">
        <v>0</v>
      </c>
      <c r="H244" s="22">
        <v>127400</v>
      </c>
      <c r="I244" s="22">
        <v>0</v>
      </c>
      <c r="J244" s="162">
        <v>41180</v>
      </c>
      <c r="K244" s="9">
        <v>41182</v>
      </c>
      <c r="L244" s="22">
        <v>2</v>
      </c>
      <c r="M244" s="22" t="s">
        <v>217</v>
      </c>
      <c r="N244" s="22">
        <v>28</v>
      </c>
      <c r="O244" s="22">
        <v>127400</v>
      </c>
    </row>
    <row r="245" spans="1:15" x14ac:dyDescent="0.2">
      <c r="A245" s="22" t="s">
        <v>225</v>
      </c>
      <c r="B245" s="22" t="s">
        <v>347</v>
      </c>
      <c r="C245" s="161">
        <v>3750</v>
      </c>
      <c r="D245" s="22" t="s">
        <v>230</v>
      </c>
      <c r="E245" s="162">
        <v>41168</v>
      </c>
      <c r="F245" s="22">
        <v>47</v>
      </c>
      <c r="G245" s="22">
        <v>1</v>
      </c>
      <c r="H245" s="22">
        <v>176250</v>
      </c>
      <c r="I245" s="22">
        <v>3750</v>
      </c>
      <c r="J245" s="162">
        <v>41181</v>
      </c>
      <c r="K245" s="9">
        <v>41181</v>
      </c>
      <c r="L245" s="22">
        <v>1</v>
      </c>
      <c r="M245" s="22" t="s">
        <v>117</v>
      </c>
      <c r="N245" s="22">
        <v>46</v>
      </c>
      <c r="O245" s="22">
        <v>172500</v>
      </c>
    </row>
    <row r="246" spans="1:15" x14ac:dyDescent="0.2">
      <c r="A246" s="22" t="s">
        <v>224</v>
      </c>
      <c r="B246" s="22" t="s">
        <v>339</v>
      </c>
      <c r="C246" s="161">
        <v>900</v>
      </c>
      <c r="D246" s="22" t="s">
        <v>232</v>
      </c>
      <c r="E246" s="162">
        <v>41167</v>
      </c>
      <c r="F246" s="22">
        <v>18</v>
      </c>
      <c r="G246" s="22">
        <v>3</v>
      </c>
      <c r="H246" s="22">
        <v>16200</v>
      </c>
      <c r="I246" s="22">
        <v>2700</v>
      </c>
      <c r="J246" s="162">
        <v>41181</v>
      </c>
      <c r="K246" s="9">
        <v>41183</v>
      </c>
      <c r="L246" s="22">
        <v>2</v>
      </c>
      <c r="M246" s="22" t="s">
        <v>217</v>
      </c>
      <c r="N246" s="22">
        <v>15</v>
      </c>
      <c r="O246" s="22">
        <v>13500</v>
      </c>
    </row>
    <row r="247" spans="1:15" x14ac:dyDescent="0.2">
      <c r="A247" s="22" t="s">
        <v>220</v>
      </c>
      <c r="B247" s="22" t="s">
        <v>343</v>
      </c>
      <c r="C247" s="161">
        <v>1500</v>
      </c>
      <c r="D247" s="22" t="s">
        <v>229</v>
      </c>
      <c r="E247" s="162">
        <v>41176</v>
      </c>
      <c r="F247" s="22">
        <v>38</v>
      </c>
      <c r="G247" s="22">
        <v>1</v>
      </c>
      <c r="H247" s="22">
        <v>57000</v>
      </c>
      <c r="I247" s="22">
        <v>1500</v>
      </c>
      <c r="J247" s="162">
        <v>41183</v>
      </c>
      <c r="K247" s="9">
        <v>41184</v>
      </c>
      <c r="L247" s="22">
        <v>1</v>
      </c>
      <c r="M247" s="22" t="s">
        <v>217</v>
      </c>
      <c r="N247" s="22">
        <v>37</v>
      </c>
      <c r="O247" s="22">
        <v>55500</v>
      </c>
    </row>
    <row r="248" spans="1:15" x14ac:dyDescent="0.2">
      <c r="A248" s="22" t="s">
        <v>220</v>
      </c>
      <c r="B248" s="22" t="s">
        <v>343</v>
      </c>
      <c r="C248" s="161">
        <v>1600</v>
      </c>
      <c r="D248" s="22" t="s">
        <v>232</v>
      </c>
      <c r="E248" s="162">
        <v>41170</v>
      </c>
      <c r="F248" s="22">
        <v>14</v>
      </c>
      <c r="G248" s="22">
        <v>0</v>
      </c>
      <c r="H248" s="22">
        <v>22400</v>
      </c>
      <c r="I248" s="22">
        <v>0</v>
      </c>
      <c r="J248" s="162">
        <v>41183</v>
      </c>
      <c r="K248" s="9">
        <v>41183</v>
      </c>
      <c r="L248" s="22">
        <v>1</v>
      </c>
      <c r="M248" s="22" t="s">
        <v>117</v>
      </c>
      <c r="N248" s="22">
        <v>14</v>
      </c>
      <c r="O248" s="22">
        <v>22400</v>
      </c>
    </row>
    <row r="249" spans="1:15" x14ac:dyDescent="0.2">
      <c r="A249" s="22" t="s">
        <v>224</v>
      </c>
      <c r="B249" s="22" t="s">
        <v>343</v>
      </c>
      <c r="C249" s="161">
        <v>1100</v>
      </c>
      <c r="D249" s="22" t="s">
        <v>214</v>
      </c>
      <c r="E249" s="162">
        <v>41175</v>
      </c>
      <c r="F249" s="22">
        <v>40</v>
      </c>
      <c r="G249" s="22">
        <v>3</v>
      </c>
      <c r="H249" s="22">
        <v>44000</v>
      </c>
      <c r="I249" s="22">
        <v>3300</v>
      </c>
      <c r="J249" s="162">
        <v>41186</v>
      </c>
      <c r="K249" s="9">
        <v>41186</v>
      </c>
      <c r="L249" s="22">
        <v>2</v>
      </c>
      <c r="M249" s="22" t="s">
        <v>215</v>
      </c>
      <c r="N249" s="22">
        <v>37</v>
      </c>
      <c r="O249" s="22">
        <v>40700</v>
      </c>
    </row>
    <row r="250" spans="1:15" x14ac:dyDescent="0.2">
      <c r="A250" s="22" t="s">
        <v>219</v>
      </c>
      <c r="B250" s="22" t="s">
        <v>344</v>
      </c>
      <c r="C250" s="161">
        <v>3100</v>
      </c>
      <c r="D250" s="22" t="s">
        <v>231</v>
      </c>
      <c r="E250" s="162">
        <v>41180</v>
      </c>
      <c r="F250" s="22">
        <v>27</v>
      </c>
      <c r="G250" s="22">
        <v>1</v>
      </c>
      <c r="H250" s="22">
        <v>83700</v>
      </c>
      <c r="I250" s="22">
        <v>3100</v>
      </c>
      <c r="J250" s="162">
        <v>41188</v>
      </c>
      <c r="K250" s="9">
        <v>41189</v>
      </c>
      <c r="L250" s="22">
        <v>1</v>
      </c>
      <c r="M250" s="22" t="s">
        <v>215</v>
      </c>
      <c r="N250" s="22">
        <v>26</v>
      </c>
      <c r="O250" s="22">
        <v>80600</v>
      </c>
    </row>
    <row r="251" spans="1:15" x14ac:dyDescent="0.2">
      <c r="A251" s="22" t="s">
        <v>227</v>
      </c>
      <c r="B251" s="22" t="s">
        <v>339</v>
      </c>
      <c r="C251" s="161">
        <v>1200</v>
      </c>
      <c r="D251" s="22" t="s">
        <v>232</v>
      </c>
      <c r="E251" s="162">
        <v>41183</v>
      </c>
      <c r="F251" s="22">
        <v>20</v>
      </c>
      <c r="G251" s="22">
        <v>4</v>
      </c>
      <c r="H251" s="22">
        <v>24000</v>
      </c>
      <c r="I251" s="22">
        <v>4800</v>
      </c>
      <c r="J251" s="162">
        <v>41189</v>
      </c>
      <c r="K251" s="9">
        <v>41191</v>
      </c>
      <c r="L251" s="22">
        <v>2</v>
      </c>
      <c r="M251" s="22" t="s">
        <v>216</v>
      </c>
      <c r="N251" s="22">
        <v>16</v>
      </c>
      <c r="O251" s="22">
        <v>19200</v>
      </c>
    </row>
    <row r="252" spans="1:15" x14ac:dyDescent="0.2">
      <c r="A252" s="22" t="s">
        <v>226</v>
      </c>
      <c r="B252" s="22" t="s">
        <v>344</v>
      </c>
      <c r="C252" s="161">
        <v>2500</v>
      </c>
      <c r="D252" s="22" t="s">
        <v>229</v>
      </c>
      <c r="E252" s="162">
        <v>41188</v>
      </c>
      <c r="F252" s="22">
        <v>18</v>
      </c>
      <c r="G252" s="22">
        <v>1</v>
      </c>
      <c r="H252" s="22">
        <v>45000</v>
      </c>
      <c r="I252" s="22">
        <v>2500</v>
      </c>
      <c r="J252" s="162">
        <v>41189</v>
      </c>
      <c r="K252" s="9">
        <v>41190</v>
      </c>
      <c r="L252" s="22">
        <v>2</v>
      </c>
      <c r="M252" s="22" t="s">
        <v>218</v>
      </c>
      <c r="N252" s="22">
        <v>17</v>
      </c>
      <c r="O252" s="22">
        <v>42500</v>
      </c>
    </row>
    <row r="253" spans="1:15" x14ac:dyDescent="0.2">
      <c r="A253" s="22" t="s">
        <v>221</v>
      </c>
      <c r="B253" s="22" t="s">
        <v>339</v>
      </c>
      <c r="C253" s="161">
        <v>3900</v>
      </c>
      <c r="D253" s="22" t="s">
        <v>231</v>
      </c>
      <c r="E253" s="162">
        <v>41178</v>
      </c>
      <c r="F253" s="22">
        <v>29</v>
      </c>
      <c r="G253" s="22">
        <v>2</v>
      </c>
      <c r="H253" s="22">
        <v>113100</v>
      </c>
      <c r="I253" s="22">
        <v>7800</v>
      </c>
      <c r="J253" s="162">
        <v>41190</v>
      </c>
      <c r="K253" s="9">
        <v>41192</v>
      </c>
      <c r="L253" s="22">
        <v>2</v>
      </c>
      <c r="M253" s="22" t="s">
        <v>64</v>
      </c>
      <c r="N253" s="22">
        <v>27</v>
      </c>
      <c r="O253" s="22">
        <v>105300</v>
      </c>
    </row>
    <row r="254" spans="1:15" x14ac:dyDescent="0.2">
      <c r="A254" s="22" t="s">
        <v>233</v>
      </c>
      <c r="B254" s="22" t="s">
        <v>339</v>
      </c>
      <c r="C254" s="161">
        <v>1890</v>
      </c>
      <c r="D254" s="22" t="s">
        <v>231</v>
      </c>
      <c r="E254" s="162">
        <v>41180</v>
      </c>
      <c r="F254" s="22">
        <v>16</v>
      </c>
      <c r="G254" s="22">
        <v>0</v>
      </c>
      <c r="H254" s="22">
        <v>30240</v>
      </c>
      <c r="I254" s="22">
        <v>0</v>
      </c>
      <c r="J254" s="162">
        <v>41192</v>
      </c>
      <c r="K254" s="9">
        <v>41193</v>
      </c>
      <c r="L254" s="22">
        <v>2</v>
      </c>
      <c r="M254" s="22" t="s">
        <v>216</v>
      </c>
      <c r="N254" s="22">
        <v>16</v>
      </c>
      <c r="O254" s="22">
        <v>30240</v>
      </c>
    </row>
    <row r="255" spans="1:15" x14ac:dyDescent="0.2">
      <c r="A255" s="22" t="s">
        <v>221</v>
      </c>
      <c r="B255" s="22" t="s">
        <v>343</v>
      </c>
      <c r="C255" s="161">
        <v>2580</v>
      </c>
      <c r="D255" s="22" t="s">
        <v>229</v>
      </c>
      <c r="E255" s="162">
        <v>41180</v>
      </c>
      <c r="F255" s="22">
        <v>45</v>
      </c>
      <c r="G255" s="22">
        <v>0</v>
      </c>
      <c r="H255" s="22">
        <v>116100</v>
      </c>
      <c r="I255" s="22">
        <v>0</v>
      </c>
      <c r="J255" s="162">
        <v>41192</v>
      </c>
      <c r="K255" s="9">
        <v>41193</v>
      </c>
      <c r="L255" s="22">
        <v>2</v>
      </c>
      <c r="M255" s="22" t="s">
        <v>215</v>
      </c>
      <c r="N255" s="22">
        <v>45</v>
      </c>
      <c r="O255" s="22">
        <v>116100</v>
      </c>
    </row>
    <row r="256" spans="1:15" x14ac:dyDescent="0.2">
      <c r="A256" s="22" t="s">
        <v>219</v>
      </c>
      <c r="B256" s="22" t="s">
        <v>343</v>
      </c>
      <c r="C256" s="161">
        <v>2500</v>
      </c>
      <c r="D256" s="22" t="s">
        <v>229</v>
      </c>
      <c r="E256" s="162">
        <v>41178</v>
      </c>
      <c r="F256" s="22">
        <v>19</v>
      </c>
      <c r="G256" s="22">
        <v>2</v>
      </c>
      <c r="H256" s="22">
        <v>47500</v>
      </c>
      <c r="I256" s="22">
        <v>5000</v>
      </c>
      <c r="J256" s="162">
        <v>41192</v>
      </c>
      <c r="K256" s="9">
        <v>41194</v>
      </c>
      <c r="L256" s="22">
        <v>2</v>
      </c>
      <c r="M256" s="22" t="s">
        <v>218</v>
      </c>
      <c r="N256" s="22">
        <v>17</v>
      </c>
      <c r="O256" s="22">
        <v>42500</v>
      </c>
    </row>
    <row r="257" spans="1:15" x14ac:dyDescent="0.2">
      <c r="A257" s="22" t="s">
        <v>227</v>
      </c>
      <c r="B257" s="22" t="s">
        <v>339</v>
      </c>
      <c r="C257" s="161">
        <v>1150</v>
      </c>
      <c r="D257" s="22" t="s">
        <v>229</v>
      </c>
      <c r="E257" s="162">
        <v>41184</v>
      </c>
      <c r="F257" s="22">
        <v>46</v>
      </c>
      <c r="G257" s="22">
        <v>4</v>
      </c>
      <c r="H257" s="22">
        <v>52900</v>
      </c>
      <c r="I257" s="22">
        <v>4600</v>
      </c>
      <c r="J257" s="162">
        <v>41193</v>
      </c>
      <c r="K257" s="9">
        <v>41193</v>
      </c>
      <c r="L257" s="22">
        <v>2</v>
      </c>
      <c r="M257" s="22" t="s">
        <v>215</v>
      </c>
      <c r="N257" s="22">
        <v>42</v>
      </c>
      <c r="O257" s="22">
        <v>48300</v>
      </c>
    </row>
    <row r="258" spans="1:15" x14ac:dyDescent="0.2">
      <c r="A258" s="22" t="s">
        <v>226</v>
      </c>
      <c r="B258" s="22" t="s">
        <v>342</v>
      </c>
      <c r="C258" s="161">
        <v>2000</v>
      </c>
      <c r="D258" s="22" t="s">
        <v>232</v>
      </c>
      <c r="E258" s="162">
        <v>41182</v>
      </c>
      <c r="F258" s="22">
        <v>26</v>
      </c>
      <c r="G258" s="22">
        <v>4</v>
      </c>
      <c r="H258" s="22">
        <v>52000</v>
      </c>
      <c r="I258" s="22">
        <v>8000</v>
      </c>
      <c r="J258" s="162">
        <v>41193</v>
      </c>
      <c r="K258" s="9">
        <v>41193</v>
      </c>
      <c r="L258" s="22">
        <v>2</v>
      </c>
      <c r="M258" s="22" t="s">
        <v>215</v>
      </c>
      <c r="N258" s="22">
        <v>22</v>
      </c>
      <c r="O258" s="22">
        <v>44000</v>
      </c>
    </row>
    <row r="259" spans="1:15" x14ac:dyDescent="0.2">
      <c r="A259" s="22" t="s">
        <v>227</v>
      </c>
      <c r="B259" s="22" t="s">
        <v>343</v>
      </c>
      <c r="C259" s="161">
        <v>780</v>
      </c>
      <c r="D259" s="22" t="s">
        <v>230</v>
      </c>
      <c r="E259" s="162">
        <v>41194</v>
      </c>
      <c r="F259" s="22">
        <v>31</v>
      </c>
      <c r="G259" s="22">
        <v>4</v>
      </c>
      <c r="H259" s="22">
        <v>24180</v>
      </c>
      <c r="I259" s="22">
        <v>3120</v>
      </c>
      <c r="J259" s="162">
        <v>41195</v>
      </c>
      <c r="K259" s="9">
        <v>41197</v>
      </c>
      <c r="L259" s="22">
        <v>2</v>
      </c>
      <c r="M259" s="22" t="s">
        <v>64</v>
      </c>
      <c r="N259" s="22">
        <v>27</v>
      </c>
      <c r="O259" s="22">
        <v>21060</v>
      </c>
    </row>
    <row r="260" spans="1:15" x14ac:dyDescent="0.2">
      <c r="A260" s="22" t="s">
        <v>219</v>
      </c>
      <c r="B260" s="22" t="s">
        <v>343</v>
      </c>
      <c r="C260" s="161">
        <v>2500</v>
      </c>
      <c r="D260" s="22" t="s">
        <v>228</v>
      </c>
      <c r="E260" s="162">
        <v>41182</v>
      </c>
      <c r="F260" s="22">
        <v>47</v>
      </c>
      <c r="G260" s="22">
        <v>4</v>
      </c>
      <c r="H260" s="22">
        <v>117500</v>
      </c>
      <c r="I260" s="22">
        <v>10000</v>
      </c>
      <c r="J260" s="162">
        <v>41195</v>
      </c>
      <c r="K260" s="9">
        <v>41195</v>
      </c>
      <c r="L260" s="22">
        <v>2</v>
      </c>
      <c r="M260" s="22" t="s">
        <v>64</v>
      </c>
      <c r="N260" s="22">
        <v>43</v>
      </c>
      <c r="O260" s="22">
        <v>107500</v>
      </c>
    </row>
    <row r="261" spans="1:15" x14ac:dyDescent="0.2">
      <c r="A261" s="22" t="s">
        <v>224</v>
      </c>
      <c r="B261" s="22" t="s">
        <v>345</v>
      </c>
      <c r="C261" s="161">
        <v>1950</v>
      </c>
      <c r="D261" s="22" t="s">
        <v>229</v>
      </c>
      <c r="E261" s="162">
        <v>41194</v>
      </c>
      <c r="F261" s="22">
        <v>24</v>
      </c>
      <c r="G261" s="22">
        <v>0</v>
      </c>
      <c r="H261" s="22">
        <v>46800</v>
      </c>
      <c r="I261" s="22">
        <v>0</v>
      </c>
      <c r="J261" s="162">
        <v>41198</v>
      </c>
      <c r="K261" s="9">
        <v>41198</v>
      </c>
      <c r="L261" s="22">
        <v>1</v>
      </c>
      <c r="M261" s="22" t="s">
        <v>217</v>
      </c>
      <c r="N261" s="22">
        <v>24</v>
      </c>
      <c r="O261" s="22">
        <v>46800</v>
      </c>
    </row>
    <row r="262" spans="1:15" x14ac:dyDescent="0.2">
      <c r="A262" s="22" t="s">
        <v>227</v>
      </c>
      <c r="B262" s="22" t="s">
        <v>339</v>
      </c>
      <c r="C262" s="161">
        <v>1150</v>
      </c>
      <c r="D262" s="22" t="s">
        <v>214</v>
      </c>
      <c r="E262" s="162">
        <v>41199</v>
      </c>
      <c r="F262" s="22">
        <v>31</v>
      </c>
      <c r="G262" s="22">
        <v>1</v>
      </c>
      <c r="H262" s="22">
        <v>35650</v>
      </c>
      <c r="I262" s="22">
        <v>1150</v>
      </c>
      <c r="J262" s="162">
        <v>41202</v>
      </c>
      <c r="K262" s="9">
        <v>41204</v>
      </c>
      <c r="L262" s="22">
        <v>2</v>
      </c>
      <c r="M262" s="22" t="s">
        <v>217</v>
      </c>
      <c r="N262" s="22">
        <v>30</v>
      </c>
      <c r="O262" s="22">
        <v>34500</v>
      </c>
    </row>
    <row r="263" spans="1:15" x14ac:dyDescent="0.2">
      <c r="A263" s="22" t="s">
        <v>219</v>
      </c>
      <c r="B263" s="22" t="s">
        <v>344</v>
      </c>
      <c r="C263" s="161">
        <v>3300</v>
      </c>
      <c r="D263" s="22" t="s">
        <v>228</v>
      </c>
      <c r="E263" s="162">
        <v>41199</v>
      </c>
      <c r="F263" s="22">
        <v>19</v>
      </c>
      <c r="G263" s="22">
        <v>0</v>
      </c>
      <c r="H263" s="22">
        <v>62700</v>
      </c>
      <c r="I263" s="22">
        <v>0</v>
      </c>
      <c r="J263" s="162">
        <v>41203</v>
      </c>
      <c r="K263" s="9">
        <v>41203</v>
      </c>
      <c r="L263" s="22">
        <v>2</v>
      </c>
      <c r="M263" s="22" t="s">
        <v>64</v>
      </c>
      <c r="N263" s="22">
        <v>19</v>
      </c>
      <c r="O263" s="22">
        <v>62700</v>
      </c>
    </row>
    <row r="264" spans="1:15" x14ac:dyDescent="0.2">
      <c r="A264" s="22" t="s">
        <v>224</v>
      </c>
      <c r="B264" s="22" t="s">
        <v>340</v>
      </c>
      <c r="C264" s="161">
        <v>1750</v>
      </c>
      <c r="D264" s="22" t="s">
        <v>214</v>
      </c>
      <c r="E264" s="162">
        <v>41200</v>
      </c>
      <c r="F264" s="22">
        <v>40</v>
      </c>
      <c r="G264" s="22">
        <v>0</v>
      </c>
      <c r="H264" s="22">
        <v>70000</v>
      </c>
      <c r="I264" s="22">
        <v>0</v>
      </c>
      <c r="J264" s="162">
        <v>41203</v>
      </c>
      <c r="K264" s="9">
        <v>41203</v>
      </c>
      <c r="L264" s="22">
        <v>2</v>
      </c>
      <c r="M264" s="22" t="s">
        <v>216</v>
      </c>
      <c r="N264" s="22">
        <v>40</v>
      </c>
      <c r="O264" s="22">
        <v>70000</v>
      </c>
    </row>
    <row r="265" spans="1:15" x14ac:dyDescent="0.2">
      <c r="A265" s="22" t="s">
        <v>222</v>
      </c>
      <c r="B265" s="22" t="s">
        <v>346</v>
      </c>
      <c r="C265" s="161">
        <v>3880</v>
      </c>
      <c r="D265" s="22" t="s">
        <v>229</v>
      </c>
      <c r="E265" s="162">
        <v>41207</v>
      </c>
      <c r="F265" s="22">
        <v>12</v>
      </c>
      <c r="G265" s="22">
        <v>4</v>
      </c>
      <c r="H265" s="22">
        <v>46560</v>
      </c>
      <c r="I265" s="22">
        <v>15520</v>
      </c>
      <c r="J265" s="162">
        <v>41208</v>
      </c>
      <c r="K265" s="9">
        <v>41210</v>
      </c>
      <c r="L265" s="22">
        <v>1</v>
      </c>
      <c r="M265" s="22" t="s">
        <v>217</v>
      </c>
      <c r="N265" s="22">
        <v>8</v>
      </c>
      <c r="O265" s="22">
        <v>31040</v>
      </c>
    </row>
    <row r="266" spans="1:15" x14ac:dyDescent="0.2">
      <c r="A266" s="22" t="s">
        <v>222</v>
      </c>
      <c r="B266" s="22" t="s">
        <v>339</v>
      </c>
      <c r="C266" s="161">
        <v>4300</v>
      </c>
      <c r="D266" s="22" t="s">
        <v>230</v>
      </c>
      <c r="E266" s="162">
        <v>41204</v>
      </c>
      <c r="F266" s="22">
        <v>36</v>
      </c>
      <c r="G266" s="22">
        <v>3</v>
      </c>
      <c r="H266" s="22">
        <v>154800</v>
      </c>
      <c r="I266" s="22">
        <v>12900</v>
      </c>
      <c r="J266" s="162">
        <v>41210</v>
      </c>
      <c r="K266" s="9">
        <v>41212</v>
      </c>
      <c r="L266" s="22">
        <v>2</v>
      </c>
      <c r="M266" s="22" t="s">
        <v>64</v>
      </c>
      <c r="N266" s="22">
        <v>33</v>
      </c>
      <c r="O266" s="22">
        <v>141900</v>
      </c>
    </row>
    <row r="267" spans="1:15" x14ac:dyDescent="0.2">
      <c r="A267" s="22" t="s">
        <v>221</v>
      </c>
      <c r="B267" s="22" t="s">
        <v>343</v>
      </c>
      <c r="C267" s="161">
        <v>2600</v>
      </c>
      <c r="D267" s="22" t="s">
        <v>228</v>
      </c>
      <c r="E267" s="162">
        <v>41206</v>
      </c>
      <c r="F267" s="22">
        <v>10</v>
      </c>
      <c r="G267" s="22">
        <v>2</v>
      </c>
      <c r="H267" s="22">
        <v>26000</v>
      </c>
      <c r="I267" s="22">
        <v>5200</v>
      </c>
      <c r="J267" s="162">
        <v>41210</v>
      </c>
      <c r="K267" s="9">
        <v>41212</v>
      </c>
      <c r="L267" s="22">
        <v>1</v>
      </c>
      <c r="M267" s="22" t="s">
        <v>217</v>
      </c>
      <c r="N267" s="22">
        <v>8</v>
      </c>
      <c r="O267" s="22">
        <v>20800</v>
      </c>
    </row>
    <row r="268" spans="1:15" x14ac:dyDescent="0.2">
      <c r="A268" s="22" t="s">
        <v>226</v>
      </c>
      <c r="B268" s="22" t="s">
        <v>341</v>
      </c>
      <c r="C268" s="161">
        <v>1680</v>
      </c>
      <c r="D268" s="22" t="s">
        <v>228</v>
      </c>
      <c r="E268" s="162">
        <v>41202</v>
      </c>
      <c r="F268" s="22">
        <v>31</v>
      </c>
      <c r="G268" s="22">
        <v>3</v>
      </c>
      <c r="H268" s="22">
        <v>52080</v>
      </c>
      <c r="I268" s="22">
        <v>5040</v>
      </c>
      <c r="J268" s="162">
        <v>41211</v>
      </c>
      <c r="K268" s="9">
        <v>41213</v>
      </c>
      <c r="L268" s="22">
        <v>2</v>
      </c>
      <c r="M268" s="22" t="s">
        <v>217</v>
      </c>
      <c r="N268" s="22">
        <v>28</v>
      </c>
      <c r="O268" s="22">
        <v>47040</v>
      </c>
    </row>
    <row r="269" spans="1:15" x14ac:dyDescent="0.2">
      <c r="A269" s="22" t="s">
        <v>225</v>
      </c>
      <c r="B269" s="22" t="s">
        <v>346</v>
      </c>
      <c r="C269" s="161">
        <v>4700</v>
      </c>
      <c r="D269" s="22" t="s">
        <v>230</v>
      </c>
      <c r="E269" s="162">
        <v>41205</v>
      </c>
      <c r="F269" s="22">
        <v>34</v>
      </c>
      <c r="G269" s="22">
        <v>1</v>
      </c>
      <c r="H269" s="22">
        <v>159800</v>
      </c>
      <c r="I269" s="22">
        <v>4700</v>
      </c>
      <c r="J269" s="162">
        <v>41211</v>
      </c>
      <c r="K269" s="9">
        <v>41211</v>
      </c>
      <c r="L269" s="22">
        <v>2</v>
      </c>
      <c r="M269" s="22" t="s">
        <v>64</v>
      </c>
      <c r="N269" s="22">
        <v>33</v>
      </c>
      <c r="O269" s="22">
        <v>155100</v>
      </c>
    </row>
    <row r="270" spans="1:15" x14ac:dyDescent="0.2">
      <c r="A270" s="22" t="s">
        <v>225</v>
      </c>
      <c r="B270" s="22" t="s">
        <v>346</v>
      </c>
      <c r="C270" s="161">
        <v>4700</v>
      </c>
      <c r="D270" s="22" t="s">
        <v>214</v>
      </c>
      <c r="E270" s="162">
        <v>41207</v>
      </c>
      <c r="F270" s="22">
        <v>49</v>
      </c>
      <c r="G270" s="22">
        <v>0</v>
      </c>
      <c r="H270" s="22">
        <v>230300</v>
      </c>
      <c r="I270" s="22">
        <v>0</v>
      </c>
      <c r="J270" s="162">
        <v>41216</v>
      </c>
      <c r="K270" s="9">
        <v>41217</v>
      </c>
      <c r="L270" s="22">
        <v>2</v>
      </c>
      <c r="M270" s="22" t="s">
        <v>64</v>
      </c>
      <c r="N270" s="22">
        <v>49</v>
      </c>
      <c r="O270" s="22">
        <v>230300</v>
      </c>
    </row>
    <row r="271" spans="1:15" x14ac:dyDescent="0.2">
      <c r="A271" s="22" t="s">
        <v>225</v>
      </c>
      <c r="B271" s="22" t="s">
        <v>349</v>
      </c>
      <c r="C271" s="161">
        <v>4580</v>
      </c>
      <c r="D271" s="22" t="s">
        <v>232</v>
      </c>
      <c r="E271" s="162">
        <v>41204</v>
      </c>
      <c r="F271" s="22">
        <v>44</v>
      </c>
      <c r="G271" s="22">
        <v>3</v>
      </c>
      <c r="H271" s="22">
        <v>201520</v>
      </c>
      <c r="I271" s="22">
        <v>13740</v>
      </c>
      <c r="J271" s="162">
        <v>41216</v>
      </c>
      <c r="K271" s="9">
        <v>41216</v>
      </c>
      <c r="L271" s="22">
        <v>1</v>
      </c>
      <c r="M271" s="22" t="s">
        <v>216</v>
      </c>
      <c r="N271" s="22">
        <v>41</v>
      </c>
      <c r="O271" s="22">
        <v>187780</v>
      </c>
    </row>
    <row r="272" spans="1:15" x14ac:dyDescent="0.2">
      <c r="A272" s="22" t="s">
        <v>213</v>
      </c>
      <c r="B272" s="22" t="s">
        <v>344</v>
      </c>
      <c r="C272" s="161">
        <v>1250</v>
      </c>
      <c r="D272" s="22" t="s">
        <v>214</v>
      </c>
      <c r="E272" s="162">
        <v>41213</v>
      </c>
      <c r="F272" s="22">
        <v>47</v>
      </c>
      <c r="G272" s="22">
        <v>0</v>
      </c>
      <c r="H272" s="22">
        <v>58750</v>
      </c>
      <c r="I272" s="22">
        <v>0</v>
      </c>
      <c r="J272" s="162">
        <v>41217</v>
      </c>
      <c r="K272" s="9">
        <v>41219</v>
      </c>
      <c r="L272" s="22">
        <v>1</v>
      </c>
      <c r="M272" s="22" t="s">
        <v>218</v>
      </c>
      <c r="N272" s="22">
        <v>47</v>
      </c>
      <c r="O272" s="22">
        <v>58750</v>
      </c>
    </row>
    <row r="273" spans="1:15" x14ac:dyDescent="0.2">
      <c r="A273" s="22" t="s">
        <v>222</v>
      </c>
      <c r="B273" s="22" t="s">
        <v>342</v>
      </c>
      <c r="C273" s="161">
        <v>4100</v>
      </c>
      <c r="D273" s="22" t="s">
        <v>232</v>
      </c>
      <c r="E273" s="162">
        <v>41208</v>
      </c>
      <c r="F273" s="22">
        <v>17</v>
      </c>
      <c r="G273" s="22">
        <v>2</v>
      </c>
      <c r="H273" s="22">
        <v>69700</v>
      </c>
      <c r="I273" s="22">
        <v>8200</v>
      </c>
      <c r="J273" s="162">
        <v>41218</v>
      </c>
      <c r="K273" s="9">
        <v>41220</v>
      </c>
      <c r="L273" s="22">
        <v>2</v>
      </c>
      <c r="M273" s="22" t="s">
        <v>64</v>
      </c>
      <c r="N273" s="22">
        <v>15</v>
      </c>
      <c r="O273" s="22">
        <v>61500</v>
      </c>
    </row>
    <row r="274" spans="1:15" x14ac:dyDescent="0.2">
      <c r="A274" s="22" t="s">
        <v>223</v>
      </c>
      <c r="B274" s="22" t="s">
        <v>341</v>
      </c>
      <c r="C274" s="161">
        <v>4590</v>
      </c>
      <c r="D274" s="22" t="s">
        <v>232</v>
      </c>
      <c r="E274" s="162">
        <v>41210</v>
      </c>
      <c r="F274" s="22">
        <v>19</v>
      </c>
      <c r="G274" s="22">
        <v>4</v>
      </c>
      <c r="H274" s="22">
        <v>87210</v>
      </c>
      <c r="I274" s="22">
        <v>18360</v>
      </c>
      <c r="J274" s="162">
        <v>41219</v>
      </c>
      <c r="K274" s="9">
        <v>41219</v>
      </c>
      <c r="L274" s="22">
        <v>1</v>
      </c>
      <c r="M274" s="22" t="s">
        <v>218</v>
      </c>
      <c r="N274" s="22">
        <v>15</v>
      </c>
      <c r="O274" s="22">
        <v>68850</v>
      </c>
    </row>
    <row r="275" spans="1:15" x14ac:dyDescent="0.2">
      <c r="A275" s="22" t="s">
        <v>226</v>
      </c>
      <c r="B275" s="22" t="s">
        <v>341</v>
      </c>
      <c r="C275" s="161">
        <v>1560</v>
      </c>
      <c r="D275" s="22" t="s">
        <v>229</v>
      </c>
      <c r="E275" s="162">
        <v>41213</v>
      </c>
      <c r="F275" s="22">
        <v>30</v>
      </c>
      <c r="G275" s="22">
        <v>2</v>
      </c>
      <c r="H275" s="22">
        <v>46800</v>
      </c>
      <c r="I275" s="22">
        <v>3120</v>
      </c>
      <c r="J275" s="162">
        <v>41221</v>
      </c>
      <c r="K275" s="9">
        <v>41222</v>
      </c>
      <c r="L275" s="22">
        <v>1</v>
      </c>
      <c r="M275" s="22" t="s">
        <v>218</v>
      </c>
      <c r="N275" s="22">
        <v>28</v>
      </c>
      <c r="O275" s="22">
        <v>43680</v>
      </c>
    </row>
    <row r="276" spans="1:15" x14ac:dyDescent="0.2">
      <c r="A276" s="22" t="s">
        <v>221</v>
      </c>
      <c r="B276" s="22" t="s">
        <v>343</v>
      </c>
      <c r="C276" s="161">
        <v>2540</v>
      </c>
      <c r="D276" s="22" t="s">
        <v>214</v>
      </c>
      <c r="E276" s="162">
        <v>41218</v>
      </c>
      <c r="F276" s="22">
        <v>39</v>
      </c>
      <c r="G276" s="22">
        <v>0</v>
      </c>
      <c r="H276" s="22">
        <v>99060</v>
      </c>
      <c r="I276" s="22">
        <v>0</v>
      </c>
      <c r="J276" s="162">
        <v>41221</v>
      </c>
      <c r="K276" s="9">
        <v>41221</v>
      </c>
      <c r="L276" s="22">
        <v>2</v>
      </c>
      <c r="M276" s="22" t="s">
        <v>218</v>
      </c>
      <c r="N276" s="22">
        <v>39</v>
      </c>
      <c r="O276" s="22">
        <v>99060</v>
      </c>
    </row>
    <row r="277" spans="1:15" x14ac:dyDescent="0.2">
      <c r="A277" s="22" t="s">
        <v>225</v>
      </c>
      <c r="B277" s="22" t="s">
        <v>347</v>
      </c>
      <c r="C277" s="161">
        <v>3750</v>
      </c>
      <c r="D277" s="22" t="s">
        <v>214</v>
      </c>
      <c r="E277" s="162">
        <v>41218</v>
      </c>
      <c r="F277" s="22">
        <v>41</v>
      </c>
      <c r="G277" s="22">
        <v>3</v>
      </c>
      <c r="H277" s="22">
        <v>153750</v>
      </c>
      <c r="I277" s="22">
        <v>11250</v>
      </c>
      <c r="J277" s="162">
        <v>41222</v>
      </c>
      <c r="K277" s="9">
        <v>41224</v>
      </c>
      <c r="L277" s="22">
        <v>2</v>
      </c>
      <c r="M277" s="22" t="s">
        <v>117</v>
      </c>
      <c r="N277" s="22">
        <v>38</v>
      </c>
      <c r="O277" s="22">
        <v>142500</v>
      </c>
    </row>
    <row r="278" spans="1:15" x14ac:dyDescent="0.2">
      <c r="A278" s="22" t="s">
        <v>219</v>
      </c>
      <c r="B278" s="22" t="s">
        <v>340</v>
      </c>
      <c r="C278" s="161">
        <v>3250</v>
      </c>
      <c r="D278" s="22" t="s">
        <v>229</v>
      </c>
      <c r="E278" s="162">
        <v>41213</v>
      </c>
      <c r="F278" s="22">
        <v>17</v>
      </c>
      <c r="G278" s="22">
        <v>2</v>
      </c>
      <c r="H278" s="22">
        <v>55250</v>
      </c>
      <c r="I278" s="22">
        <v>6500</v>
      </c>
      <c r="J278" s="162">
        <v>41222</v>
      </c>
      <c r="K278" s="9">
        <v>41224</v>
      </c>
      <c r="L278" s="22">
        <v>2</v>
      </c>
      <c r="M278" s="22" t="s">
        <v>216</v>
      </c>
      <c r="N278" s="22">
        <v>15</v>
      </c>
      <c r="O278" s="22">
        <v>48750</v>
      </c>
    </row>
    <row r="279" spans="1:15" x14ac:dyDescent="0.2">
      <c r="A279" s="22" t="s">
        <v>221</v>
      </c>
      <c r="B279" s="22" t="s">
        <v>341</v>
      </c>
      <c r="C279" s="161">
        <v>2150</v>
      </c>
      <c r="D279" s="22" t="s">
        <v>214</v>
      </c>
      <c r="E279" s="162">
        <v>41210</v>
      </c>
      <c r="F279" s="22">
        <v>18</v>
      </c>
      <c r="G279" s="22">
        <v>2</v>
      </c>
      <c r="H279" s="22">
        <v>38700</v>
      </c>
      <c r="I279" s="22">
        <v>4300</v>
      </c>
      <c r="J279" s="162">
        <v>41224</v>
      </c>
      <c r="K279" s="9">
        <v>41224</v>
      </c>
      <c r="L279" s="22">
        <v>2</v>
      </c>
      <c r="M279" s="22" t="s">
        <v>215</v>
      </c>
      <c r="N279" s="22">
        <v>16</v>
      </c>
      <c r="O279" s="22">
        <v>34400</v>
      </c>
    </row>
    <row r="280" spans="1:15" x14ac:dyDescent="0.2">
      <c r="A280" s="22" t="s">
        <v>220</v>
      </c>
      <c r="B280" s="22" t="s">
        <v>340</v>
      </c>
      <c r="C280" s="161">
        <v>1280</v>
      </c>
      <c r="D280" s="22" t="s">
        <v>214</v>
      </c>
      <c r="E280" s="162">
        <v>41218</v>
      </c>
      <c r="F280" s="22">
        <v>21</v>
      </c>
      <c r="G280" s="22">
        <v>0</v>
      </c>
      <c r="H280" s="22">
        <v>26880</v>
      </c>
      <c r="I280" s="22">
        <v>0</v>
      </c>
      <c r="J280" s="162">
        <v>41225</v>
      </c>
      <c r="K280" s="9">
        <v>41226</v>
      </c>
      <c r="L280" s="22">
        <v>2</v>
      </c>
      <c r="M280" s="22" t="s">
        <v>64</v>
      </c>
      <c r="N280" s="22">
        <v>21</v>
      </c>
      <c r="O280" s="22">
        <v>26880</v>
      </c>
    </row>
    <row r="281" spans="1:15" x14ac:dyDescent="0.2">
      <c r="A281" s="22" t="s">
        <v>226</v>
      </c>
      <c r="B281" s="22" t="s">
        <v>343</v>
      </c>
      <c r="C281" s="161">
        <v>1650</v>
      </c>
      <c r="D281" s="22" t="s">
        <v>214</v>
      </c>
      <c r="E281" s="162">
        <v>41214</v>
      </c>
      <c r="F281" s="22">
        <v>39</v>
      </c>
      <c r="G281" s="22">
        <v>3</v>
      </c>
      <c r="H281" s="22">
        <v>64350</v>
      </c>
      <c r="I281" s="22">
        <v>4950</v>
      </c>
      <c r="J281" s="162">
        <v>41226</v>
      </c>
      <c r="K281" s="9">
        <v>41227</v>
      </c>
      <c r="L281" s="22">
        <v>2</v>
      </c>
      <c r="M281" s="22" t="s">
        <v>216</v>
      </c>
      <c r="N281" s="22">
        <v>36</v>
      </c>
      <c r="O281" s="22">
        <v>59400</v>
      </c>
    </row>
    <row r="282" spans="1:15" x14ac:dyDescent="0.2">
      <c r="A282" s="22" t="s">
        <v>221</v>
      </c>
      <c r="B282" s="22" t="s">
        <v>342</v>
      </c>
      <c r="C282" s="161">
        <v>1790</v>
      </c>
      <c r="D282" s="22" t="s">
        <v>231</v>
      </c>
      <c r="E282" s="162">
        <v>41213</v>
      </c>
      <c r="F282" s="22">
        <v>14</v>
      </c>
      <c r="G282" s="22">
        <v>4</v>
      </c>
      <c r="H282" s="22">
        <v>25060</v>
      </c>
      <c r="I282" s="22">
        <v>7160</v>
      </c>
      <c r="J282" s="162">
        <v>41226</v>
      </c>
      <c r="K282" s="9">
        <v>41228</v>
      </c>
      <c r="L282" s="22">
        <v>2</v>
      </c>
      <c r="M282" s="22" t="s">
        <v>218</v>
      </c>
      <c r="N282" s="22">
        <v>10</v>
      </c>
      <c r="O282" s="22">
        <v>17900</v>
      </c>
    </row>
    <row r="283" spans="1:15" x14ac:dyDescent="0.2">
      <c r="A283" s="22" t="s">
        <v>223</v>
      </c>
      <c r="B283" s="22" t="s">
        <v>341</v>
      </c>
      <c r="C283" s="161">
        <v>4590</v>
      </c>
      <c r="D283" s="22" t="s">
        <v>230</v>
      </c>
      <c r="E283" s="162">
        <v>41222</v>
      </c>
      <c r="F283" s="22">
        <v>27</v>
      </c>
      <c r="G283" s="22">
        <v>2</v>
      </c>
      <c r="H283" s="22">
        <v>123930</v>
      </c>
      <c r="I283" s="22">
        <v>9180</v>
      </c>
      <c r="J283" s="162">
        <v>41228</v>
      </c>
      <c r="K283" s="9">
        <v>41230</v>
      </c>
      <c r="L283" s="22">
        <v>2</v>
      </c>
      <c r="M283" s="22" t="s">
        <v>216</v>
      </c>
      <c r="N283" s="22">
        <v>25</v>
      </c>
      <c r="O283" s="22">
        <v>114750</v>
      </c>
    </row>
    <row r="284" spans="1:15" x14ac:dyDescent="0.2">
      <c r="A284" s="22" t="s">
        <v>219</v>
      </c>
      <c r="B284" s="22" t="s">
        <v>341</v>
      </c>
      <c r="C284" s="161">
        <v>2390</v>
      </c>
      <c r="D284" s="22" t="s">
        <v>231</v>
      </c>
      <c r="E284" s="162">
        <v>41225</v>
      </c>
      <c r="F284" s="22">
        <v>50</v>
      </c>
      <c r="G284" s="22">
        <v>0</v>
      </c>
      <c r="H284" s="22">
        <v>119500</v>
      </c>
      <c r="I284" s="22">
        <v>0</v>
      </c>
      <c r="J284" s="162">
        <v>41235</v>
      </c>
      <c r="K284" s="9">
        <v>41235</v>
      </c>
      <c r="L284" s="22">
        <v>2</v>
      </c>
      <c r="M284" s="22" t="s">
        <v>64</v>
      </c>
      <c r="N284" s="22">
        <v>50</v>
      </c>
      <c r="O284" s="22">
        <v>119500</v>
      </c>
    </row>
    <row r="285" spans="1:15" x14ac:dyDescent="0.2">
      <c r="A285" s="22" t="s">
        <v>222</v>
      </c>
      <c r="B285" s="22" t="s">
        <v>343</v>
      </c>
      <c r="C285" s="161">
        <v>2900</v>
      </c>
      <c r="D285" s="22" t="s">
        <v>232</v>
      </c>
      <c r="E285" s="162">
        <v>41223</v>
      </c>
      <c r="F285" s="22">
        <v>36</v>
      </c>
      <c r="G285" s="22">
        <v>3</v>
      </c>
      <c r="H285" s="22">
        <v>104400</v>
      </c>
      <c r="I285" s="22">
        <v>8700</v>
      </c>
      <c r="J285" s="162">
        <v>41236</v>
      </c>
      <c r="K285" s="9">
        <v>41237</v>
      </c>
      <c r="L285" s="22">
        <v>1</v>
      </c>
      <c r="M285" s="22" t="s">
        <v>217</v>
      </c>
      <c r="N285" s="22">
        <v>33</v>
      </c>
      <c r="O285" s="22">
        <v>95700</v>
      </c>
    </row>
    <row r="286" spans="1:15" x14ac:dyDescent="0.2">
      <c r="A286" s="22" t="s">
        <v>221</v>
      </c>
      <c r="B286" s="22" t="s">
        <v>339</v>
      </c>
      <c r="C286" s="161">
        <v>3900</v>
      </c>
      <c r="D286" s="22" t="s">
        <v>232</v>
      </c>
      <c r="E286" s="162">
        <v>41236</v>
      </c>
      <c r="F286" s="22">
        <v>41</v>
      </c>
      <c r="G286" s="22">
        <v>0</v>
      </c>
      <c r="H286" s="22">
        <v>159900</v>
      </c>
      <c r="I286" s="22">
        <v>0</v>
      </c>
      <c r="J286" s="162">
        <v>41238</v>
      </c>
      <c r="K286" s="9">
        <v>41238</v>
      </c>
      <c r="L286" s="22">
        <v>1</v>
      </c>
      <c r="M286" s="22" t="s">
        <v>64</v>
      </c>
      <c r="N286" s="22">
        <v>41</v>
      </c>
      <c r="O286" s="22">
        <v>159900</v>
      </c>
    </row>
    <row r="287" spans="1:15" x14ac:dyDescent="0.2">
      <c r="A287" s="22" t="s">
        <v>219</v>
      </c>
      <c r="B287" s="22" t="s">
        <v>339</v>
      </c>
      <c r="C287" s="161">
        <v>1370</v>
      </c>
      <c r="D287" s="22" t="s">
        <v>231</v>
      </c>
      <c r="E287" s="162">
        <v>41224</v>
      </c>
      <c r="F287" s="22">
        <v>38</v>
      </c>
      <c r="G287" s="22">
        <v>4</v>
      </c>
      <c r="H287" s="22">
        <v>52060</v>
      </c>
      <c r="I287" s="22">
        <v>5480</v>
      </c>
      <c r="J287" s="162">
        <v>41238</v>
      </c>
      <c r="K287" s="9">
        <v>41240</v>
      </c>
      <c r="L287" s="22">
        <v>2</v>
      </c>
      <c r="M287" s="22" t="s">
        <v>216</v>
      </c>
      <c r="N287" s="22">
        <v>34</v>
      </c>
      <c r="O287" s="22">
        <v>46580</v>
      </c>
    </row>
    <row r="288" spans="1:15" x14ac:dyDescent="0.2">
      <c r="A288" s="22" t="s">
        <v>225</v>
      </c>
      <c r="B288" s="22" t="s">
        <v>346</v>
      </c>
      <c r="C288" s="161">
        <v>4750</v>
      </c>
      <c r="D288" s="22" t="s">
        <v>232</v>
      </c>
      <c r="E288" s="162">
        <v>41237</v>
      </c>
      <c r="F288" s="22">
        <v>10</v>
      </c>
      <c r="G288" s="22">
        <v>3</v>
      </c>
      <c r="H288" s="22">
        <v>47500</v>
      </c>
      <c r="I288" s="22">
        <v>14250</v>
      </c>
      <c r="J288" s="162">
        <v>41239</v>
      </c>
      <c r="K288" s="9">
        <v>41240</v>
      </c>
      <c r="L288" s="22">
        <v>2</v>
      </c>
      <c r="M288" s="22" t="s">
        <v>217</v>
      </c>
      <c r="N288" s="22">
        <v>7</v>
      </c>
      <c r="O288" s="22">
        <v>33250</v>
      </c>
    </row>
    <row r="289" spans="1:15" x14ac:dyDescent="0.2">
      <c r="A289" s="22" t="s">
        <v>222</v>
      </c>
      <c r="B289" s="22" t="s">
        <v>342</v>
      </c>
      <c r="C289" s="161">
        <v>4100</v>
      </c>
      <c r="D289" s="22" t="s">
        <v>228</v>
      </c>
      <c r="E289" s="162">
        <v>41239</v>
      </c>
      <c r="F289" s="22">
        <v>18</v>
      </c>
      <c r="G289" s="22">
        <v>1</v>
      </c>
      <c r="H289" s="22">
        <v>73800</v>
      </c>
      <c r="I289" s="22">
        <v>4100</v>
      </c>
      <c r="J289" s="162">
        <v>41241</v>
      </c>
      <c r="K289" s="9">
        <v>41242</v>
      </c>
      <c r="L289" s="22">
        <v>2</v>
      </c>
      <c r="M289" s="22" t="s">
        <v>216</v>
      </c>
      <c r="N289" s="22">
        <v>17</v>
      </c>
      <c r="O289" s="22">
        <v>69700</v>
      </c>
    </row>
    <row r="290" spans="1:15" x14ac:dyDescent="0.2">
      <c r="A290" s="22" t="s">
        <v>225</v>
      </c>
      <c r="B290" s="22" t="s">
        <v>349</v>
      </c>
      <c r="C290" s="161">
        <v>4500</v>
      </c>
      <c r="D290" s="22" t="s">
        <v>214</v>
      </c>
      <c r="E290" s="162">
        <v>41240</v>
      </c>
      <c r="F290" s="22">
        <v>28</v>
      </c>
      <c r="G290" s="22">
        <v>3</v>
      </c>
      <c r="H290" s="22">
        <v>126000</v>
      </c>
      <c r="I290" s="22">
        <v>13500</v>
      </c>
      <c r="J290" s="162">
        <v>41242</v>
      </c>
      <c r="K290" s="9">
        <v>41243</v>
      </c>
      <c r="L290" s="22">
        <v>1</v>
      </c>
      <c r="M290" s="22" t="s">
        <v>117</v>
      </c>
      <c r="N290" s="22">
        <v>25</v>
      </c>
      <c r="O290" s="22">
        <v>112500</v>
      </c>
    </row>
    <row r="291" spans="1:15" x14ac:dyDescent="0.2">
      <c r="A291" s="22" t="s">
        <v>219</v>
      </c>
      <c r="B291" s="22" t="s">
        <v>345</v>
      </c>
      <c r="C291" s="161">
        <v>4800</v>
      </c>
      <c r="D291" s="22" t="s">
        <v>231</v>
      </c>
      <c r="E291" s="162">
        <v>41235</v>
      </c>
      <c r="F291" s="22">
        <v>48</v>
      </c>
      <c r="G291" s="22">
        <v>3</v>
      </c>
      <c r="H291" s="22">
        <v>230400</v>
      </c>
      <c r="I291" s="22">
        <v>14400</v>
      </c>
      <c r="J291" s="162">
        <v>41244</v>
      </c>
      <c r="K291" s="9">
        <v>41246</v>
      </c>
      <c r="L291" s="22">
        <v>1</v>
      </c>
      <c r="M291" s="22" t="s">
        <v>216</v>
      </c>
      <c r="N291" s="22">
        <v>45</v>
      </c>
      <c r="O291" s="22">
        <v>216000</v>
      </c>
    </row>
    <row r="292" spans="1:15" x14ac:dyDescent="0.2">
      <c r="A292" s="22" t="s">
        <v>219</v>
      </c>
      <c r="B292" s="22" t="s">
        <v>342</v>
      </c>
      <c r="C292" s="161">
        <v>1990</v>
      </c>
      <c r="D292" s="22" t="s">
        <v>214</v>
      </c>
      <c r="E292" s="162">
        <v>41240</v>
      </c>
      <c r="F292" s="22">
        <v>18</v>
      </c>
      <c r="G292" s="22">
        <v>0</v>
      </c>
      <c r="H292" s="22">
        <v>35820</v>
      </c>
      <c r="I292" s="22">
        <v>0</v>
      </c>
      <c r="J292" s="162">
        <v>41244</v>
      </c>
      <c r="K292" s="9">
        <v>41245</v>
      </c>
      <c r="L292" s="22">
        <v>2</v>
      </c>
      <c r="M292" s="22" t="s">
        <v>215</v>
      </c>
      <c r="N292" s="22">
        <v>18</v>
      </c>
      <c r="O292" s="22">
        <v>35820</v>
      </c>
    </row>
    <row r="293" spans="1:15" x14ac:dyDescent="0.2">
      <c r="A293" s="22" t="s">
        <v>224</v>
      </c>
      <c r="B293" s="22" t="s">
        <v>340</v>
      </c>
      <c r="C293" s="161">
        <v>1800</v>
      </c>
      <c r="D293" s="22" t="s">
        <v>228</v>
      </c>
      <c r="E293" s="162">
        <v>41243</v>
      </c>
      <c r="F293" s="22">
        <v>44</v>
      </c>
      <c r="G293" s="22">
        <v>1</v>
      </c>
      <c r="H293" s="22">
        <v>79200</v>
      </c>
      <c r="I293" s="22">
        <v>1800</v>
      </c>
      <c r="J293" s="162">
        <v>41244</v>
      </c>
      <c r="K293" s="9">
        <v>41245</v>
      </c>
      <c r="L293" s="22">
        <v>2</v>
      </c>
      <c r="M293" s="22" t="s">
        <v>215</v>
      </c>
      <c r="N293" s="22">
        <v>43</v>
      </c>
      <c r="O293" s="22">
        <v>77400</v>
      </c>
    </row>
    <row r="294" spans="1:15" x14ac:dyDescent="0.2">
      <c r="A294" s="22" t="s">
        <v>213</v>
      </c>
      <c r="B294" s="22" t="s">
        <v>344</v>
      </c>
      <c r="C294" s="161">
        <v>1250</v>
      </c>
      <c r="D294" s="22" t="s">
        <v>231</v>
      </c>
      <c r="E294" s="162">
        <v>41239</v>
      </c>
      <c r="F294" s="22">
        <v>13</v>
      </c>
      <c r="G294" s="22">
        <v>0</v>
      </c>
      <c r="H294" s="22">
        <v>16250</v>
      </c>
      <c r="I294" s="22">
        <v>0</v>
      </c>
      <c r="J294" s="162">
        <v>41244</v>
      </c>
      <c r="K294" s="9">
        <v>41246</v>
      </c>
      <c r="L294" s="22">
        <v>1</v>
      </c>
      <c r="M294" s="22" t="s">
        <v>117</v>
      </c>
      <c r="N294" s="22">
        <v>13</v>
      </c>
      <c r="O294" s="22">
        <v>16250</v>
      </c>
    </row>
    <row r="295" spans="1:15" x14ac:dyDescent="0.2">
      <c r="A295" s="22" t="s">
        <v>222</v>
      </c>
      <c r="B295" s="22" t="s">
        <v>345</v>
      </c>
      <c r="C295" s="161">
        <v>3000</v>
      </c>
      <c r="D295" s="22" t="s">
        <v>230</v>
      </c>
      <c r="E295" s="162">
        <v>41245</v>
      </c>
      <c r="F295" s="22">
        <v>37</v>
      </c>
      <c r="G295" s="22">
        <v>0</v>
      </c>
      <c r="H295" s="22">
        <v>111000</v>
      </c>
      <c r="I295" s="22">
        <v>0</v>
      </c>
      <c r="J295" s="162">
        <v>41247</v>
      </c>
      <c r="K295" s="9">
        <v>41247</v>
      </c>
      <c r="L295" s="22">
        <v>1</v>
      </c>
      <c r="M295" s="22" t="s">
        <v>215</v>
      </c>
      <c r="N295" s="22">
        <v>37</v>
      </c>
      <c r="O295" s="22">
        <v>111000</v>
      </c>
    </row>
    <row r="296" spans="1:15" x14ac:dyDescent="0.2">
      <c r="A296" s="22" t="s">
        <v>221</v>
      </c>
      <c r="B296" s="22" t="s">
        <v>339</v>
      </c>
      <c r="C296" s="161">
        <v>3900</v>
      </c>
      <c r="D296" s="22" t="s">
        <v>228</v>
      </c>
      <c r="E296" s="162">
        <v>41240</v>
      </c>
      <c r="F296" s="22">
        <v>38</v>
      </c>
      <c r="G296" s="22">
        <v>0</v>
      </c>
      <c r="H296" s="22">
        <v>148200</v>
      </c>
      <c r="I296" s="22">
        <v>0</v>
      </c>
      <c r="J296" s="162">
        <v>41247</v>
      </c>
      <c r="K296" s="9">
        <v>41247</v>
      </c>
      <c r="L296" s="22">
        <v>2</v>
      </c>
      <c r="M296" s="22" t="s">
        <v>215</v>
      </c>
      <c r="N296" s="22">
        <v>38</v>
      </c>
      <c r="O296" s="22">
        <v>148200</v>
      </c>
    </row>
    <row r="297" spans="1:15" x14ac:dyDescent="0.2">
      <c r="A297" s="22" t="s">
        <v>224</v>
      </c>
      <c r="B297" s="22" t="s">
        <v>343</v>
      </c>
      <c r="C297" s="161">
        <v>1150</v>
      </c>
      <c r="D297" s="22" t="s">
        <v>232</v>
      </c>
      <c r="E297" s="162">
        <v>41234</v>
      </c>
      <c r="F297" s="22">
        <v>38</v>
      </c>
      <c r="G297" s="22">
        <v>2</v>
      </c>
      <c r="H297" s="22">
        <v>43700</v>
      </c>
      <c r="I297" s="22">
        <v>2300</v>
      </c>
      <c r="J297" s="162">
        <v>41247</v>
      </c>
      <c r="K297" s="9">
        <v>41249</v>
      </c>
      <c r="L297" s="22">
        <v>2</v>
      </c>
      <c r="M297" s="22" t="s">
        <v>216</v>
      </c>
      <c r="N297" s="22">
        <v>36</v>
      </c>
      <c r="O297" s="22">
        <v>41400</v>
      </c>
    </row>
    <row r="298" spans="1:15" x14ac:dyDescent="0.2">
      <c r="A298" s="22" t="s">
        <v>220</v>
      </c>
      <c r="B298" s="22" t="s">
        <v>343</v>
      </c>
      <c r="C298" s="161">
        <v>1490</v>
      </c>
      <c r="D298" s="22" t="s">
        <v>214</v>
      </c>
      <c r="E298" s="162">
        <v>41239</v>
      </c>
      <c r="F298" s="22">
        <v>47</v>
      </c>
      <c r="G298" s="22">
        <v>0</v>
      </c>
      <c r="H298" s="22">
        <v>70030</v>
      </c>
      <c r="I298" s="22">
        <v>0</v>
      </c>
      <c r="J298" s="162">
        <v>41248</v>
      </c>
      <c r="K298" s="9">
        <v>41249</v>
      </c>
      <c r="L298" s="22">
        <v>1</v>
      </c>
      <c r="M298" s="22" t="s">
        <v>217</v>
      </c>
      <c r="N298" s="22">
        <v>47</v>
      </c>
      <c r="O298" s="22">
        <v>70030</v>
      </c>
    </row>
    <row r="299" spans="1:15" x14ac:dyDescent="0.2">
      <c r="A299" s="22" t="s">
        <v>227</v>
      </c>
      <c r="B299" s="22" t="s">
        <v>342</v>
      </c>
      <c r="C299" s="161">
        <v>1200</v>
      </c>
      <c r="D299" s="22" t="s">
        <v>230</v>
      </c>
      <c r="E299" s="162">
        <v>41235</v>
      </c>
      <c r="F299" s="22">
        <v>39</v>
      </c>
      <c r="G299" s="22">
        <v>0</v>
      </c>
      <c r="H299" s="22">
        <v>46800</v>
      </c>
      <c r="I299" s="22">
        <v>0</v>
      </c>
      <c r="J299" s="162">
        <v>41248</v>
      </c>
      <c r="K299" s="9">
        <v>41248</v>
      </c>
      <c r="L299" s="22">
        <v>1</v>
      </c>
      <c r="M299" s="22" t="s">
        <v>218</v>
      </c>
      <c r="N299" s="22">
        <v>39</v>
      </c>
      <c r="O299" s="22">
        <v>46800</v>
      </c>
    </row>
    <row r="300" spans="1:15" x14ac:dyDescent="0.2">
      <c r="A300" s="22" t="s">
        <v>213</v>
      </c>
      <c r="B300" s="22" t="s">
        <v>343</v>
      </c>
      <c r="C300" s="161">
        <v>1650</v>
      </c>
      <c r="D300" s="22" t="s">
        <v>231</v>
      </c>
      <c r="E300" s="162">
        <v>41246</v>
      </c>
      <c r="F300" s="22">
        <v>39</v>
      </c>
      <c r="G300" s="22">
        <v>4</v>
      </c>
      <c r="H300" s="22">
        <v>64350</v>
      </c>
      <c r="I300" s="22">
        <v>6600</v>
      </c>
      <c r="J300" s="162">
        <v>41248</v>
      </c>
      <c r="K300" s="9">
        <v>41248</v>
      </c>
      <c r="L300" s="22">
        <v>2</v>
      </c>
      <c r="M300" s="22" t="s">
        <v>217</v>
      </c>
      <c r="N300" s="22">
        <v>35</v>
      </c>
      <c r="O300" s="22">
        <v>57750</v>
      </c>
    </row>
    <row r="301" spans="1:15" x14ac:dyDescent="0.2">
      <c r="A301" s="22" t="s">
        <v>213</v>
      </c>
      <c r="B301" s="22" t="s">
        <v>343</v>
      </c>
      <c r="C301" s="161">
        <v>1660</v>
      </c>
      <c r="D301" s="22" t="s">
        <v>228</v>
      </c>
      <c r="E301" s="162">
        <v>41238</v>
      </c>
      <c r="F301" s="22">
        <v>44</v>
      </c>
      <c r="G301" s="22">
        <v>3</v>
      </c>
      <c r="H301" s="22">
        <v>73040</v>
      </c>
      <c r="I301" s="22">
        <v>4980</v>
      </c>
      <c r="J301" s="162">
        <v>41251</v>
      </c>
      <c r="K301" s="9">
        <v>41253</v>
      </c>
      <c r="L301" s="22">
        <v>2</v>
      </c>
      <c r="M301" s="22" t="s">
        <v>117</v>
      </c>
      <c r="N301" s="22">
        <v>41</v>
      </c>
      <c r="O301" s="22">
        <v>68060</v>
      </c>
    </row>
    <row r="302" spans="1:15" x14ac:dyDescent="0.2">
      <c r="A302" s="22" t="s">
        <v>221</v>
      </c>
      <c r="B302" s="22" t="s">
        <v>341</v>
      </c>
      <c r="C302" s="161">
        <v>2300</v>
      </c>
      <c r="D302" s="22" t="s">
        <v>230</v>
      </c>
      <c r="E302" s="162">
        <v>41254</v>
      </c>
      <c r="F302" s="22">
        <v>34</v>
      </c>
      <c r="G302" s="22">
        <v>4</v>
      </c>
      <c r="H302" s="22">
        <v>78200</v>
      </c>
      <c r="I302" s="22">
        <v>9200</v>
      </c>
      <c r="J302" s="162">
        <v>41254</v>
      </c>
      <c r="K302" s="9">
        <v>41254</v>
      </c>
      <c r="L302" s="22">
        <v>2</v>
      </c>
      <c r="M302" s="22" t="s">
        <v>216</v>
      </c>
      <c r="N302" s="22">
        <v>30</v>
      </c>
      <c r="O302" s="22">
        <v>69000</v>
      </c>
    </row>
    <row r="303" spans="1:15" x14ac:dyDescent="0.2">
      <c r="A303" s="22" t="s">
        <v>221</v>
      </c>
      <c r="B303" s="22" t="s">
        <v>344</v>
      </c>
      <c r="C303" s="161">
        <v>2600</v>
      </c>
      <c r="D303" s="22" t="s">
        <v>232</v>
      </c>
      <c r="E303" s="162">
        <v>41242</v>
      </c>
      <c r="F303" s="22">
        <v>32</v>
      </c>
      <c r="G303" s="22">
        <v>0</v>
      </c>
      <c r="H303" s="22">
        <v>83200</v>
      </c>
      <c r="I303" s="22">
        <v>0</v>
      </c>
      <c r="J303" s="162">
        <v>41256</v>
      </c>
      <c r="K303" s="9">
        <v>41257</v>
      </c>
      <c r="L303" s="22">
        <v>1</v>
      </c>
      <c r="M303" s="22" t="s">
        <v>216</v>
      </c>
      <c r="N303" s="22">
        <v>32</v>
      </c>
      <c r="O303" s="22">
        <v>83200</v>
      </c>
    </row>
    <row r="304" spans="1:15" x14ac:dyDescent="0.2">
      <c r="A304" s="22" t="s">
        <v>219</v>
      </c>
      <c r="B304" s="22" t="s">
        <v>340</v>
      </c>
      <c r="C304" s="161">
        <v>3200</v>
      </c>
      <c r="D304" s="22" t="s">
        <v>232</v>
      </c>
      <c r="E304" s="162">
        <v>41251</v>
      </c>
      <c r="F304" s="22">
        <v>29</v>
      </c>
      <c r="G304" s="22">
        <v>0</v>
      </c>
      <c r="H304" s="22">
        <v>92800</v>
      </c>
      <c r="I304" s="22">
        <v>0</v>
      </c>
      <c r="J304" s="162">
        <v>41256</v>
      </c>
      <c r="K304" s="9">
        <v>41258</v>
      </c>
      <c r="L304" s="22">
        <v>2</v>
      </c>
      <c r="M304" s="22" t="s">
        <v>215</v>
      </c>
      <c r="N304" s="22">
        <v>29</v>
      </c>
      <c r="O304" s="22">
        <v>92800</v>
      </c>
    </row>
    <row r="305" spans="1:15" x14ac:dyDescent="0.2">
      <c r="A305" s="22" t="s">
        <v>226</v>
      </c>
      <c r="B305" s="22" t="s">
        <v>343</v>
      </c>
      <c r="C305" s="161">
        <v>1700</v>
      </c>
      <c r="D305" s="22" t="s">
        <v>232</v>
      </c>
      <c r="E305" s="162">
        <v>41249</v>
      </c>
      <c r="F305" s="22">
        <v>14</v>
      </c>
      <c r="G305" s="22">
        <v>4</v>
      </c>
      <c r="H305" s="22">
        <v>23800</v>
      </c>
      <c r="I305" s="22">
        <v>6800</v>
      </c>
      <c r="J305" s="162">
        <v>41257</v>
      </c>
      <c r="K305" s="9">
        <v>41259</v>
      </c>
      <c r="L305" s="22">
        <v>2</v>
      </c>
      <c r="M305" s="22" t="s">
        <v>217</v>
      </c>
      <c r="N305" s="22">
        <v>10</v>
      </c>
      <c r="O305" s="22">
        <v>17000</v>
      </c>
    </row>
    <row r="306" spans="1:15" x14ac:dyDescent="0.2">
      <c r="A306" s="22" t="s">
        <v>223</v>
      </c>
      <c r="B306" s="22" t="s">
        <v>344</v>
      </c>
      <c r="C306" s="161">
        <v>9990</v>
      </c>
      <c r="D306" s="22" t="s">
        <v>228</v>
      </c>
      <c r="E306" s="162">
        <v>41249</v>
      </c>
      <c r="F306" s="22">
        <v>43</v>
      </c>
      <c r="G306" s="22">
        <v>4</v>
      </c>
      <c r="H306" s="22">
        <v>429570</v>
      </c>
      <c r="I306" s="22">
        <v>39960</v>
      </c>
      <c r="J306" s="162">
        <v>41259</v>
      </c>
      <c r="K306" s="9">
        <v>41261</v>
      </c>
      <c r="L306" s="22">
        <v>1</v>
      </c>
      <c r="M306" s="22" t="s">
        <v>217</v>
      </c>
      <c r="N306" s="22">
        <v>39</v>
      </c>
      <c r="O306" s="22">
        <v>389610</v>
      </c>
    </row>
    <row r="307" spans="1:15" x14ac:dyDescent="0.2">
      <c r="A307" s="22" t="s">
        <v>222</v>
      </c>
      <c r="B307" s="22" t="s">
        <v>346</v>
      </c>
      <c r="C307" s="161">
        <v>3880</v>
      </c>
      <c r="D307" s="22" t="s">
        <v>214</v>
      </c>
      <c r="E307" s="162">
        <v>41254</v>
      </c>
      <c r="F307" s="22">
        <v>15</v>
      </c>
      <c r="G307" s="22">
        <v>1</v>
      </c>
      <c r="H307" s="22">
        <v>58200</v>
      </c>
      <c r="I307" s="22">
        <v>3880</v>
      </c>
      <c r="J307" s="162">
        <v>41260</v>
      </c>
      <c r="K307" s="9">
        <v>41262</v>
      </c>
      <c r="L307" s="22">
        <v>2</v>
      </c>
      <c r="M307" s="22" t="s">
        <v>64</v>
      </c>
      <c r="N307" s="22">
        <v>14</v>
      </c>
      <c r="O307" s="22">
        <v>54320</v>
      </c>
    </row>
    <row r="308" spans="1:15" x14ac:dyDescent="0.2">
      <c r="A308" s="22" t="s">
        <v>224</v>
      </c>
      <c r="B308" s="22" t="s">
        <v>339</v>
      </c>
      <c r="C308" s="161">
        <v>900</v>
      </c>
      <c r="D308" s="22" t="s">
        <v>229</v>
      </c>
      <c r="E308" s="162">
        <v>41249</v>
      </c>
      <c r="F308" s="22">
        <v>22</v>
      </c>
      <c r="G308" s="22">
        <v>1</v>
      </c>
      <c r="H308" s="22">
        <v>19800</v>
      </c>
      <c r="I308" s="22">
        <v>900</v>
      </c>
      <c r="J308" s="162">
        <v>41260</v>
      </c>
      <c r="K308" s="9">
        <v>41261</v>
      </c>
      <c r="L308" s="22">
        <v>2</v>
      </c>
      <c r="M308" s="22" t="s">
        <v>217</v>
      </c>
      <c r="N308" s="22">
        <v>21</v>
      </c>
      <c r="O308" s="22">
        <v>18900</v>
      </c>
    </row>
    <row r="309" spans="1:15" x14ac:dyDescent="0.2">
      <c r="A309" s="22" t="s">
        <v>219</v>
      </c>
      <c r="B309" s="22" t="s">
        <v>342</v>
      </c>
      <c r="C309" s="161">
        <v>1990</v>
      </c>
      <c r="D309" s="22" t="s">
        <v>231</v>
      </c>
      <c r="E309" s="162">
        <v>41250</v>
      </c>
      <c r="F309" s="22">
        <v>25</v>
      </c>
      <c r="G309" s="22">
        <v>3</v>
      </c>
      <c r="H309" s="22">
        <v>49750</v>
      </c>
      <c r="I309" s="22">
        <v>5970</v>
      </c>
      <c r="J309" s="162">
        <v>41261</v>
      </c>
      <c r="K309" s="9">
        <v>41261</v>
      </c>
      <c r="L309" s="22">
        <v>1</v>
      </c>
      <c r="M309" s="22" t="s">
        <v>217</v>
      </c>
      <c r="N309" s="22">
        <v>22</v>
      </c>
      <c r="O309" s="22">
        <v>43780</v>
      </c>
    </row>
    <row r="310" spans="1:15" x14ac:dyDescent="0.2">
      <c r="A310" s="22" t="s">
        <v>213</v>
      </c>
      <c r="B310" s="22" t="s">
        <v>340</v>
      </c>
      <c r="C310" s="161">
        <v>2000</v>
      </c>
      <c r="D310" s="22" t="s">
        <v>214</v>
      </c>
      <c r="E310" s="162">
        <v>41260</v>
      </c>
      <c r="F310" s="22">
        <v>50</v>
      </c>
      <c r="G310" s="22">
        <v>2</v>
      </c>
      <c r="H310" s="22">
        <v>100000</v>
      </c>
      <c r="I310" s="22">
        <v>4000</v>
      </c>
      <c r="J310" s="162">
        <v>41261</v>
      </c>
      <c r="K310" s="9">
        <v>41262</v>
      </c>
      <c r="L310" s="22">
        <v>2</v>
      </c>
      <c r="M310" s="22" t="s">
        <v>216</v>
      </c>
      <c r="N310" s="22">
        <v>48</v>
      </c>
      <c r="O310" s="22">
        <v>96000</v>
      </c>
    </row>
    <row r="311" spans="1:15" x14ac:dyDescent="0.2">
      <c r="A311" s="22" t="s">
        <v>226</v>
      </c>
      <c r="B311" s="22" t="s">
        <v>340</v>
      </c>
      <c r="C311" s="161">
        <v>1150</v>
      </c>
      <c r="D311" s="22" t="s">
        <v>229</v>
      </c>
      <c r="E311" s="162">
        <v>41252</v>
      </c>
      <c r="F311" s="22">
        <v>47</v>
      </c>
      <c r="G311" s="22">
        <v>2</v>
      </c>
      <c r="H311" s="22">
        <v>54050</v>
      </c>
      <c r="I311" s="22">
        <v>2300</v>
      </c>
      <c r="J311" s="162">
        <v>41264</v>
      </c>
      <c r="K311" s="9">
        <v>41264</v>
      </c>
      <c r="L311" s="22">
        <v>2</v>
      </c>
      <c r="M311" s="22" t="s">
        <v>217</v>
      </c>
      <c r="N311" s="22">
        <v>45</v>
      </c>
      <c r="O311" s="22">
        <v>51750</v>
      </c>
    </row>
    <row r="312" spans="1:15" x14ac:dyDescent="0.2">
      <c r="A312" s="22" t="s">
        <v>222</v>
      </c>
      <c r="B312" s="22" t="s">
        <v>346</v>
      </c>
      <c r="C312" s="161">
        <v>3880</v>
      </c>
      <c r="D312" s="22" t="s">
        <v>230</v>
      </c>
      <c r="E312" s="162">
        <v>41266</v>
      </c>
      <c r="F312" s="22">
        <v>22</v>
      </c>
      <c r="G312" s="22">
        <v>2</v>
      </c>
      <c r="H312" s="22">
        <v>85360</v>
      </c>
      <c r="I312" s="22">
        <v>7760</v>
      </c>
      <c r="J312" s="162">
        <v>41266</v>
      </c>
      <c r="K312" s="9">
        <v>41268</v>
      </c>
      <c r="L312" s="22">
        <v>1</v>
      </c>
      <c r="M312" s="22" t="s">
        <v>217</v>
      </c>
      <c r="N312" s="22">
        <v>20</v>
      </c>
      <c r="O312" s="22">
        <v>77600</v>
      </c>
    </row>
    <row r="313" spans="1:15" x14ac:dyDescent="0.2">
      <c r="A313" s="22" t="s">
        <v>225</v>
      </c>
      <c r="B313" s="22" t="s">
        <v>348</v>
      </c>
      <c r="C313" s="161">
        <v>2800</v>
      </c>
      <c r="D313" s="22" t="s">
        <v>230</v>
      </c>
      <c r="E313" s="162">
        <v>41254</v>
      </c>
      <c r="F313" s="22">
        <v>16</v>
      </c>
      <c r="G313" s="22">
        <v>3</v>
      </c>
      <c r="H313" s="22">
        <v>44800</v>
      </c>
      <c r="I313" s="22">
        <v>8400</v>
      </c>
      <c r="J313" s="162">
        <v>41267</v>
      </c>
      <c r="K313" s="9">
        <v>41269</v>
      </c>
      <c r="L313" s="22">
        <v>2</v>
      </c>
      <c r="M313" s="22" t="s">
        <v>218</v>
      </c>
      <c r="N313" s="22">
        <v>13</v>
      </c>
      <c r="O313" s="22">
        <v>36400</v>
      </c>
    </row>
    <row r="314" spans="1:15" x14ac:dyDescent="0.2">
      <c r="A314" s="22" t="s">
        <v>224</v>
      </c>
      <c r="B314" s="22" t="s">
        <v>340</v>
      </c>
      <c r="C314" s="161">
        <v>1750</v>
      </c>
      <c r="D314" s="22" t="s">
        <v>231</v>
      </c>
      <c r="E314" s="162">
        <v>41254</v>
      </c>
      <c r="F314" s="22">
        <v>42</v>
      </c>
      <c r="G314" s="22">
        <v>0</v>
      </c>
      <c r="H314" s="22">
        <v>73500</v>
      </c>
      <c r="I314" s="22">
        <v>0</v>
      </c>
      <c r="J314" s="162">
        <v>41267</v>
      </c>
      <c r="K314" s="9">
        <v>41268</v>
      </c>
      <c r="L314" s="22">
        <v>2</v>
      </c>
      <c r="M314" s="22" t="s">
        <v>218</v>
      </c>
      <c r="N314" s="22">
        <v>42</v>
      </c>
      <c r="O314" s="22">
        <v>73500</v>
      </c>
    </row>
    <row r="315" spans="1:15" x14ac:dyDescent="0.2">
      <c r="A315" s="22" t="s">
        <v>224</v>
      </c>
      <c r="B315" s="22" t="s">
        <v>345</v>
      </c>
      <c r="C315" s="161">
        <v>1950</v>
      </c>
      <c r="D315" s="22" t="s">
        <v>230</v>
      </c>
      <c r="E315" s="162">
        <v>41258</v>
      </c>
      <c r="F315" s="22">
        <v>35</v>
      </c>
      <c r="G315" s="22">
        <v>2</v>
      </c>
      <c r="H315" s="22">
        <v>68250</v>
      </c>
      <c r="I315" s="22">
        <v>3900</v>
      </c>
      <c r="J315" s="162">
        <v>41268</v>
      </c>
      <c r="K315" s="9">
        <v>41269</v>
      </c>
      <c r="L315" s="22">
        <v>1</v>
      </c>
      <c r="M315" s="22" t="s">
        <v>217</v>
      </c>
      <c r="N315" s="22">
        <v>33</v>
      </c>
      <c r="O315" s="22">
        <v>64350</v>
      </c>
    </row>
    <row r="316" spans="1:15" x14ac:dyDescent="0.2">
      <c r="A316" s="22" t="s">
        <v>221</v>
      </c>
      <c r="B316" s="22" t="s">
        <v>341</v>
      </c>
      <c r="C316" s="161">
        <v>2200</v>
      </c>
      <c r="D316" s="22" t="s">
        <v>228</v>
      </c>
      <c r="E316" s="162">
        <v>41269</v>
      </c>
      <c r="F316" s="22">
        <v>25</v>
      </c>
      <c r="G316" s="22">
        <v>4</v>
      </c>
      <c r="H316" s="22">
        <v>55000</v>
      </c>
      <c r="I316" s="22">
        <v>8800</v>
      </c>
      <c r="J316" s="162">
        <v>41269</v>
      </c>
      <c r="K316" s="9">
        <v>41270</v>
      </c>
      <c r="L316" s="22">
        <v>1</v>
      </c>
      <c r="M316" s="22" t="s">
        <v>218</v>
      </c>
      <c r="N316" s="22">
        <v>21</v>
      </c>
      <c r="O316" s="22">
        <v>46200</v>
      </c>
    </row>
    <row r="317" spans="1:15" x14ac:dyDescent="0.2">
      <c r="A317" s="22" t="s">
        <v>227</v>
      </c>
      <c r="B317" s="22" t="s">
        <v>345</v>
      </c>
      <c r="C317" s="161">
        <v>1080</v>
      </c>
      <c r="D317" s="22" t="s">
        <v>214</v>
      </c>
      <c r="E317" s="162">
        <v>41256</v>
      </c>
      <c r="F317" s="22">
        <v>43</v>
      </c>
      <c r="G317" s="22">
        <v>4</v>
      </c>
      <c r="H317" s="22">
        <v>46440</v>
      </c>
      <c r="I317" s="22">
        <v>4320</v>
      </c>
      <c r="J317" s="162">
        <v>41270</v>
      </c>
      <c r="K317" s="9">
        <v>41272</v>
      </c>
      <c r="L317" s="22">
        <v>1</v>
      </c>
      <c r="M317" s="22" t="s">
        <v>216</v>
      </c>
      <c r="N317" s="22">
        <v>39</v>
      </c>
      <c r="O317" s="22">
        <v>42120</v>
      </c>
    </row>
    <row r="318" spans="1:15" x14ac:dyDescent="0.2">
      <c r="A318" s="22" t="s">
        <v>226</v>
      </c>
      <c r="B318" s="22" t="s">
        <v>339</v>
      </c>
      <c r="C318" s="161">
        <v>890</v>
      </c>
      <c r="D318" s="22" t="s">
        <v>230</v>
      </c>
      <c r="E318" s="162">
        <v>41268</v>
      </c>
      <c r="F318" s="22">
        <v>50</v>
      </c>
      <c r="G318" s="22">
        <v>4</v>
      </c>
      <c r="H318" s="22">
        <v>44500</v>
      </c>
      <c r="I318" s="22">
        <v>3560</v>
      </c>
      <c r="J318" s="162">
        <v>41271</v>
      </c>
      <c r="K318" s="9">
        <v>41271</v>
      </c>
      <c r="L318" s="22">
        <v>2</v>
      </c>
      <c r="M318" s="22" t="s">
        <v>215</v>
      </c>
      <c r="N318" s="22">
        <v>46</v>
      </c>
      <c r="O318" s="22">
        <v>40940</v>
      </c>
    </row>
    <row r="319" spans="1:15" x14ac:dyDescent="0.2">
      <c r="A319" s="22" t="s">
        <v>222</v>
      </c>
      <c r="B319" s="22" t="s">
        <v>344</v>
      </c>
      <c r="C319" s="161">
        <v>4050</v>
      </c>
      <c r="D319" s="22" t="s">
        <v>214</v>
      </c>
      <c r="E319" s="162">
        <v>41266</v>
      </c>
      <c r="F319" s="22">
        <v>48</v>
      </c>
      <c r="G319" s="22">
        <v>4</v>
      </c>
      <c r="H319" s="22">
        <v>194400</v>
      </c>
      <c r="I319" s="22">
        <v>16200</v>
      </c>
      <c r="J319" s="162">
        <v>41271</v>
      </c>
      <c r="K319" s="9">
        <v>41271</v>
      </c>
      <c r="L319" s="22">
        <v>1</v>
      </c>
      <c r="M319" s="22" t="s">
        <v>217</v>
      </c>
      <c r="N319" s="22">
        <v>44</v>
      </c>
      <c r="O319" s="22">
        <v>178200</v>
      </c>
    </row>
    <row r="320" spans="1:15" x14ac:dyDescent="0.2">
      <c r="A320" s="22" t="s">
        <v>224</v>
      </c>
      <c r="B320" s="22" t="s">
        <v>345</v>
      </c>
      <c r="C320" s="161">
        <v>1950</v>
      </c>
      <c r="D320" s="22" t="s">
        <v>214</v>
      </c>
      <c r="E320" s="162">
        <v>41272</v>
      </c>
      <c r="F320" s="22">
        <v>43</v>
      </c>
      <c r="G320" s="22">
        <v>3</v>
      </c>
      <c r="H320" s="22">
        <v>83850</v>
      </c>
      <c r="I320" s="22">
        <v>5850</v>
      </c>
      <c r="J320" s="162">
        <v>41272</v>
      </c>
      <c r="K320" s="9">
        <v>41274</v>
      </c>
      <c r="L320" s="22">
        <v>2</v>
      </c>
      <c r="M320" s="22" t="s">
        <v>217</v>
      </c>
      <c r="N320" s="22">
        <v>40</v>
      </c>
      <c r="O320" s="22">
        <v>78000</v>
      </c>
    </row>
  </sheetData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 filterMode="1">
    <tabColor rgb="FFFF4BA5"/>
  </sheetPr>
  <dimension ref="A12:J330"/>
  <sheetViews>
    <sheetView zoomScaleNormal="100" workbookViewId="0">
      <selection activeCell="A136" sqref="A136:J187"/>
    </sheetView>
  </sheetViews>
  <sheetFormatPr defaultRowHeight="14.25" x14ac:dyDescent="0.2"/>
  <cols>
    <col min="1" max="1" width="19.5703125" style="2" bestFit="1" customWidth="1"/>
    <col min="2" max="2" width="17.85546875" style="2" customWidth="1"/>
    <col min="3" max="3" width="14.7109375" style="2" bestFit="1" customWidth="1"/>
    <col min="4" max="4" width="16.5703125" style="2" bestFit="1" customWidth="1"/>
    <col min="5" max="5" width="17.42578125" style="2" bestFit="1" customWidth="1"/>
    <col min="6" max="6" width="12.28515625" style="2" customWidth="1"/>
    <col min="7" max="7" width="22.7109375" style="2" bestFit="1" customWidth="1"/>
    <col min="8" max="8" width="21.5703125" style="2" bestFit="1" customWidth="1"/>
    <col min="9" max="9" width="16.5703125" style="2" bestFit="1" customWidth="1"/>
    <col min="10" max="10" width="18.140625" style="2" bestFit="1" customWidth="1"/>
    <col min="11" max="16384" width="9.140625" style="2"/>
  </cols>
  <sheetData>
    <row r="12" spans="1:10" ht="15" x14ac:dyDescent="0.2">
      <c r="A12" s="7" t="s">
        <v>5</v>
      </c>
      <c r="B12" s="7" t="s">
        <v>206</v>
      </c>
      <c r="C12" s="7" t="s">
        <v>207</v>
      </c>
      <c r="D12" s="7" t="s">
        <v>0</v>
      </c>
      <c r="E12" s="7" t="s">
        <v>311</v>
      </c>
      <c r="F12" s="7" t="s">
        <v>208</v>
      </c>
      <c r="G12" s="7" t="s">
        <v>209</v>
      </c>
      <c r="H12" s="7" t="s">
        <v>210</v>
      </c>
      <c r="I12" s="7" t="s">
        <v>211</v>
      </c>
      <c r="J12" s="7" t="s">
        <v>212</v>
      </c>
    </row>
    <row r="13" spans="1:10" hidden="1" x14ac:dyDescent="0.2">
      <c r="A13" s="22" t="s">
        <v>225</v>
      </c>
      <c r="B13" s="22" t="s">
        <v>348</v>
      </c>
      <c r="C13" s="22">
        <v>2800</v>
      </c>
      <c r="D13" s="22" t="s">
        <v>214</v>
      </c>
      <c r="E13" s="22">
        <v>34</v>
      </c>
      <c r="F13" s="22">
        <v>3</v>
      </c>
      <c r="G13" s="22">
        <v>95200</v>
      </c>
      <c r="H13" s="22">
        <v>8400</v>
      </c>
      <c r="I13" s="9">
        <v>40909</v>
      </c>
      <c r="J13" s="22" t="s">
        <v>218</v>
      </c>
    </row>
    <row r="14" spans="1:10" hidden="1" x14ac:dyDescent="0.2">
      <c r="A14" s="22" t="s">
        <v>222</v>
      </c>
      <c r="B14" s="22" t="s">
        <v>346</v>
      </c>
      <c r="C14" s="22">
        <v>3880</v>
      </c>
      <c r="D14" s="22" t="s">
        <v>231</v>
      </c>
      <c r="E14" s="22">
        <v>24</v>
      </c>
      <c r="F14" s="22">
        <v>1</v>
      </c>
      <c r="G14" s="22">
        <v>93120</v>
      </c>
      <c r="H14" s="22">
        <v>3880</v>
      </c>
      <c r="I14" s="9">
        <v>40911</v>
      </c>
      <c r="J14" s="22" t="s">
        <v>218</v>
      </c>
    </row>
    <row r="15" spans="1:10" hidden="1" x14ac:dyDescent="0.2">
      <c r="A15" s="22" t="s">
        <v>225</v>
      </c>
      <c r="B15" s="22" t="s">
        <v>348</v>
      </c>
      <c r="C15" s="22">
        <v>2800</v>
      </c>
      <c r="D15" s="22" t="s">
        <v>231</v>
      </c>
      <c r="E15" s="22">
        <v>38</v>
      </c>
      <c r="F15" s="22">
        <v>3</v>
      </c>
      <c r="G15" s="22">
        <v>106400</v>
      </c>
      <c r="H15" s="22">
        <v>8400</v>
      </c>
      <c r="I15" s="9">
        <v>40914</v>
      </c>
      <c r="J15" s="22" t="s">
        <v>217</v>
      </c>
    </row>
    <row r="16" spans="1:10" hidden="1" x14ac:dyDescent="0.2">
      <c r="A16" s="22" t="s">
        <v>226</v>
      </c>
      <c r="B16" s="22" t="s">
        <v>339</v>
      </c>
      <c r="C16" s="22">
        <v>900</v>
      </c>
      <c r="D16" s="22" t="s">
        <v>228</v>
      </c>
      <c r="E16" s="22">
        <v>13</v>
      </c>
      <c r="F16" s="22">
        <v>3</v>
      </c>
      <c r="G16" s="22">
        <v>11700</v>
      </c>
      <c r="H16" s="22">
        <v>2700</v>
      </c>
      <c r="I16" s="9">
        <v>40915</v>
      </c>
      <c r="J16" s="22" t="s">
        <v>217</v>
      </c>
    </row>
    <row r="17" spans="1:10" hidden="1" x14ac:dyDescent="0.2">
      <c r="A17" s="22" t="s">
        <v>226</v>
      </c>
      <c r="B17" s="22" t="s">
        <v>344</v>
      </c>
      <c r="C17" s="22">
        <v>2500</v>
      </c>
      <c r="D17" s="22" t="s">
        <v>231</v>
      </c>
      <c r="E17" s="22">
        <v>26</v>
      </c>
      <c r="F17" s="22">
        <v>0</v>
      </c>
      <c r="G17" s="22">
        <v>65000</v>
      </c>
      <c r="H17" s="22">
        <v>0</v>
      </c>
      <c r="I17" s="9">
        <v>40916</v>
      </c>
      <c r="J17" s="22" t="s">
        <v>64</v>
      </c>
    </row>
    <row r="18" spans="1:10" hidden="1" x14ac:dyDescent="0.2">
      <c r="A18" s="22" t="s">
        <v>221</v>
      </c>
      <c r="B18" s="22" t="s">
        <v>339</v>
      </c>
      <c r="C18" s="22">
        <v>3900</v>
      </c>
      <c r="D18" s="22" t="s">
        <v>214</v>
      </c>
      <c r="E18" s="22">
        <v>46</v>
      </c>
      <c r="F18" s="22">
        <v>4</v>
      </c>
      <c r="G18" s="22">
        <v>179400</v>
      </c>
      <c r="H18" s="22">
        <v>15600</v>
      </c>
      <c r="I18" s="9">
        <v>40916</v>
      </c>
      <c r="J18" s="22" t="s">
        <v>216</v>
      </c>
    </row>
    <row r="19" spans="1:10" hidden="1" x14ac:dyDescent="0.2">
      <c r="A19" s="22" t="s">
        <v>224</v>
      </c>
      <c r="B19" s="22" t="s">
        <v>343</v>
      </c>
      <c r="C19" s="22">
        <v>1100</v>
      </c>
      <c r="D19" s="22" t="s">
        <v>229</v>
      </c>
      <c r="E19" s="22">
        <v>20</v>
      </c>
      <c r="F19" s="22">
        <v>3</v>
      </c>
      <c r="G19" s="22">
        <v>22000</v>
      </c>
      <c r="H19" s="22">
        <v>3300</v>
      </c>
      <c r="I19" s="9">
        <v>40918</v>
      </c>
      <c r="J19" s="22" t="s">
        <v>215</v>
      </c>
    </row>
    <row r="20" spans="1:10" hidden="1" x14ac:dyDescent="0.2">
      <c r="A20" s="22" t="s">
        <v>219</v>
      </c>
      <c r="B20" s="22" t="s">
        <v>341</v>
      </c>
      <c r="C20" s="22">
        <v>2360</v>
      </c>
      <c r="D20" s="22" t="s">
        <v>214</v>
      </c>
      <c r="E20" s="22">
        <v>20</v>
      </c>
      <c r="F20" s="22">
        <v>3</v>
      </c>
      <c r="G20" s="22">
        <v>47200</v>
      </c>
      <c r="H20" s="22">
        <v>7080</v>
      </c>
      <c r="I20" s="9">
        <v>40921</v>
      </c>
      <c r="J20" s="22" t="s">
        <v>218</v>
      </c>
    </row>
    <row r="21" spans="1:10" hidden="1" x14ac:dyDescent="0.2">
      <c r="A21" s="22" t="s">
        <v>219</v>
      </c>
      <c r="B21" s="22" t="s">
        <v>345</v>
      </c>
      <c r="C21" s="22">
        <v>4850</v>
      </c>
      <c r="D21" s="22" t="s">
        <v>228</v>
      </c>
      <c r="E21" s="22">
        <v>24</v>
      </c>
      <c r="F21" s="22">
        <v>1</v>
      </c>
      <c r="G21" s="22">
        <v>116400</v>
      </c>
      <c r="H21" s="22">
        <v>4850</v>
      </c>
      <c r="I21" s="9">
        <v>40921</v>
      </c>
      <c r="J21" s="22" t="s">
        <v>217</v>
      </c>
    </row>
    <row r="22" spans="1:10" hidden="1" x14ac:dyDescent="0.2">
      <c r="A22" s="22" t="s">
        <v>222</v>
      </c>
      <c r="B22" s="22" t="s">
        <v>342</v>
      </c>
      <c r="C22" s="22">
        <v>4100</v>
      </c>
      <c r="D22" s="22" t="s">
        <v>214</v>
      </c>
      <c r="E22" s="22">
        <v>30</v>
      </c>
      <c r="F22" s="22">
        <v>2</v>
      </c>
      <c r="G22" s="22">
        <v>123000</v>
      </c>
      <c r="H22" s="22">
        <v>8200</v>
      </c>
      <c r="I22" s="9">
        <v>40922</v>
      </c>
      <c r="J22" s="22" t="s">
        <v>218</v>
      </c>
    </row>
    <row r="23" spans="1:10" hidden="1" x14ac:dyDescent="0.2">
      <c r="A23" s="22" t="s">
        <v>219</v>
      </c>
      <c r="B23" s="22" t="s">
        <v>343</v>
      </c>
      <c r="C23" s="22">
        <v>2500</v>
      </c>
      <c r="D23" s="22" t="s">
        <v>232</v>
      </c>
      <c r="E23" s="22">
        <v>49</v>
      </c>
      <c r="F23" s="22">
        <v>2</v>
      </c>
      <c r="G23" s="22">
        <v>122500</v>
      </c>
      <c r="H23" s="22">
        <v>5000</v>
      </c>
      <c r="I23" s="9">
        <v>40923</v>
      </c>
      <c r="J23" s="22" t="s">
        <v>218</v>
      </c>
    </row>
    <row r="24" spans="1:10" hidden="1" x14ac:dyDescent="0.2">
      <c r="A24" s="22" t="s">
        <v>222</v>
      </c>
      <c r="B24" s="22" t="s">
        <v>342</v>
      </c>
      <c r="C24" s="22">
        <v>4100</v>
      </c>
      <c r="D24" s="22" t="s">
        <v>231</v>
      </c>
      <c r="E24" s="22">
        <v>24</v>
      </c>
      <c r="F24" s="22">
        <v>0</v>
      </c>
      <c r="G24" s="22">
        <v>98400</v>
      </c>
      <c r="H24" s="22">
        <v>0</v>
      </c>
      <c r="I24" s="9">
        <v>40924</v>
      </c>
      <c r="J24" s="22" t="s">
        <v>117</v>
      </c>
    </row>
    <row r="25" spans="1:10" hidden="1" x14ac:dyDescent="0.2">
      <c r="A25" s="22" t="s">
        <v>225</v>
      </c>
      <c r="B25" s="22" t="s">
        <v>348</v>
      </c>
      <c r="C25" s="22">
        <v>2750</v>
      </c>
      <c r="D25" s="22" t="s">
        <v>228</v>
      </c>
      <c r="E25" s="22">
        <v>23</v>
      </c>
      <c r="F25" s="22">
        <v>0</v>
      </c>
      <c r="G25" s="22">
        <v>63250</v>
      </c>
      <c r="H25" s="22">
        <v>0</v>
      </c>
      <c r="I25" s="9">
        <v>40925</v>
      </c>
      <c r="J25" s="22" t="s">
        <v>117</v>
      </c>
    </row>
    <row r="26" spans="1:10" hidden="1" x14ac:dyDescent="0.2">
      <c r="A26" s="22" t="s">
        <v>219</v>
      </c>
      <c r="B26" s="22" t="s">
        <v>341</v>
      </c>
      <c r="C26" s="22">
        <v>2400</v>
      </c>
      <c r="D26" s="22" t="s">
        <v>229</v>
      </c>
      <c r="E26" s="22">
        <v>23</v>
      </c>
      <c r="F26" s="22">
        <v>4</v>
      </c>
      <c r="G26" s="22">
        <v>55200</v>
      </c>
      <c r="H26" s="22">
        <v>9600</v>
      </c>
      <c r="I26" s="9">
        <v>40926</v>
      </c>
      <c r="J26" s="22" t="s">
        <v>117</v>
      </c>
    </row>
    <row r="27" spans="1:10" hidden="1" x14ac:dyDescent="0.2">
      <c r="A27" s="22" t="s">
        <v>226</v>
      </c>
      <c r="B27" s="22" t="s">
        <v>342</v>
      </c>
      <c r="C27" s="22">
        <v>1960</v>
      </c>
      <c r="D27" s="22" t="s">
        <v>230</v>
      </c>
      <c r="E27" s="22">
        <v>33</v>
      </c>
      <c r="F27" s="22">
        <v>0</v>
      </c>
      <c r="G27" s="22">
        <v>64680</v>
      </c>
      <c r="H27" s="22">
        <v>0</v>
      </c>
      <c r="I27" s="9">
        <v>40927</v>
      </c>
      <c r="J27" s="22" t="s">
        <v>216</v>
      </c>
    </row>
    <row r="28" spans="1:10" hidden="1" x14ac:dyDescent="0.2">
      <c r="A28" s="22" t="s">
        <v>221</v>
      </c>
      <c r="B28" s="22" t="s">
        <v>342</v>
      </c>
      <c r="C28" s="22">
        <v>1800</v>
      </c>
      <c r="D28" s="22" t="s">
        <v>232</v>
      </c>
      <c r="E28" s="22">
        <v>46</v>
      </c>
      <c r="F28" s="22">
        <v>1</v>
      </c>
      <c r="G28" s="22">
        <v>82800</v>
      </c>
      <c r="H28" s="22">
        <v>1800</v>
      </c>
      <c r="I28" s="9">
        <v>40927</v>
      </c>
      <c r="J28" s="22" t="s">
        <v>217</v>
      </c>
    </row>
    <row r="29" spans="1:10" hidden="1" x14ac:dyDescent="0.2">
      <c r="A29" s="22" t="s">
        <v>222</v>
      </c>
      <c r="B29" s="22" t="s">
        <v>342</v>
      </c>
      <c r="C29" s="22">
        <v>4100</v>
      </c>
      <c r="D29" s="22" t="s">
        <v>230</v>
      </c>
      <c r="E29" s="22">
        <v>27</v>
      </c>
      <c r="F29" s="22">
        <v>4</v>
      </c>
      <c r="G29" s="22">
        <v>110700</v>
      </c>
      <c r="H29" s="22">
        <v>16400</v>
      </c>
      <c r="I29" s="9">
        <v>40928</v>
      </c>
      <c r="J29" s="22" t="s">
        <v>117</v>
      </c>
    </row>
    <row r="30" spans="1:10" hidden="1" x14ac:dyDescent="0.2">
      <c r="A30" s="22" t="s">
        <v>220</v>
      </c>
      <c r="B30" s="22" t="s">
        <v>340</v>
      </c>
      <c r="C30" s="22">
        <v>1280</v>
      </c>
      <c r="D30" s="22" t="s">
        <v>231</v>
      </c>
      <c r="E30" s="22">
        <v>15</v>
      </c>
      <c r="F30" s="22">
        <v>4</v>
      </c>
      <c r="G30" s="22">
        <v>19200</v>
      </c>
      <c r="H30" s="22">
        <v>5120</v>
      </c>
      <c r="I30" s="9">
        <v>40930</v>
      </c>
      <c r="J30" s="22" t="s">
        <v>117</v>
      </c>
    </row>
    <row r="31" spans="1:10" hidden="1" x14ac:dyDescent="0.2">
      <c r="A31" s="22" t="s">
        <v>220</v>
      </c>
      <c r="B31" s="22" t="s">
        <v>345</v>
      </c>
      <c r="C31" s="22">
        <v>3380</v>
      </c>
      <c r="D31" s="22" t="s">
        <v>231</v>
      </c>
      <c r="E31" s="22">
        <v>35</v>
      </c>
      <c r="F31" s="22">
        <v>3</v>
      </c>
      <c r="G31" s="22">
        <v>118300</v>
      </c>
      <c r="H31" s="22">
        <v>10140</v>
      </c>
      <c r="I31" s="9">
        <v>40931</v>
      </c>
      <c r="J31" s="22" t="s">
        <v>217</v>
      </c>
    </row>
    <row r="32" spans="1:10" hidden="1" x14ac:dyDescent="0.2">
      <c r="A32" s="22" t="s">
        <v>222</v>
      </c>
      <c r="B32" s="22" t="s">
        <v>345</v>
      </c>
      <c r="C32" s="22">
        <v>2870</v>
      </c>
      <c r="D32" s="22" t="s">
        <v>231</v>
      </c>
      <c r="E32" s="22">
        <v>11</v>
      </c>
      <c r="F32" s="22">
        <v>2</v>
      </c>
      <c r="G32" s="22">
        <v>31570</v>
      </c>
      <c r="H32" s="22">
        <v>5740</v>
      </c>
      <c r="I32" s="9">
        <v>40931</v>
      </c>
      <c r="J32" s="22" t="s">
        <v>215</v>
      </c>
    </row>
    <row r="33" spans="1:10" hidden="1" x14ac:dyDescent="0.2">
      <c r="A33" s="22" t="s">
        <v>227</v>
      </c>
      <c r="B33" s="22" t="s">
        <v>345</v>
      </c>
      <c r="C33" s="22">
        <v>1080</v>
      </c>
      <c r="D33" s="22" t="s">
        <v>229</v>
      </c>
      <c r="E33" s="22">
        <v>50</v>
      </c>
      <c r="F33" s="22">
        <v>3</v>
      </c>
      <c r="G33" s="22">
        <v>54000</v>
      </c>
      <c r="H33" s="22">
        <v>3240</v>
      </c>
      <c r="I33" s="9">
        <v>40933</v>
      </c>
      <c r="J33" s="22" t="s">
        <v>217</v>
      </c>
    </row>
    <row r="34" spans="1:10" hidden="1" x14ac:dyDescent="0.2">
      <c r="A34" s="22" t="s">
        <v>224</v>
      </c>
      <c r="B34" s="22" t="s">
        <v>343</v>
      </c>
      <c r="C34" s="22">
        <v>1100</v>
      </c>
      <c r="D34" s="22" t="s">
        <v>231</v>
      </c>
      <c r="E34" s="22">
        <v>16</v>
      </c>
      <c r="F34" s="22">
        <v>4</v>
      </c>
      <c r="G34" s="22">
        <v>17600</v>
      </c>
      <c r="H34" s="22">
        <v>4400</v>
      </c>
      <c r="I34" s="9">
        <v>40933</v>
      </c>
      <c r="J34" s="22" t="s">
        <v>117</v>
      </c>
    </row>
    <row r="35" spans="1:10" hidden="1" x14ac:dyDescent="0.2">
      <c r="A35" s="22" t="s">
        <v>222</v>
      </c>
      <c r="B35" s="22" t="s">
        <v>344</v>
      </c>
      <c r="C35" s="22">
        <v>4050</v>
      </c>
      <c r="D35" s="22" t="s">
        <v>230</v>
      </c>
      <c r="E35" s="22">
        <v>16</v>
      </c>
      <c r="F35" s="22">
        <v>4</v>
      </c>
      <c r="G35" s="22">
        <v>64800</v>
      </c>
      <c r="H35" s="22">
        <v>16200</v>
      </c>
      <c r="I35" s="9">
        <v>40934</v>
      </c>
      <c r="J35" s="22" t="s">
        <v>216</v>
      </c>
    </row>
    <row r="36" spans="1:10" hidden="1" x14ac:dyDescent="0.2">
      <c r="A36" s="22" t="s">
        <v>221</v>
      </c>
      <c r="B36" s="22" t="s">
        <v>339</v>
      </c>
      <c r="C36" s="22">
        <v>3900</v>
      </c>
      <c r="D36" s="22" t="s">
        <v>229</v>
      </c>
      <c r="E36" s="22">
        <v>27</v>
      </c>
      <c r="F36" s="22">
        <v>4</v>
      </c>
      <c r="G36" s="22">
        <v>105300</v>
      </c>
      <c r="H36" s="22">
        <v>15600</v>
      </c>
      <c r="I36" s="9">
        <v>40936</v>
      </c>
      <c r="J36" s="22" t="s">
        <v>117</v>
      </c>
    </row>
    <row r="37" spans="1:10" hidden="1" x14ac:dyDescent="0.2">
      <c r="A37" s="22" t="s">
        <v>224</v>
      </c>
      <c r="B37" s="22" t="s">
        <v>340</v>
      </c>
      <c r="C37" s="22">
        <v>1750</v>
      </c>
      <c r="D37" s="22" t="s">
        <v>232</v>
      </c>
      <c r="E37" s="22">
        <v>45</v>
      </c>
      <c r="F37" s="22">
        <v>3</v>
      </c>
      <c r="G37" s="22">
        <v>78750</v>
      </c>
      <c r="H37" s="22">
        <v>5250</v>
      </c>
      <c r="I37" s="9">
        <v>40937</v>
      </c>
      <c r="J37" s="22" t="s">
        <v>217</v>
      </c>
    </row>
    <row r="38" spans="1:10" hidden="1" x14ac:dyDescent="0.2">
      <c r="A38" s="22" t="s">
        <v>226</v>
      </c>
      <c r="B38" s="22" t="s">
        <v>340</v>
      </c>
      <c r="C38" s="22">
        <v>1200</v>
      </c>
      <c r="D38" s="22" t="s">
        <v>232</v>
      </c>
      <c r="E38" s="22">
        <v>10</v>
      </c>
      <c r="F38" s="22">
        <v>1</v>
      </c>
      <c r="G38" s="22">
        <v>12000</v>
      </c>
      <c r="H38" s="22">
        <v>1200</v>
      </c>
      <c r="I38" s="9">
        <v>40940</v>
      </c>
      <c r="J38" s="22" t="s">
        <v>117</v>
      </c>
    </row>
    <row r="39" spans="1:10" hidden="1" x14ac:dyDescent="0.2">
      <c r="A39" s="22" t="s">
        <v>223</v>
      </c>
      <c r="B39" s="22" t="s">
        <v>340</v>
      </c>
      <c r="C39" s="22">
        <v>4550</v>
      </c>
      <c r="D39" s="22" t="s">
        <v>214</v>
      </c>
      <c r="E39" s="22">
        <v>22</v>
      </c>
      <c r="F39" s="22">
        <v>4</v>
      </c>
      <c r="G39" s="22">
        <v>100100</v>
      </c>
      <c r="H39" s="22">
        <v>18200</v>
      </c>
      <c r="I39" s="9">
        <v>40941</v>
      </c>
      <c r="J39" s="22" t="s">
        <v>217</v>
      </c>
    </row>
    <row r="40" spans="1:10" hidden="1" x14ac:dyDescent="0.2">
      <c r="A40" s="22" t="s">
        <v>225</v>
      </c>
      <c r="B40" s="22" t="s">
        <v>347</v>
      </c>
      <c r="C40" s="22">
        <v>3750</v>
      </c>
      <c r="D40" s="22" t="s">
        <v>229</v>
      </c>
      <c r="E40" s="22">
        <v>39</v>
      </c>
      <c r="F40" s="22">
        <v>1</v>
      </c>
      <c r="G40" s="22">
        <v>146250</v>
      </c>
      <c r="H40" s="22">
        <v>3750</v>
      </c>
      <c r="I40" s="9">
        <v>40943</v>
      </c>
      <c r="J40" s="22" t="s">
        <v>216</v>
      </c>
    </row>
    <row r="41" spans="1:10" hidden="1" x14ac:dyDescent="0.2">
      <c r="A41" s="22" t="s">
        <v>219</v>
      </c>
      <c r="B41" s="22" t="s">
        <v>345</v>
      </c>
      <c r="C41" s="22">
        <v>4900</v>
      </c>
      <c r="D41" s="22" t="s">
        <v>229</v>
      </c>
      <c r="E41" s="22">
        <v>48</v>
      </c>
      <c r="F41" s="22">
        <v>0</v>
      </c>
      <c r="G41" s="22">
        <v>235200</v>
      </c>
      <c r="H41" s="22">
        <v>0</v>
      </c>
      <c r="I41" s="9">
        <v>40944</v>
      </c>
      <c r="J41" s="22" t="s">
        <v>216</v>
      </c>
    </row>
    <row r="42" spans="1:10" hidden="1" x14ac:dyDescent="0.2">
      <c r="A42" s="22" t="s">
        <v>219</v>
      </c>
      <c r="B42" s="22" t="s">
        <v>345</v>
      </c>
      <c r="C42" s="22">
        <v>5000</v>
      </c>
      <c r="D42" s="22" t="s">
        <v>232</v>
      </c>
      <c r="E42" s="22">
        <v>31</v>
      </c>
      <c r="F42" s="22">
        <v>3</v>
      </c>
      <c r="G42" s="22">
        <v>155000</v>
      </c>
      <c r="H42" s="22">
        <v>15000</v>
      </c>
      <c r="I42" s="9">
        <v>40947</v>
      </c>
      <c r="J42" s="22" t="s">
        <v>217</v>
      </c>
    </row>
    <row r="43" spans="1:10" hidden="1" x14ac:dyDescent="0.2">
      <c r="A43" s="22" t="s">
        <v>222</v>
      </c>
      <c r="B43" s="22" t="s">
        <v>344</v>
      </c>
      <c r="C43" s="22">
        <v>4000</v>
      </c>
      <c r="D43" s="22" t="s">
        <v>228</v>
      </c>
      <c r="E43" s="22">
        <v>24</v>
      </c>
      <c r="F43" s="22">
        <v>1</v>
      </c>
      <c r="G43" s="22">
        <v>96000</v>
      </c>
      <c r="H43" s="22">
        <v>4000</v>
      </c>
      <c r="I43" s="9">
        <v>40948</v>
      </c>
      <c r="J43" s="22" t="s">
        <v>215</v>
      </c>
    </row>
    <row r="44" spans="1:10" hidden="1" x14ac:dyDescent="0.2">
      <c r="A44" s="22" t="s">
        <v>223</v>
      </c>
      <c r="B44" s="22" t="s">
        <v>344</v>
      </c>
      <c r="C44" s="22">
        <v>10000</v>
      </c>
      <c r="D44" s="22" t="s">
        <v>229</v>
      </c>
      <c r="E44" s="22">
        <v>28</v>
      </c>
      <c r="F44" s="22">
        <v>0</v>
      </c>
      <c r="G44" s="22">
        <v>280000</v>
      </c>
      <c r="H44" s="22">
        <v>0</v>
      </c>
      <c r="I44" s="9">
        <v>40949</v>
      </c>
      <c r="J44" s="22" t="s">
        <v>215</v>
      </c>
    </row>
    <row r="45" spans="1:10" hidden="1" x14ac:dyDescent="0.2">
      <c r="A45" s="22" t="s">
        <v>223</v>
      </c>
      <c r="B45" s="22" t="s">
        <v>340</v>
      </c>
      <c r="C45" s="22">
        <v>4550</v>
      </c>
      <c r="D45" s="22" t="s">
        <v>230</v>
      </c>
      <c r="E45" s="22">
        <v>41</v>
      </c>
      <c r="F45" s="22">
        <v>4</v>
      </c>
      <c r="G45" s="22">
        <v>186550</v>
      </c>
      <c r="H45" s="22">
        <v>18200</v>
      </c>
      <c r="I45" s="9">
        <v>40949</v>
      </c>
      <c r="J45" s="22" t="s">
        <v>117</v>
      </c>
    </row>
    <row r="46" spans="1:10" hidden="1" x14ac:dyDescent="0.2">
      <c r="A46" s="22" t="s">
        <v>220</v>
      </c>
      <c r="B46" s="22" t="s">
        <v>344</v>
      </c>
      <c r="C46" s="22">
        <v>2850</v>
      </c>
      <c r="D46" s="22" t="s">
        <v>230</v>
      </c>
      <c r="E46" s="22">
        <v>23</v>
      </c>
      <c r="F46" s="22">
        <v>3</v>
      </c>
      <c r="G46" s="22">
        <v>65550</v>
      </c>
      <c r="H46" s="22">
        <v>8550</v>
      </c>
      <c r="I46" s="9">
        <v>40951</v>
      </c>
      <c r="J46" s="22" t="s">
        <v>217</v>
      </c>
    </row>
    <row r="47" spans="1:10" hidden="1" x14ac:dyDescent="0.2">
      <c r="A47" s="22" t="s">
        <v>226</v>
      </c>
      <c r="B47" s="22" t="s">
        <v>341</v>
      </c>
      <c r="C47" s="22">
        <v>1600</v>
      </c>
      <c r="D47" s="22" t="s">
        <v>232</v>
      </c>
      <c r="E47" s="22">
        <v>35</v>
      </c>
      <c r="F47" s="22">
        <v>1</v>
      </c>
      <c r="G47" s="22">
        <v>56000</v>
      </c>
      <c r="H47" s="22">
        <v>1600</v>
      </c>
      <c r="I47" s="9">
        <v>40953</v>
      </c>
      <c r="J47" s="22" t="s">
        <v>64</v>
      </c>
    </row>
    <row r="48" spans="1:10" hidden="1" x14ac:dyDescent="0.2">
      <c r="A48" s="22" t="s">
        <v>224</v>
      </c>
      <c r="B48" s="22" t="s">
        <v>339</v>
      </c>
      <c r="C48" s="22">
        <v>900</v>
      </c>
      <c r="D48" s="22" t="s">
        <v>214</v>
      </c>
      <c r="E48" s="22">
        <v>28</v>
      </c>
      <c r="F48" s="22">
        <v>4</v>
      </c>
      <c r="G48" s="22">
        <v>25200</v>
      </c>
      <c r="H48" s="22">
        <v>3600</v>
      </c>
      <c r="I48" s="9">
        <v>40954</v>
      </c>
      <c r="J48" s="22" t="s">
        <v>64</v>
      </c>
    </row>
    <row r="49" spans="1:10" hidden="1" x14ac:dyDescent="0.2">
      <c r="A49" s="22" t="s">
        <v>223</v>
      </c>
      <c r="B49" s="22" t="s">
        <v>344</v>
      </c>
      <c r="C49" s="22">
        <v>10250</v>
      </c>
      <c r="D49" s="22" t="s">
        <v>231</v>
      </c>
      <c r="E49" s="22">
        <v>16</v>
      </c>
      <c r="F49" s="22">
        <v>4</v>
      </c>
      <c r="G49" s="22">
        <v>164000</v>
      </c>
      <c r="H49" s="22">
        <v>41000</v>
      </c>
      <c r="I49" s="9">
        <v>40958</v>
      </c>
      <c r="J49" s="22" t="s">
        <v>64</v>
      </c>
    </row>
    <row r="50" spans="1:10" hidden="1" x14ac:dyDescent="0.2">
      <c r="A50" s="22" t="s">
        <v>221</v>
      </c>
      <c r="B50" s="22" t="s">
        <v>339</v>
      </c>
      <c r="C50" s="22">
        <v>3900</v>
      </c>
      <c r="D50" s="22" t="s">
        <v>230</v>
      </c>
      <c r="E50" s="22">
        <v>38</v>
      </c>
      <c r="F50" s="22">
        <v>4</v>
      </c>
      <c r="G50" s="22">
        <v>148200</v>
      </c>
      <c r="H50" s="22">
        <v>15600</v>
      </c>
      <c r="I50" s="9">
        <v>40958</v>
      </c>
      <c r="J50" s="22" t="s">
        <v>217</v>
      </c>
    </row>
    <row r="51" spans="1:10" hidden="1" x14ac:dyDescent="0.2">
      <c r="A51" s="22" t="s">
        <v>222</v>
      </c>
      <c r="B51" s="22" t="s">
        <v>344</v>
      </c>
      <c r="C51" s="22">
        <v>4050</v>
      </c>
      <c r="D51" s="22" t="s">
        <v>232</v>
      </c>
      <c r="E51" s="22">
        <v>19</v>
      </c>
      <c r="F51" s="22">
        <v>2</v>
      </c>
      <c r="G51" s="22">
        <v>76950</v>
      </c>
      <c r="H51" s="22">
        <v>8100</v>
      </c>
      <c r="I51" s="9">
        <v>40959</v>
      </c>
      <c r="J51" s="22" t="s">
        <v>215</v>
      </c>
    </row>
    <row r="52" spans="1:10" hidden="1" x14ac:dyDescent="0.2">
      <c r="A52" s="22" t="s">
        <v>223</v>
      </c>
      <c r="B52" s="22" t="s">
        <v>343</v>
      </c>
      <c r="C52" s="22">
        <v>5400</v>
      </c>
      <c r="D52" s="22" t="s">
        <v>228</v>
      </c>
      <c r="E52" s="22">
        <v>35</v>
      </c>
      <c r="F52" s="22">
        <v>1</v>
      </c>
      <c r="G52" s="22">
        <v>189000</v>
      </c>
      <c r="H52" s="22">
        <v>5400</v>
      </c>
      <c r="I52" s="9">
        <v>40960</v>
      </c>
      <c r="J52" s="22" t="s">
        <v>216</v>
      </c>
    </row>
    <row r="53" spans="1:10" hidden="1" x14ac:dyDescent="0.2">
      <c r="A53" s="22" t="s">
        <v>226</v>
      </c>
      <c r="B53" s="22" t="s">
        <v>342</v>
      </c>
      <c r="C53" s="22">
        <v>1960</v>
      </c>
      <c r="D53" s="22" t="s">
        <v>214</v>
      </c>
      <c r="E53" s="22">
        <v>20</v>
      </c>
      <c r="F53" s="22">
        <v>3</v>
      </c>
      <c r="G53" s="22">
        <v>39200</v>
      </c>
      <c r="H53" s="22">
        <v>5880</v>
      </c>
      <c r="I53" s="9">
        <v>40960</v>
      </c>
      <c r="J53" s="22" t="s">
        <v>217</v>
      </c>
    </row>
    <row r="54" spans="1:10" hidden="1" x14ac:dyDescent="0.2">
      <c r="A54" s="22" t="s">
        <v>224</v>
      </c>
      <c r="B54" s="22" t="s">
        <v>345</v>
      </c>
      <c r="C54" s="22">
        <v>2000</v>
      </c>
      <c r="D54" s="22" t="s">
        <v>228</v>
      </c>
      <c r="E54" s="22">
        <v>14</v>
      </c>
      <c r="F54" s="22">
        <v>0</v>
      </c>
      <c r="G54" s="22">
        <v>28000</v>
      </c>
      <c r="H54" s="22">
        <v>0</v>
      </c>
      <c r="I54" s="9">
        <v>40961</v>
      </c>
      <c r="J54" s="22" t="s">
        <v>216</v>
      </c>
    </row>
    <row r="55" spans="1:10" hidden="1" x14ac:dyDescent="0.2">
      <c r="A55" s="22" t="s">
        <v>213</v>
      </c>
      <c r="B55" s="22" t="s">
        <v>343</v>
      </c>
      <c r="C55" s="22">
        <v>1500</v>
      </c>
      <c r="D55" s="22" t="s">
        <v>229</v>
      </c>
      <c r="E55" s="22">
        <v>25</v>
      </c>
      <c r="F55" s="22">
        <v>1</v>
      </c>
      <c r="G55" s="22">
        <v>37500</v>
      </c>
      <c r="H55" s="22">
        <v>1500</v>
      </c>
      <c r="I55" s="9">
        <v>40961</v>
      </c>
      <c r="J55" s="22" t="s">
        <v>217</v>
      </c>
    </row>
    <row r="56" spans="1:10" hidden="1" x14ac:dyDescent="0.2">
      <c r="A56" s="22" t="s">
        <v>219</v>
      </c>
      <c r="B56" s="22" t="s">
        <v>339</v>
      </c>
      <c r="C56" s="22">
        <v>1350</v>
      </c>
      <c r="D56" s="22" t="s">
        <v>230</v>
      </c>
      <c r="E56" s="22">
        <v>20</v>
      </c>
      <c r="F56" s="22">
        <v>3</v>
      </c>
      <c r="G56" s="22">
        <v>27000</v>
      </c>
      <c r="H56" s="22">
        <v>4050</v>
      </c>
      <c r="I56" s="9">
        <v>40962</v>
      </c>
      <c r="J56" s="22" t="s">
        <v>64</v>
      </c>
    </row>
    <row r="57" spans="1:10" hidden="1" x14ac:dyDescent="0.2">
      <c r="A57" s="22" t="s">
        <v>213</v>
      </c>
      <c r="B57" s="22" t="s">
        <v>340</v>
      </c>
      <c r="C57" s="22">
        <v>2000</v>
      </c>
      <c r="D57" s="22" t="s">
        <v>231</v>
      </c>
      <c r="E57" s="22">
        <v>24</v>
      </c>
      <c r="F57" s="22">
        <v>3</v>
      </c>
      <c r="G57" s="22">
        <v>48000</v>
      </c>
      <c r="H57" s="22">
        <v>6000</v>
      </c>
      <c r="I57" s="9">
        <v>40962</v>
      </c>
      <c r="J57" s="22" t="s">
        <v>117</v>
      </c>
    </row>
    <row r="58" spans="1:10" hidden="1" x14ac:dyDescent="0.2">
      <c r="A58" s="22" t="s">
        <v>213</v>
      </c>
      <c r="B58" s="22" t="s">
        <v>343</v>
      </c>
      <c r="C58" s="22">
        <v>1650</v>
      </c>
      <c r="D58" s="22" t="s">
        <v>214</v>
      </c>
      <c r="E58" s="22">
        <v>30</v>
      </c>
      <c r="F58" s="22">
        <v>1</v>
      </c>
      <c r="G58" s="22">
        <v>49500</v>
      </c>
      <c r="H58" s="22">
        <v>1650</v>
      </c>
      <c r="I58" s="9">
        <v>40963</v>
      </c>
      <c r="J58" s="22" t="s">
        <v>117</v>
      </c>
    </row>
    <row r="59" spans="1:10" hidden="1" x14ac:dyDescent="0.2">
      <c r="A59" s="22" t="s">
        <v>213</v>
      </c>
      <c r="B59" s="22" t="s">
        <v>343</v>
      </c>
      <c r="C59" s="22">
        <v>1700</v>
      </c>
      <c r="D59" s="22" t="s">
        <v>232</v>
      </c>
      <c r="E59" s="22">
        <v>42</v>
      </c>
      <c r="F59" s="22">
        <v>1</v>
      </c>
      <c r="G59" s="22">
        <v>71400</v>
      </c>
      <c r="H59" s="22">
        <v>1700</v>
      </c>
      <c r="I59" s="9">
        <v>40964</v>
      </c>
      <c r="J59" s="22" t="s">
        <v>215</v>
      </c>
    </row>
    <row r="60" spans="1:10" hidden="1" x14ac:dyDescent="0.2">
      <c r="A60" s="22" t="s">
        <v>226</v>
      </c>
      <c r="B60" s="22" t="s">
        <v>344</v>
      </c>
      <c r="C60" s="22">
        <v>2500</v>
      </c>
      <c r="D60" s="22" t="s">
        <v>214</v>
      </c>
      <c r="E60" s="22">
        <v>15</v>
      </c>
      <c r="F60" s="22">
        <v>3</v>
      </c>
      <c r="G60" s="22">
        <v>37500</v>
      </c>
      <c r="H60" s="22">
        <v>7500</v>
      </c>
      <c r="I60" s="9">
        <v>40965</v>
      </c>
      <c r="J60" s="22" t="s">
        <v>64</v>
      </c>
    </row>
    <row r="61" spans="1:10" hidden="1" x14ac:dyDescent="0.2">
      <c r="A61" s="22" t="s">
        <v>226</v>
      </c>
      <c r="B61" s="22" t="s">
        <v>344</v>
      </c>
      <c r="C61" s="22">
        <v>2500</v>
      </c>
      <c r="D61" s="22" t="s">
        <v>230</v>
      </c>
      <c r="E61" s="22">
        <v>44</v>
      </c>
      <c r="F61" s="22">
        <v>0</v>
      </c>
      <c r="G61" s="22">
        <v>110000</v>
      </c>
      <c r="H61" s="22">
        <v>0</v>
      </c>
      <c r="I61" s="9">
        <v>40966</v>
      </c>
      <c r="J61" s="22" t="s">
        <v>217</v>
      </c>
    </row>
    <row r="62" spans="1:10" hidden="1" x14ac:dyDescent="0.2">
      <c r="A62" s="22" t="s">
        <v>213</v>
      </c>
      <c r="B62" s="22" t="s">
        <v>342</v>
      </c>
      <c r="C62" s="22">
        <v>1750</v>
      </c>
      <c r="D62" s="22" t="s">
        <v>229</v>
      </c>
      <c r="E62" s="22">
        <v>38</v>
      </c>
      <c r="F62" s="22">
        <v>0</v>
      </c>
      <c r="G62" s="22">
        <v>66500</v>
      </c>
      <c r="H62" s="22">
        <v>0</v>
      </c>
      <c r="I62" s="9">
        <v>40967</v>
      </c>
      <c r="J62" s="22" t="s">
        <v>216</v>
      </c>
    </row>
    <row r="63" spans="1:10" hidden="1" x14ac:dyDescent="0.2">
      <c r="A63" s="22" t="s">
        <v>219</v>
      </c>
      <c r="B63" s="22" t="s">
        <v>343</v>
      </c>
      <c r="C63" s="22">
        <v>2570</v>
      </c>
      <c r="D63" s="22" t="s">
        <v>230</v>
      </c>
      <c r="E63" s="22">
        <v>31</v>
      </c>
      <c r="F63" s="22">
        <v>3</v>
      </c>
      <c r="G63" s="22">
        <v>79670</v>
      </c>
      <c r="H63" s="22">
        <v>7710</v>
      </c>
      <c r="I63" s="9">
        <v>40969</v>
      </c>
      <c r="J63" s="22" t="s">
        <v>218</v>
      </c>
    </row>
    <row r="64" spans="1:10" hidden="1" x14ac:dyDescent="0.2">
      <c r="A64" s="22" t="s">
        <v>226</v>
      </c>
      <c r="B64" s="22" t="s">
        <v>343</v>
      </c>
      <c r="C64" s="22">
        <v>1650</v>
      </c>
      <c r="D64" s="22" t="s">
        <v>230</v>
      </c>
      <c r="E64" s="22">
        <v>28</v>
      </c>
      <c r="F64" s="22">
        <v>0</v>
      </c>
      <c r="G64" s="22">
        <v>46200</v>
      </c>
      <c r="H64" s="22">
        <v>0</v>
      </c>
      <c r="I64" s="9">
        <v>40970</v>
      </c>
      <c r="J64" s="22" t="s">
        <v>216</v>
      </c>
    </row>
    <row r="65" spans="1:10" hidden="1" x14ac:dyDescent="0.2">
      <c r="A65" s="22" t="s">
        <v>233</v>
      </c>
      <c r="B65" s="22" t="s">
        <v>339</v>
      </c>
      <c r="C65" s="22">
        <v>1850</v>
      </c>
      <c r="D65" s="22" t="s">
        <v>232</v>
      </c>
      <c r="E65" s="22">
        <v>12</v>
      </c>
      <c r="F65" s="22">
        <v>1</v>
      </c>
      <c r="G65" s="22">
        <v>22200</v>
      </c>
      <c r="H65" s="22">
        <v>1850</v>
      </c>
      <c r="I65" s="9">
        <v>40971</v>
      </c>
      <c r="J65" s="22" t="s">
        <v>217</v>
      </c>
    </row>
    <row r="66" spans="1:10" hidden="1" x14ac:dyDescent="0.2">
      <c r="A66" s="22" t="s">
        <v>226</v>
      </c>
      <c r="B66" s="22" t="s">
        <v>344</v>
      </c>
      <c r="C66" s="22">
        <v>2500</v>
      </c>
      <c r="D66" s="22" t="s">
        <v>232</v>
      </c>
      <c r="E66" s="22">
        <v>11</v>
      </c>
      <c r="F66" s="22">
        <v>0</v>
      </c>
      <c r="G66" s="22">
        <v>27500</v>
      </c>
      <c r="H66" s="22">
        <v>0</v>
      </c>
      <c r="I66" s="9">
        <v>40971</v>
      </c>
      <c r="J66" s="22" t="s">
        <v>216</v>
      </c>
    </row>
    <row r="67" spans="1:10" hidden="1" x14ac:dyDescent="0.2">
      <c r="A67" s="22" t="s">
        <v>222</v>
      </c>
      <c r="B67" s="22" t="s">
        <v>344</v>
      </c>
      <c r="C67" s="22">
        <v>4050</v>
      </c>
      <c r="D67" s="22" t="s">
        <v>231</v>
      </c>
      <c r="E67" s="22">
        <v>47</v>
      </c>
      <c r="F67" s="22">
        <v>3</v>
      </c>
      <c r="G67" s="22">
        <v>190350</v>
      </c>
      <c r="H67" s="22">
        <v>12150</v>
      </c>
      <c r="I67" s="9">
        <v>40971</v>
      </c>
      <c r="J67" s="22" t="s">
        <v>64</v>
      </c>
    </row>
    <row r="68" spans="1:10" hidden="1" x14ac:dyDescent="0.2">
      <c r="A68" s="22" t="s">
        <v>227</v>
      </c>
      <c r="B68" s="22" t="s">
        <v>339</v>
      </c>
      <c r="C68" s="22">
        <v>1200</v>
      </c>
      <c r="D68" s="22" t="s">
        <v>228</v>
      </c>
      <c r="E68" s="22">
        <v>43</v>
      </c>
      <c r="F68" s="22">
        <v>0</v>
      </c>
      <c r="G68" s="22">
        <v>51600</v>
      </c>
      <c r="H68" s="22">
        <v>0</v>
      </c>
      <c r="I68" s="9">
        <v>40973</v>
      </c>
      <c r="J68" s="22" t="s">
        <v>216</v>
      </c>
    </row>
    <row r="69" spans="1:10" hidden="1" x14ac:dyDescent="0.2">
      <c r="A69" s="22" t="s">
        <v>226</v>
      </c>
      <c r="B69" s="22" t="s">
        <v>342</v>
      </c>
      <c r="C69" s="22">
        <v>2000</v>
      </c>
      <c r="D69" s="22" t="s">
        <v>231</v>
      </c>
      <c r="E69" s="22">
        <v>16</v>
      </c>
      <c r="F69" s="22">
        <v>0</v>
      </c>
      <c r="G69" s="22">
        <v>32000</v>
      </c>
      <c r="H69" s="22">
        <v>0</v>
      </c>
      <c r="I69" s="9">
        <v>40973</v>
      </c>
      <c r="J69" s="22" t="s">
        <v>217</v>
      </c>
    </row>
    <row r="70" spans="1:10" hidden="1" x14ac:dyDescent="0.2">
      <c r="A70" s="22" t="s">
        <v>221</v>
      </c>
      <c r="B70" s="22" t="s">
        <v>340</v>
      </c>
      <c r="C70" s="22">
        <v>2620</v>
      </c>
      <c r="D70" s="22" t="s">
        <v>231</v>
      </c>
      <c r="E70" s="22">
        <v>25</v>
      </c>
      <c r="F70" s="22">
        <v>0</v>
      </c>
      <c r="G70" s="22">
        <v>65500</v>
      </c>
      <c r="H70" s="22">
        <v>0</v>
      </c>
      <c r="I70" s="9">
        <v>40973</v>
      </c>
      <c r="J70" s="22" t="s">
        <v>215</v>
      </c>
    </row>
    <row r="71" spans="1:10" hidden="1" x14ac:dyDescent="0.2">
      <c r="A71" s="22" t="s">
        <v>227</v>
      </c>
      <c r="B71" s="22" t="s">
        <v>345</v>
      </c>
      <c r="C71" s="22">
        <v>1100</v>
      </c>
      <c r="D71" s="22" t="s">
        <v>231</v>
      </c>
      <c r="E71" s="22">
        <v>50</v>
      </c>
      <c r="F71" s="22">
        <v>3</v>
      </c>
      <c r="G71" s="22">
        <v>55000</v>
      </c>
      <c r="H71" s="22">
        <v>3300</v>
      </c>
      <c r="I71" s="9">
        <v>40975</v>
      </c>
      <c r="J71" s="22" t="s">
        <v>216</v>
      </c>
    </row>
    <row r="72" spans="1:10" hidden="1" x14ac:dyDescent="0.2">
      <c r="A72" s="22" t="s">
        <v>219</v>
      </c>
      <c r="B72" s="22" t="s">
        <v>340</v>
      </c>
      <c r="C72" s="22">
        <v>3200</v>
      </c>
      <c r="D72" s="22" t="s">
        <v>228</v>
      </c>
      <c r="E72" s="22">
        <v>32</v>
      </c>
      <c r="F72" s="22">
        <v>0</v>
      </c>
      <c r="G72" s="22">
        <v>102400</v>
      </c>
      <c r="H72" s="22">
        <v>0</v>
      </c>
      <c r="I72" s="9">
        <v>40975</v>
      </c>
      <c r="J72" s="22" t="s">
        <v>217</v>
      </c>
    </row>
    <row r="73" spans="1:10" hidden="1" x14ac:dyDescent="0.2">
      <c r="A73" s="22" t="s">
        <v>222</v>
      </c>
      <c r="B73" s="22" t="s">
        <v>341</v>
      </c>
      <c r="C73" s="22">
        <v>4550</v>
      </c>
      <c r="D73" s="22" t="s">
        <v>232</v>
      </c>
      <c r="E73" s="22">
        <v>27</v>
      </c>
      <c r="F73" s="22">
        <v>0</v>
      </c>
      <c r="G73" s="22">
        <v>122850</v>
      </c>
      <c r="H73" s="22">
        <v>0</v>
      </c>
      <c r="I73" s="9">
        <v>40976</v>
      </c>
      <c r="J73" s="22" t="s">
        <v>64</v>
      </c>
    </row>
    <row r="74" spans="1:10" hidden="1" x14ac:dyDescent="0.2">
      <c r="A74" s="22" t="s">
        <v>221</v>
      </c>
      <c r="B74" s="22" t="s">
        <v>340</v>
      </c>
      <c r="C74" s="22">
        <v>2600</v>
      </c>
      <c r="D74" s="22" t="s">
        <v>228</v>
      </c>
      <c r="E74" s="22">
        <v>10</v>
      </c>
      <c r="F74" s="22">
        <v>4</v>
      </c>
      <c r="G74" s="22">
        <v>26000</v>
      </c>
      <c r="H74" s="22">
        <v>10400</v>
      </c>
      <c r="I74" s="9">
        <v>40976</v>
      </c>
      <c r="J74" s="22" t="s">
        <v>64</v>
      </c>
    </row>
    <row r="75" spans="1:10" hidden="1" x14ac:dyDescent="0.2">
      <c r="A75" s="22" t="s">
        <v>213</v>
      </c>
      <c r="B75" s="22" t="s">
        <v>341</v>
      </c>
      <c r="C75" s="22">
        <v>1350</v>
      </c>
      <c r="D75" s="22" t="s">
        <v>228</v>
      </c>
      <c r="E75" s="22">
        <v>36</v>
      </c>
      <c r="F75" s="22">
        <v>0</v>
      </c>
      <c r="G75" s="22">
        <v>48600</v>
      </c>
      <c r="H75" s="22">
        <v>0</v>
      </c>
      <c r="I75" s="9">
        <v>40976</v>
      </c>
      <c r="J75" s="22" t="s">
        <v>117</v>
      </c>
    </row>
    <row r="76" spans="1:10" hidden="1" x14ac:dyDescent="0.2">
      <c r="A76" s="22" t="s">
        <v>227</v>
      </c>
      <c r="B76" s="22" t="s">
        <v>345</v>
      </c>
      <c r="C76" s="22">
        <v>1080</v>
      </c>
      <c r="D76" s="22" t="s">
        <v>230</v>
      </c>
      <c r="E76" s="22">
        <v>18</v>
      </c>
      <c r="F76" s="22">
        <v>1</v>
      </c>
      <c r="G76" s="22">
        <v>19440</v>
      </c>
      <c r="H76" s="22">
        <v>1080</v>
      </c>
      <c r="I76" s="9">
        <v>40978</v>
      </c>
      <c r="J76" s="22" t="s">
        <v>215</v>
      </c>
    </row>
    <row r="77" spans="1:10" hidden="1" x14ac:dyDescent="0.2">
      <c r="A77" s="22" t="s">
        <v>213</v>
      </c>
      <c r="B77" s="22" t="s">
        <v>339</v>
      </c>
      <c r="C77" s="22">
        <v>1350</v>
      </c>
      <c r="D77" s="22" t="s">
        <v>214</v>
      </c>
      <c r="E77" s="22">
        <v>32</v>
      </c>
      <c r="F77" s="22">
        <v>0</v>
      </c>
      <c r="G77" s="22">
        <v>43200</v>
      </c>
      <c r="H77" s="22">
        <v>0</v>
      </c>
      <c r="I77" s="9">
        <v>40979</v>
      </c>
      <c r="J77" s="22" t="s">
        <v>215</v>
      </c>
    </row>
    <row r="78" spans="1:10" hidden="1" x14ac:dyDescent="0.2">
      <c r="A78" s="22" t="s">
        <v>226</v>
      </c>
      <c r="B78" s="22" t="s">
        <v>343</v>
      </c>
      <c r="C78" s="22">
        <v>1650</v>
      </c>
      <c r="D78" s="22" t="s">
        <v>231</v>
      </c>
      <c r="E78" s="22">
        <v>16</v>
      </c>
      <c r="F78" s="22">
        <v>3</v>
      </c>
      <c r="G78" s="22">
        <v>26400</v>
      </c>
      <c r="H78" s="22">
        <v>4950</v>
      </c>
      <c r="I78" s="9">
        <v>40980</v>
      </c>
      <c r="J78" s="22" t="s">
        <v>216</v>
      </c>
    </row>
    <row r="79" spans="1:10" hidden="1" x14ac:dyDescent="0.2">
      <c r="A79" s="22" t="s">
        <v>223</v>
      </c>
      <c r="B79" s="22" t="s">
        <v>343</v>
      </c>
      <c r="C79" s="22">
        <v>5490</v>
      </c>
      <c r="D79" s="22" t="s">
        <v>229</v>
      </c>
      <c r="E79" s="22">
        <v>41</v>
      </c>
      <c r="F79" s="22">
        <v>1</v>
      </c>
      <c r="G79" s="22">
        <v>225090</v>
      </c>
      <c r="H79" s="22">
        <v>5490</v>
      </c>
      <c r="I79" s="9">
        <v>40981</v>
      </c>
      <c r="J79" s="22" t="s">
        <v>215</v>
      </c>
    </row>
    <row r="80" spans="1:10" hidden="1" x14ac:dyDescent="0.2">
      <c r="A80" s="22" t="s">
        <v>226</v>
      </c>
      <c r="B80" s="22" t="s">
        <v>341</v>
      </c>
      <c r="C80" s="22">
        <v>1560</v>
      </c>
      <c r="D80" s="22" t="s">
        <v>230</v>
      </c>
      <c r="E80" s="22">
        <v>18</v>
      </c>
      <c r="F80" s="22">
        <v>1</v>
      </c>
      <c r="G80" s="22">
        <v>28080</v>
      </c>
      <c r="H80" s="22">
        <v>1560</v>
      </c>
      <c r="I80" s="9">
        <v>40983</v>
      </c>
      <c r="J80" s="22" t="s">
        <v>218</v>
      </c>
    </row>
    <row r="81" spans="1:10" hidden="1" x14ac:dyDescent="0.2">
      <c r="A81" s="22" t="s">
        <v>213</v>
      </c>
      <c r="B81" s="22" t="s">
        <v>341</v>
      </c>
      <c r="C81" s="22">
        <v>1300</v>
      </c>
      <c r="D81" s="22" t="s">
        <v>230</v>
      </c>
      <c r="E81" s="22">
        <v>35</v>
      </c>
      <c r="F81" s="22">
        <v>1</v>
      </c>
      <c r="G81" s="22">
        <v>45500</v>
      </c>
      <c r="H81" s="22">
        <v>1300</v>
      </c>
      <c r="I81" s="9">
        <v>40983</v>
      </c>
      <c r="J81" s="22" t="s">
        <v>218</v>
      </c>
    </row>
    <row r="82" spans="1:10" hidden="1" x14ac:dyDescent="0.2">
      <c r="A82" s="22" t="s">
        <v>227</v>
      </c>
      <c r="B82" s="22" t="s">
        <v>343</v>
      </c>
      <c r="C82" s="22">
        <v>800</v>
      </c>
      <c r="D82" s="22" t="s">
        <v>214</v>
      </c>
      <c r="E82" s="22">
        <v>17</v>
      </c>
      <c r="F82" s="22">
        <v>1</v>
      </c>
      <c r="G82" s="22">
        <v>13600</v>
      </c>
      <c r="H82" s="22">
        <v>800</v>
      </c>
      <c r="I82" s="9">
        <v>40984</v>
      </c>
      <c r="J82" s="22" t="s">
        <v>216</v>
      </c>
    </row>
    <row r="83" spans="1:10" hidden="1" x14ac:dyDescent="0.2">
      <c r="A83" s="22" t="s">
        <v>221</v>
      </c>
      <c r="B83" s="22" t="s">
        <v>344</v>
      </c>
      <c r="C83" s="22">
        <v>2500</v>
      </c>
      <c r="D83" s="22" t="s">
        <v>228</v>
      </c>
      <c r="E83" s="22">
        <v>48</v>
      </c>
      <c r="F83" s="22">
        <v>2</v>
      </c>
      <c r="G83" s="22">
        <v>120000</v>
      </c>
      <c r="H83" s="22">
        <v>5000</v>
      </c>
      <c r="I83" s="9">
        <v>40984</v>
      </c>
      <c r="J83" s="22" t="s">
        <v>117</v>
      </c>
    </row>
    <row r="84" spans="1:10" hidden="1" x14ac:dyDescent="0.2">
      <c r="A84" s="22" t="s">
        <v>227</v>
      </c>
      <c r="B84" s="22" t="s">
        <v>342</v>
      </c>
      <c r="C84" s="22">
        <v>1240</v>
      </c>
      <c r="D84" s="22" t="s">
        <v>232</v>
      </c>
      <c r="E84" s="22">
        <v>27</v>
      </c>
      <c r="F84" s="22">
        <v>0</v>
      </c>
      <c r="G84" s="22">
        <v>33480</v>
      </c>
      <c r="H84" s="22">
        <v>0</v>
      </c>
      <c r="I84" s="9">
        <v>40986</v>
      </c>
      <c r="J84" s="22" t="s">
        <v>64</v>
      </c>
    </row>
    <row r="85" spans="1:10" hidden="1" x14ac:dyDescent="0.2">
      <c r="A85" s="22" t="s">
        <v>219</v>
      </c>
      <c r="B85" s="22" t="s">
        <v>339</v>
      </c>
      <c r="C85" s="22">
        <v>3180</v>
      </c>
      <c r="D85" s="22" t="s">
        <v>230</v>
      </c>
      <c r="E85" s="22">
        <v>39</v>
      </c>
      <c r="F85" s="22">
        <v>1</v>
      </c>
      <c r="G85" s="22">
        <v>124020</v>
      </c>
      <c r="H85" s="22">
        <v>3180</v>
      </c>
      <c r="I85" s="9">
        <v>40986</v>
      </c>
      <c r="J85" s="22" t="s">
        <v>217</v>
      </c>
    </row>
    <row r="86" spans="1:10" hidden="1" x14ac:dyDescent="0.2">
      <c r="A86" s="22" t="s">
        <v>226</v>
      </c>
      <c r="B86" s="22" t="s">
        <v>339</v>
      </c>
      <c r="C86" s="22">
        <v>900</v>
      </c>
      <c r="D86" s="22" t="s">
        <v>231</v>
      </c>
      <c r="E86" s="22">
        <v>40</v>
      </c>
      <c r="F86" s="22">
        <v>4</v>
      </c>
      <c r="G86" s="22">
        <v>36000</v>
      </c>
      <c r="H86" s="22">
        <v>3600</v>
      </c>
      <c r="I86" s="9">
        <v>40988</v>
      </c>
      <c r="J86" s="22" t="s">
        <v>216</v>
      </c>
    </row>
    <row r="87" spans="1:10" hidden="1" x14ac:dyDescent="0.2">
      <c r="A87" s="22" t="s">
        <v>226</v>
      </c>
      <c r="B87" s="22" t="s">
        <v>343</v>
      </c>
      <c r="C87" s="22">
        <v>1700</v>
      </c>
      <c r="D87" s="22" t="s">
        <v>228</v>
      </c>
      <c r="E87" s="22">
        <v>40</v>
      </c>
      <c r="F87" s="22">
        <v>2</v>
      </c>
      <c r="G87" s="22">
        <v>68000</v>
      </c>
      <c r="H87" s="22">
        <v>3400</v>
      </c>
      <c r="I87" s="9">
        <v>40992</v>
      </c>
      <c r="J87" s="22" t="s">
        <v>217</v>
      </c>
    </row>
    <row r="88" spans="1:10" hidden="1" x14ac:dyDescent="0.2">
      <c r="A88" s="22" t="s">
        <v>226</v>
      </c>
      <c r="B88" s="22" t="s">
        <v>339</v>
      </c>
      <c r="C88" s="22">
        <v>880</v>
      </c>
      <c r="D88" s="22" t="s">
        <v>229</v>
      </c>
      <c r="E88" s="22">
        <v>29</v>
      </c>
      <c r="F88" s="22">
        <v>2</v>
      </c>
      <c r="G88" s="22">
        <v>25520</v>
      </c>
      <c r="H88" s="22">
        <v>1760</v>
      </c>
      <c r="I88" s="9">
        <v>40992</v>
      </c>
      <c r="J88" s="22" t="s">
        <v>64</v>
      </c>
    </row>
    <row r="89" spans="1:10" hidden="1" x14ac:dyDescent="0.2">
      <c r="A89" s="22" t="s">
        <v>213</v>
      </c>
      <c r="B89" s="22" t="s">
        <v>342</v>
      </c>
      <c r="C89" s="22">
        <v>1800</v>
      </c>
      <c r="D89" s="22" t="s">
        <v>232</v>
      </c>
      <c r="E89" s="22">
        <v>48</v>
      </c>
      <c r="F89" s="22">
        <v>4</v>
      </c>
      <c r="G89" s="22">
        <v>86400</v>
      </c>
      <c r="H89" s="22">
        <v>7200</v>
      </c>
      <c r="I89" s="9">
        <v>40992</v>
      </c>
      <c r="J89" s="22" t="s">
        <v>218</v>
      </c>
    </row>
    <row r="90" spans="1:10" hidden="1" x14ac:dyDescent="0.2">
      <c r="A90" s="22" t="s">
        <v>221</v>
      </c>
      <c r="B90" s="22" t="s">
        <v>344</v>
      </c>
      <c r="C90" s="22">
        <v>2560</v>
      </c>
      <c r="D90" s="22" t="s">
        <v>214</v>
      </c>
      <c r="E90" s="22">
        <v>15</v>
      </c>
      <c r="F90" s="22">
        <v>0</v>
      </c>
      <c r="G90" s="22">
        <v>38400</v>
      </c>
      <c r="H90" s="22">
        <v>0</v>
      </c>
      <c r="I90" s="9">
        <v>40993</v>
      </c>
      <c r="J90" s="22" t="s">
        <v>217</v>
      </c>
    </row>
    <row r="91" spans="1:10" hidden="1" x14ac:dyDescent="0.2">
      <c r="A91" s="22" t="s">
        <v>224</v>
      </c>
      <c r="B91" s="22" t="s">
        <v>340</v>
      </c>
      <c r="C91" s="22">
        <v>1750</v>
      </c>
      <c r="D91" s="22" t="s">
        <v>230</v>
      </c>
      <c r="E91" s="22">
        <v>32</v>
      </c>
      <c r="F91" s="22">
        <v>2</v>
      </c>
      <c r="G91" s="22">
        <v>56000</v>
      </c>
      <c r="H91" s="22">
        <v>3500</v>
      </c>
      <c r="I91" s="9">
        <v>40994</v>
      </c>
      <c r="J91" s="22" t="s">
        <v>216</v>
      </c>
    </row>
    <row r="92" spans="1:10" hidden="1" x14ac:dyDescent="0.2">
      <c r="A92" s="22" t="s">
        <v>213</v>
      </c>
      <c r="B92" s="22" t="s">
        <v>340</v>
      </c>
      <c r="C92" s="22">
        <v>2000</v>
      </c>
      <c r="D92" s="22" t="s">
        <v>230</v>
      </c>
      <c r="E92" s="22">
        <v>44</v>
      </c>
      <c r="F92" s="22">
        <v>4</v>
      </c>
      <c r="G92" s="22">
        <v>88000</v>
      </c>
      <c r="H92" s="22">
        <v>8000</v>
      </c>
      <c r="I92" s="9">
        <v>40996</v>
      </c>
      <c r="J92" s="22" t="s">
        <v>117</v>
      </c>
    </row>
    <row r="93" spans="1:10" hidden="1" x14ac:dyDescent="0.2">
      <c r="A93" s="22" t="s">
        <v>227</v>
      </c>
      <c r="B93" s="22" t="s">
        <v>343</v>
      </c>
      <c r="C93" s="22">
        <v>900</v>
      </c>
      <c r="D93" s="22" t="s">
        <v>228</v>
      </c>
      <c r="E93" s="22">
        <v>38</v>
      </c>
      <c r="F93" s="22">
        <v>0</v>
      </c>
      <c r="G93" s="22">
        <v>34200</v>
      </c>
      <c r="H93" s="22">
        <v>0</v>
      </c>
      <c r="I93" s="9">
        <v>40997</v>
      </c>
      <c r="J93" s="22" t="s">
        <v>215</v>
      </c>
    </row>
    <row r="94" spans="1:10" hidden="1" x14ac:dyDescent="0.2">
      <c r="A94" s="22" t="s">
        <v>225</v>
      </c>
      <c r="B94" s="22" t="s">
        <v>346</v>
      </c>
      <c r="C94" s="22">
        <v>4700</v>
      </c>
      <c r="D94" s="22" t="s">
        <v>229</v>
      </c>
      <c r="E94" s="22">
        <v>31</v>
      </c>
      <c r="F94" s="22">
        <v>2</v>
      </c>
      <c r="G94" s="22">
        <v>145700</v>
      </c>
      <c r="H94" s="22">
        <v>9400</v>
      </c>
      <c r="I94" s="9">
        <v>40997</v>
      </c>
      <c r="J94" s="22" t="s">
        <v>215</v>
      </c>
    </row>
    <row r="95" spans="1:10" hidden="1" x14ac:dyDescent="0.2">
      <c r="A95" s="22" t="s">
        <v>219</v>
      </c>
      <c r="B95" s="22" t="s">
        <v>342</v>
      </c>
      <c r="C95" s="22">
        <v>1900</v>
      </c>
      <c r="D95" s="22" t="s">
        <v>232</v>
      </c>
      <c r="E95" s="22">
        <v>12</v>
      </c>
      <c r="F95" s="22">
        <v>4</v>
      </c>
      <c r="G95" s="22">
        <v>22800</v>
      </c>
      <c r="H95" s="22">
        <v>7600</v>
      </c>
      <c r="I95" s="9">
        <v>40997</v>
      </c>
      <c r="J95" s="22" t="s">
        <v>117</v>
      </c>
    </row>
    <row r="96" spans="1:10" hidden="1" x14ac:dyDescent="0.2">
      <c r="A96" s="22" t="s">
        <v>213</v>
      </c>
      <c r="B96" s="22" t="s">
        <v>344</v>
      </c>
      <c r="C96" s="22">
        <v>1300</v>
      </c>
      <c r="D96" s="22" t="s">
        <v>232</v>
      </c>
      <c r="E96" s="22">
        <v>28</v>
      </c>
      <c r="F96" s="22">
        <v>4</v>
      </c>
      <c r="G96" s="22">
        <v>36400</v>
      </c>
      <c r="H96" s="22">
        <v>5200</v>
      </c>
      <c r="I96" s="9">
        <v>40998</v>
      </c>
      <c r="J96" s="22" t="s">
        <v>216</v>
      </c>
    </row>
    <row r="97" spans="1:10" hidden="1" x14ac:dyDescent="0.2">
      <c r="A97" s="22" t="s">
        <v>222</v>
      </c>
      <c r="B97" s="22" t="s">
        <v>339</v>
      </c>
      <c r="C97" s="22">
        <v>4200</v>
      </c>
      <c r="D97" s="22" t="s">
        <v>232</v>
      </c>
      <c r="E97" s="22">
        <v>48</v>
      </c>
      <c r="F97" s="22">
        <v>3</v>
      </c>
      <c r="G97" s="22">
        <v>201600</v>
      </c>
      <c r="H97" s="22">
        <v>12600</v>
      </c>
      <c r="I97" s="9">
        <v>41000</v>
      </c>
      <c r="J97" s="22" t="s">
        <v>217</v>
      </c>
    </row>
    <row r="98" spans="1:10" hidden="1" x14ac:dyDescent="0.2">
      <c r="A98" s="22" t="s">
        <v>213</v>
      </c>
      <c r="B98" s="22" t="s">
        <v>343</v>
      </c>
      <c r="C98" s="22">
        <v>1650</v>
      </c>
      <c r="D98" s="22" t="s">
        <v>230</v>
      </c>
      <c r="E98" s="22">
        <v>42</v>
      </c>
      <c r="F98" s="22">
        <v>2</v>
      </c>
      <c r="G98" s="22">
        <v>69300</v>
      </c>
      <c r="H98" s="22">
        <v>3300</v>
      </c>
      <c r="I98" s="9">
        <v>41000</v>
      </c>
      <c r="J98" s="22" t="s">
        <v>218</v>
      </c>
    </row>
    <row r="99" spans="1:10" hidden="1" x14ac:dyDescent="0.2">
      <c r="A99" s="22" t="s">
        <v>221</v>
      </c>
      <c r="B99" s="22" t="s">
        <v>340</v>
      </c>
      <c r="C99" s="22">
        <v>2700</v>
      </c>
      <c r="D99" s="22" t="s">
        <v>230</v>
      </c>
      <c r="E99" s="22">
        <v>38</v>
      </c>
      <c r="F99" s="22">
        <v>4</v>
      </c>
      <c r="G99" s="22">
        <v>102600</v>
      </c>
      <c r="H99" s="22">
        <v>10800</v>
      </c>
      <c r="I99" s="9">
        <v>41001</v>
      </c>
      <c r="J99" s="22" t="s">
        <v>117</v>
      </c>
    </row>
    <row r="100" spans="1:10" hidden="1" x14ac:dyDescent="0.2">
      <c r="A100" s="22" t="s">
        <v>225</v>
      </c>
      <c r="B100" s="22" t="s">
        <v>349</v>
      </c>
      <c r="C100" s="22">
        <v>4450</v>
      </c>
      <c r="D100" s="22" t="s">
        <v>231</v>
      </c>
      <c r="E100" s="22">
        <v>50</v>
      </c>
      <c r="F100" s="22">
        <v>2</v>
      </c>
      <c r="G100" s="22">
        <v>222500</v>
      </c>
      <c r="H100" s="22">
        <v>8900</v>
      </c>
      <c r="I100" s="9">
        <v>41001</v>
      </c>
      <c r="J100" s="22" t="s">
        <v>215</v>
      </c>
    </row>
    <row r="101" spans="1:10" hidden="1" x14ac:dyDescent="0.2">
      <c r="A101" s="22" t="s">
        <v>222</v>
      </c>
      <c r="B101" s="22" t="s">
        <v>341</v>
      </c>
      <c r="C101" s="22">
        <v>4350</v>
      </c>
      <c r="D101" s="22" t="s">
        <v>214</v>
      </c>
      <c r="E101" s="22">
        <v>21</v>
      </c>
      <c r="F101" s="22">
        <v>3</v>
      </c>
      <c r="G101" s="22">
        <v>91350</v>
      </c>
      <c r="H101" s="22">
        <v>13050</v>
      </c>
      <c r="I101" s="9">
        <v>41002</v>
      </c>
      <c r="J101" s="22" t="s">
        <v>215</v>
      </c>
    </row>
    <row r="102" spans="1:10" hidden="1" x14ac:dyDescent="0.2">
      <c r="A102" s="22" t="s">
        <v>221</v>
      </c>
      <c r="B102" s="22" t="s">
        <v>342</v>
      </c>
      <c r="C102" s="22">
        <v>1800</v>
      </c>
      <c r="D102" s="22" t="s">
        <v>229</v>
      </c>
      <c r="E102" s="22">
        <v>13</v>
      </c>
      <c r="F102" s="22">
        <v>3</v>
      </c>
      <c r="G102" s="22">
        <v>23400</v>
      </c>
      <c r="H102" s="22">
        <v>5400</v>
      </c>
      <c r="I102" s="9">
        <v>41003</v>
      </c>
      <c r="J102" s="22" t="s">
        <v>218</v>
      </c>
    </row>
    <row r="103" spans="1:10" hidden="1" x14ac:dyDescent="0.2">
      <c r="A103" s="22" t="s">
        <v>221</v>
      </c>
      <c r="B103" s="22" t="s">
        <v>341</v>
      </c>
      <c r="C103" s="22">
        <v>2090</v>
      </c>
      <c r="D103" s="22" t="s">
        <v>229</v>
      </c>
      <c r="E103" s="22">
        <v>24</v>
      </c>
      <c r="F103" s="22">
        <v>2</v>
      </c>
      <c r="G103" s="22">
        <v>50160</v>
      </c>
      <c r="H103" s="22">
        <v>4180</v>
      </c>
      <c r="I103" s="9">
        <v>41004</v>
      </c>
      <c r="J103" s="22" t="s">
        <v>64</v>
      </c>
    </row>
    <row r="104" spans="1:10" hidden="1" x14ac:dyDescent="0.2">
      <c r="A104" s="22" t="s">
        <v>227</v>
      </c>
      <c r="B104" s="22" t="s">
        <v>345</v>
      </c>
      <c r="C104" s="22">
        <v>1120</v>
      </c>
      <c r="D104" s="22" t="s">
        <v>232</v>
      </c>
      <c r="E104" s="22">
        <v>39</v>
      </c>
      <c r="F104" s="22">
        <v>0</v>
      </c>
      <c r="G104" s="22">
        <v>43680</v>
      </c>
      <c r="H104" s="22">
        <v>0</v>
      </c>
      <c r="I104" s="9">
        <v>41005</v>
      </c>
      <c r="J104" s="22" t="s">
        <v>117</v>
      </c>
    </row>
    <row r="105" spans="1:10" hidden="1" x14ac:dyDescent="0.2">
      <c r="A105" s="22" t="s">
        <v>221</v>
      </c>
      <c r="B105" s="22" t="s">
        <v>342</v>
      </c>
      <c r="C105" s="22">
        <v>1800</v>
      </c>
      <c r="D105" s="22" t="s">
        <v>228</v>
      </c>
      <c r="E105" s="22">
        <v>11</v>
      </c>
      <c r="F105" s="22">
        <v>1</v>
      </c>
      <c r="G105" s="22">
        <v>19800</v>
      </c>
      <c r="H105" s="22">
        <v>1800</v>
      </c>
      <c r="I105" s="9">
        <v>41005</v>
      </c>
      <c r="J105" s="22" t="s">
        <v>215</v>
      </c>
    </row>
    <row r="106" spans="1:10" hidden="1" x14ac:dyDescent="0.2">
      <c r="A106" s="22" t="s">
        <v>225</v>
      </c>
      <c r="B106" s="22" t="s">
        <v>347</v>
      </c>
      <c r="C106" s="22">
        <v>3820</v>
      </c>
      <c r="D106" s="22" t="s">
        <v>232</v>
      </c>
      <c r="E106" s="22">
        <v>20</v>
      </c>
      <c r="F106" s="22">
        <v>0</v>
      </c>
      <c r="G106" s="22">
        <v>76400</v>
      </c>
      <c r="H106" s="22">
        <v>0</v>
      </c>
      <c r="I106" s="9">
        <v>41005</v>
      </c>
      <c r="J106" s="22" t="s">
        <v>217</v>
      </c>
    </row>
    <row r="107" spans="1:10" hidden="1" x14ac:dyDescent="0.2">
      <c r="A107" s="22" t="s">
        <v>223</v>
      </c>
      <c r="B107" s="22" t="s">
        <v>340</v>
      </c>
      <c r="C107" s="22">
        <v>4600</v>
      </c>
      <c r="D107" s="22" t="s">
        <v>231</v>
      </c>
      <c r="E107" s="22">
        <v>24</v>
      </c>
      <c r="F107" s="22">
        <v>3</v>
      </c>
      <c r="G107" s="22">
        <v>110400</v>
      </c>
      <c r="H107" s="22">
        <v>13800</v>
      </c>
      <c r="I107" s="9">
        <v>41007</v>
      </c>
      <c r="J107" s="22" t="s">
        <v>117</v>
      </c>
    </row>
    <row r="108" spans="1:10" hidden="1" x14ac:dyDescent="0.2">
      <c r="A108" s="22" t="s">
        <v>224</v>
      </c>
      <c r="B108" s="22" t="s">
        <v>345</v>
      </c>
      <c r="C108" s="22">
        <v>1950</v>
      </c>
      <c r="D108" s="22" t="s">
        <v>231</v>
      </c>
      <c r="E108" s="22">
        <v>32</v>
      </c>
      <c r="F108" s="22">
        <v>3</v>
      </c>
      <c r="G108" s="22">
        <v>62400</v>
      </c>
      <c r="H108" s="22">
        <v>5850</v>
      </c>
      <c r="I108" s="9">
        <v>41007</v>
      </c>
      <c r="J108" s="22" t="s">
        <v>117</v>
      </c>
    </row>
    <row r="109" spans="1:10" hidden="1" x14ac:dyDescent="0.2">
      <c r="A109" s="22" t="s">
        <v>225</v>
      </c>
      <c r="B109" s="22" t="s">
        <v>347</v>
      </c>
      <c r="C109" s="22">
        <v>3800</v>
      </c>
      <c r="D109" s="22" t="s">
        <v>228</v>
      </c>
      <c r="E109" s="22">
        <v>40</v>
      </c>
      <c r="F109" s="22">
        <v>3</v>
      </c>
      <c r="G109" s="22">
        <v>152000</v>
      </c>
      <c r="H109" s="22">
        <v>11400</v>
      </c>
      <c r="I109" s="9">
        <v>41008</v>
      </c>
      <c r="J109" s="22" t="s">
        <v>64</v>
      </c>
    </row>
    <row r="110" spans="1:10" hidden="1" x14ac:dyDescent="0.2">
      <c r="A110" s="22" t="s">
        <v>219</v>
      </c>
      <c r="B110" s="22" t="s">
        <v>339</v>
      </c>
      <c r="C110" s="22">
        <v>3190</v>
      </c>
      <c r="D110" s="22" t="s">
        <v>231</v>
      </c>
      <c r="E110" s="22">
        <v>23</v>
      </c>
      <c r="F110" s="22">
        <v>1</v>
      </c>
      <c r="G110" s="22">
        <v>73370</v>
      </c>
      <c r="H110" s="22">
        <v>3190</v>
      </c>
      <c r="I110" s="9">
        <v>41008</v>
      </c>
      <c r="J110" s="22" t="s">
        <v>218</v>
      </c>
    </row>
    <row r="111" spans="1:10" hidden="1" x14ac:dyDescent="0.2">
      <c r="A111" s="22" t="s">
        <v>220</v>
      </c>
      <c r="B111" s="22" t="s">
        <v>340</v>
      </c>
      <c r="C111" s="22">
        <v>1250</v>
      </c>
      <c r="D111" s="22" t="s">
        <v>232</v>
      </c>
      <c r="E111" s="22">
        <v>29</v>
      </c>
      <c r="F111" s="22">
        <v>4</v>
      </c>
      <c r="G111" s="22">
        <v>36250</v>
      </c>
      <c r="H111" s="22">
        <v>5000</v>
      </c>
      <c r="I111" s="9">
        <v>41009</v>
      </c>
      <c r="J111" s="22" t="s">
        <v>218</v>
      </c>
    </row>
    <row r="112" spans="1:10" hidden="1" x14ac:dyDescent="0.2">
      <c r="A112" s="22" t="s">
        <v>223</v>
      </c>
      <c r="B112" s="22" t="s">
        <v>343</v>
      </c>
      <c r="C112" s="22">
        <v>5500</v>
      </c>
      <c r="D112" s="22" t="s">
        <v>232</v>
      </c>
      <c r="E112" s="22">
        <v>20</v>
      </c>
      <c r="F112" s="22">
        <v>4</v>
      </c>
      <c r="G112" s="22">
        <v>110000</v>
      </c>
      <c r="H112" s="22">
        <v>22000</v>
      </c>
      <c r="I112" s="9">
        <v>41009</v>
      </c>
      <c r="J112" s="22" t="s">
        <v>117</v>
      </c>
    </row>
    <row r="113" spans="1:10" hidden="1" x14ac:dyDescent="0.2">
      <c r="A113" s="22" t="s">
        <v>226</v>
      </c>
      <c r="B113" s="22" t="s">
        <v>340</v>
      </c>
      <c r="C113" s="22">
        <v>1200</v>
      </c>
      <c r="D113" s="22" t="s">
        <v>231</v>
      </c>
      <c r="E113" s="22">
        <v>44</v>
      </c>
      <c r="F113" s="22">
        <v>2</v>
      </c>
      <c r="G113" s="22">
        <v>52800</v>
      </c>
      <c r="H113" s="22">
        <v>2400</v>
      </c>
      <c r="I113" s="9">
        <v>41011</v>
      </c>
      <c r="J113" s="22" t="s">
        <v>215</v>
      </c>
    </row>
    <row r="114" spans="1:10" hidden="1" x14ac:dyDescent="0.2">
      <c r="A114" s="22" t="s">
        <v>222</v>
      </c>
      <c r="B114" s="22" t="s">
        <v>343</v>
      </c>
      <c r="C114" s="22">
        <v>2850</v>
      </c>
      <c r="D114" s="22" t="s">
        <v>231</v>
      </c>
      <c r="E114" s="22">
        <v>48</v>
      </c>
      <c r="F114" s="22">
        <v>1</v>
      </c>
      <c r="G114" s="22">
        <v>136800</v>
      </c>
      <c r="H114" s="22">
        <v>2850</v>
      </c>
      <c r="I114" s="9">
        <v>41012</v>
      </c>
      <c r="J114" s="22" t="s">
        <v>117</v>
      </c>
    </row>
    <row r="115" spans="1:10" hidden="1" x14ac:dyDescent="0.2">
      <c r="A115" s="22" t="s">
        <v>213</v>
      </c>
      <c r="B115" s="22" t="s">
        <v>342</v>
      </c>
      <c r="C115" s="22">
        <v>1700</v>
      </c>
      <c r="D115" s="22" t="s">
        <v>228</v>
      </c>
      <c r="E115" s="22">
        <v>45</v>
      </c>
      <c r="F115" s="22">
        <v>2</v>
      </c>
      <c r="G115" s="22">
        <v>76500</v>
      </c>
      <c r="H115" s="22">
        <v>3400</v>
      </c>
      <c r="I115" s="9">
        <v>41012</v>
      </c>
      <c r="J115" s="22" t="s">
        <v>117</v>
      </c>
    </row>
    <row r="116" spans="1:10" hidden="1" x14ac:dyDescent="0.2">
      <c r="A116" s="22" t="s">
        <v>227</v>
      </c>
      <c r="B116" s="22" t="s">
        <v>342</v>
      </c>
      <c r="C116" s="22">
        <v>1200</v>
      </c>
      <c r="D116" s="22" t="s">
        <v>229</v>
      </c>
      <c r="E116" s="22">
        <v>44</v>
      </c>
      <c r="F116" s="22">
        <v>3</v>
      </c>
      <c r="G116" s="22">
        <v>52800</v>
      </c>
      <c r="H116" s="22">
        <v>3600</v>
      </c>
      <c r="I116" s="9">
        <v>41013</v>
      </c>
      <c r="J116" s="22" t="s">
        <v>216</v>
      </c>
    </row>
    <row r="117" spans="1:10" hidden="1" x14ac:dyDescent="0.2">
      <c r="A117" s="22" t="s">
        <v>213</v>
      </c>
      <c r="B117" s="22" t="s">
        <v>341</v>
      </c>
      <c r="C117" s="22">
        <v>1400</v>
      </c>
      <c r="D117" s="22" t="s">
        <v>229</v>
      </c>
      <c r="E117" s="22">
        <v>12</v>
      </c>
      <c r="F117" s="22">
        <v>1</v>
      </c>
      <c r="G117" s="22">
        <v>16800</v>
      </c>
      <c r="H117" s="22">
        <v>1400</v>
      </c>
      <c r="I117" s="9">
        <v>41014</v>
      </c>
      <c r="J117" s="22" t="s">
        <v>215</v>
      </c>
    </row>
    <row r="118" spans="1:10" hidden="1" x14ac:dyDescent="0.2">
      <c r="A118" s="22" t="s">
        <v>224</v>
      </c>
      <c r="B118" s="22" t="s">
        <v>339</v>
      </c>
      <c r="C118" s="22">
        <v>900</v>
      </c>
      <c r="D118" s="22" t="s">
        <v>230</v>
      </c>
      <c r="E118" s="22">
        <v>34</v>
      </c>
      <c r="F118" s="22">
        <v>1</v>
      </c>
      <c r="G118" s="22">
        <v>30600</v>
      </c>
      <c r="H118" s="22">
        <v>900</v>
      </c>
      <c r="I118" s="9">
        <v>41015</v>
      </c>
      <c r="J118" s="22" t="s">
        <v>218</v>
      </c>
    </row>
    <row r="119" spans="1:10" hidden="1" x14ac:dyDescent="0.2">
      <c r="A119" s="22" t="s">
        <v>213</v>
      </c>
      <c r="B119" s="22" t="s">
        <v>341</v>
      </c>
      <c r="C119" s="22">
        <v>1380</v>
      </c>
      <c r="D119" s="22" t="s">
        <v>214</v>
      </c>
      <c r="E119" s="22">
        <v>14</v>
      </c>
      <c r="F119" s="22">
        <v>1</v>
      </c>
      <c r="G119" s="22">
        <v>19320</v>
      </c>
      <c r="H119" s="22">
        <v>1380</v>
      </c>
      <c r="I119" s="9">
        <v>41016</v>
      </c>
      <c r="J119" s="22" t="s">
        <v>217</v>
      </c>
    </row>
    <row r="120" spans="1:10" hidden="1" x14ac:dyDescent="0.2">
      <c r="A120" s="22" t="s">
        <v>223</v>
      </c>
      <c r="B120" s="22" t="s">
        <v>340</v>
      </c>
      <c r="C120" s="22">
        <v>4550</v>
      </c>
      <c r="D120" s="22" t="s">
        <v>232</v>
      </c>
      <c r="E120" s="22">
        <v>26</v>
      </c>
      <c r="F120" s="22">
        <v>3</v>
      </c>
      <c r="G120" s="22">
        <v>118300</v>
      </c>
      <c r="H120" s="22">
        <v>13650</v>
      </c>
      <c r="I120" s="9">
        <v>41017</v>
      </c>
      <c r="J120" s="22" t="s">
        <v>64</v>
      </c>
    </row>
    <row r="121" spans="1:10" hidden="1" x14ac:dyDescent="0.2">
      <c r="A121" s="22" t="s">
        <v>226</v>
      </c>
      <c r="B121" s="22" t="s">
        <v>344</v>
      </c>
      <c r="C121" s="22">
        <v>2500</v>
      </c>
      <c r="D121" s="22" t="s">
        <v>228</v>
      </c>
      <c r="E121" s="22">
        <v>25</v>
      </c>
      <c r="F121" s="22">
        <v>0</v>
      </c>
      <c r="G121" s="22">
        <v>62500</v>
      </c>
      <c r="H121" s="22">
        <v>0</v>
      </c>
      <c r="I121" s="9">
        <v>41018</v>
      </c>
      <c r="J121" s="22" t="s">
        <v>218</v>
      </c>
    </row>
    <row r="122" spans="1:10" hidden="1" x14ac:dyDescent="0.2">
      <c r="A122" s="22" t="s">
        <v>222</v>
      </c>
      <c r="B122" s="22" t="s">
        <v>343</v>
      </c>
      <c r="C122" s="22">
        <v>2850</v>
      </c>
      <c r="D122" s="22" t="s">
        <v>214</v>
      </c>
      <c r="E122" s="22">
        <v>35</v>
      </c>
      <c r="F122" s="22">
        <v>2</v>
      </c>
      <c r="G122" s="22">
        <v>99750</v>
      </c>
      <c r="H122" s="22">
        <v>5700</v>
      </c>
      <c r="I122" s="9">
        <v>41018</v>
      </c>
      <c r="J122" s="22" t="s">
        <v>216</v>
      </c>
    </row>
    <row r="123" spans="1:10" hidden="1" x14ac:dyDescent="0.2">
      <c r="A123" s="22" t="s">
        <v>226</v>
      </c>
      <c r="B123" s="22" t="s">
        <v>339</v>
      </c>
      <c r="C123" s="22">
        <v>850</v>
      </c>
      <c r="D123" s="22" t="s">
        <v>232</v>
      </c>
      <c r="E123" s="22">
        <v>26</v>
      </c>
      <c r="F123" s="22">
        <v>0</v>
      </c>
      <c r="G123" s="22">
        <v>22100</v>
      </c>
      <c r="H123" s="22">
        <v>0</v>
      </c>
      <c r="I123" s="9">
        <v>41020</v>
      </c>
      <c r="J123" s="22" t="s">
        <v>218</v>
      </c>
    </row>
    <row r="124" spans="1:10" hidden="1" x14ac:dyDescent="0.2">
      <c r="A124" s="22" t="s">
        <v>222</v>
      </c>
      <c r="B124" s="22" t="s">
        <v>346</v>
      </c>
      <c r="C124" s="22">
        <v>3900</v>
      </c>
      <c r="D124" s="22" t="s">
        <v>232</v>
      </c>
      <c r="E124" s="22">
        <v>27</v>
      </c>
      <c r="F124" s="22">
        <v>3</v>
      </c>
      <c r="G124" s="22">
        <v>105300</v>
      </c>
      <c r="H124" s="22">
        <v>11700</v>
      </c>
      <c r="I124" s="9">
        <v>41020</v>
      </c>
      <c r="J124" s="22" t="s">
        <v>216</v>
      </c>
    </row>
    <row r="125" spans="1:10" hidden="1" x14ac:dyDescent="0.2">
      <c r="A125" s="22" t="s">
        <v>213</v>
      </c>
      <c r="B125" s="22" t="s">
        <v>344</v>
      </c>
      <c r="C125" s="22">
        <v>1280</v>
      </c>
      <c r="D125" s="22" t="s">
        <v>230</v>
      </c>
      <c r="E125" s="22">
        <v>42</v>
      </c>
      <c r="F125" s="22">
        <v>0</v>
      </c>
      <c r="G125" s="22">
        <v>53760</v>
      </c>
      <c r="H125" s="22">
        <v>0</v>
      </c>
      <c r="I125" s="9">
        <v>41020</v>
      </c>
      <c r="J125" s="22" t="s">
        <v>215</v>
      </c>
    </row>
    <row r="126" spans="1:10" hidden="1" x14ac:dyDescent="0.2">
      <c r="A126" s="22" t="s">
        <v>221</v>
      </c>
      <c r="B126" s="22" t="s">
        <v>341</v>
      </c>
      <c r="C126" s="22">
        <v>2150</v>
      </c>
      <c r="D126" s="22" t="s">
        <v>231</v>
      </c>
      <c r="E126" s="22">
        <v>18</v>
      </c>
      <c r="F126" s="22">
        <v>4</v>
      </c>
      <c r="G126" s="22">
        <v>38700</v>
      </c>
      <c r="H126" s="22">
        <v>8600</v>
      </c>
      <c r="I126" s="9">
        <v>41021</v>
      </c>
      <c r="J126" s="22" t="s">
        <v>117</v>
      </c>
    </row>
    <row r="127" spans="1:10" hidden="1" x14ac:dyDescent="0.2">
      <c r="A127" s="22" t="s">
        <v>223</v>
      </c>
      <c r="B127" s="22" t="s">
        <v>344</v>
      </c>
      <c r="C127" s="22">
        <v>10110</v>
      </c>
      <c r="D127" s="22" t="s">
        <v>232</v>
      </c>
      <c r="E127" s="22">
        <v>39</v>
      </c>
      <c r="F127" s="22">
        <v>4</v>
      </c>
      <c r="G127" s="22">
        <v>394290</v>
      </c>
      <c r="H127" s="22">
        <v>40440</v>
      </c>
      <c r="I127" s="9">
        <v>41022</v>
      </c>
      <c r="J127" s="22" t="s">
        <v>218</v>
      </c>
    </row>
    <row r="128" spans="1:10" hidden="1" x14ac:dyDescent="0.2">
      <c r="A128" s="22" t="s">
        <v>219</v>
      </c>
      <c r="B128" s="22" t="s">
        <v>339</v>
      </c>
      <c r="C128" s="22">
        <v>3160</v>
      </c>
      <c r="D128" s="22" t="s">
        <v>214</v>
      </c>
      <c r="E128" s="22">
        <v>46</v>
      </c>
      <c r="F128" s="22">
        <v>1</v>
      </c>
      <c r="G128" s="22">
        <v>145360</v>
      </c>
      <c r="H128" s="22">
        <v>3160</v>
      </c>
      <c r="I128" s="9">
        <v>41022</v>
      </c>
      <c r="J128" s="22" t="s">
        <v>218</v>
      </c>
    </row>
    <row r="129" spans="1:10" hidden="1" x14ac:dyDescent="0.2">
      <c r="A129" s="22" t="s">
        <v>223</v>
      </c>
      <c r="B129" s="22" t="s">
        <v>343</v>
      </c>
      <c r="C129" s="22">
        <v>5490</v>
      </c>
      <c r="D129" s="22" t="s">
        <v>230</v>
      </c>
      <c r="E129" s="22">
        <v>17</v>
      </c>
      <c r="F129" s="22">
        <v>2</v>
      </c>
      <c r="G129" s="22">
        <v>93330</v>
      </c>
      <c r="H129" s="22">
        <v>10980</v>
      </c>
      <c r="I129" s="9">
        <v>41023</v>
      </c>
      <c r="J129" s="22" t="s">
        <v>217</v>
      </c>
    </row>
    <row r="130" spans="1:10" hidden="1" x14ac:dyDescent="0.2">
      <c r="A130" s="22" t="s">
        <v>219</v>
      </c>
      <c r="B130" s="22" t="s">
        <v>340</v>
      </c>
      <c r="C130" s="22">
        <v>3150</v>
      </c>
      <c r="D130" s="22" t="s">
        <v>214</v>
      </c>
      <c r="E130" s="22">
        <v>39</v>
      </c>
      <c r="F130" s="22">
        <v>0</v>
      </c>
      <c r="G130" s="22">
        <v>122850</v>
      </c>
      <c r="H130" s="22">
        <v>0</v>
      </c>
      <c r="I130" s="9">
        <v>41023</v>
      </c>
      <c r="J130" s="22" t="s">
        <v>215</v>
      </c>
    </row>
    <row r="131" spans="1:10" hidden="1" x14ac:dyDescent="0.2">
      <c r="A131" s="22" t="s">
        <v>220</v>
      </c>
      <c r="B131" s="22" t="s">
        <v>345</v>
      </c>
      <c r="C131" s="22">
        <v>3400</v>
      </c>
      <c r="D131" s="22" t="s">
        <v>232</v>
      </c>
      <c r="E131" s="22">
        <v>17</v>
      </c>
      <c r="F131" s="22">
        <v>2</v>
      </c>
      <c r="G131" s="22">
        <v>57800</v>
      </c>
      <c r="H131" s="22">
        <v>6800</v>
      </c>
      <c r="I131" s="9">
        <v>41024</v>
      </c>
      <c r="J131" s="22" t="s">
        <v>64</v>
      </c>
    </row>
    <row r="132" spans="1:10" hidden="1" x14ac:dyDescent="0.2">
      <c r="A132" s="22" t="s">
        <v>226</v>
      </c>
      <c r="B132" s="22" t="s">
        <v>339</v>
      </c>
      <c r="C132" s="22">
        <v>890</v>
      </c>
      <c r="D132" s="22" t="s">
        <v>214</v>
      </c>
      <c r="E132" s="22">
        <v>44</v>
      </c>
      <c r="F132" s="22">
        <v>1</v>
      </c>
      <c r="G132" s="22">
        <v>39160</v>
      </c>
      <c r="H132" s="22">
        <v>890</v>
      </c>
      <c r="I132" s="9">
        <v>41024</v>
      </c>
      <c r="J132" s="22" t="s">
        <v>216</v>
      </c>
    </row>
    <row r="133" spans="1:10" hidden="1" x14ac:dyDescent="0.2">
      <c r="A133" s="22" t="s">
        <v>225</v>
      </c>
      <c r="B133" s="22" t="s">
        <v>349</v>
      </c>
      <c r="C133" s="22">
        <v>4500</v>
      </c>
      <c r="D133" s="22" t="s">
        <v>230</v>
      </c>
      <c r="E133" s="22">
        <v>33</v>
      </c>
      <c r="F133" s="22">
        <v>3</v>
      </c>
      <c r="G133" s="22">
        <v>148500</v>
      </c>
      <c r="H133" s="22">
        <v>13500</v>
      </c>
      <c r="I133" s="9">
        <v>41026</v>
      </c>
      <c r="J133" s="22" t="s">
        <v>215</v>
      </c>
    </row>
    <row r="134" spans="1:10" hidden="1" x14ac:dyDescent="0.2">
      <c r="A134" s="22" t="s">
        <v>220</v>
      </c>
      <c r="B134" s="22" t="s">
        <v>340</v>
      </c>
      <c r="C134" s="22">
        <v>1280</v>
      </c>
      <c r="D134" s="22" t="s">
        <v>230</v>
      </c>
      <c r="E134" s="22">
        <v>14</v>
      </c>
      <c r="F134" s="22">
        <v>0</v>
      </c>
      <c r="G134" s="22">
        <v>17920</v>
      </c>
      <c r="H134" s="22">
        <v>0</v>
      </c>
      <c r="I134" s="9">
        <v>41029</v>
      </c>
      <c r="J134" s="22" t="s">
        <v>216</v>
      </c>
    </row>
    <row r="135" spans="1:10" hidden="1" x14ac:dyDescent="0.2">
      <c r="A135" s="22" t="s">
        <v>221</v>
      </c>
      <c r="B135" s="22" t="s">
        <v>343</v>
      </c>
      <c r="C135" s="22">
        <v>2540</v>
      </c>
      <c r="D135" s="22" t="s">
        <v>231</v>
      </c>
      <c r="E135" s="22">
        <v>48</v>
      </c>
      <c r="F135" s="22">
        <v>4</v>
      </c>
      <c r="G135" s="22">
        <v>121920</v>
      </c>
      <c r="H135" s="22">
        <v>10160</v>
      </c>
      <c r="I135" s="9">
        <v>41030</v>
      </c>
      <c r="J135" s="22" t="s">
        <v>217</v>
      </c>
    </row>
    <row r="136" spans="1:10" x14ac:dyDescent="0.2">
      <c r="A136" s="22" t="s">
        <v>213</v>
      </c>
      <c r="B136" s="22" t="s">
        <v>344</v>
      </c>
      <c r="C136" s="22">
        <v>1200</v>
      </c>
      <c r="D136" s="22" t="s">
        <v>229</v>
      </c>
      <c r="E136" s="22">
        <v>23</v>
      </c>
      <c r="F136" s="22">
        <v>2</v>
      </c>
      <c r="G136" s="22">
        <v>27600</v>
      </c>
      <c r="H136" s="22">
        <v>2400</v>
      </c>
      <c r="I136" s="9">
        <v>41033</v>
      </c>
      <c r="J136" s="22" t="s">
        <v>64</v>
      </c>
    </row>
    <row r="137" spans="1:10" hidden="1" x14ac:dyDescent="0.2">
      <c r="A137" s="22" t="s">
        <v>227</v>
      </c>
      <c r="B137" s="22" t="s">
        <v>343</v>
      </c>
      <c r="C137" s="22">
        <v>800</v>
      </c>
      <c r="D137" s="22" t="s">
        <v>229</v>
      </c>
      <c r="E137" s="22">
        <v>44</v>
      </c>
      <c r="F137" s="22">
        <v>4</v>
      </c>
      <c r="G137" s="22">
        <v>35200</v>
      </c>
      <c r="H137" s="22">
        <v>3200</v>
      </c>
      <c r="I137" s="9">
        <v>41034</v>
      </c>
      <c r="J137" s="22" t="s">
        <v>217</v>
      </c>
    </row>
    <row r="138" spans="1:10" hidden="1" x14ac:dyDescent="0.2">
      <c r="A138" s="22" t="s">
        <v>222</v>
      </c>
      <c r="B138" s="22" t="s">
        <v>345</v>
      </c>
      <c r="C138" s="22">
        <v>2900</v>
      </c>
      <c r="D138" s="22" t="s">
        <v>228</v>
      </c>
      <c r="E138" s="22">
        <v>42</v>
      </c>
      <c r="F138" s="22">
        <v>3</v>
      </c>
      <c r="G138" s="22">
        <v>121800</v>
      </c>
      <c r="H138" s="22">
        <v>8700</v>
      </c>
      <c r="I138" s="9">
        <v>41036</v>
      </c>
      <c r="J138" s="22" t="s">
        <v>216</v>
      </c>
    </row>
    <row r="139" spans="1:10" hidden="1" x14ac:dyDescent="0.2">
      <c r="A139" s="22" t="s">
        <v>221</v>
      </c>
      <c r="B139" s="22" t="s">
        <v>342</v>
      </c>
      <c r="C139" s="22">
        <v>1790</v>
      </c>
      <c r="D139" s="22" t="s">
        <v>230</v>
      </c>
      <c r="E139" s="22">
        <v>24</v>
      </c>
      <c r="F139" s="22">
        <v>4</v>
      </c>
      <c r="G139" s="22">
        <v>42960</v>
      </c>
      <c r="H139" s="22">
        <v>7160</v>
      </c>
      <c r="I139" s="9">
        <v>41036</v>
      </c>
      <c r="J139" s="22" t="s">
        <v>64</v>
      </c>
    </row>
    <row r="140" spans="1:10" hidden="1" x14ac:dyDescent="0.2">
      <c r="A140" s="22" t="s">
        <v>233</v>
      </c>
      <c r="B140" s="22" t="s">
        <v>339</v>
      </c>
      <c r="C140" s="22">
        <v>1870</v>
      </c>
      <c r="D140" s="22" t="s">
        <v>230</v>
      </c>
      <c r="E140" s="22">
        <v>20</v>
      </c>
      <c r="F140" s="22">
        <v>0</v>
      </c>
      <c r="G140" s="22">
        <v>37400</v>
      </c>
      <c r="H140" s="22">
        <v>0</v>
      </c>
      <c r="I140" s="9">
        <v>41037</v>
      </c>
      <c r="J140" s="22" t="s">
        <v>64</v>
      </c>
    </row>
    <row r="141" spans="1:10" hidden="1" x14ac:dyDescent="0.2">
      <c r="A141" s="22" t="s">
        <v>221</v>
      </c>
      <c r="B141" s="22" t="s">
        <v>340</v>
      </c>
      <c r="C141" s="22">
        <v>2700</v>
      </c>
      <c r="D141" s="22" t="s">
        <v>232</v>
      </c>
      <c r="E141" s="22">
        <v>16</v>
      </c>
      <c r="F141" s="22">
        <v>1</v>
      </c>
      <c r="G141" s="22">
        <v>43200</v>
      </c>
      <c r="H141" s="22">
        <v>2700</v>
      </c>
      <c r="I141" s="9">
        <v>41038</v>
      </c>
      <c r="J141" s="22" t="s">
        <v>215</v>
      </c>
    </row>
    <row r="142" spans="1:10" hidden="1" x14ac:dyDescent="0.2">
      <c r="A142" s="22" t="s">
        <v>219</v>
      </c>
      <c r="B142" s="22" t="s">
        <v>343</v>
      </c>
      <c r="C142" s="22">
        <v>2550</v>
      </c>
      <c r="D142" s="22" t="s">
        <v>231</v>
      </c>
      <c r="E142" s="22">
        <v>21</v>
      </c>
      <c r="F142" s="22">
        <v>3</v>
      </c>
      <c r="G142" s="22">
        <v>53550</v>
      </c>
      <c r="H142" s="22">
        <v>7650</v>
      </c>
      <c r="I142" s="9">
        <v>41039</v>
      </c>
      <c r="J142" s="22" t="s">
        <v>117</v>
      </c>
    </row>
    <row r="143" spans="1:10" hidden="1" x14ac:dyDescent="0.2">
      <c r="A143" s="22" t="s">
        <v>220</v>
      </c>
      <c r="B143" s="22" t="s">
        <v>345</v>
      </c>
      <c r="C143" s="22">
        <v>3370</v>
      </c>
      <c r="D143" s="22" t="s">
        <v>214</v>
      </c>
      <c r="E143" s="22">
        <v>33</v>
      </c>
      <c r="F143" s="22">
        <v>2</v>
      </c>
      <c r="G143" s="22">
        <v>111210</v>
      </c>
      <c r="H143" s="22">
        <v>6740</v>
      </c>
      <c r="I143" s="9">
        <v>41041</v>
      </c>
      <c r="J143" s="22" t="s">
        <v>216</v>
      </c>
    </row>
    <row r="144" spans="1:10" x14ac:dyDescent="0.2">
      <c r="A144" s="22" t="s">
        <v>224</v>
      </c>
      <c r="B144" s="22" t="s">
        <v>345</v>
      </c>
      <c r="C144" s="22">
        <v>1980</v>
      </c>
      <c r="D144" s="22" t="s">
        <v>232</v>
      </c>
      <c r="E144" s="22">
        <v>35</v>
      </c>
      <c r="F144" s="22">
        <v>2</v>
      </c>
      <c r="G144" s="22">
        <v>69300</v>
      </c>
      <c r="H144" s="22">
        <v>3960</v>
      </c>
      <c r="I144" s="9">
        <v>41041</v>
      </c>
      <c r="J144" s="22" t="s">
        <v>216</v>
      </c>
    </row>
    <row r="145" spans="1:10" hidden="1" x14ac:dyDescent="0.2">
      <c r="A145" s="22" t="s">
        <v>219</v>
      </c>
      <c r="B145" s="22" t="s">
        <v>339</v>
      </c>
      <c r="C145" s="22">
        <v>3200</v>
      </c>
      <c r="D145" s="22" t="s">
        <v>229</v>
      </c>
      <c r="E145" s="22">
        <v>27</v>
      </c>
      <c r="F145" s="22">
        <v>1</v>
      </c>
      <c r="G145" s="22">
        <v>86400</v>
      </c>
      <c r="H145" s="22">
        <v>3200</v>
      </c>
      <c r="I145" s="9">
        <v>41043</v>
      </c>
      <c r="J145" s="22" t="s">
        <v>218</v>
      </c>
    </row>
    <row r="146" spans="1:10" hidden="1" x14ac:dyDescent="0.2">
      <c r="A146" s="22" t="s">
        <v>221</v>
      </c>
      <c r="B146" s="22" t="s">
        <v>341</v>
      </c>
      <c r="C146" s="22">
        <v>2220</v>
      </c>
      <c r="D146" s="22" t="s">
        <v>232</v>
      </c>
      <c r="E146" s="22">
        <v>32</v>
      </c>
      <c r="F146" s="22">
        <v>3</v>
      </c>
      <c r="G146" s="22">
        <v>71040</v>
      </c>
      <c r="H146" s="22">
        <v>6660</v>
      </c>
      <c r="I146" s="9">
        <v>41044</v>
      </c>
      <c r="J146" s="22" t="s">
        <v>217</v>
      </c>
    </row>
    <row r="147" spans="1:10" hidden="1" x14ac:dyDescent="0.2">
      <c r="A147" s="22" t="s">
        <v>220</v>
      </c>
      <c r="B147" s="22" t="s">
        <v>344</v>
      </c>
      <c r="C147" s="22">
        <v>2900</v>
      </c>
      <c r="D147" s="22" t="s">
        <v>214</v>
      </c>
      <c r="E147" s="22">
        <v>36</v>
      </c>
      <c r="F147" s="22">
        <v>0</v>
      </c>
      <c r="G147" s="22">
        <v>104400</v>
      </c>
      <c r="H147" s="22">
        <v>0</v>
      </c>
      <c r="I147" s="9">
        <v>41045</v>
      </c>
      <c r="J147" s="22" t="s">
        <v>117</v>
      </c>
    </row>
    <row r="148" spans="1:10" hidden="1" x14ac:dyDescent="0.2">
      <c r="A148" s="22" t="s">
        <v>222</v>
      </c>
      <c r="B148" s="22" t="s">
        <v>339</v>
      </c>
      <c r="C148" s="22">
        <v>4210</v>
      </c>
      <c r="D148" s="22" t="s">
        <v>229</v>
      </c>
      <c r="E148" s="22">
        <v>20</v>
      </c>
      <c r="F148" s="22">
        <v>4</v>
      </c>
      <c r="G148" s="22">
        <v>84200</v>
      </c>
      <c r="H148" s="22">
        <v>16840</v>
      </c>
      <c r="I148" s="9">
        <v>41046</v>
      </c>
      <c r="J148" s="22" t="s">
        <v>117</v>
      </c>
    </row>
    <row r="149" spans="1:10" hidden="1" x14ac:dyDescent="0.2">
      <c r="A149" s="22" t="s">
        <v>219</v>
      </c>
      <c r="B149" s="22" t="s">
        <v>345</v>
      </c>
      <c r="C149" s="22">
        <v>4800</v>
      </c>
      <c r="D149" s="22" t="s">
        <v>214</v>
      </c>
      <c r="E149" s="22">
        <v>27</v>
      </c>
      <c r="F149" s="22">
        <v>4</v>
      </c>
      <c r="G149" s="22">
        <v>129600</v>
      </c>
      <c r="H149" s="22">
        <v>19200</v>
      </c>
      <c r="I149" s="9">
        <v>41046</v>
      </c>
      <c r="J149" s="22" t="s">
        <v>215</v>
      </c>
    </row>
    <row r="150" spans="1:10" hidden="1" x14ac:dyDescent="0.2">
      <c r="A150" s="22" t="s">
        <v>233</v>
      </c>
      <c r="B150" s="22" t="s">
        <v>339</v>
      </c>
      <c r="C150" s="22">
        <v>1850</v>
      </c>
      <c r="D150" s="22" t="s">
        <v>214</v>
      </c>
      <c r="E150" s="22">
        <v>12</v>
      </c>
      <c r="F150" s="22">
        <v>1</v>
      </c>
      <c r="G150" s="22">
        <v>22200</v>
      </c>
      <c r="H150" s="22">
        <v>1850</v>
      </c>
      <c r="I150" s="9">
        <v>41047</v>
      </c>
      <c r="J150" s="22" t="s">
        <v>215</v>
      </c>
    </row>
    <row r="151" spans="1:10" hidden="1" x14ac:dyDescent="0.2">
      <c r="A151" s="22" t="s">
        <v>220</v>
      </c>
      <c r="B151" s="22" t="s">
        <v>343</v>
      </c>
      <c r="C151" s="22">
        <v>1450</v>
      </c>
      <c r="D151" s="22" t="s">
        <v>228</v>
      </c>
      <c r="E151" s="22">
        <v>14</v>
      </c>
      <c r="F151" s="22">
        <v>1</v>
      </c>
      <c r="G151" s="22">
        <v>20300</v>
      </c>
      <c r="H151" s="22">
        <v>1450</v>
      </c>
      <c r="I151" s="9">
        <v>41048</v>
      </c>
      <c r="J151" s="22" t="s">
        <v>215</v>
      </c>
    </row>
    <row r="152" spans="1:10" hidden="1" x14ac:dyDescent="0.2">
      <c r="A152" s="22" t="s">
        <v>221</v>
      </c>
      <c r="B152" s="22" t="s">
        <v>342</v>
      </c>
      <c r="C152" s="22">
        <v>1790</v>
      </c>
      <c r="D152" s="22" t="s">
        <v>214</v>
      </c>
      <c r="E152" s="22">
        <v>31</v>
      </c>
      <c r="F152" s="22">
        <v>1</v>
      </c>
      <c r="G152" s="22">
        <v>55490</v>
      </c>
      <c r="H152" s="22">
        <v>1790</v>
      </c>
      <c r="I152" s="9">
        <v>41049</v>
      </c>
      <c r="J152" s="22" t="s">
        <v>217</v>
      </c>
    </row>
    <row r="153" spans="1:10" hidden="1" x14ac:dyDescent="0.2">
      <c r="A153" s="22" t="s">
        <v>227</v>
      </c>
      <c r="B153" s="22" t="s">
        <v>342</v>
      </c>
      <c r="C153" s="22">
        <v>1200</v>
      </c>
      <c r="D153" s="22" t="s">
        <v>214</v>
      </c>
      <c r="E153" s="22">
        <v>42</v>
      </c>
      <c r="F153" s="22">
        <v>2</v>
      </c>
      <c r="G153" s="22">
        <v>50400</v>
      </c>
      <c r="H153" s="22">
        <v>2400</v>
      </c>
      <c r="I153" s="9">
        <v>41050</v>
      </c>
      <c r="J153" s="22" t="s">
        <v>64</v>
      </c>
    </row>
    <row r="154" spans="1:10" hidden="1" x14ac:dyDescent="0.2">
      <c r="A154" s="22" t="s">
        <v>222</v>
      </c>
      <c r="B154" s="22" t="s">
        <v>341</v>
      </c>
      <c r="C154" s="22">
        <v>4350</v>
      </c>
      <c r="D154" s="22" t="s">
        <v>229</v>
      </c>
      <c r="E154" s="22">
        <v>41</v>
      </c>
      <c r="F154" s="22">
        <v>2</v>
      </c>
      <c r="G154" s="22">
        <v>178350</v>
      </c>
      <c r="H154" s="22">
        <v>8700</v>
      </c>
      <c r="I154" s="9">
        <v>41051</v>
      </c>
      <c r="J154" s="22" t="s">
        <v>216</v>
      </c>
    </row>
    <row r="155" spans="1:10" hidden="1" x14ac:dyDescent="0.2">
      <c r="A155" s="22" t="s">
        <v>225</v>
      </c>
      <c r="B155" s="22" t="s">
        <v>347</v>
      </c>
      <c r="C155" s="22">
        <v>3750</v>
      </c>
      <c r="D155" s="22" t="s">
        <v>231</v>
      </c>
      <c r="E155" s="22">
        <v>40</v>
      </c>
      <c r="F155" s="22">
        <v>0</v>
      </c>
      <c r="G155" s="22">
        <v>150000</v>
      </c>
      <c r="H155" s="22">
        <v>0</v>
      </c>
      <c r="I155" s="9">
        <v>41051</v>
      </c>
      <c r="J155" s="22" t="s">
        <v>216</v>
      </c>
    </row>
    <row r="156" spans="1:10" hidden="1" x14ac:dyDescent="0.2">
      <c r="A156" s="22" t="s">
        <v>219</v>
      </c>
      <c r="B156" s="22" t="s">
        <v>339</v>
      </c>
      <c r="C156" s="22">
        <v>3200</v>
      </c>
      <c r="D156" s="22" t="s">
        <v>228</v>
      </c>
      <c r="E156" s="22">
        <v>47</v>
      </c>
      <c r="F156" s="22">
        <v>0</v>
      </c>
      <c r="G156" s="22">
        <v>150400</v>
      </c>
      <c r="H156" s="22">
        <v>0</v>
      </c>
      <c r="I156" s="9">
        <v>41051</v>
      </c>
      <c r="J156" s="22" t="s">
        <v>216</v>
      </c>
    </row>
    <row r="157" spans="1:10" hidden="1" x14ac:dyDescent="0.2">
      <c r="A157" s="22" t="s">
        <v>220</v>
      </c>
      <c r="B157" s="22" t="s">
        <v>345</v>
      </c>
      <c r="C157" s="22">
        <v>3350</v>
      </c>
      <c r="D157" s="22" t="s">
        <v>228</v>
      </c>
      <c r="E157" s="22">
        <v>38</v>
      </c>
      <c r="F157" s="22">
        <v>3</v>
      </c>
      <c r="G157" s="22">
        <v>127300</v>
      </c>
      <c r="H157" s="22">
        <v>10050</v>
      </c>
      <c r="I157" s="9">
        <v>41053</v>
      </c>
      <c r="J157" s="22" t="s">
        <v>215</v>
      </c>
    </row>
    <row r="158" spans="1:10" hidden="1" x14ac:dyDescent="0.2">
      <c r="A158" s="22" t="s">
        <v>219</v>
      </c>
      <c r="B158" s="22" t="s">
        <v>339</v>
      </c>
      <c r="C158" s="22">
        <v>1400</v>
      </c>
      <c r="D158" s="22" t="s">
        <v>232</v>
      </c>
      <c r="E158" s="22">
        <v>46</v>
      </c>
      <c r="F158" s="22">
        <v>4</v>
      </c>
      <c r="G158" s="22">
        <v>64400</v>
      </c>
      <c r="H158" s="22">
        <v>5600</v>
      </c>
      <c r="I158" s="9">
        <v>41054</v>
      </c>
      <c r="J158" s="22" t="s">
        <v>217</v>
      </c>
    </row>
    <row r="159" spans="1:10" hidden="1" x14ac:dyDescent="0.2">
      <c r="A159" s="22" t="s">
        <v>219</v>
      </c>
      <c r="B159" s="22" t="s">
        <v>339</v>
      </c>
      <c r="C159" s="22">
        <v>3200</v>
      </c>
      <c r="D159" s="22" t="s">
        <v>232</v>
      </c>
      <c r="E159" s="22">
        <v>50</v>
      </c>
      <c r="F159" s="22">
        <v>4</v>
      </c>
      <c r="G159" s="22">
        <v>160000</v>
      </c>
      <c r="H159" s="22">
        <v>12800</v>
      </c>
      <c r="I159" s="9">
        <v>41056</v>
      </c>
      <c r="J159" s="22" t="s">
        <v>64</v>
      </c>
    </row>
    <row r="160" spans="1:10" hidden="1" x14ac:dyDescent="0.2">
      <c r="A160" s="22" t="s">
        <v>223</v>
      </c>
      <c r="B160" s="22" t="s">
        <v>341</v>
      </c>
      <c r="C160" s="22">
        <v>4590</v>
      </c>
      <c r="D160" s="22" t="s">
        <v>214</v>
      </c>
      <c r="E160" s="22">
        <v>28</v>
      </c>
      <c r="F160" s="22">
        <v>2</v>
      </c>
      <c r="G160" s="22">
        <v>128520</v>
      </c>
      <c r="H160" s="22">
        <v>9180</v>
      </c>
      <c r="I160" s="9">
        <v>41057</v>
      </c>
      <c r="J160" s="22" t="s">
        <v>218</v>
      </c>
    </row>
    <row r="161" spans="1:10" hidden="1" x14ac:dyDescent="0.2">
      <c r="A161" s="22" t="s">
        <v>227</v>
      </c>
      <c r="B161" s="22" t="s">
        <v>342</v>
      </c>
      <c r="C161" s="22">
        <v>1200</v>
      </c>
      <c r="D161" s="22" t="s">
        <v>228</v>
      </c>
      <c r="E161" s="22">
        <v>33</v>
      </c>
      <c r="F161" s="22">
        <v>3</v>
      </c>
      <c r="G161" s="22">
        <v>39600</v>
      </c>
      <c r="H161" s="22">
        <v>3600</v>
      </c>
      <c r="I161" s="9">
        <v>41058</v>
      </c>
      <c r="J161" s="22" t="s">
        <v>217</v>
      </c>
    </row>
    <row r="162" spans="1:10" hidden="1" x14ac:dyDescent="0.2">
      <c r="A162" s="22" t="s">
        <v>220</v>
      </c>
      <c r="B162" s="22" t="s">
        <v>344</v>
      </c>
      <c r="C162" s="22">
        <v>2920</v>
      </c>
      <c r="D162" s="22" t="s">
        <v>229</v>
      </c>
      <c r="E162" s="22">
        <v>21</v>
      </c>
      <c r="F162" s="22">
        <v>1</v>
      </c>
      <c r="G162" s="22">
        <v>61320</v>
      </c>
      <c r="H162" s="22">
        <v>2920</v>
      </c>
      <c r="I162" s="9">
        <v>41060</v>
      </c>
      <c r="J162" s="22" t="s">
        <v>217</v>
      </c>
    </row>
    <row r="163" spans="1:10" hidden="1" x14ac:dyDescent="0.2">
      <c r="A163" s="22" t="s">
        <v>225</v>
      </c>
      <c r="B163" s="22" t="s">
        <v>349</v>
      </c>
      <c r="C163" s="22">
        <v>4550</v>
      </c>
      <c r="D163" s="22" t="s">
        <v>228</v>
      </c>
      <c r="E163" s="22">
        <v>10</v>
      </c>
      <c r="F163" s="22">
        <v>1</v>
      </c>
      <c r="G163" s="22">
        <v>45500</v>
      </c>
      <c r="H163" s="22">
        <v>4550</v>
      </c>
      <c r="I163" s="9">
        <v>41061</v>
      </c>
      <c r="J163" s="22" t="s">
        <v>218</v>
      </c>
    </row>
    <row r="164" spans="1:10" hidden="1" x14ac:dyDescent="0.2">
      <c r="A164" s="22" t="s">
        <v>226</v>
      </c>
      <c r="B164" s="22" t="s">
        <v>340</v>
      </c>
      <c r="C164" s="22">
        <v>1150</v>
      </c>
      <c r="D164" s="22" t="s">
        <v>214</v>
      </c>
      <c r="E164" s="22">
        <v>13</v>
      </c>
      <c r="F164" s="22">
        <v>0</v>
      </c>
      <c r="G164" s="22">
        <v>14950</v>
      </c>
      <c r="H164" s="22">
        <v>0</v>
      </c>
      <c r="I164" s="9">
        <v>41064</v>
      </c>
      <c r="J164" s="22" t="s">
        <v>64</v>
      </c>
    </row>
    <row r="165" spans="1:10" hidden="1" x14ac:dyDescent="0.2">
      <c r="A165" s="22" t="s">
        <v>213</v>
      </c>
      <c r="B165" s="22" t="s">
        <v>341</v>
      </c>
      <c r="C165" s="22">
        <v>1400</v>
      </c>
      <c r="D165" s="22" t="s">
        <v>231</v>
      </c>
      <c r="E165" s="22">
        <v>39</v>
      </c>
      <c r="F165" s="22">
        <v>1</v>
      </c>
      <c r="G165" s="22">
        <v>54600</v>
      </c>
      <c r="H165" s="22">
        <v>1400</v>
      </c>
      <c r="I165" s="9">
        <v>41065</v>
      </c>
      <c r="J165" s="22" t="s">
        <v>64</v>
      </c>
    </row>
    <row r="166" spans="1:10" hidden="1" x14ac:dyDescent="0.2">
      <c r="A166" s="22" t="s">
        <v>225</v>
      </c>
      <c r="B166" s="22" t="s">
        <v>346</v>
      </c>
      <c r="C166" s="22">
        <v>4700</v>
      </c>
      <c r="D166" s="22" t="s">
        <v>231</v>
      </c>
      <c r="E166" s="22">
        <v>43</v>
      </c>
      <c r="F166" s="22">
        <v>0</v>
      </c>
      <c r="G166" s="22">
        <v>202100</v>
      </c>
      <c r="H166" s="22">
        <v>0</v>
      </c>
      <c r="I166" s="9">
        <v>41068</v>
      </c>
      <c r="J166" s="22" t="s">
        <v>215</v>
      </c>
    </row>
    <row r="167" spans="1:10" hidden="1" x14ac:dyDescent="0.2">
      <c r="A167" s="22" t="s">
        <v>213</v>
      </c>
      <c r="B167" s="22" t="s">
        <v>340</v>
      </c>
      <c r="C167" s="22">
        <v>2100</v>
      </c>
      <c r="D167" s="22" t="s">
        <v>232</v>
      </c>
      <c r="E167" s="22">
        <v>18</v>
      </c>
      <c r="F167" s="22">
        <v>4</v>
      </c>
      <c r="G167" s="22">
        <v>37800</v>
      </c>
      <c r="H167" s="22">
        <v>8400</v>
      </c>
      <c r="I167" s="9">
        <v>41071</v>
      </c>
      <c r="J167" s="22" t="s">
        <v>64</v>
      </c>
    </row>
    <row r="168" spans="1:10" hidden="1" x14ac:dyDescent="0.2">
      <c r="A168" s="22" t="s">
        <v>223</v>
      </c>
      <c r="B168" s="22" t="s">
        <v>340</v>
      </c>
      <c r="C168" s="22">
        <v>4550</v>
      </c>
      <c r="D168" s="22" t="s">
        <v>229</v>
      </c>
      <c r="E168" s="22">
        <v>19</v>
      </c>
      <c r="F168" s="22">
        <v>3</v>
      </c>
      <c r="G168" s="22">
        <v>86450</v>
      </c>
      <c r="H168" s="22">
        <v>13650</v>
      </c>
      <c r="I168" s="9">
        <v>41072</v>
      </c>
      <c r="J168" s="22" t="s">
        <v>216</v>
      </c>
    </row>
    <row r="169" spans="1:10" hidden="1" x14ac:dyDescent="0.2">
      <c r="A169" s="22" t="s">
        <v>221</v>
      </c>
      <c r="B169" s="22" t="s">
        <v>343</v>
      </c>
      <c r="C169" s="22">
        <v>2540</v>
      </c>
      <c r="D169" s="22" t="s">
        <v>230</v>
      </c>
      <c r="E169" s="22">
        <v>32</v>
      </c>
      <c r="F169" s="22">
        <v>4</v>
      </c>
      <c r="G169" s="22">
        <v>81280</v>
      </c>
      <c r="H169" s="22">
        <v>10160</v>
      </c>
      <c r="I169" s="9">
        <v>41073</v>
      </c>
      <c r="J169" s="22" t="s">
        <v>64</v>
      </c>
    </row>
    <row r="170" spans="1:10" hidden="1" x14ac:dyDescent="0.2">
      <c r="A170" s="22" t="s">
        <v>221</v>
      </c>
      <c r="B170" s="22" t="s">
        <v>343</v>
      </c>
      <c r="C170" s="22">
        <v>2600</v>
      </c>
      <c r="D170" s="22" t="s">
        <v>232</v>
      </c>
      <c r="E170" s="22">
        <v>17</v>
      </c>
      <c r="F170" s="22">
        <v>2</v>
      </c>
      <c r="G170" s="22">
        <v>44200</v>
      </c>
      <c r="H170" s="22">
        <v>5200</v>
      </c>
      <c r="I170" s="9">
        <v>41073</v>
      </c>
      <c r="J170" s="22" t="s">
        <v>117</v>
      </c>
    </row>
    <row r="171" spans="1:10" hidden="1" x14ac:dyDescent="0.2">
      <c r="A171" s="22" t="s">
        <v>223</v>
      </c>
      <c r="B171" s="22" t="s">
        <v>344</v>
      </c>
      <c r="C171" s="22">
        <v>10500</v>
      </c>
      <c r="D171" s="22" t="s">
        <v>230</v>
      </c>
      <c r="E171" s="22">
        <v>49</v>
      </c>
      <c r="F171" s="22">
        <v>0</v>
      </c>
      <c r="G171" s="22">
        <v>514500</v>
      </c>
      <c r="H171" s="22">
        <v>0</v>
      </c>
      <c r="I171" s="9">
        <v>41074</v>
      </c>
      <c r="J171" s="22" t="s">
        <v>64</v>
      </c>
    </row>
    <row r="172" spans="1:10" x14ac:dyDescent="0.2">
      <c r="A172" s="22" t="s">
        <v>213</v>
      </c>
      <c r="B172" s="22" t="s">
        <v>344</v>
      </c>
      <c r="C172" s="22">
        <v>1200</v>
      </c>
      <c r="D172" s="22" t="s">
        <v>228</v>
      </c>
      <c r="E172" s="22">
        <v>46</v>
      </c>
      <c r="F172" s="22">
        <v>2</v>
      </c>
      <c r="G172" s="22">
        <v>55200</v>
      </c>
      <c r="H172" s="22">
        <v>2400</v>
      </c>
      <c r="I172" s="9">
        <v>41074</v>
      </c>
      <c r="J172" s="22" t="s">
        <v>117</v>
      </c>
    </row>
    <row r="173" spans="1:10" hidden="1" x14ac:dyDescent="0.2">
      <c r="A173" s="22" t="s">
        <v>227</v>
      </c>
      <c r="B173" s="22" t="s">
        <v>343</v>
      </c>
      <c r="C173" s="22">
        <v>1000</v>
      </c>
      <c r="D173" s="22" t="s">
        <v>231</v>
      </c>
      <c r="E173" s="22">
        <v>32</v>
      </c>
      <c r="F173" s="22">
        <v>4</v>
      </c>
      <c r="G173" s="22">
        <v>32000</v>
      </c>
      <c r="H173" s="22">
        <v>4000</v>
      </c>
      <c r="I173" s="9">
        <v>41075</v>
      </c>
      <c r="J173" s="22" t="s">
        <v>117</v>
      </c>
    </row>
    <row r="174" spans="1:10" hidden="1" x14ac:dyDescent="0.2">
      <c r="A174" s="22" t="s">
        <v>224</v>
      </c>
      <c r="B174" s="22" t="s">
        <v>340</v>
      </c>
      <c r="C174" s="22">
        <v>1800</v>
      </c>
      <c r="D174" s="22" t="s">
        <v>229</v>
      </c>
      <c r="E174" s="22">
        <v>44</v>
      </c>
      <c r="F174" s="22">
        <v>0</v>
      </c>
      <c r="G174" s="22">
        <v>79200</v>
      </c>
      <c r="H174" s="22">
        <v>0</v>
      </c>
      <c r="I174" s="9">
        <v>41075</v>
      </c>
      <c r="J174" s="22" t="s">
        <v>216</v>
      </c>
    </row>
    <row r="175" spans="1:10" hidden="1" x14ac:dyDescent="0.2">
      <c r="A175" s="22" t="s">
        <v>220</v>
      </c>
      <c r="B175" s="22" t="s">
        <v>344</v>
      </c>
      <c r="C175" s="22">
        <v>2850</v>
      </c>
      <c r="D175" s="22" t="s">
        <v>232</v>
      </c>
      <c r="E175" s="22">
        <v>21</v>
      </c>
      <c r="F175" s="22">
        <v>3</v>
      </c>
      <c r="G175" s="22">
        <v>59850</v>
      </c>
      <c r="H175" s="22">
        <v>8550</v>
      </c>
      <c r="I175" s="9">
        <v>41077</v>
      </c>
      <c r="J175" s="22" t="s">
        <v>64</v>
      </c>
    </row>
    <row r="176" spans="1:10" hidden="1" x14ac:dyDescent="0.2">
      <c r="A176" s="22" t="s">
        <v>221</v>
      </c>
      <c r="B176" s="22" t="s">
        <v>344</v>
      </c>
      <c r="C176" s="22">
        <v>2500</v>
      </c>
      <c r="D176" s="22" t="s">
        <v>229</v>
      </c>
      <c r="E176" s="22">
        <v>49</v>
      </c>
      <c r="F176" s="22">
        <v>3</v>
      </c>
      <c r="G176" s="22">
        <v>122500</v>
      </c>
      <c r="H176" s="22">
        <v>7500</v>
      </c>
      <c r="I176" s="9">
        <v>41078</v>
      </c>
      <c r="J176" s="22" t="s">
        <v>217</v>
      </c>
    </row>
    <row r="177" spans="1:10" hidden="1" x14ac:dyDescent="0.2">
      <c r="A177" s="22" t="s">
        <v>219</v>
      </c>
      <c r="B177" s="22" t="s">
        <v>343</v>
      </c>
      <c r="C177" s="22">
        <v>2570</v>
      </c>
      <c r="D177" s="22" t="s">
        <v>214</v>
      </c>
      <c r="E177" s="22">
        <v>23</v>
      </c>
      <c r="F177" s="22">
        <v>3</v>
      </c>
      <c r="G177" s="22">
        <v>59110</v>
      </c>
      <c r="H177" s="22">
        <v>7710</v>
      </c>
      <c r="I177" s="9">
        <v>41078</v>
      </c>
      <c r="J177" s="22" t="s">
        <v>216</v>
      </c>
    </row>
    <row r="178" spans="1:10" hidden="1" x14ac:dyDescent="0.2">
      <c r="A178" s="22" t="s">
        <v>219</v>
      </c>
      <c r="B178" s="22" t="s">
        <v>341</v>
      </c>
      <c r="C178" s="22">
        <v>2400</v>
      </c>
      <c r="D178" s="22" t="s">
        <v>232</v>
      </c>
      <c r="E178" s="22">
        <v>22</v>
      </c>
      <c r="F178" s="22">
        <v>2</v>
      </c>
      <c r="G178" s="22">
        <v>52800</v>
      </c>
      <c r="H178" s="22">
        <v>4800</v>
      </c>
      <c r="I178" s="9">
        <v>41079</v>
      </c>
      <c r="J178" s="22" t="s">
        <v>217</v>
      </c>
    </row>
    <row r="179" spans="1:10" hidden="1" x14ac:dyDescent="0.2">
      <c r="A179" s="22" t="s">
        <v>222</v>
      </c>
      <c r="B179" s="22" t="s">
        <v>344</v>
      </c>
      <c r="C179" s="22">
        <v>4050</v>
      </c>
      <c r="D179" s="22" t="s">
        <v>229</v>
      </c>
      <c r="E179" s="22">
        <v>17</v>
      </c>
      <c r="F179" s="22">
        <v>0</v>
      </c>
      <c r="G179" s="22">
        <v>68850</v>
      </c>
      <c r="H179" s="22">
        <v>0</v>
      </c>
      <c r="I179" s="9">
        <v>41080</v>
      </c>
      <c r="J179" s="22" t="s">
        <v>218</v>
      </c>
    </row>
    <row r="180" spans="1:10" hidden="1" x14ac:dyDescent="0.2">
      <c r="A180" s="22" t="s">
        <v>225</v>
      </c>
      <c r="B180" s="22" t="s">
        <v>348</v>
      </c>
      <c r="C180" s="22">
        <v>2800</v>
      </c>
      <c r="D180" s="22" t="s">
        <v>229</v>
      </c>
      <c r="E180" s="22">
        <v>46</v>
      </c>
      <c r="F180" s="22">
        <v>3</v>
      </c>
      <c r="G180" s="22">
        <v>128800</v>
      </c>
      <c r="H180" s="22">
        <v>8400</v>
      </c>
      <c r="I180" s="9">
        <v>41080</v>
      </c>
      <c r="J180" s="22" t="s">
        <v>217</v>
      </c>
    </row>
    <row r="181" spans="1:10" hidden="1" x14ac:dyDescent="0.2">
      <c r="A181" s="22" t="s">
        <v>219</v>
      </c>
      <c r="B181" s="22" t="s">
        <v>344</v>
      </c>
      <c r="C181" s="22">
        <v>3300</v>
      </c>
      <c r="D181" s="22" t="s">
        <v>229</v>
      </c>
      <c r="E181" s="22">
        <v>34</v>
      </c>
      <c r="F181" s="22">
        <v>1</v>
      </c>
      <c r="G181" s="22">
        <v>112200</v>
      </c>
      <c r="H181" s="22">
        <v>3300</v>
      </c>
      <c r="I181" s="9">
        <v>41080</v>
      </c>
      <c r="J181" s="22" t="s">
        <v>216</v>
      </c>
    </row>
    <row r="182" spans="1:10" x14ac:dyDescent="0.2">
      <c r="A182" s="22" t="s">
        <v>213</v>
      </c>
      <c r="B182" s="22" t="s">
        <v>339</v>
      </c>
      <c r="C182" s="22">
        <v>1300</v>
      </c>
      <c r="D182" s="22" t="s">
        <v>228</v>
      </c>
      <c r="E182" s="22">
        <v>17</v>
      </c>
      <c r="F182" s="22">
        <v>2</v>
      </c>
      <c r="G182" s="22">
        <v>22100</v>
      </c>
      <c r="H182" s="22">
        <v>2600</v>
      </c>
      <c r="I182" s="9">
        <v>41080</v>
      </c>
      <c r="J182" s="22" t="s">
        <v>217</v>
      </c>
    </row>
    <row r="183" spans="1:10" hidden="1" x14ac:dyDescent="0.2">
      <c r="A183" s="22" t="s">
        <v>226</v>
      </c>
      <c r="B183" s="22" t="s">
        <v>341</v>
      </c>
      <c r="C183" s="22">
        <v>1560</v>
      </c>
      <c r="D183" s="22" t="s">
        <v>214</v>
      </c>
      <c r="E183" s="22">
        <v>25</v>
      </c>
      <c r="F183" s="22">
        <v>3</v>
      </c>
      <c r="G183" s="22">
        <v>39000</v>
      </c>
      <c r="H183" s="22">
        <v>4680</v>
      </c>
      <c r="I183" s="9">
        <v>41083</v>
      </c>
      <c r="J183" s="22" t="s">
        <v>217</v>
      </c>
    </row>
    <row r="184" spans="1:10" hidden="1" x14ac:dyDescent="0.2">
      <c r="A184" s="22" t="s">
        <v>221</v>
      </c>
      <c r="B184" s="22" t="s">
        <v>344</v>
      </c>
      <c r="C184" s="22">
        <v>2560</v>
      </c>
      <c r="D184" s="22" t="s">
        <v>230</v>
      </c>
      <c r="E184" s="22">
        <v>28</v>
      </c>
      <c r="F184" s="22">
        <v>1</v>
      </c>
      <c r="G184" s="22">
        <v>71680</v>
      </c>
      <c r="H184" s="22">
        <v>2560</v>
      </c>
      <c r="I184" s="9">
        <v>41083</v>
      </c>
      <c r="J184" s="22" t="s">
        <v>218</v>
      </c>
    </row>
    <row r="185" spans="1:10" hidden="1" x14ac:dyDescent="0.2">
      <c r="A185" s="22" t="s">
        <v>220</v>
      </c>
      <c r="B185" s="22" t="s">
        <v>340</v>
      </c>
      <c r="C185" s="22">
        <v>4500</v>
      </c>
      <c r="D185" s="22" t="s">
        <v>229</v>
      </c>
      <c r="E185" s="22">
        <v>10</v>
      </c>
      <c r="F185" s="22">
        <v>0</v>
      </c>
      <c r="G185" s="22">
        <v>45000</v>
      </c>
      <c r="H185" s="22">
        <v>0</v>
      </c>
      <c r="I185" s="9">
        <v>41084</v>
      </c>
      <c r="J185" s="22" t="s">
        <v>217</v>
      </c>
    </row>
    <row r="186" spans="1:10" hidden="1" x14ac:dyDescent="0.2">
      <c r="A186" s="22" t="s">
        <v>223</v>
      </c>
      <c r="B186" s="22" t="s">
        <v>341</v>
      </c>
      <c r="C186" s="22">
        <v>4590</v>
      </c>
      <c r="D186" s="22" t="s">
        <v>231</v>
      </c>
      <c r="E186" s="22">
        <v>29</v>
      </c>
      <c r="F186" s="22">
        <v>4</v>
      </c>
      <c r="G186" s="22">
        <v>133110</v>
      </c>
      <c r="H186" s="22">
        <v>18360</v>
      </c>
      <c r="I186" s="9">
        <v>41088</v>
      </c>
      <c r="J186" s="22" t="s">
        <v>216</v>
      </c>
    </row>
    <row r="187" spans="1:10" x14ac:dyDescent="0.2">
      <c r="A187" s="22" t="s">
        <v>224</v>
      </c>
      <c r="B187" s="22" t="s">
        <v>343</v>
      </c>
      <c r="C187" s="22">
        <v>1100</v>
      </c>
      <c r="D187" s="22" t="s">
        <v>230</v>
      </c>
      <c r="E187" s="22">
        <v>38</v>
      </c>
      <c r="F187" s="22">
        <v>4</v>
      </c>
      <c r="G187" s="22">
        <v>41800</v>
      </c>
      <c r="H187" s="22">
        <v>4400</v>
      </c>
      <c r="I187" s="9">
        <v>41088</v>
      </c>
      <c r="J187" s="22" t="s">
        <v>215</v>
      </c>
    </row>
    <row r="188" spans="1:10" hidden="1" x14ac:dyDescent="0.2">
      <c r="A188" s="22" t="s">
        <v>222</v>
      </c>
      <c r="B188" s="22" t="s">
        <v>341</v>
      </c>
      <c r="C188" s="22">
        <v>4350</v>
      </c>
      <c r="D188" s="22" t="s">
        <v>230</v>
      </c>
      <c r="E188" s="22">
        <v>16</v>
      </c>
      <c r="F188" s="22">
        <v>4</v>
      </c>
      <c r="G188" s="22">
        <v>69600</v>
      </c>
      <c r="H188" s="22">
        <v>17400</v>
      </c>
      <c r="I188" s="9">
        <v>41090</v>
      </c>
      <c r="J188" s="22" t="s">
        <v>117</v>
      </c>
    </row>
    <row r="189" spans="1:10" hidden="1" x14ac:dyDescent="0.2">
      <c r="A189" s="22" t="s">
        <v>224</v>
      </c>
      <c r="B189" s="22" t="s">
        <v>343</v>
      </c>
      <c r="C189" s="22">
        <v>1000</v>
      </c>
      <c r="D189" s="22" t="s">
        <v>228</v>
      </c>
      <c r="E189" s="22">
        <v>37</v>
      </c>
      <c r="F189" s="22">
        <v>2</v>
      </c>
      <c r="G189" s="22">
        <v>37000</v>
      </c>
      <c r="H189" s="22">
        <v>2000</v>
      </c>
      <c r="I189" s="9">
        <v>41092</v>
      </c>
      <c r="J189" s="22" t="s">
        <v>217</v>
      </c>
    </row>
    <row r="190" spans="1:10" hidden="1" x14ac:dyDescent="0.2">
      <c r="A190" s="22" t="s">
        <v>223</v>
      </c>
      <c r="B190" s="22" t="s">
        <v>344</v>
      </c>
      <c r="C190" s="22">
        <v>10010</v>
      </c>
      <c r="D190" s="22" t="s">
        <v>214</v>
      </c>
      <c r="E190" s="22">
        <v>14</v>
      </c>
      <c r="F190" s="22">
        <v>3</v>
      </c>
      <c r="G190" s="22">
        <v>140140</v>
      </c>
      <c r="H190" s="22">
        <v>30030</v>
      </c>
      <c r="I190" s="9">
        <v>41094</v>
      </c>
      <c r="J190" s="22" t="s">
        <v>218</v>
      </c>
    </row>
    <row r="191" spans="1:10" hidden="1" x14ac:dyDescent="0.2">
      <c r="A191" s="22" t="s">
        <v>222</v>
      </c>
      <c r="B191" s="22" t="s">
        <v>346</v>
      </c>
      <c r="C191" s="22">
        <v>3900</v>
      </c>
      <c r="D191" s="22" t="s">
        <v>228</v>
      </c>
      <c r="E191" s="22">
        <v>36</v>
      </c>
      <c r="F191" s="22">
        <v>1</v>
      </c>
      <c r="G191" s="22">
        <v>140400</v>
      </c>
      <c r="H191" s="22">
        <v>3900</v>
      </c>
      <c r="I191" s="9">
        <v>41094</v>
      </c>
      <c r="J191" s="22" t="s">
        <v>216</v>
      </c>
    </row>
    <row r="192" spans="1:10" hidden="1" x14ac:dyDescent="0.2">
      <c r="A192" s="22" t="s">
        <v>227</v>
      </c>
      <c r="B192" s="22" t="s">
        <v>343</v>
      </c>
      <c r="C192" s="22">
        <v>800</v>
      </c>
      <c r="D192" s="22" t="s">
        <v>232</v>
      </c>
      <c r="E192" s="22">
        <v>12</v>
      </c>
      <c r="F192" s="22">
        <v>2</v>
      </c>
      <c r="G192" s="22">
        <v>9600</v>
      </c>
      <c r="H192" s="22">
        <v>1600</v>
      </c>
      <c r="I192" s="9">
        <v>41095</v>
      </c>
      <c r="J192" s="22" t="s">
        <v>215</v>
      </c>
    </row>
    <row r="193" spans="1:10" hidden="1" x14ac:dyDescent="0.2">
      <c r="A193" s="22" t="s">
        <v>213</v>
      </c>
      <c r="B193" s="22" t="s">
        <v>342</v>
      </c>
      <c r="C193" s="22">
        <v>1700</v>
      </c>
      <c r="D193" s="22" t="s">
        <v>214</v>
      </c>
      <c r="E193" s="22">
        <v>16</v>
      </c>
      <c r="F193" s="22">
        <v>2</v>
      </c>
      <c r="G193" s="22">
        <v>27200</v>
      </c>
      <c r="H193" s="22">
        <v>3400</v>
      </c>
      <c r="I193" s="9">
        <v>41097</v>
      </c>
      <c r="J193" s="22" t="s">
        <v>64</v>
      </c>
    </row>
    <row r="194" spans="1:10" hidden="1" x14ac:dyDescent="0.2">
      <c r="A194" s="22" t="s">
        <v>219</v>
      </c>
      <c r="B194" s="22" t="s">
        <v>342</v>
      </c>
      <c r="C194" s="22">
        <v>1990</v>
      </c>
      <c r="D194" s="22" t="s">
        <v>230</v>
      </c>
      <c r="E194" s="22">
        <v>38</v>
      </c>
      <c r="F194" s="22">
        <v>3</v>
      </c>
      <c r="G194" s="22">
        <v>75620</v>
      </c>
      <c r="H194" s="22">
        <v>5970</v>
      </c>
      <c r="I194" s="9">
        <v>41098</v>
      </c>
      <c r="J194" s="22" t="s">
        <v>117</v>
      </c>
    </row>
    <row r="195" spans="1:10" hidden="1" x14ac:dyDescent="0.2">
      <c r="A195" s="22" t="s">
        <v>220</v>
      </c>
      <c r="B195" s="22" t="s">
        <v>344</v>
      </c>
      <c r="C195" s="22">
        <v>2950</v>
      </c>
      <c r="D195" s="22" t="s">
        <v>228</v>
      </c>
      <c r="E195" s="22">
        <v>38</v>
      </c>
      <c r="F195" s="22">
        <v>0</v>
      </c>
      <c r="G195" s="22">
        <v>112100</v>
      </c>
      <c r="H195" s="22">
        <v>0</v>
      </c>
      <c r="I195" s="9">
        <v>41099</v>
      </c>
      <c r="J195" s="22" t="s">
        <v>216</v>
      </c>
    </row>
    <row r="196" spans="1:10" hidden="1" x14ac:dyDescent="0.2">
      <c r="A196" s="22" t="s">
        <v>219</v>
      </c>
      <c r="B196" s="22" t="s">
        <v>341</v>
      </c>
      <c r="C196" s="22">
        <v>2360</v>
      </c>
      <c r="D196" s="22" t="s">
        <v>230</v>
      </c>
      <c r="E196" s="22">
        <v>25</v>
      </c>
      <c r="F196" s="22">
        <v>2</v>
      </c>
      <c r="G196" s="22">
        <v>59000</v>
      </c>
      <c r="H196" s="22">
        <v>4720</v>
      </c>
      <c r="I196" s="9">
        <v>41101</v>
      </c>
      <c r="J196" s="22" t="s">
        <v>216</v>
      </c>
    </row>
    <row r="197" spans="1:10" hidden="1" x14ac:dyDescent="0.2">
      <c r="A197" s="22" t="s">
        <v>222</v>
      </c>
      <c r="B197" s="22" t="s">
        <v>343</v>
      </c>
      <c r="C197" s="22">
        <v>2850</v>
      </c>
      <c r="D197" s="22" t="s">
        <v>228</v>
      </c>
      <c r="E197" s="22">
        <v>19</v>
      </c>
      <c r="F197" s="22">
        <v>1</v>
      </c>
      <c r="G197" s="22">
        <v>54150</v>
      </c>
      <c r="H197" s="22">
        <v>2850</v>
      </c>
      <c r="I197" s="9">
        <v>41103</v>
      </c>
      <c r="J197" s="22" t="s">
        <v>215</v>
      </c>
    </row>
    <row r="198" spans="1:10" hidden="1" x14ac:dyDescent="0.2">
      <c r="A198" s="22" t="s">
        <v>226</v>
      </c>
      <c r="B198" s="22" t="s">
        <v>342</v>
      </c>
      <c r="C198" s="22">
        <v>2000</v>
      </c>
      <c r="D198" s="22" t="s">
        <v>229</v>
      </c>
      <c r="E198" s="22">
        <v>14</v>
      </c>
      <c r="F198" s="22">
        <v>4</v>
      </c>
      <c r="G198" s="22">
        <v>28000</v>
      </c>
      <c r="H198" s="22">
        <v>8000</v>
      </c>
      <c r="I198" s="9">
        <v>41104</v>
      </c>
      <c r="J198" s="22" t="s">
        <v>117</v>
      </c>
    </row>
    <row r="199" spans="1:10" hidden="1" x14ac:dyDescent="0.2">
      <c r="A199" s="22" t="s">
        <v>223</v>
      </c>
      <c r="B199" s="22" t="s">
        <v>341</v>
      </c>
      <c r="C199" s="22">
        <v>4600</v>
      </c>
      <c r="D199" s="22" t="s">
        <v>228</v>
      </c>
      <c r="E199" s="22">
        <v>46</v>
      </c>
      <c r="F199" s="22">
        <v>1</v>
      </c>
      <c r="G199" s="22">
        <v>211600</v>
      </c>
      <c r="H199" s="22">
        <v>4600</v>
      </c>
      <c r="I199" s="9">
        <v>41108</v>
      </c>
      <c r="J199" s="22" t="s">
        <v>216</v>
      </c>
    </row>
    <row r="200" spans="1:10" hidden="1" x14ac:dyDescent="0.2">
      <c r="A200" s="22" t="s">
        <v>224</v>
      </c>
      <c r="B200" s="22" t="s">
        <v>339</v>
      </c>
      <c r="C200" s="22">
        <v>900</v>
      </c>
      <c r="D200" s="22" t="s">
        <v>231</v>
      </c>
      <c r="E200" s="22">
        <v>39</v>
      </c>
      <c r="F200" s="22">
        <v>4</v>
      </c>
      <c r="G200" s="22">
        <v>35100</v>
      </c>
      <c r="H200" s="22">
        <v>3600</v>
      </c>
      <c r="I200" s="9">
        <v>41111</v>
      </c>
      <c r="J200" s="22" t="s">
        <v>218</v>
      </c>
    </row>
    <row r="201" spans="1:10" hidden="1" x14ac:dyDescent="0.2">
      <c r="A201" s="22" t="s">
        <v>224</v>
      </c>
      <c r="B201" s="22" t="s">
        <v>339</v>
      </c>
      <c r="C201" s="22">
        <v>1000</v>
      </c>
      <c r="D201" s="22" t="s">
        <v>228</v>
      </c>
      <c r="E201" s="22">
        <v>42</v>
      </c>
      <c r="F201" s="22">
        <v>1</v>
      </c>
      <c r="G201" s="22">
        <v>42000</v>
      </c>
      <c r="H201" s="22">
        <v>1000</v>
      </c>
      <c r="I201" s="9">
        <v>41112</v>
      </c>
      <c r="J201" s="22" t="s">
        <v>217</v>
      </c>
    </row>
    <row r="202" spans="1:10" hidden="1" x14ac:dyDescent="0.2">
      <c r="A202" s="22" t="s">
        <v>226</v>
      </c>
      <c r="B202" s="22" t="s">
        <v>341</v>
      </c>
      <c r="C202" s="22">
        <v>1560</v>
      </c>
      <c r="D202" s="22" t="s">
        <v>231</v>
      </c>
      <c r="E202" s="22">
        <v>40</v>
      </c>
      <c r="F202" s="22">
        <v>4</v>
      </c>
      <c r="G202" s="22">
        <v>62400</v>
      </c>
      <c r="H202" s="22">
        <v>6240</v>
      </c>
      <c r="I202" s="9">
        <v>41115</v>
      </c>
      <c r="J202" s="22" t="s">
        <v>217</v>
      </c>
    </row>
    <row r="203" spans="1:10" hidden="1" x14ac:dyDescent="0.2">
      <c r="A203" s="22" t="s">
        <v>222</v>
      </c>
      <c r="B203" s="22" t="s">
        <v>339</v>
      </c>
      <c r="C203" s="22">
        <v>4210</v>
      </c>
      <c r="D203" s="22" t="s">
        <v>214</v>
      </c>
      <c r="E203" s="22">
        <v>35</v>
      </c>
      <c r="F203" s="22">
        <v>2</v>
      </c>
      <c r="G203" s="22">
        <v>147350</v>
      </c>
      <c r="H203" s="22">
        <v>8420</v>
      </c>
      <c r="I203" s="9">
        <v>41115</v>
      </c>
      <c r="J203" s="22" t="s">
        <v>117</v>
      </c>
    </row>
    <row r="204" spans="1:10" hidden="1" x14ac:dyDescent="0.2">
      <c r="A204" s="22" t="s">
        <v>213</v>
      </c>
      <c r="B204" s="22" t="s">
        <v>341</v>
      </c>
      <c r="C204" s="22">
        <v>1400</v>
      </c>
      <c r="D204" s="22" t="s">
        <v>232</v>
      </c>
      <c r="E204" s="22">
        <v>23</v>
      </c>
      <c r="F204" s="22">
        <v>4</v>
      </c>
      <c r="G204" s="22">
        <v>32200</v>
      </c>
      <c r="H204" s="22">
        <v>5600</v>
      </c>
      <c r="I204" s="9">
        <v>41115</v>
      </c>
      <c r="J204" s="22" t="s">
        <v>117</v>
      </c>
    </row>
    <row r="205" spans="1:10" hidden="1" x14ac:dyDescent="0.2">
      <c r="A205" s="22" t="s">
        <v>226</v>
      </c>
      <c r="B205" s="22" t="s">
        <v>342</v>
      </c>
      <c r="C205" s="22">
        <v>2000</v>
      </c>
      <c r="D205" s="22" t="s">
        <v>228</v>
      </c>
      <c r="E205" s="22">
        <v>40</v>
      </c>
      <c r="F205" s="22">
        <v>3</v>
      </c>
      <c r="G205" s="22">
        <v>80000</v>
      </c>
      <c r="H205" s="22">
        <v>6000</v>
      </c>
      <c r="I205" s="9">
        <v>41116</v>
      </c>
      <c r="J205" s="22" t="s">
        <v>117</v>
      </c>
    </row>
    <row r="206" spans="1:10" hidden="1" x14ac:dyDescent="0.2">
      <c r="A206" s="22" t="s">
        <v>221</v>
      </c>
      <c r="B206" s="22" t="s">
        <v>344</v>
      </c>
      <c r="C206" s="22">
        <v>2600</v>
      </c>
      <c r="D206" s="22" t="s">
        <v>231</v>
      </c>
      <c r="E206" s="22">
        <v>42</v>
      </c>
      <c r="F206" s="22">
        <v>2</v>
      </c>
      <c r="G206" s="22">
        <v>109200</v>
      </c>
      <c r="H206" s="22">
        <v>5200</v>
      </c>
      <c r="I206" s="9">
        <v>41118</v>
      </c>
      <c r="J206" s="22" t="s">
        <v>217</v>
      </c>
    </row>
    <row r="207" spans="1:10" hidden="1" x14ac:dyDescent="0.2">
      <c r="A207" s="22" t="s">
        <v>219</v>
      </c>
      <c r="B207" s="22" t="s">
        <v>342</v>
      </c>
      <c r="C207" s="22">
        <v>1950</v>
      </c>
      <c r="D207" s="22" t="s">
        <v>229</v>
      </c>
      <c r="E207" s="22">
        <v>33</v>
      </c>
      <c r="F207" s="22">
        <v>1</v>
      </c>
      <c r="G207" s="22">
        <v>64350</v>
      </c>
      <c r="H207" s="22">
        <v>1950</v>
      </c>
      <c r="I207" s="9">
        <v>41118</v>
      </c>
      <c r="J207" s="22" t="s">
        <v>218</v>
      </c>
    </row>
    <row r="208" spans="1:10" hidden="1" x14ac:dyDescent="0.2">
      <c r="A208" s="22" t="s">
        <v>220</v>
      </c>
      <c r="B208" s="22" t="s">
        <v>343</v>
      </c>
      <c r="C208" s="22">
        <v>1490</v>
      </c>
      <c r="D208" s="22" t="s">
        <v>231</v>
      </c>
      <c r="E208" s="22">
        <v>49</v>
      </c>
      <c r="F208" s="22">
        <v>1</v>
      </c>
      <c r="G208" s="22">
        <v>73010</v>
      </c>
      <c r="H208" s="22">
        <v>1490</v>
      </c>
      <c r="I208" s="9">
        <v>41119</v>
      </c>
      <c r="J208" s="22" t="s">
        <v>64</v>
      </c>
    </row>
    <row r="209" spans="1:10" hidden="1" x14ac:dyDescent="0.2">
      <c r="A209" s="22" t="s">
        <v>219</v>
      </c>
      <c r="B209" s="22" t="s">
        <v>344</v>
      </c>
      <c r="C209" s="22">
        <v>3100</v>
      </c>
      <c r="D209" s="22" t="s">
        <v>214</v>
      </c>
      <c r="E209" s="22">
        <v>30</v>
      </c>
      <c r="F209" s="22">
        <v>3</v>
      </c>
      <c r="G209" s="22">
        <v>93000</v>
      </c>
      <c r="H209" s="22">
        <v>9300</v>
      </c>
      <c r="I209" s="9">
        <v>41119</v>
      </c>
      <c r="J209" s="22" t="s">
        <v>216</v>
      </c>
    </row>
    <row r="210" spans="1:10" hidden="1" x14ac:dyDescent="0.2">
      <c r="A210" s="22" t="s">
        <v>220</v>
      </c>
      <c r="B210" s="22" t="s">
        <v>343</v>
      </c>
      <c r="C210" s="22">
        <v>1500</v>
      </c>
      <c r="D210" s="22" t="s">
        <v>230</v>
      </c>
      <c r="E210" s="22">
        <v>20</v>
      </c>
      <c r="F210" s="22">
        <v>1</v>
      </c>
      <c r="G210" s="22">
        <v>30000</v>
      </c>
      <c r="H210" s="22">
        <v>1500</v>
      </c>
      <c r="I210" s="9">
        <v>41120</v>
      </c>
      <c r="J210" s="22" t="s">
        <v>215</v>
      </c>
    </row>
    <row r="211" spans="1:10" hidden="1" x14ac:dyDescent="0.2">
      <c r="A211" s="22" t="s">
        <v>223</v>
      </c>
      <c r="B211" s="22" t="s">
        <v>343</v>
      </c>
      <c r="C211" s="22">
        <v>5490</v>
      </c>
      <c r="D211" s="22" t="s">
        <v>214</v>
      </c>
      <c r="E211" s="22">
        <v>28</v>
      </c>
      <c r="F211" s="22">
        <v>2</v>
      </c>
      <c r="G211" s="22">
        <v>153720</v>
      </c>
      <c r="H211" s="22">
        <v>10980</v>
      </c>
      <c r="I211" s="9">
        <v>41120</v>
      </c>
      <c r="J211" s="22" t="s">
        <v>117</v>
      </c>
    </row>
    <row r="212" spans="1:10" hidden="1" x14ac:dyDescent="0.2">
      <c r="A212" s="22" t="s">
        <v>225</v>
      </c>
      <c r="B212" s="22" t="s">
        <v>346</v>
      </c>
      <c r="C212" s="22">
        <v>4800</v>
      </c>
      <c r="D212" s="22" t="s">
        <v>228</v>
      </c>
      <c r="E212" s="22">
        <v>22</v>
      </c>
      <c r="F212" s="22">
        <v>3</v>
      </c>
      <c r="G212" s="22">
        <v>105600</v>
      </c>
      <c r="H212" s="22">
        <v>14400</v>
      </c>
      <c r="I212" s="9">
        <v>41121</v>
      </c>
      <c r="J212" s="22" t="s">
        <v>217</v>
      </c>
    </row>
    <row r="213" spans="1:10" hidden="1" x14ac:dyDescent="0.2">
      <c r="A213" s="22" t="s">
        <v>213</v>
      </c>
      <c r="B213" s="22" t="s">
        <v>342</v>
      </c>
      <c r="C213" s="22">
        <v>1700</v>
      </c>
      <c r="D213" s="22" t="s">
        <v>230</v>
      </c>
      <c r="E213" s="22">
        <v>42</v>
      </c>
      <c r="F213" s="22">
        <v>3</v>
      </c>
      <c r="G213" s="22">
        <v>71400</v>
      </c>
      <c r="H213" s="22">
        <v>5100</v>
      </c>
      <c r="I213" s="9">
        <v>41127</v>
      </c>
      <c r="J213" s="22" t="s">
        <v>117</v>
      </c>
    </row>
    <row r="214" spans="1:10" hidden="1" x14ac:dyDescent="0.2">
      <c r="A214" s="22" t="s">
        <v>222</v>
      </c>
      <c r="B214" s="22" t="s">
        <v>345</v>
      </c>
      <c r="C214" s="22">
        <v>2870</v>
      </c>
      <c r="D214" s="22" t="s">
        <v>232</v>
      </c>
      <c r="E214" s="22">
        <v>31</v>
      </c>
      <c r="F214" s="22">
        <v>3</v>
      </c>
      <c r="G214" s="22">
        <v>88970</v>
      </c>
      <c r="H214" s="22">
        <v>8610</v>
      </c>
      <c r="I214" s="9">
        <v>41131</v>
      </c>
      <c r="J214" s="22" t="s">
        <v>117</v>
      </c>
    </row>
    <row r="215" spans="1:10" hidden="1" x14ac:dyDescent="0.2">
      <c r="A215" s="22" t="s">
        <v>221</v>
      </c>
      <c r="B215" s="22" t="s">
        <v>340</v>
      </c>
      <c r="C215" s="22">
        <v>2710</v>
      </c>
      <c r="D215" s="22" t="s">
        <v>229</v>
      </c>
      <c r="E215" s="22">
        <v>14</v>
      </c>
      <c r="F215" s="22">
        <v>0</v>
      </c>
      <c r="G215" s="22">
        <v>37940</v>
      </c>
      <c r="H215" s="22">
        <v>0</v>
      </c>
      <c r="I215" s="9">
        <v>41132</v>
      </c>
      <c r="J215" s="22" t="s">
        <v>216</v>
      </c>
    </row>
    <row r="216" spans="1:10" hidden="1" x14ac:dyDescent="0.2">
      <c r="A216" s="22" t="s">
        <v>219</v>
      </c>
      <c r="B216" s="22" t="s">
        <v>344</v>
      </c>
      <c r="C216" s="22">
        <v>3300</v>
      </c>
      <c r="D216" s="22" t="s">
        <v>232</v>
      </c>
      <c r="E216" s="22">
        <v>11</v>
      </c>
      <c r="F216" s="22">
        <v>3</v>
      </c>
      <c r="G216" s="22">
        <v>36300</v>
      </c>
      <c r="H216" s="22">
        <v>9900</v>
      </c>
      <c r="I216" s="9">
        <v>41132</v>
      </c>
      <c r="J216" s="22" t="s">
        <v>216</v>
      </c>
    </row>
    <row r="217" spans="1:10" hidden="1" x14ac:dyDescent="0.2">
      <c r="A217" s="22" t="s">
        <v>222</v>
      </c>
      <c r="B217" s="22" t="s">
        <v>345</v>
      </c>
      <c r="C217" s="22">
        <v>2870</v>
      </c>
      <c r="D217" s="22" t="s">
        <v>214</v>
      </c>
      <c r="E217" s="22">
        <v>16</v>
      </c>
      <c r="F217" s="22">
        <v>0</v>
      </c>
      <c r="G217" s="22">
        <v>45920</v>
      </c>
      <c r="H217" s="22">
        <v>0</v>
      </c>
      <c r="I217" s="9">
        <v>41133</v>
      </c>
      <c r="J217" s="22" t="s">
        <v>117</v>
      </c>
    </row>
    <row r="218" spans="1:10" hidden="1" x14ac:dyDescent="0.2">
      <c r="A218" s="22" t="s">
        <v>219</v>
      </c>
      <c r="B218" s="22" t="s">
        <v>344</v>
      </c>
      <c r="C218" s="22">
        <v>3140</v>
      </c>
      <c r="D218" s="22" t="s">
        <v>230</v>
      </c>
      <c r="E218" s="22">
        <v>20</v>
      </c>
      <c r="F218" s="22">
        <v>0</v>
      </c>
      <c r="G218" s="22">
        <v>62800</v>
      </c>
      <c r="H218" s="22">
        <v>0</v>
      </c>
      <c r="I218" s="9">
        <v>41133</v>
      </c>
      <c r="J218" s="22" t="s">
        <v>216</v>
      </c>
    </row>
    <row r="219" spans="1:10" hidden="1" x14ac:dyDescent="0.2">
      <c r="A219" s="22" t="s">
        <v>227</v>
      </c>
      <c r="B219" s="22" t="s">
        <v>345</v>
      </c>
      <c r="C219" s="22">
        <v>1100</v>
      </c>
      <c r="D219" s="22" t="s">
        <v>228</v>
      </c>
      <c r="E219" s="22">
        <v>28</v>
      </c>
      <c r="F219" s="22">
        <v>2</v>
      </c>
      <c r="G219" s="22">
        <v>30800</v>
      </c>
      <c r="H219" s="22">
        <v>2200</v>
      </c>
      <c r="I219" s="9">
        <v>41134</v>
      </c>
      <c r="J219" s="22" t="s">
        <v>64</v>
      </c>
    </row>
    <row r="220" spans="1:10" hidden="1" x14ac:dyDescent="0.2">
      <c r="A220" s="22" t="s">
        <v>219</v>
      </c>
      <c r="B220" s="22" t="s">
        <v>339</v>
      </c>
      <c r="C220" s="22">
        <v>1380</v>
      </c>
      <c r="D220" s="22" t="s">
        <v>229</v>
      </c>
      <c r="E220" s="22">
        <v>28</v>
      </c>
      <c r="F220" s="22">
        <v>3</v>
      </c>
      <c r="G220" s="22">
        <v>38640</v>
      </c>
      <c r="H220" s="22">
        <v>4140</v>
      </c>
      <c r="I220" s="9">
        <v>41134</v>
      </c>
      <c r="J220" s="22" t="s">
        <v>117</v>
      </c>
    </row>
    <row r="221" spans="1:10" hidden="1" x14ac:dyDescent="0.2">
      <c r="A221" s="22" t="s">
        <v>223</v>
      </c>
      <c r="B221" s="22" t="s">
        <v>343</v>
      </c>
      <c r="C221" s="22">
        <v>5490</v>
      </c>
      <c r="D221" s="22" t="s">
        <v>231</v>
      </c>
      <c r="E221" s="22">
        <v>23</v>
      </c>
      <c r="F221" s="22">
        <v>0</v>
      </c>
      <c r="G221" s="22">
        <v>126270</v>
      </c>
      <c r="H221" s="22">
        <v>0</v>
      </c>
      <c r="I221" s="9">
        <v>41136</v>
      </c>
      <c r="J221" s="22" t="s">
        <v>217</v>
      </c>
    </row>
    <row r="222" spans="1:10" hidden="1" x14ac:dyDescent="0.2">
      <c r="A222" s="22" t="s">
        <v>225</v>
      </c>
      <c r="B222" s="22" t="s">
        <v>349</v>
      </c>
      <c r="C222" s="22">
        <v>4500</v>
      </c>
      <c r="D222" s="22" t="s">
        <v>229</v>
      </c>
      <c r="E222" s="22">
        <v>48</v>
      </c>
      <c r="F222" s="22">
        <v>2</v>
      </c>
      <c r="G222" s="22">
        <v>216000</v>
      </c>
      <c r="H222" s="22">
        <v>9000</v>
      </c>
      <c r="I222" s="9">
        <v>41136</v>
      </c>
      <c r="J222" s="22" t="s">
        <v>64</v>
      </c>
    </row>
    <row r="223" spans="1:10" hidden="1" x14ac:dyDescent="0.2">
      <c r="A223" s="22" t="s">
        <v>220</v>
      </c>
      <c r="B223" s="22" t="s">
        <v>345</v>
      </c>
      <c r="C223" s="22">
        <v>3100</v>
      </c>
      <c r="D223" s="22" t="s">
        <v>229</v>
      </c>
      <c r="E223" s="22">
        <v>29</v>
      </c>
      <c r="F223" s="22">
        <v>1</v>
      </c>
      <c r="G223" s="22">
        <v>89900</v>
      </c>
      <c r="H223" s="22">
        <v>3100</v>
      </c>
      <c r="I223" s="9">
        <v>41140</v>
      </c>
      <c r="J223" s="22" t="s">
        <v>217</v>
      </c>
    </row>
    <row r="224" spans="1:10" hidden="1" x14ac:dyDescent="0.2">
      <c r="A224" s="22" t="s">
        <v>222</v>
      </c>
      <c r="B224" s="22" t="s">
        <v>339</v>
      </c>
      <c r="C224" s="22">
        <v>4180</v>
      </c>
      <c r="D224" s="22" t="s">
        <v>231</v>
      </c>
      <c r="E224" s="22">
        <v>28</v>
      </c>
      <c r="F224" s="22">
        <v>1</v>
      </c>
      <c r="G224" s="22">
        <v>117040</v>
      </c>
      <c r="H224" s="22">
        <v>4180</v>
      </c>
      <c r="I224" s="9">
        <v>41140</v>
      </c>
      <c r="J224" s="22" t="s">
        <v>217</v>
      </c>
    </row>
    <row r="225" spans="1:10" hidden="1" x14ac:dyDescent="0.2">
      <c r="A225" s="22" t="s">
        <v>233</v>
      </c>
      <c r="B225" s="22" t="s">
        <v>339</v>
      </c>
      <c r="C225" s="22">
        <v>1900</v>
      </c>
      <c r="D225" s="22" t="s">
        <v>228</v>
      </c>
      <c r="E225" s="22">
        <v>10</v>
      </c>
      <c r="F225" s="22">
        <v>1</v>
      </c>
      <c r="G225" s="22">
        <v>19000</v>
      </c>
      <c r="H225" s="22">
        <v>1900</v>
      </c>
      <c r="I225" s="9">
        <v>41141</v>
      </c>
      <c r="J225" s="22" t="s">
        <v>217</v>
      </c>
    </row>
    <row r="226" spans="1:10" hidden="1" x14ac:dyDescent="0.2">
      <c r="A226" s="22" t="s">
        <v>219</v>
      </c>
      <c r="B226" s="22" t="s">
        <v>345</v>
      </c>
      <c r="C226" s="22">
        <v>4800</v>
      </c>
      <c r="D226" s="22" t="s">
        <v>230</v>
      </c>
      <c r="E226" s="22">
        <v>29</v>
      </c>
      <c r="F226" s="22">
        <v>0</v>
      </c>
      <c r="G226" s="22">
        <v>139200</v>
      </c>
      <c r="H226" s="22">
        <v>0</v>
      </c>
      <c r="I226" s="9">
        <v>41142</v>
      </c>
      <c r="J226" s="22" t="s">
        <v>215</v>
      </c>
    </row>
    <row r="227" spans="1:10" hidden="1" x14ac:dyDescent="0.2">
      <c r="A227" s="22" t="s">
        <v>226</v>
      </c>
      <c r="B227" s="22" t="s">
        <v>340</v>
      </c>
      <c r="C227" s="22">
        <v>1200</v>
      </c>
      <c r="D227" s="22" t="s">
        <v>228</v>
      </c>
      <c r="E227" s="22">
        <v>32</v>
      </c>
      <c r="F227" s="22">
        <v>4</v>
      </c>
      <c r="G227" s="22">
        <v>38400</v>
      </c>
      <c r="H227" s="22">
        <v>4800</v>
      </c>
      <c r="I227" s="9">
        <v>41145</v>
      </c>
      <c r="J227" s="22" t="s">
        <v>217</v>
      </c>
    </row>
    <row r="228" spans="1:10" hidden="1" x14ac:dyDescent="0.2">
      <c r="A228" s="22" t="s">
        <v>219</v>
      </c>
      <c r="B228" s="22" t="s">
        <v>342</v>
      </c>
      <c r="C228" s="22">
        <v>1900</v>
      </c>
      <c r="D228" s="22" t="s">
        <v>228</v>
      </c>
      <c r="E228" s="22">
        <v>30</v>
      </c>
      <c r="F228" s="22">
        <v>1</v>
      </c>
      <c r="G228" s="22">
        <v>57000</v>
      </c>
      <c r="H228" s="22">
        <v>1900</v>
      </c>
      <c r="I228" s="9">
        <v>41149</v>
      </c>
      <c r="J228" s="22" t="s">
        <v>217</v>
      </c>
    </row>
    <row r="229" spans="1:10" hidden="1" x14ac:dyDescent="0.2">
      <c r="A229" s="22" t="s">
        <v>213</v>
      </c>
      <c r="B229" s="22" t="s">
        <v>340</v>
      </c>
      <c r="C229" s="22">
        <v>1990</v>
      </c>
      <c r="D229" s="22" t="s">
        <v>229</v>
      </c>
      <c r="E229" s="22">
        <v>10</v>
      </c>
      <c r="F229" s="22">
        <v>1</v>
      </c>
      <c r="G229" s="22">
        <v>19900</v>
      </c>
      <c r="H229" s="22">
        <v>1990</v>
      </c>
      <c r="I229" s="9">
        <v>41149</v>
      </c>
      <c r="J229" s="22" t="s">
        <v>218</v>
      </c>
    </row>
    <row r="230" spans="1:10" hidden="1" x14ac:dyDescent="0.2">
      <c r="A230" s="22" t="s">
        <v>220</v>
      </c>
      <c r="B230" s="22" t="s">
        <v>344</v>
      </c>
      <c r="C230" s="22">
        <v>2970</v>
      </c>
      <c r="D230" s="22" t="s">
        <v>231</v>
      </c>
      <c r="E230" s="22">
        <v>41</v>
      </c>
      <c r="F230" s="22">
        <v>1</v>
      </c>
      <c r="G230" s="22">
        <v>121770</v>
      </c>
      <c r="H230" s="22">
        <v>2970</v>
      </c>
      <c r="I230" s="9">
        <v>41150</v>
      </c>
      <c r="J230" s="22" t="s">
        <v>218</v>
      </c>
    </row>
    <row r="231" spans="1:10" hidden="1" x14ac:dyDescent="0.2">
      <c r="A231" s="22" t="s">
        <v>220</v>
      </c>
      <c r="B231" s="22" t="s">
        <v>340</v>
      </c>
      <c r="C231" s="22">
        <v>1200</v>
      </c>
      <c r="D231" s="22" t="s">
        <v>228</v>
      </c>
      <c r="E231" s="22">
        <v>13</v>
      </c>
      <c r="F231" s="22">
        <v>1</v>
      </c>
      <c r="G231" s="22">
        <v>15600</v>
      </c>
      <c r="H231" s="22">
        <v>1200</v>
      </c>
      <c r="I231" s="9">
        <v>41152</v>
      </c>
      <c r="J231" s="22" t="s">
        <v>215</v>
      </c>
    </row>
    <row r="232" spans="1:10" hidden="1" x14ac:dyDescent="0.2">
      <c r="A232" s="22" t="s">
        <v>222</v>
      </c>
      <c r="B232" s="22" t="s">
        <v>342</v>
      </c>
      <c r="C232" s="22">
        <v>4100</v>
      </c>
      <c r="D232" s="22" t="s">
        <v>229</v>
      </c>
      <c r="E232" s="22">
        <v>45</v>
      </c>
      <c r="F232" s="22">
        <v>4</v>
      </c>
      <c r="G232" s="22">
        <v>184500</v>
      </c>
      <c r="H232" s="22">
        <v>16400</v>
      </c>
      <c r="I232" s="9">
        <v>41152</v>
      </c>
      <c r="J232" s="22" t="s">
        <v>217</v>
      </c>
    </row>
    <row r="233" spans="1:10" hidden="1" x14ac:dyDescent="0.2">
      <c r="A233" s="22" t="s">
        <v>226</v>
      </c>
      <c r="B233" s="22" t="s">
        <v>343</v>
      </c>
      <c r="C233" s="22">
        <v>1650</v>
      </c>
      <c r="D233" s="22" t="s">
        <v>229</v>
      </c>
      <c r="E233" s="22">
        <v>22</v>
      </c>
      <c r="F233" s="22">
        <v>1</v>
      </c>
      <c r="G233" s="22">
        <v>36300</v>
      </c>
      <c r="H233" s="22">
        <v>1650</v>
      </c>
      <c r="I233" s="9">
        <v>41153</v>
      </c>
      <c r="J233" s="22" t="s">
        <v>117</v>
      </c>
    </row>
    <row r="234" spans="1:10" hidden="1" x14ac:dyDescent="0.2">
      <c r="A234" s="22" t="s">
        <v>219</v>
      </c>
      <c r="B234" s="22" t="s">
        <v>340</v>
      </c>
      <c r="C234" s="22">
        <v>3150</v>
      </c>
      <c r="D234" s="22" t="s">
        <v>231</v>
      </c>
      <c r="E234" s="22">
        <v>38</v>
      </c>
      <c r="F234" s="22">
        <v>2</v>
      </c>
      <c r="G234" s="22">
        <v>119700</v>
      </c>
      <c r="H234" s="22">
        <v>6300</v>
      </c>
      <c r="I234" s="9">
        <v>41154</v>
      </c>
      <c r="J234" s="22" t="s">
        <v>117</v>
      </c>
    </row>
    <row r="235" spans="1:10" hidden="1" x14ac:dyDescent="0.2">
      <c r="A235" s="22" t="s">
        <v>213</v>
      </c>
      <c r="B235" s="22" t="s">
        <v>342</v>
      </c>
      <c r="C235" s="22">
        <v>1700</v>
      </c>
      <c r="D235" s="22" t="s">
        <v>231</v>
      </c>
      <c r="E235" s="22">
        <v>50</v>
      </c>
      <c r="F235" s="22">
        <v>4</v>
      </c>
      <c r="G235" s="22">
        <v>85000</v>
      </c>
      <c r="H235" s="22">
        <v>6800</v>
      </c>
      <c r="I235" s="9">
        <v>41154</v>
      </c>
      <c r="J235" s="22" t="s">
        <v>218</v>
      </c>
    </row>
    <row r="236" spans="1:10" hidden="1" x14ac:dyDescent="0.2">
      <c r="A236" s="22" t="s">
        <v>227</v>
      </c>
      <c r="B236" s="22" t="s">
        <v>339</v>
      </c>
      <c r="C236" s="22">
        <v>1150</v>
      </c>
      <c r="D236" s="22" t="s">
        <v>231</v>
      </c>
      <c r="E236" s="22">
        <v>48</v>
      </c>
      <c r="F236" s="22">
        <v>2</v>
      </c>
      <c r="G236" s="22">
        <v>55200</v>
      </c>
      <c r="H236" s="22">
        <v>2300</v>
      </c>
      <c r="I236" s="9">
        <v>41157</v>
      </c>
      <c r="J236" s="22" t="s">
        <v>218</v>
      </c>
    </row>
    <row r="237" spans="1:10" hidden="1" x14ac:dyDescent="0.2">
      <c r="A237" s="22" t="s">
        <v>227</v>
      </c>
      <c r="B237" s="22" t="s">
        <v>339</v>
      </c>
      <c r="C237" s="22">
        <v>1150</v>
      </c>
      <c r="D237" s="22" t="s">
        <v>230</v>
      </c>
      <c r="E237" s="22">
        <v>27</v>
      </c>
      <c r="F237" s="22">
        <v>3</v>
      </c>
      <c r="G237" s="22">
        <v>31050</v>
      </c>
      <c r="H237" s="22">
        <v>3450</v>
      </c>
      <c r="I237" s="9">
        <v>41159</v>
      </c>
      <c r="J237" s="22" t="s">
        <v>117</v>
      </c>
    </row>
    <row r="238" spans="1:10" hidden="1" x14ac:dyDescent="0.2">
      <c r="A238" s="22" t="s">
        <v>219</v>
      </c>
      <c r="B238" s="22" t="s">
        <v>341</v>
      </c>
      <c r="C238" s="22">
        <v>2400</v>
      </c>
      <c r="D238" s="22" t="s">
        <v>228</v>
      </c>
      <c r="E238" s="22">
        <v>48</v>
      </c>
      <c r="F238" s="22">
        <v>2</v>
      </c>
      <c r="G238" s="22">
        <v>115200</v>
      </c>
      <c r="H238" s="22">
        <v>4800</v>
      </c>
      <c r="I238" s="9">
        <v>41160</v>
      </c>
      <c r="J238" s="22" t="s">
        <v>64</v>
      </c>
    </row>
    <row r="239" spans="1:10" hidden="1" x14ac:dyDescent="0.2">
      <c r="A239" s="22" t="s">
        <v>226</v>
      </c>
      <c r="B239" s="22" t="s">
        <v>340</v>
      </c>
      <c r="C239" s="22">
        <v>1150</v>
      </c>
      <c r="D239" s="22" t="s">
        <v>230</v>
      </c>
      <c r="E239" s="22">
        <v>14</v>
      </c>
      <c r="F239" s="22">
        <v>4</v>
      </c>
      <c r="G239" s="22">
        <v>16100</v>
      </c>
      <c r="H239" s="22">
        <v>4600</v>
      </c>
      <c r="I239" s="9">
        <v>41161</v>
      </c>
      <c r="J239" s="22" t="s">
        <v>215</v>
      </c>
    </row>
    <row r="240" spans="1:10" hidden="1" x14ac:dyDescent="0.2">
      <c r="A240" s="22" t="s">
        <v>222</v>
      </c>
      <c r="B240" s="22" t="s">
        <v>339</v>
      </c>
      <c r="C240" s="22">
        <v>4200</v>
      </c>
      <c r="D240" s="22" t="s">
        <v>228</v>
      </c>
      <c r="E240" s="22">
        <v>26</v>
      </c>
      <c r="F240" s="22">
        <v>1</v>
      </c>
      <c r="G240" s="22">
        <v>109200</v>
      </c>
      <c r="H240" s="22">
        <v>4200</v>
      </c>
      <c r="I240" s="9">
        <v>41162</v>
      </c>
      <c r="J240" s="22" t="s">
        <v>216</v>
      </c>
    </row>
    <row r="241" spans="1:10" hidden="1" x14ac:dyDescent="0.2">
      <c r="A241" s="22" t="s">
        <v>213</v>
      </c>
      <c r="B241" s="22" t="s">
        <v>340</v>
      </c>
      <c r="C241" s="22">
        <v>2100</v>
      </c>
      <c r="D241" s="22" t="s">
        <v>228</v>
      </c>
      <c r="E241" s="22">
        <v>37</v>
      </c>
      <c r="F241" s="22">
        <v>0</v>
      </c>
      <c r="G241" s="22">
        <v>77700</v>
      </c>
      <c r="H241" s="22">
        <v>0</v>
      </c>
      <c r="I241" s="9">
        <v>41162</v>
      </c>
      <c r="J241" s="22" t="s">
        <v>117</v>
      </c>
    </row>
    <row r="242" spans="1:10" hidden="1" x14ac:dyDescent="0.2">
      <c r="A242" s="22" t="s">
        <v>227</v>
      </c>
      <c r="B242" s="22" t="s">
        <v>342</v>
      </c>
      <c r="C242" s="22">
        <v>1200</v>
      </c>
      <c r="D242" s="22" t="s">
        <v>231</v>
      </c>
      <c r="E242" s="22">
        <v>39</v>
      </c>
      <c r="F242" s="22">
        <v>4</v>
      </c>
      <c r="G242" s="22">
        <v>46800</v>
      </c>
      <c r="H242" s="22">
        <v>4800</v>
      </c>
      <c r="I242" s="9">
        <v>41164</v>
      </c>
      <c r="J242" s="22" t="s">
        <v>215</v>
      </c>
    </row>
    <row r="243" spans="1:10" hidden="1" x14ac:dyDescent="0.2">
      <c r="A243" s="22" t="s">
        <v>222</v>
      </c>
      <c r="B243" s="22" t="s">
        <v>343</v>
      </c>
      <c r="C243" s="22">
        <v>2850</v>
      </c>
      <c r="D243" s="22" t="s">
        <v>229</v>
      </c>
      <c r="E243" s="22">
        <v>25</v>
      </c>
      <c r="F243" s="22">
        <v>3</v>
      </c>
      <c r="G243" s="22">
        <v>71250</v>
      </c>
      <c r="H243" s="22">
        <v>8550</v>
      </c>
      <c r="I243" s="9">
        <v>41164</v>
      </c>
      <c r="J243" s="22" t="s">
        <v>217</v>
      </c>
    </row>
    <row r="244" spans="1:10" hidden="1" x14ac:dyDescent="0.2">
      <c r="A244" s="22" t="s">
        <v>222</v>
      </c>
      <c r="B244" s="22" t="s">
        <v>341</v>
      </c>
      <c r="C244" s="22">
        <v>4350</v>
      </c>
      <c r="D244" s="22" t="s">
        <v>231</v>
      </c>
      <c r="E244" s="22">
        <v>41</v>
      </c>
      <c r="F244" s="22">
        <v>2</v>
      </c>
      <c r="G244" s="22">
        <v>178350</v>
      </c>
      <c r="H244" s="22">
        <v>8700</v>
      </c>
      <c r="I244" s="9">
        <v>41167</v>
      </c>
      <c r="J244" s="22" t="s">
        <v>217</v>
      </c>
    </row>
    <row r="245" spans="1:10" hidden="1" x14ac:dyDescent="0.2">
      <c r="A245" s="22" t="s">
        <v>225</v>
      </c>
      <c r="B245" s="22" t="s">
        <v>348</v>
      </c>
      <c r="C245" s="22">
        <v>2850</v>
      </c>
      <c r="D245" s="22" t="s">
        <v>232</v>
      </c>
      <c r="E245" s="22">
        <v>11</v>
      </c>
      <c r="F245" s="22">
        <v>0</v>
      </c>
      <c r="G245" s="22">
        <v>31350</v>
      </c>
      <c r="H245" s="22">
        <v>0</v>
      </c>
      <c r="I245" s="9">
        <v>41168</v>
      </c>
      <c r="J245" s="22" t="s">
        <v>215</v>
      </c>
    </row>
    <row r="246" spans="1:10" hidden="1" x14ac:dyDescent="0.2">
      <c r="A246" s="22" t="s">
        <v>219</v>
      </c>
      <c r="B246" s="22" t="s">
        <v>340</v>
      </c>
      <c r="C246" s="22">
        <v>3150</v>
      </c>
      <c r="D246" s="22" t="s">
        <v>230</v>
      </c>
      <c r="E246" s="22">
        <v>29</v>
      </c>
      <c r="F246" s="22">
        <v>3</v>
      </c>
      <c r="G246" s="22">
        <v>91350</v>
      </c>
      <c r="H246" s="22">
        <v>9450</v>
      </c>
      <c r="I246" s="9">
        <v>41170</v>
      </c>
      <c r="J246" s="22" t="s">
        <v>215</v>
      </c>
    </row>
    <row r="247" spans="1:10" hidden="1" x14ac:dyDescent="0.2">
      <c r="A247" s="22" t="s">
        <v>222</v>
      </c>
      <c r="B247" s="22" t="s">
        <v>341</v>
      </c>
      <c r="C247" s="22">
        <v>4400</v>
      </c>
      <c r="D247" s="22" t="s">
        <v>228</v>
      </c>
      <c r="E247" s="22">
        <v>39</v>
      </c>
      <c r="F247" s="22">
        <v>1</v>
      </c>
      <c r="G247" s="22">
        <v>171600</v>
      </c>
      <c r="H247" s="22">
        <v>4400</v>
      </c>
      <c r="I247" s="9">
        <v>41171</v>
      </c>
      <c r="J247" s="22" t="s">
        <v>215</v>
      </c>
    </row>
    <row r="248" spans="1:10" hidden="1" x14ac:dyDescent="0.2">
      <c r="A248" s="22" t="s">
        <v>222</v>
      </c>
      <c r="B248" s="22" t="s">
        <v>345</v>
      </c>
      <c r="C248" s="22">
        <v>2870</v>
      </c>
      <c r="D248" s="22" t="s">
        <v>229</v>
      </c>
      <c r="E248" s="22">
        <v>28</v>
      </c>
      <c r="F248" s="22">
        <v>1</v>
      </c>
      <c r="G248" s="22">
        <v>80360</v>
      </c>
      <c r="H248" s="22">
        <v>2870</v>
      </c>
      <c r="I248" s="9">
        <v>41172</v>
      </c>
      <c r="J248" s="22" t="s">
        <v>117</v>
      </c>
    </row>
    <row r="249" spans="1:10" hidden="1" x14ac:dyDescent="0.2">
      <c r="A249" s="22" t="s">
        <v>223</v>
      </c>
      <c r="B249" s="22" t="s">
        <v>341</v>
      </c>
      <c r="C249" s="22">
        <v>4590</v>
      </c>
      <c r="D249" s="22" t="s">
        <v>229</v>
      </c>
      <c r="E249" s="22">
        <v>36</v>
      </c>
      <c r="F249" s="22">
        <v>2</v>
      </c>
      <c r="G249" s="22">
        <v>165240</v>
      </c>
      <c r="H249" s="22">
        <v>9180</v>
      </c>
      <c r="I249" s="9">
        <v>41173</v>
      </c>
      <c r="J249" s="22" t="s">
        <v>217</v>
      </c>
    </row>
    <row r="250" spans="1:10" hidden="1" x14ac:dyDescent="0.2">
      <c r="A250" s="22" t="s">
        <v>233</v>
      </c>
      <c r="B250" s="22" t="s">
        <v>339</v>
      </c>
      <c r="C250" s="22">
        <v>1800</v>
      </c>
      <c r="D250" s="22" t="s">
        <v>229</v>
      </c>
      <c r="E250" s="22">
        <v>8</v>
      </c>
      <c r="F250" s="22">
        <v>1</v>
      </c>
      <c r="G250" s="22">
        <v>14400</v>
      </c>
      <c r="H250" s="22">
        <v>1800</v>
      </c>
      <c r="I250" s="9">
        <v>41174</v>
      </c>
      <c r="J250" s="22" t="s">
        <v>117</v>
      </c>
    </row>
    <row r="251" spans="1:10" hidden="1" x14ac:dyDescent="0.2">
      <c r="A251" s="22" t="s">
        <v>220</v>
      </c>
      <c r="B251" s="22" t="s">
        <v>345</v>
      </c>
      <c r="C251" s="22">
        <v>3390</v>
      </c>
      <c r="D251" s="22" t="s">
        <v>230</v>
      </c>
      <c r="E251" s="22">
        <v>19</v>
      </c>
      <c r="F251" s="22">
        <v>3</v>
      </c>
      <c r="G251" s="22">
        <v>64410</v>
      </c>
      <c r="H251" s="22">
        <v>10170</v>
      </c>
      <c r="I251" s="9">
        <v>41174</v>
      </c>
      <c r="J251" s="22" t="s">
        <v>216</v>
      </c>
    </row>
    <row r="252" spans="1:10" hidden="1" x14ac:dyDescent="0.2">
      <c r="A252" s="22" t="s">
        <v>222</v>
      </c>
      <c r="B252" s="22" t="s">
        <v>343</v>
      </c>
      <c r="C252" s="22">
        <v>2850</v>
      </c>
      <c r="D252" s="22" t="s">
        <v>230</v>
      </c>
      <c r="E252" s="22">
        <v>36</v>
      </c>
      <c r="F252" s="22">
        <v>2</v>
      </c>
      <c r="G252" s="22">
        <v>102600</v>
      </c>
      <c r="H252" s="22">
        <v>5700</v>
      </c>
      <c r="I252" s="9">
        <v>41174</v>
      </c>
      <c r="J252" s="22" t="s">
        <v>215</v>
      </c>
    </row>
    <row r="253" spans="1:10" hidden="1" x14ac:dyDescent="0.2">
      <c r="A253" s="22" t="s">
        <v>221</v>
      </c>
      <c r="B253" s="22" t="s">
        <v>340</v>
      </c>
      <c r="C253" s="22">
        <v>2620</v>
      </c>
      <c r="D253" s="22" t="s">
        <v>214</v>
      </c>
      <c r="E253" s="22">
        <v>20</v>
      </c>
      <c r="F253" s="22">
        <v>2</v>
      </c>
      <c r="G253" s="22">
        <v>52400</v>
      </c>
      <c r="H253" s="22">
        <v>5240</v>
      </c>
      <c r="I253" s="9">
        <v>41178</v>
      </c>
      <c r="J253" s="22" t="s">
        <v>216</v>
      </c>
    </row>
    <row r="254" spans="1:10" hidden="1" x14ac:dyDescent="0.2">
      <c r="A254" s="22" t="s">
        <v>223</v>
      </c>
      <c r="B254" s="22" t="s">
        <v>340</v>
      </c>
      <c r="C254" s="22">
        <v>4550</v>
      </c>
      <c r="D254" s="22" t="s">
        <v>228</v>
      </c>
      <c r="E254" s="22">
        <v>28</v>
      </c>
      <c r="F254" s="22">
        <v>0</v>
      </c>
      <c r="G254" s="22">
        <v>127400</v>
      </c>
      <c r="H254" s="22">
        <v>0</v>
      </c>
      <c r="I254" s="9">
        <v>41180</v>
      </c>
      <c r="J254" s="22" t="s">
        <v>217</v>
      </c>
    </row>
    <row r="255" spans="1:10" hidden="1" x14ac:dyDescent="0.2">
      <c r="A255" s="22" t="s">
        <v>225</v>
      </c>
      <c r="B255" s="22" t="s">
        <v>347</v>
      </c>
      <c r="C255" s="22">
        <v>3750</v>
      </c>
      <c r="D255" s="22" t="s">
        <v>230</v>
      </c>
      <c r="E255" s="22">
        <v>47</v>
      </c>
      <c r="F255" s="22">
        <v>1</v>
      </c>
      <c r="G255" s="22">
        <v>176250</v>
      </c>
      <c r="H255" s="22">
        <v>3750</v>
      </c>
      <c r="I255" s="9">
        <v>41181</v>
      </c>
      <c r="J255" s="22" t="s">
        <v>117</v>
      </c>
    </row>
    <row r="256" spans="1:10" hidden="1" x14ac:dyDescent="0.2">
      <c r="A256" s="22" t="s">
        <v>224</v>
      </c>
      <c r="B256" s="22" t="s">
        <v>339</v>
      </c>
      <c r="C256" s="22">
        <v>900</v>
      </c>
      <c r="D256" s="22" t="s">
        <v>232</v>
      </c>
      <c r="E256" s="22">
        <v>18</v>
      </c>
      <c r="F256" s="22">
        <v>3</v>
      </c>
      <c r="G256" s="22">
        <v>16200</v>
      </c>
      <c r="H256" s="22">
        <v>2700</v>
      </c>
      <c r="I256" s="9">
        <v>41181</v>
      </c>
      <c r="J256" s="22" t="s">
        <v>217</v>
      </c>
    </row>
    <row r="257" spans="1:10" hidden="1" x14ac:dyDescent="0.2">
      <c r="A257" s="22" t="s">
        <v>220</v>
      </c>
      <c r="B257" s="22" t="s">
        <v>343</v>
      </c>
      <c r="C257" s="22">
        <v>1500</v>
      </c>
      <c r="D257" s="22" t="s">
        <v>229</v>
      </c>
      <c r="E257" s="22">
        <v>38</v>
      </c>
      <c r="F257" s="22">
        <v>1</v>
      </c>
      <c r="G257" s="22">
        <v>57000</v>
      </c>
      <c r="H257" s="22">
        <v>1500</v>
      </c>
      <c r="I257" s="9">
        <v>41183</v>
      </c>
      <c r="J257" s="22" t="s">
        <v>217</v>
      </c>
    </row>
    <row r="258" spans="1:10" hidden="1" x14ac:dyDescent="0.2">
      <c r="A258" s="22" t="s">
        <v>220</v>
      </c>
      <c r="B258" s="22" t="s">
        <v>343</v>
      </c>
      <c r="C258" s="22">
        <v>1600</v>
      </c>
      <c r="D258" s="22" t="s">
        <v>232</v>
      </c>
      <c r="E258" s="22">
        <v>14</v>
      </c>
      <c r="F258" s="22">
        <v>0</v>
      </c>
      <c r="G258" s="22">
        <v>22400</v>
      </c>
      <c r="H258" s="22">
        <v>0</v>
      </c>
      <c r="I258" s="9">
        <v>41183</v>
      </c>
      <c r="J258" s="22" t="s">
        <v>117</v>
      </c>
    </row>
    <row r="259" spans="1:10" hidden="1" x14ac:dyDescent="0.2">
      <c r="A259" s="22" t="s">
        <v>224</v>
      </c>
      <c r="B259" s="22" t="s">
        <v>343</v>
      </c>
      <c r="C259" s="22">
        <v>1100</v>
      </c>
      <c r="D259" s="22" t="s">
        <v>214</v>
      </c>
      <c r="E259" s="22">
        <v>40</v>
      </c>
      <c r="F259" s="22">
        <v>3</v>
      </c>
      <c r="G259" s="22">
        <v>44000</v>
      </c>
      <c r="H259" s="22">
        <v>3300</v>
      </c>
      <c r="I259" s="9">
        <v>41186</v>
      </c>
      <c r="J259" s="22" t="s">
        <v>215</v>
      </c>
    </row>
    <row r="260" spans="1:10" hidden="1" x14ac:dyDescent="0.2">
      <c r="A260" s="22" t="s">
        <v>219</v>
      </c>
      <c r="B260" s="22" t="s">
        <v>344</v>
      </c>
      <c r="C260" s="22">
        <v>3100</v>
      </c>
      <c r="D260" s="22" t="s">
        <v>231</v>
      </c>
      <c r="E260" s="22">
        <v>27</v>
      </c>
      <c r="F260" s="22">
        <v>1</v>
      </c>
      <c r="G260" s="22">
        <v>83700</v>
      </c>
      <c r="H260" s="22">
        <v>3100</v>
      </c>
      <c r="I260" s="9">
        <v>41188</v>
      </c>
      <c r="J260" s="22" t="s">
        <v>215</v>
      </c>
    </row>
    <row r="261" spans="1:10" hidden="1" x14ac:dyDescent="0.2">
      <c r="A261" s="22" t="s">
        <v>227</v>
      </c>
      <c r="B261" s="22" t="s">
        <v>339</v>
      </c>
      <c r="C261" s="22">
        <v>1200</v>
      </c>
      <c r="D261" s="22" t="s">
        <v>232</v>
      </c>
      <c r="E261" s="22">
        <v>20</v>
      </c>
      <c r="F261" s="22">
        <v>4</v>
      </c>
      <c r="G261" s="22">
        <v>24000</v>
      </c>
      <c r="H261" s="22">
        <v>4800</v>
      </c>
      <c r="I261" s="9">
        <v>41189</v>
      </c>
      <c r="J261" s="22" t="s">
        <v>216</v>
      </c>
    </row>
    <row r="262" spans="1:10" hidden="1" x14ac:dyDescent="0.2">
      <c r="A262" s="22" t="s">
        <v>226</v>
      </c>
      <c r="B262" s="22" t="s">
        <v>344</v>
      </c>
      <c r="C262" s="22">
        <v>2500</v>
      </c>
      <c r="D262" s="22" t="s">
        <v>229</v>
      </c>
      <c r="E262" s="22">
        <v>18</v>
      </c>
      <c r="F262" s="22">
        <v>1</v>
      </c>
      <c r="G262" s="22">
        <v>45000</v>
      </c>
      <c r="H262" s="22">
        <v>2500</v>
      </c>
      <c r="I262" s="9">
        <v>41189</v>
      </c>
      <c r="J262" s="22" t="s">
        <v>218</v>
      </c>
    </row>
    <row r="263" spans="1:10" hidden="1" x14ac:dyDescent="0.2">
      <c r="A263" s="22" t="s">
        <v>221</v>
      </c>
      <c r="B263" s="22" t="s">
        <v>339</v>
      </c>
      <c r="C263" s="22">
        <v>3900</v>
      </c>
      <c r="D263" s="22" t="s">
        <v>231</v>
      </c>
      <c r="E263" s="22">
        <v>29</v>
      </c>
      <c r="F263" s="22">
        <v>2</v>
      </c>
      <c r="G263" s="22">
        <v>113100</v>
      </c>
      <c r="H263" s="22">
        <v>7800</v>
      </c>
      <c r="I263" s="9">
        <v>41190</v>
      </c>
      <c r="J263" s="22" t="s">
        <v>64</v>
      </c>
    </row>
    <row r="264" spans="1:10" hidden="1" x14ac:dyDescent="0.2">
      <c r="A264" s="22" t="s">
        <v>233</v>
      </c>
      <c r="B264" s="22" t="s">
        <v>339</v>
      </c>
      <c r="C264" s="22">
        <v>1890</v>
      </c>
      <c r="D264" s="22" t="s">
        <v>231</v>
      </c>
      <c r="E264" s="22">
        <v>16</v>
      </c>
      <c r="F264" s="22">
        <v>0</v>
      </c>
      <c r="G264" s="22">
        <v>30240</v>
      </c>
      <c r="H264" s="22">
        <v>0</v>
      </c>
      <c r="I264" s="9">
        <v>41192</v>
      </c>
      <c r="J264" s="22" t="s">
        <v>216</v>
      </c>
    </row>
    <row r="265" spans="1:10" hidden="1" x14ac:dyDescent="0.2">
      <c r="A265" s="22" t="s">
        <v>221</v>
      </c>
      <c r="B265" s="22" t="s">
        <v>343</v>
      </c>
      <c r="C265" s="22">
        <v>2580</v>
      </c>
      <c r="D265" s="22" t="s">
        <v>229</v>
      </c>
      <c r="E265" s="22">
        <v>45</v>
      </c>
      <c r="F265" s="22">
        <v>0</v>
      </c>
      <c r="G265" s="22">
        <v>116100</v>
      </c>
      <c r="H265" s="22">
        <v>0</v>
      </c>
      <c r="I265" s="9">
        <v>41192</v>
      </c>
      <c r="J265" s="22" t="s">
        <v>215</v>
      </c>
    </row>
    <row r="266" spans="1:10" hidden="1" x14ac:dyDescent="0.2">
      <c r="A266" s="22" t="s">
        <v>219</v>
      </c>
      <c r="B266" s="22" t="s">
        <v>343</v>
      </c>
      <c r="C266" s="22">
        <v>2500</v>
      </c>
      <c r="D266" s="22" t="s">
        <v>229</v>
      </c>
      <c r="E266" s="22">
        <v>19</v>
      </c>
      <c r="F266" s="22">
        <v>2</v>
      </c>
      <c r="G266" s="22">
        <v>47500</v>
      </c>
      <c r="H266" s="22">
        <v>5000</v>
      </c>
      <c r="I266" s="9">
        <v>41192</v>
      </c>
      <c r="J266" s="22" t="s">
        <v>218</v>
      </c>
    </row>
    <row r="267" spans="1:10" hidden="1" x14ac:dyDescent="0.2">
      <c r="A267" s="22" t="s">
        <v>227</v>
      </c>
      <c r="B267" s="22" t="s">
        <v>339</v>
      </c>
      <c r="C267" s="22">
        <v>1150</v>
      </c>
      <c r="D267" s="22" t="s">
        <v>229</v>
      </c>
      <c r="E267" s="22">
        <v>46</v>
      </c>
      <c r="F267" s="22">
        <v>4</v>
      </c>
      <c r="G267" s="22">
        <v>52900</v>
      </c>
      <c r="H267" s="22">
        <v>4600</v>
      </c>
      <c r="I267" s="9">
        <v>41193</v>
      </c>
      <c r="J267" s="22" t="s">
        <v>215</v>
      </c>
    </row>
    <row r="268" spans="1:10" hidden="1" x14ac:dyDescent="0.2">
      <c r="A268" s="22" t="s">
        <v>226</v>
      </c>
      <c r="B268" s="22" t="s">
        <v>342</v>
      </c>
      <c r="C268" s="22">
        <v>2000</v>
      </c>
      <c r="D268" s="22" t="s">
        <v>232</v>
      </c>
      <c r="E268" s="22">
        <v>26</v>
      </c>
      <c r="F268" s="22">
        <v>4</v>
      </c>
      <c r="G268" s="22">
        <v>52000</v>
      </c>
      <c r="H268" s="22">
        <v>8000</v>
      </c>
      <c r="I268" s="9">
        <v>41193</v>
      </c>
      <c r="J268" s="22" t="s">
        <v>215</v>
      </c>
    </row>
    <row r="269" spans="1:10" hidden="1" x14ac:dyDescent="0.2">
      <c r="A269" s="22" t="s">
        <v>227</v>
      </c>
      <c r="B269" s="22" t="s">
        <v>343</v>
      </c>
      <c r="C269" s="22">
        <v>780</v>
      </c>
      <c r="D269" s="22" t="s">
        <v>230</v>
      </c>
      <c r="E269" s="22">
        <v>31</v>
      </c>
      <c r="F269" s="22">
        <v>4</v>
      </c>
      <c r="G269" s="22">
        <v>24180</v>
      </c>
      <c r="H269" s="22">
        <v>3120</v>
      </c>
      <c r="I269" s="9">
        <v>41195</v>
      </c>
      <c r="J269" s="22" t="s">
        <v>64</v>
      </c>
    </row>
    <row r="270" spans="1:10" hidden="1" x14ac:dyDescent="0.2">
      <c r="A270" s="22" t="s">
        <v>219</v>
      </c>
      <c r="B270" s="22" t="s">
        <v>343</v>
      </c>
      <c r="C270" s="22">
        <v>2500</v>
      </c>
      <c r="D270" s="22" t="s">
        <v>228</v>
      </c>
      <c r="E270" s="22">
        <v>47</v>
      </c>
      <c r="F270" s="22">
        <v>4</v>
      </c>
      <c r="G270" s="22">
        <v>117500</v>
      </c>
      <c r="H270" s="22">
        <v>10000</v>
      </c>
      <c r="I270" s="9">
        <v>41195</v>
      </c>
      <c r="J270" s="22" t="s">
        <v>64</v>
      </c>
    </row>
    <row r="271" spans="1:10" hidden="1" x14ac:dyDescent="0.2">
      <c r="A271" s="22" t="s">
        <v>224</v>
      </c>
      <c r="B271" s="22" t="s">
        <v>345</v>
      </c>
      <c r="C271" s="22">
        <v>1950</v>
      </c>
      <c r="D271" s="22" t="s">
        <v>229</v>
      </c>
      <c r="E271" s="22">
        <v>24</v>
      </c>
      <c r="F271" s="22">
        <v>0</v>
      </c>
      <c r="G271" s="22">
        <v>46800</v>
      </c>
      <c r="H271" s="22">
        <v>0</v>
      </c>
      <c r="I271" s="9">
        <v>41198</v>
      </c>
      <c r="J271" s="22" t="s">
        <v>217</v>
      </c>
    </row>
    <row r="272" spans="1:10" hidden="1" x14ac:dyDescent="0.2">
      <c r="A272" s="22" t="s">
        <v>227</v>
      </c>
      <c r="B272" s="22" t="s">
        <v>339</v>
      </c>
      <c r="C272" s="22">
        <v>1150</v>
      </c>
      <c r="D272" s="22" t="s">
        <v>214</v>
      </c>
      <c r="E272" s="22">
        <v>31</v>
      </c>
      <c r="F272" s="22">
        <v>1</v>
      </c>
      <c r="G272" s="22">
        <v>35650</v>
      </c>
      <c r="H272" s="22">
        <v>1150</v>
      </c>
      <c r="I272" s="9">
        <v>41202</v>
      </c>
      <c r="J272" s="22" t="s">
        <v>217</v>
      </c>
    </row>
    <row r="273" spans="1:10" hidden="1" x14ac:dyDescent="0.2">
      <c r="A273" s="22" t="s">
        <v>219</v>
      </c>
      <c r="B273" s="22" t="s">
        <v>344</v>
      </c>
      <c r="C273" s="22">
        <v>3300</v>
      </c>
      <c r="D273" s="22" t="s">
        <v>228</v>
      </c>
      <c r="E273" s="22">
        <v>19</v>
      </c>
      <c r="F273" s="22">
        <v>0</v>
      </c>
      <c r="G273" s="22">
        <v>62700</v>
      </c>
      <c r="H273" s="22">
        <v>0</v>
      </c>
      <c r="I273" s="9">
        <v>41203</v>
      </c>
      <c r="J273" s="22" t="s">
        <v>64</v>
      </c>
    </row>
    <row r="274" spans="1:10" hidden="1" x14ac:dyDescent="0.2">
      <c r="A274" s="22" t="s">
        <v>224</v>
      </c>
      <c r="B274" s="22" t="s">
        <v>340</v>
      </c>
      <c r="C274" s="22">
        <v>1750</v>
      </c>
      <c r="D274" s="22" t="s">
        <v>214</v>
      </c>
      <c r="E274" s="22">
        <v>40</v>
      </c>
      <c r="F274" s="22">
        <v>0</v>
      </c>
      <c r="G274" s="22">
        <v>70000</v>
      </c>
      <c r="H274" s="22">
        <v>0</v>
      </c>
      <c r="I274" s="9">
        <v>41203</v>
      </c>
      <c r="J274" s="22" t="s">
        <v>216</v>
      </c>
    </row>
    <row r="275" spans="1:10" hidden="1" x14ac:dyDescent="0.2">
      <c r="A275" s="22" t="s">
        <v>222</v>
      </c>
      <c r="B275" s="22" t="s">
        <v>346</v>
      </c>
      <c r="C275" s="22">
        <v>3880</v>
      </c>
      <c r="D275" s="22" t="s">
        <v>229</v>
      </c>
      <c r="E275" s="22">
        <v>12</v>
      </c>
      <c r="F275" s="22">
        <v>4</v>
      </c>
      <c r="G275" s="22">
        <v>46560</v>
      </c>
      <c r="H275" s="22">
        <v>15520</v>
      </c>
      <c r="I275" s="9">
        <v>41208</v>
      </c>
      <c r="J275" s="22" t="s">
        <v>217</v>
      </c>
    </row>
    <row r="276" spans="1:10" hidden="1" x14ac:dyDescent="0.2">
      <c r="A276" s="22" t="s">
        <v>222</v>
      </c>
      <c r="B276" s="22" t="s">
        <v>339</v>
      </c>
      <c r="C276" s="22">
        <v>4300</v>
      </c>
      <c r="D276" s="22" t="s">
        <v>230</v>
      </c>
      <c r="E276" s="22">
        <v>36</v>
      </c>
      <c r="F276" s="22">
        <v>3</v>
      </c>
      <c r="G276" s="22">
        <v>154800</v>
      </c>
      <c r="H276" s="22">
        <v>12900</v>
      </c>
      <c r="I276" s="9">
        <v>41210</v>
      </c>
      <c r="J276" s="22" t="s">
        <v>64</v>
      </c>
    </row>
    <row r="277" spans="1:10" hidden="1" x14ac:dyDescent="0.2">
      <c r="A277" s="22" t="s">
        <v>221</v>
      </c>
      <c r="B277" s="22" t="s">
        <v>343</v>
      </c>
      <c r="C277" s="22">
        <v>2600</v>
      </c>
      <c r="D277" s="22" t="s">
        <v>228</v>
      </c>
      <c r="E277" s="22">
        <v>10</v>
      </c>
      <c r="F277" s="22">
        <v>2</v>
      </c>
      <c r="G277" s="22">
        <v>26000</v>
      </c>
      <c r="H277" s="22">
        <v>5200</v>
      </c>
      <c r="I277" s="9">
        <v>41210</v>
      </c>
      <c r="J277" s="22" t="s">
        <v>217</v>
      </c>
    </row>
    <row r="278" spans="1:10" hidden="1" x14ac:dyDescent="0.2">
      <c r="A278" s="22" t="s">
        <v>226</v>
      </c>
      <c r="B278" s="22" t="s">
        <v>341</v>
      </c>
      <c r="C278" s="22">
        <v>1680</v>
      </c>
      <c r="D278" s="22" t="s">
        <v>228</v>
      </c>
      <c r="E278" s="22">
        <v>31</v>
      </c>
      <c r="F278" s="22">
        <v>3</v>
      </c>
      <c r="G278" s="22">
        <v>52080</v>
      </c>
      <c r="H278" s="22">
        <v>5040</v>
      </c>
      <c r="I278" s="9">
        <v>41211</v>
      </c>
      <c r="J278" s="22" t="s">
        <v>217</v>
      </c>
    </row>
    <row r="279" spans="1:10" hidden="1" x14ac:dyDescent="0.2">
      <c r="A279" s="22" t="s">
        <v>225</v>
      </c>
      <c r="B279" s="22" t="s">
        <v>346</v>
      </c>
      <c r="C279" s="22">
        <v>4700</v>
      </c>
      <c r="D279" s="22" t="s">
        <v>230</v>
      </c>
      <c r="E279" s="22">
        <v>34</v>
      </c>
      <c r="F279" s="22">
        <v>1</v>
      </c>
      <c r="G279" s="22">
        <v>159800</v>
      </c>
      <c r="H279" s="22">
        <v>4700</v>
      </c>
      <c r="I279" s="9">
        <v>41211</v>
      </c>
      <c r="J279" s="22" t="s">
        <v>64</v>
      </c>
    </row>
    <row r="280" spans="1:10" hidden="1" x14ac:dyDescent="0.2">
      <c r="A280" s="22" t="s">
        <v>225</v>
      </c>
      <c r="B280" s="22" t="s">
        <v>346</v>
      </c>
      <c r="C280" s="22">
        <v>4700</v>
      </c>
      <c r="D280" s="22" t="s">
        <v>214</v>
      </c>
      <c r="E280" s="22">
        <v>49</v>
      </c>
      <c r="F280" s="22">
        <v>0</v>
      </c>
      <c r="G280" s="22">
        <v>230300</v>
      </c>
      <c r="H280" s="22">
        <v>0</v>
      </c>
      <c r="I280" s="9">
        <v>41216</v>
      </c>
      <c r="J280" s="22" t="s">
        <v>64</v>
      </c>
    </row>
    <row r="281" spans="1:10" hidden="1" x14ac:dyDescent="0.2">
      <c r="A281" s="22" t="s">
        <v>225</v>
      </c>
      <c r="B281" s="22" t="s">
        <v>349</v>
      </c>
      <c r="C281" s="22">
        <v>4580</v>
      </c>
      <c r="D281" s="22" t="s">
        <v>232</v>
      </c>
      <c r="E281" s="22">
        <v>44</v>
      </c>
      <c r="F281" s="22">
        <v>3</v>
      </c>
      <c r="G281" s="22">
        <v>201520</v>
      </c>
      <c r="H281" s="22">
        <v>13740</v>
      </c>
      <c r="I281" s="9">
        <v>41216</v>
      </c>
      <c r="J281" s="22" t="s">
        <v>216</v>
      </c>
    </row>
    <row r="282" spans="1:10" hidden="1" x14ac:dyDescent="0.2">
      <c r="A282" s="22" t="s">
        <v>213</v>
      </c>
      <c r="B282" s="22" t="s">
        <v>344</v>
      </c>
      <c r="C282" s="22">
        <v>1250</v>
      </c>
      <c r="D282" s="22" t="s">
        <v>214</v>
      </c>
      <c r="E282" s="22">
        <v>47</v>
      </c>
      <c r="F282" s="22">
        <v>0</v>
      </c>
      <c r="G282" s="22">
        <v>58750</v>
      </c>
      <c r="H282" s="22">
        <v>0</v>
      </c>
      <c r="I282" s="9">
        <v>41217</v>
      </c>
      <c r="J282" s="22" t="s">
        <v>218</v>
      </c>
    </row>
    <row r="283" spans="1:10" hidden="1" x14ac:dyDescent="0.2">
      <c r="A283" s="22" t="s">
        <v>222</v>
      </c>
      <c r="B283" s="22" t="s">
        <v>342</v>
      </c>
      <c r="C283" s="22">
        <v>4100</v>
      </c>
      <c r="D283" s="22" t="s">
        <v>232</v>
      </c>
      <c r="E283" s="22">
        <v>17</v>
      </c>
      <c r="F283" s="22">
        <v>2</v>
      </c>
      <c r="G283" s="22">
        <v>69700</v>
      </c>
      <c r="H283" s="22">
        <v>8200</v>
      </c>
      <c r="I283" s="9">
        <v>41218</v>
      </c>
      <c r="J283" s="22" t="s">
        <v>64</v>
      </c>
    </row>
    <row r="284" spans="1:10" hidden="1" x14ac:dyDescent="0.2">
      <c r="A284" s="22" t="s">
        <v>223</v>
      </c>
      <c r="B284" s="22" t="s">
        <v>341</v>
      </c>
      <c r="C284" s="22">
        <v>4590</v>
      </c>
      <c r="D284" s="22" t="s">
        <v>232</v>
      </c>
      <c r="E284" s="22">
        <v>19</v>
      </c>
      <c r="F284" s="22">
        <v>4</v>
      </c>
      <c r="G284" s="22">
        <v>87210</v>
      </c>
      <c r="H284" s="22">
        <v>18360</v>
      </c>
      <c r="I284" s="9">
        <v>41219</v>
      </c>
      <c r="J284" s="22" t="s">
        <v>218</v>
      </c>
    </row>
    <row r="285" spans="1:10" hidden="1" x14ac:dyDescent="0.2">
      <c r="A285" s="22" t="s">
        <v>226</v>
      </c>
      <c r="B285" s="22" t="s">
        <v>341</v>
      </c>
      <c r="C285" s="22">
        <v>1560</v>
      </c>
      <c r="D285" s="22" t="s">
        <v>229</v>
      </c>
      <c r="E285" s="22">
        <v>30</v>
      </c>
      <c r="F285" s="22">
        <v>2</v>
      </c>
      <c r="G285" s="22">
        <v>46800</v>
      </c>
      <c r="H285" s="22">
        <v>3120</v>
      </c>
      <c r="I285" s="9">
        <v>41221</v>
      </c>
      <c r="J285" s="22" t="s">
        <v>218</v>
      </c>
    </row>
    <row r="286" spans="1:10" hidden="1" x14ac:dyDescent="0.2">
      <c r="A286" s="22" t="s">
        <v>221</v>
      </c>
      <c r="B286" s="22" t="s">
        <v>343</v>
      </c>
      <c r="C286" s="22">
        <v>2540</v>
      </c>
      <c r="D286" s="22" t="s">
        <v>214</v>
      </c>
      <c r="E286" s="22">
        <v>39</v>
      </c>
      <c r="F286" s="22">
        <v>0</v>
      </c>
      <c r="G286" s="22">
        <v>99060</v>
      </c>
      <c r="H286" s="22">
        <v>0</v>
      </c>
      <c r="I286" s="9">
        <v>41221</v>
      </c>
      <c r="J286" s="22" t="s">
        <v>218</v>
      </c>
    </row>
    <row r="287" spans="1:10" hidden="1" x14ac:dyDescent="0.2">
      <c r="A287" s="22" t="s">
        <v>225</v>
      </c>
      <c r="B287" s="22" t="s">
        <v>347</v>
      </c>
      <c r="C287" s="22">
        <v>3750</v>
      </c>
      <c r="D287" s="22" t="s">
        <v>214</v>
      </c>
      <c r="E287" s="22">
        <v>41</v>
      </c>
      <c r="F287" s="22">
        <v>3</v>
      </c>
      <c r="G287" s="22">
        <v>153750</v>
      </c>
      <c r="H287" s="22">
        <v>11250</v>
      </c>
      <c r="I287" s="9">
        <v>41222</v>
      </c>
      <c r="J287" s="22" t="s">
        <v>117</v>
      </c>
    </row>
    <row r="288" spans="1:10" hidden="1" x14ac:dyDescent="0.2">
      <c r="A288" s="22" t="s">
        <v>219</v>
      </c>
      <c r="B288" s="22" t="s">
        <v>340</v>
      </c>
      <c r="C288" s="22">
        <v>3250</v>
      </c>
      <c r="D288" s="22" t="s">
        <v>229</v>
      </c>
      <c r="E288" s="22">
        <v>17</v>
      </c>
      <c r="F288" s="22">
        <v>2</v>
      </c>
      <c r="G288" s="22">
        <v>55250</v>
      </c>
      <c r="H288" s="22">
        <v>6500</v>
      </c>
      <c r="I288" s="9">
        <v>41222</v>
      </c>
      <c r="J288" s="22" t="s">
        <v>216</v>
      </c>
    </row>
    <row r="289" spans="1:10" hidden="1" x14ac:dyDescent="0.2">
      <c r="A289" s="22" t="s">
        <v>221</v>
      </c>
      <c r="B289" s="22" t="s">
        <v>341</v>
      </c>
      <c r="C289" s="22">
        <v>2150</v>
      </c>
      <c r="D289" s="22" t="s">
        <v>214</v>
      </c>
      <c r="E289" s="22">
        <v>18</v>
      </c>
      <c r="F289" s="22">
        <v>2</v>
      </c>
      <c r="G289" s="22">
        <v>38700</v>
      </c>
      <c r="H289" s="22">
        <v>4300</v>
      </c>
      <c r="I289" s="9">
        <v>41224</v>
      </c>
      <c r="J289" s="22" t="s">
        <v>215</v>
      </c>
    </row>
    <row r="290" spans="1:10" hidden="1" x14ac:dyDescent="0.2">
      <c r="A290" s="22" t="s">
        <v>220</v>
      </c>
      <c r="B290" s="22" t="s">
        <v>340</v>
      </c>
      <c r="C290" s="22">
        <v>1280</v>
      </c>
      <c r="D290" s="22" t="s">
        <v>214</v>
      </c>
      <c r="E290" s="22">
        <v>21</v>
      </c>
      <c r="F290" s="22">
        <v>0</v>
      </c>
      <c r="G290" s="22">
        <v>26880</v>
      </c>
      <c r="H290" s="22">
        <v>0</v>
      </c>
      <c r="I290" s="9">
        <v>41225</v>
      </c>
      <c r="J290" s="22" t="s">
        <v>64</v>
      </c>
    </row>
    <row r="291" spans="1:10" hidden="1" x14ac:dyDescent="0.2">
      <c r="A291" s="22" t="s">
        <v>226</v>
      </c>
      <c r="B291" s="22" t="s">
        <v>343</v>
      </c>
      <c r="C291" s="22">
        <v>1650</v>
      </c>
      <c r="D291" s="22" t="s">
        <v>214</v>
      </c>
      <c r="E291" s="22">
        <v>39</v>
      </c>
      <c r="F291" s="22">
        <v>3</v>
      </c>
      <c r="G291" s="22">
        <v>64350</v>
      </c>
      <c r="H291" s="22">
        <v>4950</v>
      </c>
      <c r="I291" s="9">
        <v>41226</v>
      </c>
      <c r="J291" s="22" t="s">
        <v>216</v>
      </c>
    </row>
    <row r="292" spans="1:10" hidden="1" x14ac:dyDescent="0.2">
      <c r="A292" s="22" t="s">
        <v>221</v>
      </c>
      <c r="B292" s="22" t="s">
        <v>342</v>
      </c>
      <c r="C292" s="22">
        <v>1790</v>
      </c>
      <c r="D292" s="22" t="s">
        <v>231</v>
      </c>
      <c r="E292" s="22">
        <v>14</v>
      </c>
      <c r="F292" s="22">
        <v>4</v>
      </c>
      <c r="G292" s="22">
        <v>25060</v>
      </c>
      <c r="H292" s="22">
        <v>7160</v>
      </c>
      <c r="I292" s="9">
        <v>41226</v>
      </c>
      <c r="J292" s="22" t="s">
        <v>218</v>
      </c>
    </row>
    <row r="293" spans="1:10" hidden="1" x14ac:dyDescent="0.2">
      <c r="A293" s="22" t="s">
        <v>223</v>
      </c>
      <c r="B293" s="22" t="s">
        <v>341</v>
      </c>
      <c r="C293" s="22">
        <v>4590</v>
      </c>
      <c r="D293" s="22" t="s">
        <v>230</v>
      </c>
      <c r="E293" s="22">
        <v>27</v>
      </c>
      <c r="F293" s="22">
        <v>2</v>
      </c>
      <c r="G293" s="22">
        <v>123930</v>
      </c>
      <c r="H293" s="22">
        <v>9180</v>
      </c>
      <c r="I293" s="9">
        <v>41228</v>
      </c>
      <c r="J293" s="22" t="s">
        <v>216</v>
      </c>
    </row>
    <row r="294" spans="1:10" hidden="1" x14ac:dyDescent="0.2">
      <c r="A294" s="22" t="s">
        <v>219</v>
      </c>
      <c r="B294" s="22" t="s">
        <v>341</v>
      </c>
      <c r="C294" s="22">
        <v>2390</v>
      </c>
      <c r="D294" s="22" t="s">
        <v>231</v>
      </c>
      <c r="E294" s="22">
        <v>50</v>
      </c>
      <c r="F294" s="22">
        <v>0</v>
      </c>
      <c r="G294" s="22">
        <v>119500</v>
      </c>
      <c r="H294" s="22">
        <v>0</v>
      </c>
      <c r="I294" s="9">
        <v>41235</v>
      </c>
      <c r="J294" s="22" t="s">
        <v>64</v>
      </c>
    </row>
    <row r="295" spans="1:10" hidden="1" x14ac:dyDescent="0.2">
      <c r="A295" s="22" t="s">
        <v>222</v>
      </c>
      <c r="B295" s="22" t="s">
        <v>343</v>
      </c>
      <c r="C295" s="22">
        <v>2900</v>
      </c>
      <c r="D295" s="22" t="s">
        <v>232</v>
      </c>
      <c r="E295" s="22">
        <v>36</v>
      </c>
      <c r="F295" s="22">
        <v>3</v>
      </c>
      <c r="G295" s="22">
        <v>104400</v>
      </c>
      <c r="H295" s="22">
        <v>8700</v>
      </c>
      <c r="I295" s="9">
        <v>41236</v>
      </c>
      <c r="J295" s="22" t="s">
        <v>217</v>
      </c>
    </row>
    <row r="296" spans="1:10" hidden="1" x14ac:dyDescent="0.2">
      <c r="A296" s="22" t="s">
        <v>221</v>
      </c>
      <c r="B296" s="22" t="s">
        <v>339</v>
      </c>
      <c r="C296" s="22">
        <v>3900</v>
      </c>
      <c r="D296" s="22" t="s">
        <v>232</v>
      </c>
      <c r="E296" s="22">
        <v>41</v>
      </c>
      <c r="F296" s="22">
        <v>0</v>
      </c>
      <c r="G296" s="22">
        <v>159900</v>
      </c>
      <c r="H296" s="22">
        <v>0</v>
      </c>
      <c r="I296" s="9">
        <v>41238</v>
      </c>
      <c r="J296" s="22" t="s">
        <v>64</v>
      </c>
    </row>
    <row r="297" spans="1:10" hidden="1" x14ac:dyDescent="0.2">
      <c r="A297" s="22" t="s">
        <v>219</v>
      </c>
      <c r="B297" s="22" t="s">
        <v>339</v>
      </c>
      <c r="C297" s="22">
        <v>1370</v>
      </c>
      <c r="D297" s="22" t="s">
        <v>231</v>
      </c>
      <c r="E297" s="22">
        <v>38</v>
      </c>
      <c r="F297" s="22">
        <v>4</v>
      </c>
      <c r="G297" s="22">
        <v>52060</v>
      </c>
      <c r="H297" s="22">
        <v>5480</v>
      </c>
      <c r="I297" s="9">
        <v>41238</v>
      </c>
      <c r="J297" s="22" t="s">
        <v>216</v>
      </c>
    </row>
    <row r="298" spans="1:10" hidden="1" x14ac:dyDescent="0.2">
      <c r="A298" s="22" t="s">
        <v>225</v>
      </c>
      <c r="B298" s="22" t="s">
        <v>346</v>
      </c>
      <c r="C298" s="22">
        <v>4750</v>
      </c>
      <c r="D298" s="22" t="s">
        <v>232</v>
      </c>
      <c r="E298" s="22">
        <v>10</v>
      </c>
      <c r="F298" s="22">
        <v>3</v>
      </c>
      <c r="G298" s="22">
        <v>47500</v>
      </c>
      <c r="H298" s="22">
        <v>14250</v>
      </c>
      <c r="I298" s="9">
        <v>41239</v>
      </c>
      <c r="J298" s="22" t="s">
        <v>217</v>
      </c>
    </row>
    <row r="299" spans="1:10" hidden="1" x14ac:dyDescent="0.2">
      <c r="A299" s="22" t="s">
        <v>222</v>
      </c>
      <c r="B299" s="22" t="s">
        <v>342</v>
      </c>
      <c r="C299" s="22">
        <v>4100</v>
      </c>
      <c r="D299" s="22" t="s">
        <v>228</v>
      </c>
      <c r="E299" s="22">
        <v>18</v>
      </c>
      <c r="F299" s="22">
        <v>1</v>
      </c>
      <c r="G299" s="22">
        <v>73800</v>
      </c>
      <c r="H299" s="22">
        <v>4100</v>
      </c>
      <c r="I299" s="9">
        <v>41241</v>
      </c>
      <c r="J299" s="22" t="s">
        <v>216</v>
      </c>
    </row>
    <row r="300" spans="1:10" hidden="1" x14ac:dyDescent="0.2">
      <c r="A300" s="22" t="s">
        <v>225</v>
      </c>
      <c r="B300" s="22" t="s">
        <v>349</v>
      </c>
      <c r="C300" s="22">
        <v>4500</v>
      </c>
      <c r="D300" s="22" t="s">
        <v>214</v>
      </c>
      <c r="E300" s="22">
        <v>28</v>
      </c>
      <c r="F300" s="22">
        <v>3</v>
      </c>
      <c r="G300" s="22">
        <v>126000</v>
      </c>
      <c r="H300" s="22">
        <v>13500</v>
      </c>
      <c r="I300" s="9">
        <v>41242</v>
      </c>
      <c r="J300" s="22" t="s">
        <v>117</v>
      </c>
    </row>
    <row r="301" spans="1:10" hidden="1" x14ac:dyDescent="0.2">
      <c r="A301" s="22" t="s">
        <v>219</v>
      </c>
      <c r="B301" s="22" t="s">
        <v>345</v>
      </c>
      <c r="C301" s="22">
        <v>4800</v>
      </c>
      <c r="D301" s="22" t="s">
        <v>231</v>
      </c>
      <c r="E301" s="22">
        <v>48</v>
      </c>
      <c r="F301" s="22">
        <v>3</v>
      </c>
      <c r="G301" s="22">
        <v>230400</v>
      </c>
      <c r="H301" s="22">
        <v>14400</v>
      </c>
      <c r="I301" s="9">
        <v>41244</v>
      </c>
      <c r="J301" s="22" t="s">
        <v>216</v>
      </c>
    </row>
    <row r="302" spans="1:10" hidden="1" x14ac:dyDescent="0.2">
      <c r="A302" s="22" t="s">
        <v>219</v>
      </c>
      <c r="B302" s="22" t="s">
        <v>342</v>
      </c>
      <c r="C302" s="22">
        <v>1990</v>
      </c>
      <c r="D302" s="22" t="s">
        <v>214</v>
      </c>
      <c r="E302" s="22">
        <v>18</v>
      </c>
      <c r="F302" s="22">
        <v>0</v>
      </c>
      <c r="G302" s="22">
        <v>35820</v>
      </c>
      <c r="H302" s="22">
        <v>0</v>
      </c>
      <c r="I302" s="9">
        <v>41244</v>
      </c>
      <c r="J302" s="22" t="s">
        <v>215</v>
      </c>
    </row>
    <row r="303" spans="1:10" hidden="1" x14ac:dyDescent="0.2">
      <c r="A303" s="22" t="s">
        <v>224</v>
      </c>
      <c r="B303" s="22" t="s">
        <v>340</v>
      </c>
      <c r="C303" s="22">
        <v>1800</v>
      </c>
      <c r="D303" s="22" t="s">
        <v>228</v>
      </c>
      <c r="E303" s="22">
        <v>44</v>
      </c>
      <c r="F303" s="22">
        <v>1</v>
      </c>
      <c r="G303" s="22">
        <v>79200</v>
      </c>
      <c r="H303" s="22">
        <v>1800</v>
      </c>
      <c r="I303" s="9">
        <v>41244</v>
      </c>
      <c r="J303" s="22" t="s">
        <v>215</v>
      </c>
    </row>
    <row r="304" spans="1:10" hidden="1" x14ac:dyDescent="0.2">
      <c r="A304" s="22" t="s">
        <v>213</v>
      </c>
      <c r="B304" s="22" t="s">
        <v>344</v>
      </c>
      <c r="C304" s="22">
        <v>1250</v>
      </c>
      <c r="D304" s="22" t="s">
        <v>231</v>
      </c>
      <c r="E304" s="22">
        <v>13</v>
      </c>
      <c r="F304" s="22">
        <v>0</v>
      </c>
      <c r="G304" s="22">
        <v>16250</v>
      </c>
      <c r="H304" s="22">
        <v>0</v>
      </c>
      <c r="I304" s="9">
        <v>41244</v>
      </c>
      <c r="J304" s="22" t="s">
        <v>117</v>
      </c>
    </row>
    <row r="305" spans="1:10" hidden="1" x14ac:dyDescent="0.2">
      <c r="A305" s="22" t="s">
        <v>222</v>
      </c>
      <c r="B305" s="22" t="s">
        <v>345</v>
      </c>
      <c r="C305" s="22">
        <v>3000</v>
      </c>
      <c r="D305" s="22" t="s">
        <v>230</v>
      </c>
      <c r="E305" s="22">
        <v>37</v>
      </c>
      <c r="F305" s="22">
        <v>0</v>
      </c>
      <c r="G305" s="22">
        <v>111000</v>
      </c>
      <c r="H305" s="22">
        <v>0</v>
      </c>
      <c r="I305" s="9">
        <v>41247</v>
      </c>
      <c r="J305" s="22" t="s">
        <v>215</v>
      </c>
    </row>
    <row r="306" spans="1:10" hidden="1" x14ac:dyDescent="0.2">
      <c r="A306" s="22" t="s">
        <v>221</v>
      </c>
      <c r="B306" s="22" t="s">
        <v>339</v>
      </c>
      <c r="C306" s="22">
        <v>3900</v>
      </c>
      <c r="D306" s="22" t="s">
        <v>228</v>
      </c>
      <c r="E306" s="22">
        <v>38</v>
      </c>
      <c r="F306" s="22">
        <v>0</v>
      </c>
      <c r="G306" s="22">
        <v>148200</v>
      </c>
      <c r="H306" s="22">
        <v>0</v>
      </c>
      <c r="I306" s="9">
        <v>41247</v>
      </c>
      <c r="J306" s="22" t="s">
        <v>215</v>
      </c>
    </row>
    <row r="307" spans="1:10" hidden="1" x14ac:dyDescent="0.2">
      <c r="A307" s="22" t="s">
        <v>224</v>
      </c>
      <c r="B307" s="22" t="s">
        <v>343</v>
      </c>
      <c r="C307" s="22">
        <v>1150</v>
      </c>
      <c r="D307" s="22" t="s">
        <v>232</v>
      </c>
      <c r="E307" s="22">
        <v>38</v>
      </c>
      <c r="F307" s="22">
        <v>2</v>
      </c>
      <c r="G307" s="22">
        <v>43700</v>
      </c>
      <c r="H307" s="22">
        <v>2300</v>
      </c>
      <c r="I307" s="9">
        <v>41247</v>
      </c>
      <c r="J307" s="22" t="s">
        <v>216</v>
      </c>
    </row>
    <row r="308" spans="1:10" hidden="1" x14ac:dyDescent="0.2">
      <c r="A308" s="22" t="s">
        <v>220</v>
      </c>
      <c r="B308" s="22" t="s">
        <v>343</v>
      </c>
      <c r="C308" s="22">
        <v>1490</v>
      </c>
      <c r="D308" s="22" t="s">
        <v>214</v>
      </c>
      <c r="E308" s="22">
        <v>47</v>
      </c>
      <c r="F308" s="22">
        <v>0</v>
      </c>
      <c r="G308" s="22">
        <v>70030</v>
      </c>
      <c r="H308" s="22">
        <v>0</v>
      </c>
      <c r="I308" s="9">
        <v>41248</v>
      </c>
      <c r="J308" s="22" t="s">
        <v>217</v>
      </c>
    </row>
    <row r="309" spans="1:10" hidden="1" x14ac:dyDescent="0.2">
      <c r="A309" s="22" t="s">
        <v>227</v>
      </c>
      <c r="B309" s="22" t="s">
        <v>342</v>
      </c>
      <c r="C309" s="22">
        <v>1200</v>
      </c>
      <c r="D309" s="22" t="s">
        <v>230</v>
      </c>
      <c r="E309" s="22">
        <v>39</v>
      </c>
      <c r="F309" s="22">
        <v>0</v>
      </c>
      <c r="G309" s="22">
        <v>46800</v>
      </c>
      <c r="H309" s="22">
        <v>0</v>
      </c>
      <c r="I309" s="9">
        <v>41248</v>
      </c>
      <c r="J309" s="22" t="s">
        <v>218</v>
      </c>
    </row>
    <row r="310" spans="1:10" hidden="1" x14ac:dyDescent="0.2">
      <c r="A310" s="22" t="s">
        <v>213</v>
      </c>
      <c r="B310" s="22" t="s">
        <v>343</v>
      </c>
      <c r="C310" s="22">
        <v>1650</v>
      </c>
      <c r="D310" s="22" t="s">
        <v>231</v>
      </c>
      <c r="E310" s="22">
        <v>39</v>
      </c>
      <c r="F310" s="22">
        <v>4</v>
      </c>
      <c r="G310" s="22">
        <v>64350</v>
      </c>
      <c r="H310" s="22">
        <v>6600</v>
      </c>
      <c r="I310" s="9">
        <v>41248</v>
      </c>
      <c r="J310" s="22" t="s">
        <v>217</v>
      </c>
    </row>
    <row r="311" spans="1:10" hidden="1" x14ac:dyDescent="0.2">
      <c r="A311" s="22" t="s">
        <v>213</v>
      </c>
      <c r="B311" s="22" t="s">
        <v>343</v>
      </c>
      <c r="C311" s="22">
        <v>1660</v>
      </c>
      <c r="D311" s="22" t="s">
        <v>228</v>
      </c>
      <c r="E311" s="22">
        <v>44</v>
      </c>
      <c r="F311" s="22">
        <v>3</v>
      </c>
      <c r="G311" s="22">
        <v>73040</v>
      </c>
      <c r="H311" s="22">
        <v>4980</v>
      </c>
      <c r="I311" s="9">
        <v>41251</v>
      </c>
      <c r="J311" s="22" t="s">
        <v>117</v>
      </c>
    </row>
    <row r="312" spans="1:10" hidden="1" x14ac:dyDescent="0.2">
      <c r="A312" s="22" t="s">
        <v>221</v>
      </c>
      <c r="B312" s="22" t="s">
        <v>341</v>
      </c>
      <c r="C312" s="22">
        <v>2300</v>
      </c>
      <c r="D312" s="22" t="s">
        <v>230</v>
      </c>
      <c r="E312" s="22">
        <v>34</v>
      </c>
      <c r="F312" s="22">
        <v>4</v>
      </c>
      <c r="G312" s="22">
        <v>78200</v>
      </c>
      <c r="H312" s="22">
        <v>9200</v>
      </c>
      <c r="I312" s="9">
        <v>41254</v>
      </c>
      <c r="J312" s="22" t="s">
        <v>216</v>
      </c>
    </row>
    <row r="313" spans="1:10" hidden="1" x14ac:dyDescent="0.2">
      <c r="A313" s="22" t="s">
        <v>221</v>
      </c>
      <c r="B313" s="22" t="s">
        <v>344</v>
      </c>
      <c r="C313" s="22">
        <v>2600</v>
      </c>
      <c r="D313" s="22" t="s">
        <v>232</v>
      </c>
      <c r="E313" s="22">
        <v>32</v>
      </c>
      <c r="F313" s="22">
        <v>0</v>
      </c>
      <c r="G313" s="22">
        <v>83200</v>
      </c>
      <c r="H313" s="22">
        <v>0</v>
      </c>
      <c r="I313" s="9">
        <v>41256</v>
      </c>
      <c r="J313" s="22" t="s">
        <v>216</v>
      </c>
    </row>
    <row r="314" spans="1:10" hidden="1" x14ac:dyDescent="0.2">
      <c r="A314" s="22" t="s">
        <v>219</v>
      </c>
      <c r="B314" s="22" t="s">
        <v>340</v>
      </c>
      <c r="C314" s="22">
        <v>3200</v>
      </c>
      <c r="D314" s="22" t="s">
        <v>232</v>
      </c>
      <c r="E314" s="22">
        <v>29</v>
      </c>
      <c r="F314" s="22">
        <v>0</v>
      </c>
      <c r="G314" s="22">
        <v>92800</v>
      </c>
      <c r="H314" s="22">
        <v>0</v>
      </c>
      <c r="I314" s="9">
        <v>41256</v>
      </c>
      <c r="J314" s="22" t="s">
        <v>215</v>
      </c>
    </row>
    <row r="315" spans="1:10" hidden="1" x14ac:dyDescent="0.2">
      <c r="A315" s="22" t="s">
        <v>226</v>
      </c>
      <c r="B315" s="22" t="s">
        <v>343</v>
      </c>
      <c r="C315" s="22">
        <v>1700</v>
      </c>
      <c r="D315" s="22" t="s">
        <v>232</v>
      </c>
      <c r="E315" s="22">
        <v>14</v>
      </c>
      <c r="F315" s="22">
        <v>4</v>
      </c>
      <c r="G315" s="22">
        <v>23800</v>
      </c>
      <c r="H315" s="22">
        <v>6800</v>
      </c>
      <c r="I315" s="9">
        <v>41257</v>
      </c>
      <c r="J315" s="22" t="s">
        <v>217</v>
      </c>
    </row>
    <row r="316" spans="1:10" hidden="1" x14ac:dyDescent="0.2">
      <c r="A316" s="22" t="s">
        <v>223</v>
      </c>
      <c r="B316" s="22" t="s">
        <v>344</v>
      </c>
      <c r="C316" s="22">
        <v>9990</v>
      </c>
      <c r="D316" s="22" t="s">
        <v>228</v>
      </c>
      <c r="E316" s="22">
        <v>43</v>
      </c>
      <c r="F316" s="22">
        <v>4</v>
      </c>
      <c r="G316" s="22">
        <v>429570</v>
      </c>
      <c r="H316" s="22">
        <v>39960</v>
      </c>
      <c r="I316" s="9">
        <v>41259</v>
      </c>
      <c r="J316" s="22" t="s">
        <v>217</v>
      </c>
    </row>
    <row r="317" spans="1:10" hidden="1" x14ac:dyDescent="0.2">
      <c r="A317" s="22" t="s">
        <v>222</v>
      </c>
      <c r="B317" s="22" t="s">
        <v>346</v>
      </c>
      <c r="C317" s="22">
        <v>3880</v>
      </c>
      <c r="D317" s="22" t="s">
        <v>214</v>
      </c>
      <c r="E317" s="22">
        <v>15</v>
      </c>
      <c r="F317" s="22">
        <v>1</v>
      </c>
      <c r="G317" s="22">
        <v>58200</v>
      </c>
      <c r="H317" s="22">
        <v>3880</v>
      </c>
      <c r="I317" s="9">
        <v>41260</v>
      </c>
      <c r="J317" s="22" t="s">
        <v>64</v>
      </c>
    </row>
    <row r="318" spans="1:10" hidden="1" x14ac:dyDescent="0.2">
      <c r="A318" s="22" t="s">
        <v>224</v>
      </c>
      <c r="B318" s="22" t="s">
        <v>339</v>
      </c>
      <c r="C318" s="22">
        <v>900</v>
      </c>
      <c r="D318" s="22" t="s">
        <v>229</v>
      </c>
      <c r="E318" s="22">
        <v>22</v>
      </c>
      <c r="F318" s="22">
        <v>1</v>
      </c>
      <c r="G318" s="22">
        <v>19800</v>
      </c>
      <c r="H318" s="22">
        <v>900</v>
      </c>
      <c r="I318" s="9">
        <v>41260</v>
      </c>
      <c r="J318" s="22" t="s">
        <v>217</v>
      </c>
    </row>
    <row r="319" spans="1:10" hidden="1" x14ac:dyDescent="0.2">
      <c r="A319" s="22" t="s">
        <v>219</v>
      </c>
      <c r="B319" s="22" t="s">
        <v>342</v>
      </c>
      <c r="C319" s="22">
        <v>1990</v>
      </c>
      <c r="D319" s="22" t="s">
        <v>231</v>
      </c>
      <c r="E319" s="22">
        <v>25</v>
      </c>
      <c r="F319" s="22">
        <v>3</v>
      </c>
      <c r="G319" s="22">
        <v>49750</v>
      </c>
      <c r="H319" s="22">
        <v>5970</v>
      </c>
      <c r="I319" s="9">
        <v>41261</v>
      </c>
      <c r="J319" s="22" t="s">
        <v>217</v>
      </c>
    </row>
    <row r="320" spans="1:10" hidden="1" x14ac:dyDescent="0.2">
      <c r="A320" s="22" t="s">
        <v>213</v>
      </c>
      <c r="B320" s="22" t="s">
        <v>340</v>
      </c>
      <c r="C320" s="22">
        <v>2000</v>
      </c>
      <c r="D320" s="22" t="s">
        <v>214</v>
      </c>
      <c r="E320" s="22">
        <v>50</v>
      </c>
      <c r="F320" s="22">
        <v>2</v>
      </c>
      <c r="G320" s="22">
        <v>100000</v>
      </c>
      <c r="H320" s="22">
        <v>4000</v>
      </c>
      <c r="I320" s="9">
        <v>41261</v>
      </c>
      <c r="J320" s="22" t="s">
        <v>216</v>
      </c>
    </row>
    <row r="321" spans="1:10" hidden="1" x14ac:dyDescent="0.2">
      <c r="A321" s="22" t="s">
        <v>226</v>
      </c>
      <c r="B321" s="22" t="s">
        <v>340</v>
      </c>
      <c r="C321" s="22">
        <v>1150</v>
      </c>
      <c r="D321" s="22" t="s">
        <v>229</v>
      </c>
      <c r="E321" s="22">
        <v>47</v>
      </c>
      <c r="F321" s="22">
        <v>2</v>
      </c>
      <c r="G321" s="22">
        <v>54050</v>
      </c>
      <c r="H321" s="22">
        <v>2300</v>
      </c>
      <c r="I321" s="9">
        <v>41264</v>
      </c>
      <c r="J321" s="22" t="s">
        <v>217</v>
      </c>
    </row>
    <row r="322" spans="1:10" hidden="1" x14ac:dyDescent="0.2">
      <c r="A322" s="22" t="s">
        <v>222</v>
      </c>
      <c r="B322" s="22" t="s">
        <v>346</v>
      </c>
      <c r="C322" s="22">
        <v>3880</v>
      </c>
      <c r="D322" s="22" t="s">
        <v>230</v>
      </c>
      <c r="E322" s="22">
        <v>22</v>
      </c>
      <c r="F322" s="22">
        <v>2</v>
      </c>
      <c r="G322" s="22">
        <v>85360</v>
      </c>
      <c r="H322" s="22">
        <v>7760</v>
      </c>
      <c r="I322" s="9">
        <v>41266</v>
      </c>
      <c r="J322" s="22" t="s">
        <v>217</v>
      </c>
    </row>
    <row r="323" spans="1:10" hidden="1" x14ac:dyDescent="0.2">
      <c r="A323" s="22" t="s">
        <v>225</v>
      </c>
      <c r="B323" s="22" t="s">
        <v>348</v>
      </c>
      <c r="C323" s="22">
        <v>2800</v>
      </c>
      <c r="D323" s="22" t="s">
        <v>230</v>
      </c>
      <c r="E323" s="22">
        <v>16</v>
      </c>
      <c r="F323" s="22">
        <v>3</v>
      </c>
      <c r="G323" s="22">
        <v>44800</v>
      </c>
      <c r="H323" s="22">
        <v>8400</v>
      </c>
      <c r="I323" s="9">
        <v>41267</v>
      </c>
      <c r="J323" s="22" t="s">
        <v>218</v>
      </c>
    </row>
    <row r="324" spans="1:10" hidden="1" x14ac:dyDescent="0.2">
      <c r="A324" s="22" t="s">
        <v>224</v>
      </c>
      <c r="B324" s="22" t="s">
        <v>340</v>
      </c>
      <c r="C324" s="22">
        <v>1750</v>
      </c>
      <c r="D324" s="22" t="s">
        <v>231</v>
      </c>
      <c r="E324" s="22">
        <v>42</v>
      </c>
      <c r="F324" s="22">
        <v>0</v>
      </c>
      <c r="G324" s="22">
        <v>73500</v>
      </c>
      <c r="H324" s="22">
        <v>0</v>
      </c>
      <c r="I324" s="9">
        <v>41267</v>
      </c>
      <c r="J324" s="22" t="s">
        <v>218</v>
      </c>
    </row>
    <row r="325" spans="1:10" hidden="1" x14ac:dyDescent="0.2">
      <c r="A325" s="22" t="s">
        <v>224</v>
      </c>
      <c r="B325" s="22" t="s">
        <v>345</v>
      </c>
      <c r="C325" s="22">
        <v>1950</v>
      </c>
      <c r="D325" s="22" t="s">
        <v>230</v>
      </c>
      <c r="E325" s="22">
        <v>35</v>
      </c>
      <c r="F325" s="22">
        <v>2</v>
      </c>
      <c r="G325" s="22">
        <v>68250</v>
      </c>
      <c r="H325" s="22">
        <v>3900</v>
      </c>
      <c r="I325" s="9">
        <v>41268</v>
      </c>
      <c r="J325" s="22" t="s">
        <v>217</v>
      </c>
    </row>
    <row r="326" spans="1:10" hidden="1" x14ac:dyDescent="0.2">
      <c r="A326" s="22" t="s">
        <v>221</v>
      </c>
      <c r="B326" s="22" t="s">
        <v>341</v>
      </c>
      <c r="C326" s="22">
        <v>2200</v>
      </c>
      <c r="D326" s="22" t="s">
        <v>228</v>
      </c>
      <c r="E326" s="22">
        <v>25</v>
      </c>
      <c r="F326" s="22">
        <v>4</v>
      </c>
      <c r="G326" s="22">
        <v>55000</v>
      </c>
      <c r="H326" s="22">
        <v>8800</v>
      </c>
      <c r="I326" s="9">
        <v>41269</v>
      </c>
      <c r="J326" s="22" t="s">
        <v>218</v>
      </c>
    </row>
    <row r="327" spans="1:10" hidden="1" x14ac:dyDescent="0.2">
      <c r="A327" s="22" t="s">
        <v>227</v>
      </c>
      <c r="B327" s="22" t="s">
        <v>345</v>
      </c>
      <c r="C327" s="22">
        <v>1080</v>
      </c>
      <c r="D327" s="22" t="s">
        <v>214</v>
      </c>
      <c r="E327" s="22">
        <v>43</v>
      </c>
      <c r="F327" s="22">
        <v>4</v>
      </c>
      <c r="G327" s="22">
        <v>46440</v>
      </c>
      <c r="H327" s="22">
        <v>4320</v>
      </c>
      <c r="I327" s="9">
        <v>41270</v>
      </c>
      <c r="J327" s="22" t="s">
        <v>216</v>
      </c>
    </row>
    <row r="328" spans="1:10" hidden="1" x14ac:dyDescent="0.2">
      <c r="A328" s="22" t="s">
        <v>226</v>
      </c>
      <c r="B328" s="22" t="s">
        <v>339</v>
      </c>
      <c r="C328" s="22">
        <v>890</v>
      </c>
      <c r="D328" s="22" t="s">
        <v>230</v>
      </c>
      <c r="E328" s="22">
        <v>50</v>
      </c>
      <c r="F328" s="22">
        <v>4</v>
      </c>
      <c r="G328" s="22">
        <v>44500</v>
      </c>
      <c r="H328" s="22">
        <v>3560</v>
      </c>
      <c r="I328" s="9">
        <v>41271</v>
      </c>
      <c r="J328" s="22" t="s">
        <v>215</v>
      </c>
    </row>
    <row r="329" spans="1:10" hidden="1" x14ac:dyDescent="0.2">
      <c r="A329" s="22" t="s">
        <v>222</v>
      </c>
      <c r="B329" s="22" t="s">
        <v>344</v>
      </c>
      <c r="C329" s="22">
        <v>4050</v>
      </c>
      <c r="D329" s="22" t="s">
        <v>214</v>
      </c>
      <c r="E329" s="22">
        <v>48</v>
      </c>
      <c r="F329" s="22">
        <v>4</v>
      </c>
      <c r="G329" s="22">
        <v>194400</v>
      </c>
      <c r="H329" s="22">
        <v>16200</v>
      </c>
      <c r="I329" s="9">
        <v>41271</v>
      </c>
      <c r="J329" s="22" t="s">
        <v>217</v>
      </c>
    </row>
    <row r="330" spans="1:10" hidden="1" x14ac:dyDescent="0.2">
      <c r="A330" s="22" t="s">
        <v>224</v>
      </c>
      <c r="B330" s="22" t="s">
        <v>345</v>
      </c>
      <c r="C330" s="22">
        <v>1950</v>
      </c>
      <c r="D330" s="22" t="s">
        <v>214</v>
      </c>
      <c r="E330" s="22">
        <v>43</v>
      </c>
      <c r="F330" s="22">
        <v>3</v>
      </c>
      <c r="G330" s="22">
        <v>83850</v>
      </c>
      <c r="H330" s="22">
        <v>5850</v>
      </c>
      <c r="I330" s="9">
        <v>41272</v>
      </c>
      <c r="J330" s="22" t="s">
        <v>217</v>
      </c>
    </row>
  </sheetData>
  <autoFilter ref="A12:J330">
    <filterColumn colId="0">
      <filters>
        <filter val="Тостер"/>
        <filter val="Чайник"/>
      </filters>
    </filterColumn>
    <filterColumn colId="7">
      <filters>
        <filter val="2400"/>
        <filter val="2600"/>
        <filter val="3960"/>
        <filter val="4400"/>
      </filters>
    </filterColumn>
    <filterColumn colId="8">
      <filters>
        <dateGroupItem year="2012" month="5" dateTimeGrouping="month"/>
        <dateGroupItem year="2012" month="6" dateTimeGrouping="month"/>
      </filters>
    </filterColumn>
  </autoFilter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9"/>
  <sheetViews>
    <sheetView workbookViewId="0">
      <selection activeCell="F14" sqref="F14"/>
    </sheetView>
  </sheetViews>
  <sheetFormatPr defaultRowHeight="12.75" x14ac:dyDescent="0.2"/>
  <cols>
    <col min="9" max="9" width="11.28515625" bestFit="1" customWidth="1"/>
  </cols>
  <sheetData>
    <row r="1" spans="1:10" ht="60" x14ac:dyDescent="0.2">
      <c r="A1" s="7" t="s">
        <v>5</v>
      </c>
      <c r="B1" s="7" t="s">
        <v>206</v>
      </c>
      <c r="C1" s="7" t="s">
        <v>207</v>
      </c>
      <c r="D1" s="7" t="s">
        <v>0</v>
      </c>
      <c r="E1" s="7" t="s">
        <v>311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</row>
    <row r="2" spans="1:10" ht="14.25" x14ac:dyDescent="0.2">
      <c r="A2" s="22" t="s">
        <v>220</v>
      </c>
      <c r="B2" s="22" t="s">
        <v>345</v>
      </c>
      <c r="C2" s="22">
        <v>3370</v>
      </c>
      <c r="D2" s="22" t="s">
        <v>214</v>
      </c>
      <c r="E2" s="22">
        <v>33</v>
      </c>
      <c r="F2" s="22">
        <v>2</v>
      </c>
      <c r="G2" s="22">
        <v>111210</v>
      </c>
      <c r="H2" s="22">
        <v>6740</v>
      </c>
      <c r="I2" s="9">
        <v>41041</v>
      </c>
      <c r="J2" s="22" t="s">
        <v>216</v>
      </c>
    </row>
    <row r="3" spans="1:10" ht="14.25" x14ac:dyDescent="0.2">
      <c r="A3" s="22" t="s">
        <v>220</v>
      </c>
      <c r="B3" s="22" t="s">
        <v>344</v>
      </c>
      <c r="C3" s="22">
        <v>2900</v>
      </c>
      <c r="D3" s="22" t="s">
        <v>214</v>
      </c>
      <c r="E3" s="22">
        <v>36</v>
      </c>
      <c r="F3" s="22">
        <v>0</v>
      </c>
      <c r="G3" s="22">
        <v>104400</v>
      </c>
      <c r="H3" s="22">
        <v>0</v>
      </c>
      <c r="I3" s="9">
        <v>41045</v>
      </c>
      <c r="J3" s="22" t="s">
        <v>117</v>
      </c>
    </row>
    <row r="4" spans="1:10" ht="14.25" x14ac:dyDescent="0.2">
      <c r="A4" s="22" t="s">
        <v>227</v>
      </c>
      <c r="B4" s="22" t="s">
        <v>342</v>
      </c>
      <c r="C4" s="22">
        <v>1200</v>
      </c>
      <c r="D4" s="22" t="s">
        <v>214</v>
      </c>
      <c r="E4" s="22">
        <v>42</v>
      </c>
      <c r="F4" s="22">
        <v>2</v>
      </c>
      <c r="G4" s="22">
        <v>50400</v>
      </c>
      <c r="H4" s="22">
        <v>2400</v>
      </c>
      <c r="I4" s="9">
        <v>41050</v>
      </c>
      <c r="J4" s="22" t="s">
        <v>64</v>
      </c>
    </row>
    <row r="5" spans="1:10" ht="14.25" x14ac:dyDescent="0.2">
      <c r="A5" s="22" t="s">
        <v>213</v>
      </c>
      <c r="B5" s="22" t="s">
        <v>344</v>
      </c>
      <c r="C5" s="22">
        <v>1200</v>
      </c>
      <c r="D5" s="22" t="s">
        <v>229</v>
      </c>
      <c r="E5" s="22">
        <v>23</v>
      </c>
      <c r="F5" s="22">
        <v>2</v>
      </c>
      <c r="G5" s="22">
        <v>27600</v>
      </c>
      <c r="H5" s="22">
        <v>2400</v>
      </c>
      <c r="I5" s="9">
        <v>41033</v>
      </c>
      <c r="J5" s="22" t="s">
        <v>64</v>
      </c>
    </row>
    <row r="6" spans="1:10" ht="14.25" x14ac:dyDescent="0.2">
      <c r="A6" s="22" t="s">
        <v>224</v>
      </c>
      <c r="B6" s="22" t="s">
        <v>345</v>
      </c>
      <c r="C6" s="22">
        <v>1980</v>
      </c>
      <c r="D6" s="22" t="s">
        <v>232</v>
      </c>
      <c r="E6" s="22">
        <v>35</v>
      </c>
      <c r="F6" s="22">
        <v>2</v>
      </c>
      <c r="G6" s="22">
        <v>69300</v>
      </c>
      <c r="H6" s="22">
        <v>3960</v>
      </c>
      <c r="I6" s="9">
        <v>41041</v>
      </c>
      <c r="J6" s="22" t="s">
        <v>216</v>
      </c>
    </row>
    <row r="7" spans="1:10" ht="14.25" x14ac:dyDescent="0.2">
      <c r="A7" s="22" t="s">
        <v>213</v>
      </c>
      <c r="B7" s="22" t="s">
        <v>344</v>
      </c>
      <c r="C7" s="22">
        <v>1200</v>
      </c>
      <c r="D7" s="22" t="s">
        <v>228</v>
      </c>
      <c r="E7" s="22">
        <v>46</v>
      </c>
      <c r="F7" s="22">
        <v>2</v>
      </c>
      <c r="G7" s="22">
        <v>55200</v>
      </c>
      <c r="H7" s="22">
        <v>2400</v>
      </c>
      <c r="I7" s="9">
        <v>41074</v>
      </c>
      <c r="J7" s="22" t="s">
        <v>117</v>
      </c>
    </row>
    <row r="8" spans="1:10" ht="14.25" x14ac:dyDescent="0.2">
      <c r="A8" s="22" t="s">
        <v>213</v>
      </c>
      <c r="B8" s="22" t="s">
        <v>339</v>
      </c>
      <c r="C8" s="22">
        <v>1300</v>
      </c>
      <c r="D8" s="22" t="s">
        <v>228</v>
      </c>
      <c r="E8" s="22">
        <v>17</v>
      </c>
      <c r="F8" s="22">
        <v>2</v>
      </c>
      <c r="G8" s="22">
        <v>22100</v>
      </c>
      <c r="H8" s="22">
        <v>2600</v>
      </c>
      <c r="I8" s="9">
        <v>41080</v>
      </c>
      <c r="J8" s="22" t="s">
        <v>217</v>
      </c>
    </row>
    <row r="9" spans="1:10" ht="14.25" x14ac:dyDescent="0.2">
      <c r="A9" s="22" t="s">
        <v>224</v>
      </c>
      <c r="B9" s="22" t="s">
        <v>343</v>
      </c>
      <c r="C9" s="22">
        <v>1100</v>
      </c>
      <c r="D9" s="22" t="s">
        <v>230</v>
      </c>
      <c r="E9" s="22">
        <v>38</v>
      </c>
      <c r="F9" s="22">
        <v>4</v>
      </c>
      <c r="G9" s="22">
        <v>41800</v>
      </c>
      <c r="H9" s="22">
        <v>4400</v>
      </c>
      <c r="I9" s="9">
        <v>41088</v>
      </c>
      <c r="J9" s="22" t="s">
        <v>215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>
    <tabColor rgb="FF00FF00"/>
  </sheetPr>
  <dimension ref="A1:J319"/>
  <sheetViews>
    <sheetView workbookViewId="0">
      <selection activeCell="J13" sqref="J13"/>
    </sheetView>
  </sheetViews>
  <sheetFormatPr defaultColWidth="17.5703125" defaultRowHeight="12.75" x14ac:dyDescent="0.2"/>
  <cols>
    <col min="1" max="1" width="19.5703125" bestFit="1" customWidth="1"/>
    <col min="2" max="2" width="18.28515625" customWidth="1"/>
    <col min="3" max="3" width="11.85546875" customWidth="1"/>
    <col min="4" max="4" width="16.5703125" bestFit="1" customWidth="1"/>
    <col min="5" max="5" width="15.140625" customWidth="1"/>
    <col min="6" max="6" width="8.5703125" customWidth="1"/>
    <col min="7" max="8" width="12.140625" bestFit="1" customWidth="1"/>
    <col min="9" max="9" width="13.85546875" customWidth="1"/>
    <col min="10" max="10" width="18.140625" bestFit="1" customWidth="1"/>
  </cols>
  <sheetData>
    <row r="1" spans="1:10" ht="30" x14ac:dyDescent="0.2">
      <c r="A1" s="7" t="s">
        <v>5</v>
      </c>
      <c r="B1" s="7" t="s">
        <v>206</v>
      </c>
      <c r="C1" s="7" t="s">
        <v>207</v>
      </c>
      <c r="D1" s="7" t="s">
        <v>0</v>
      </c>
      <c r="E1" s="7" t="s">
        <v>311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</row>
    <row r="2" spans="1:10" ht="14.25" x14ac:dyDescent="0.2">
      <c r="A2" s="22" t="s">
        <v>225</v>
      </c>
      <c r="B2" s="22" t="s">
        <v>348</v>
      </c>
      <c r="C2" s="22">
        <v>2800</v>
      </c>
      <c r="D2" s="22" t="s">
        <v>214</v>
      </c>
      <c r="E2" s="22">
        <v>34</v>
      </c>
      <c r="F2" s="22">
        <v>3</v>
      </c>
      <c r="G2" s="22">
        <v>95200</v>
      </c>
      <c r="H2" s="22">
        <v>8400</v>
      </c>
      <c r="I2" s="9">
        <v>40909</v>
      </c>
      <c r="J2" s="22" t="s">
        <v>218</v>
      </c>
    </row>
    <row r="3" spans="1:10" ht="14.25" x14ac:dyDescent="0.2">
      <c r="A3" s="22" t="s">
        <v>222</v>
      </c>
      <c r="B3" s="22" t="s">
        <v>346</v>
      </c>
      <c r="C3" s="22">
        <v>3880</v>
      </c>
      <c r="D3" s="22" t="s">
        <v>231</v>
      </c>
      <c r="E3" s="22">
        <v>24</v>
      </c>
      <c r="F3" s="22">
        <v>1</v>
      </c>
      <c r="G3" s="22">
        <v>93120</v>
      </c>
      <c r="H3" s="22">
        <v>3880</v>
      </c>
      <c r="I3" s="9">
        <v>40911</v>
      </c>
      <c r="J3" s="22" t="s">
        <v>218</v>
      </c>
    </row>
    <row r="4" spans="1:10" ht="14.25" x14ac:dyDescent="0.2">
      <c r="A4" s="22" t="s">
        <v>225</v>
      </c>
      <c r="B4" s="22" t="s">
        <v>348</v>
      </c>
      <c r="C4" s="22">
        <v>2800</v>
      </c>
      <c r="D4" s="22" t="s">
        <v>231</v>
      </c>
      <c r="E4" s="22">
        <v>38</v>
      </c>
      <c r="F4" s="22">
        <v>3</v>
      </c>
      <c r="G4" s="22">
        <v>106400</v>
      </c>
      <c r="H4" s="22">
        <v>8400</v>
      </c>
      <c r="I4" s="9">
        <v>40914</v>
      </c>
      <c r="J4" s="22" t="s">
        <v>217</v>
      </c>
    </row>
    <row r="5" spans="1:10" ht="14.25" x14ac:dyDescent="0.2">
      <c r="A5" s="22" t="s">
        <v>226</v>
      </c>
      <c r="B5" s="22" t="s">
        <v>339</v>
      </c>
      <c r="C5" s="22">
        <v>900</v>
      </c>
      <c r="D5" s="22" t="s">
        <v>228</v>
      </c>
      <c r="E5" s="22">
        <v>13</v>
      </c>
      <c r="F5" s="22">
        <v>3</v>
      </c>
      <c r="G5" s="22">
        <v>11700</v>
      </c>
      <c r="H5" s="22">
        <v>2700</v>
      </c>
      <c r="I5" s="9">
        <v>40915</v>
      </c>
      <c r="J5" s="22" t="s">
        <v>217</v>
      </c>
    </row>
    <row r="6" spans="1:10" ht="14.25" x14ac:dyDescent="0.2">
      <c r="A6" s="22" t="s">
        <v>226</v>
      </c>
      <c r="B6" s="22" t="s">
        <v>344</v>
      </c>
      <c r="C6" s="22">
        <v>2500</v>
      </c>
      <c r="D6" s="22" t="s">
        <v>231</v>
      </c>
      <c r="E6" s="22">
        <v>26</v>
      </c>
      <c r="F6" s="22">
        <v>0</v>
      </c>
      <c r="G6" s="22">
        <v>65000</v>
      </c>
      <c r="H6" s="22">
        <v>0</v>
      </c>
      <c r="I6" s="9">
        <v>40916</v>
      </c>
      <c r="J6" s="22" t="s">
        <v>64</v>
      </c>
    </row>
    <row r="7" spans="1:10" ht="14.25" x14ac:dyDescent="0.2">
      <c r="A7" s="22" t="s">
        <v>221</v>
      </c>
      <c r="B7" s="22" t="s">
        <v>339</v>
      </c>
      <c r="C7" s="22">
        <v>3900</v>
      </c>
      <c r="D7" s="22" t="s">
        <v>214</v>
      </c>
      <c r="E7" s="22">
        <v>46</v>
      </c>
      <c r="F7" s="22">
        <v>4</v>
      </c>
      <c r="G7" s="22">
        <v>179400</v>
      </c>
      <c r="H7" s="22">
        <v>15600</v>
      </c>
      <c r="I7" s="9">
        <v>40916</v>
      </c>
      <c r="J7" s="22" t="s">
        <v>216</v>
      </c>
    </row>
    <row r="8" spans="1:10" ht="14.25" x14ac:dyDescent="0.2">
      <c r="A8" s="22" t="s">
        <v>224</v>
      </c>
      <c r="B8" s="22" t="s">
        <v>343</v>
      </c>
      <c r="C8" s="22">
        <v>1100</v>
      </c>
      <c r="D8" s="22" t="s">
        <v>229</v>
      </c>
      <c r="E8" s="22">
        <v>20</v>
      </c>
      <c r="F8" s="22">
        <v>3</v>
      </c>
      <c r="G8" s="22">
        <v>22000</v>
      </c>
      <c r="H8" s="22">
        <v>3300</v>
      </c>
      <c r="I8" s="9">
        <v>40918</v>
      </c>
      <c r="J8" s="22" t="s">
        <v>215</v>
      </c>
    </row>
    <row r="9" spans="1:10" ht="14.25" x14ac:dyDescent="0.2">
      <c r="A9" s="22" t="s">
        <v>219</v>
      </c>
      <c r="B9" s="22" t="s">
        <v>341</v>
      </c>
      <c r="C9" s="22">
        <v>2360</v>
      </c>
      <c r="D9" s="22" t="s">
        <v>214</v>
      </c>
      <c r="E9" s="22">
        <v>20</v>
      </c>
      <c r="F9" s="22">
        <v>3</v>
      </c>
      <c r="G9" s="22">
        <v>47200</v>
      </c>
      <c r="H9" s="22">
        <v>7080</v>
      </c>
      <c r="I9" s="9">
        <v>40921</v>
      </c>
      <c r="J9" s="22" t="s">
        <v>218</v>
      </c>
    </row>
    <row r="10" spans="1:10" ht="14.25" x14ac:dyDescent="0.2">
      <c r="A10" s="22" t="s">
        <v>219</v>
      </c>
      <c r="B10" s="22" t="s">
        <v>345</v>
      </c>
      <c r="C10" s="22">
        <v>4850</v>
      </c>
      <c r="D10" s="22" t="s">
        <v>228</v>
      </c>
      <c r="E10" s="22">
        <v>24</v>
      </c>
      <c r="F10" s="22">
        <v>1</v>
      </c>
      <c r="G10" s="22">
        <v>116400</v>
      </c>
      <c r="H10" s="22">
        <v>4850</v>
      </c>
      <c r="I10" s="9">
        <v>40921</v>
      </c>
      <c r="J10" s="22" t="s">
        <v>217</v>
      </c>
    </row>
    <row r="11" spans="1:10" ht="14.25" x14ac:dyDescent="0.2">
      <c r="A11" s="22" t="s">
        <v>222</v>
      </c>
      <c r="B11" s="22" t="s">
        <v>342</v>
      </c>
      <c r="C11" s="22">
        <v>4100</v>
      </c>
      <c r="D11" s="22" t="s">
        <v>214</v>
      </c>
      <c r="E11" s="22">
        <v>30</v>
      </c>
      <c r="F11" s="22">
        <v>2</v>
      </c>
      <c r="G11" s="22">
        <v>123000</v>
      </c>
      <c r="H11" s="22">
        <v>8200</v>
      </c>
      <c r="I11" s="9">
        <v>40922</v>
      </c>
      <c r="J11" s="22" t="s">
        <v>218</v>
      </c>
    </row>
    <row r="12" spans="1:10" ht="14.25" x14ac:dyDescent="0.2">
      <c r="A12" s="22" t="s">
        <v>219</v>
      </c>
      <c r="B12" s="22" t="s">
        <v>343</v>
      </c>
      <c r="C12" s="22">
        <v>2500</v>
      </c>
      <c r="D12" s="22" t="s">
        <v>232</v>
      </c>
      <c r="E12" s="22">
        <v>49</v>
      </c>
      <c r="F12" s="22">
        <v>2</v>
      </c>
      <c r="G12" s="22">
        <v>122500</v>
      </c>
      <c r="H12" s="22">
        <v>5000</v>
      </c>
      <c r="I12" s="9">
        <v>40923</v>
      </c>
      <c r="J12" s="22" t="s">
        <v>218</v>
      </c>
    </row>
    <row r="13" spans="1:10" ht="14.25" x14ac:dyDescent="0.2">
      <c r="A13" s="22" t="s">
        <v>222</v>
      </c>
      <c r="B13" s="22" t="s">
        <v>342</v>
      </c>
      <c r="C13" s="22">
        <v>4100</v>
      </c>
      <c r="D13" s="22" t="s">
        <v>231</v>
      </c>
      <c r="E13" s="22">
        <v>24</v>
      </c>
      <c r="F13" s="22">
        <v>0</v>
      </c>
      <c r="G13" s="22">
        <v>98400</v>
      </c>
      <c r="H13" s="22">
        <v>0</v>
      </c>
      <c r="I13" s="9">
        <v>40924</v>
      </c>
      <c r="J13" s="22" t="s">
        <v>642</v>
      </c>
    </row>
    <row r="14" spans="1:10" ht="14.25" x14ac:dyDescent="0.2">
      <c r="A14" s="22" t="s">
        <v>225</v>
      </c>
      <c r="B14" s="22" t="s">
        <v>348</v>
      </c>
      <c r="C14" s="22">
        <v>2750</v>
      </c>
      <c r="D14" s="22" t="s">
        <v>228</v>
      </c>
      <c r="E14" s="22">
        <v>23</v>
      </c>
      <c r="F14" s="22">
        <v>0</v>
      </c>
      <c r="G14" s="22">
        <v>63250</v>
      </c>
      <c r="H14" s="22">
        <v>0</v>
      </c>
      <c r="I14" s="9">
        <v>40925</v>
      </c>
      <c r="J14" s="22" t="s">
        <v>642</v>
      </c>
    </row>
    <row r="15" spans="1:10" ht="14.25" x14ac:dyDescent="0.2">
      <c r="A15" s="22" t="s">
        <v>219</v>
      </c>
      <c r="B15" s="22" t="s">
        <v>341</v>
      </c>
      <c r="C15" s="22">
        <v>2400</v>
      </c>
      <c r="D15" s="22" t="s">
        <v>229</v>
      </c>
      <c r="E15" s="22">
        <v>23</v>
      </c>
      <c r="F15" s="22">
        <v>4</v>
      </c>
      <c r="G15" s="22">
        <v>55200</v>
      </c>
      <c r="H15" s="22">
        <v>9600</v>
      </c>
      <c r="I15" s="9">
        <v>40926</v>
      </c>
      <c r="J15" s="22" t="s">
        <v>642</v>
      </c>
    </row>
    <row r="16" spans="1:10" ht="14.25" x14ac:dyDescent="0.2">
      <c r="A16" s="22" t="s">
        <v>226</v>
      </c>
      <c r="B16" s="22" t="s">
        <v>342</v>
      </c>
      <c r="C16" s="22">
        <v>1960</v>
      </c>
      <c r="D16" s="22" t="s">
        <v>230</v>
      </c>
      <c r="E16" s="22">
        <v>33</v>
      </c>
      <c r="F16" s="22">
        <v>0</v>
      </c>
      <c r="G16" s="22">
        <v>64680</v>
      </c>
      <c r="H16" s="22">
        <v>0</v>
      </c>
      <c r="I16" s="9">
        <v>40927</v>
      </c>
      <c r="J16" s="22" t="s">
        <v>216</v>
      </c>
    </row>
    <row r="17" spans="1:10" ht="14.25" x14ac:dyDescent="0.2">
      <c r="A17" s="22" t="s">
        <v>221</v>
      </c>
      <c r="B17" s="22" t="s">
        <v>342</v>
      </c>
      <c r="C17" s="22">
        <v>1800</v>
      </c>
      <c r="D17" s="22" t="s">
        <v>232</v>
      </c>
      <c r="E17" s="22">
        <v>46</v>
      </c>
      <c r="F17" s="22">
        <v>1</v>
      </c>
      <c r="G17" s="22">
        <v>82800</v>
      </c>
      <c r="H17" s="22">
        <v>1800</v>
      </c>
      <c r="I17" s="9">
        <v>40927</v>
      </c>
      <c r="J17" s="22" t="s">
        <v>217</v>
      </c>
    </row>
    <row r="18" spans="1:10" ht="14.25" x14ac:dyDescent="0.2">
      <c r="A18" s="22" t="s">
        <v>222</v>
      </c>
      <c r="B18" s="22" t="s">
        <v>342</v>
      </c>
      <c r="C18" s="22">
        <v>4100</v>
      </c>
      <c r="D18" s="22" t="s">
        <v>230</v>
      </c>
      <c r="E18" s="22">
        <v>27</v>
      </c>
      <c r="F18" s="22">
        <v>4</v>
      </c>
      <c r="G18" s="22">
        <v>110700</v>
      </c>
      <c r="H18" s="22">
        <v>16400</v>
      </c>
      <c r="I18" s="9">
        <v>40928</v>
      </c>
      <c r="J18" s="22" t="s">
        <v>642</v>
      </c>
    </row>
    <row r="19" spans="1:10" ht="14.25" x14ac:dyDescent="0.2">
      <c r="A19" s="22" t="s">
        <v>220</v>
      </c>
      <c r="B19" s="22" t="s">
        <v>340</v>
      </c>
      <c r="C19" s="22">
        <v>1280</v>
      </c>
      <c r="D19" s="22" t="s">
        <v>231</v>
      </c>
      <c r="E19" s="22">
        <v>15</v>
      </c>
      <c r="F19" s="22">
        <v>4</v>
      </c>
      <c r="G19" s="22">
        <v>19200</v>
      </c>
      <c r="H19" s="22">
        <v>5120</v>
      </c>
      <c r="I19" s="9">
        <v>40930</v>
      </c>
      <c r="J19" s="22" t="s">
        <v>642</v>
      </c>
    </row>
    <row r="20" spans="1:10" ht="14.25" x14ac:dyDescent="0.2">
      <c r="A20" s="22" t="s">
        <v>220</v>
      </c>
      <c r="B20" s="22" t="s">
        <v>345</v>
      </c>
      <c r="C20" s="22">
        <v>3380</v>
      </c>
      <c r="D20" s="22" t="s">
        <v>231</v>
      </c>
      <c r="E20" s="22">
        <v>35</v>
      </c>
      <c r="F20" s="22">
        <v>3</v>
      </c>
      <c r="G20" s="22">
        <v>118300</v>
      </c>
      <c r="H20" s="22">
        <v>10140</v>
      </c>
      <c r="I20" s="9">
        <v>40931</v>
      </c>
      <c r="J20" s="22" t="s">
        <v>217</v>
      </c>
    </row>
    <row r="21" spans="1:10" ht="14.25" x14ac:dyDescent="0.2">
      <c r="A21" s="22" t="s">
        <v>222</v>
      </c>
      <c r="B21" s="22" t="s">
        <v>345</v>
      </c>
      <c r="C21" s="22">
        <v>2870</v>
      </c>
      <c r="D21" s="22" t="s">
        <v>231</v>
      </c>
      <c r="E21" s="22">
        <v>11</v>
      </c>
      <c r="F21" s="22">
        <v>2</v>
      </c>
      <c r="G21" s="22">
        <v>31570</v>
      </c>
      <c r="H21" s="22">
        <v>5740</v>
      </c>
      <c r="I21" s="9">
        <v>40931</v>
      </c>
      <c r="J21" s="22" t="s">
        <v>215</v>
      </c>
    </row>
    <row r="22" spans="1:10" ht="14.25" x14ac:dyDescent="0.2">
      <c r="A22" s="22" t="s">
        <v>227</v>
      </c>
      <c r="B22" s="22" t="s">
        <v>345</v>
      </c>
      <c r="C22" s="22">
        <v>1080</v>
      </c>
      <c r="D22" s="22" t="s">
        <v>229</v>
      </c>
      <c r="E22" s="22">
        <v>50</v>
      </c>
      <c r="F22" s="22">
        <v>3</v>
      </c>
      <c r="G22" s="22">
        <v>54000</v>
      </c>
      <c r="H22" s="22">
        <v>3240</v>
      </c>
      <c r="I22" s="9">
        <v>40933</v>
      </c>
      <c r="J22" s="22" t="s">
        <v>217</v>
      </c>
    </row>
    <row r="23" spans="1:10" ht="14.25" x14ac:dyDescent="0.2">
      <c r="A23" s="22" t="s">
        <v>224</v>
      </c>
      <c r="B23" s="22" t="s">
        <v>343</v>
      </c>
      <c r="C23" s="22">
        <v>1100</v>
      </c>
      <c r="D23" s="22" t="s">
        <v>231</v>
      </c>
      <c r="E23" s="22">
        <v>16</v>
      </c>
      <c r="F23" s="22">
        <v>4</v>
      </c>
      <c r="G23" s="22">
        <v>17600</v>
      </c>
      <c r="H23" s="22">
        <v>4400</v>
      </c>
      <c r="I23" s="9">
        <v>40933</v>
      </c>
      <c r="J23" s="22" t="s">
        <v>642</v>
      </c>
    </row>
    <row r="24" spans="1:10" ht="14.25" x14ac:dyDescent="0.2">
      <c r="A24" s="22" t="s">
        <v>222</v>
      </c>
      <c r="B24" s="22" t="s">
        <v>344</v>
      </c>
      <c r="C24" s="22">
        <v>4050</v>
      </c>
      <c r="D24" s="22" t="s">
        <v>230</v>
      </c>
      <c r="E24" s="22">
        <v>16</v>
      </c>
      <c r="F24" s="22">
        <v>4</v>
      </c>
      <c r="G24" s="22">
        <v>64800</v>
      </c>
      <c r="H24" s="22">
        <v>16200</v>
      </c>
      <c r="I24" s="9">
        <v>40934</v>
      </c>
      <c r="J24" s="22" t="s">
        <v>216</v>
      </c>
    </row>
    <row r="25" spans="1:10" ht="14.25" x14ac:dyDescent="0.2">
      <c r="A25" s="22" t="s">
        <v>221</v>
      </c>
      <c r="B25" s="22" t="s">
        <v>339</v>
      </c>
      <c r="C25" s="22">
        <v>3900</v>
      </c>
      <c r="D25" s="22" t="s">
        <v>229</v>
      </c>
      <c r="E25" s="22">
        <v>27</v>
      </c>
      <c r="F25" s="22">
        <v>4</v>
      </c>
      <c r="G25" s="22">
        <v>105300</v>
      </c>
      <c r="H25" s="22">
        <v>15600</v>
      </c>
      <c r="I25" s="9">
        <v>40936</v>
      </c>
      <c r="J25" s="22" t="s">
        <v>642</v>
      </c>
    </row>
    <row r="26" spans="1:10" ht="14.25" x14ac:dyDescent="0.2">
      <c r="A26" s="22" t="s">
        <v>224</v>
      </c>
      <c r="B26" s="22" t="s">
        <v>340</v>
      </c>
      <c r="C26" s="22">
        <v>1750</v>
      </c>
      <c r="D26" s="22" t="s">
        <v>232</v>
      </c>
      <c r="E26" s="22">
        <v>45</v>
      </c>
      <c r="F26" s="22">
        <v>3</v>
      </c>
      <c r="G26" s="22">
        <v>78750</v>
      </c>
      <c r="H26" s="22">
        <v>5250</v>
      </c>
      <c r="I26" s="9">
        <v>40937</v>
      </c>
      <c r="J26" s="22" t="s">
        <v>217</v>
      </c>
    </row>
    <row r="27" spans="1:10" ht="14.25" x14ac:dyDescent="0.2">
      <c r="A27" s="22" t="s">
        <v>226</v>
      </c>
      <c r="B27" s="22" t="s">
        <v>340</v>
      </c>
      <c r="C27" s="22">
        <v>1200</v>
      </c>
      <c r="D27" s="22" t="s">
        <v>232</v>
      </c>
      <c r="E27" s="22">
        <v>10</v>
      </c>
      <c r="F27" s="22">
        <v>1</v>
      </c>
      <c r="G27" s="22">
        <v>12000</v>
      </c>
      <c r="H27" s="22">
        <v>1200</v>
      </c>
      <c r="I27" s="9">
        <v>40940</v>
      </c>
      <c r="J27" s="22" t="s">
        <v>642</v>
      </c>
    </row>
    <row r="28" spans="1:10" ht="14.25" x14ac:dyDescent="0.2">
      <c r="A28" s="22" t="s">
        <v>223</v>
      </c>
      <c r="B28" s="22" t="s">
        <v>340</v>
      </c>
      <c r="C28" s="22">
        <v>4550</v>
      </c>
      <c r="D28" s="22" t="s">
        <v>214</v>
      </c>
      <c r="E28" s="22">
        <v>22</v>
      </c>
      <c r="F28" s="22">
        <v>4</v>
      </c>
      <c r="G28" s="22">
        <v>100100</v>
      </c>
      <c r="H28" s="22">
        <v>18200</v>
      </c>
      <c r="I28" s="9">
        <v>40941</v>
      </c>
      <c r="J28" s="22" t="s">
        <v>217</v>
      </c>
    </row>
    <row r="29" spans="1:10" ht="14.25" x14ac:dyDescent="0.2">
      <c r="A29" s="22" t="s">
        <v>225</v>
      </c>
      <c r="B29" s="22" t="s">
        <v>347</v>
      </c>
      <c r="C29" s="22">
        <v>3750</v>
      </c>
      <c r="D29" s="22" t="s">
        <v>229</v>
      </c>
      <c r="E29" s="22">
        <v>39</v>
      </c>
      <c r="F29" s="22">
        <v>1</v>
      </c>
      <c r="G29" s="22">
        <v>146250</v>
      </c>
      <c r="H29" s="22">
        <v>3750</v>
      </c>
      <c r="I29" s="9">
        <v>40943</v>
      </c>
      <c r="J29" s="22" t="s">
        <v>216</v>
      </c>
    </row>
    <row r="30" spans="1:10" ht="14.25" x14ac:dyDescent="0.2">
      <c r="A30" s="22" t="s">
        <v>219</v>
      </c>
      <c r="B30" s="22" t="s">
        <v>345</v>
      </c>
      <c r="C30" s="22">
        <v>4900</v>
      </c>
      <c r="D30" s="22" t="s">
        <v>229</v>
      </c>
      <c r="E30" s="22">
        <v>48</v>
      </c>
      <c r="F30" s="22">
        <v>0</v>
      </c>
      <c r="G30" s="22">
        <v>235200</v>
      </c>
      <c r="H30" s="22">
        <v>0</v>
      </c>
      <c r="I30" s="9">
        <v>40944</v>
      </c>
      <c r="J30" s="22" t="s">
        <v>216</v>
      </c>
    </row>
    <row r="31" spans="1:10" ht="14.25" x14ac:dyDescent="0.2">
      <c r="A31" s="22" t="s">
        <v>219</v>
      </c>
      <c r="B31" s="22" t="s">
        <v>345</v>
      </c>
      <c r="C31" s="22">
        <v>5000</v>
      </c>
      <c r="D31" s="22" t="s">
        <v>232</v>
      </c>
      <c r="E31" s="22">
        <v>31</v>
      </c>
      <c r="F31" s="22">
        <v>3</v>
      </c>
      <c r="G31" s="22">
        <v>155000</v>
      </c>
      <c r="H31" s="22">
        <v>15000</v>
      </c>
      <c r="I31" s="9">
        <v>40947</v>
      </c>
      <c r="J31" s="22" t="s">
        <v>217</v>
      </c>
    </row>
    <row r="32" spans="1:10" ht="14.25" x14ac:dyDescent="0.2">
      <c r="A32" s="22" t="s">
        <v>222</v>
      </c>
      <c r="B32" s="22" t="s">
        <v>344</v>
      </c>
      <c r="C32" s="22">
        <v>4000</v>
      </c>
      <c r="D32" s="22" t="s">
        <v>228</v>
      </c>
      <c r="E32" s="22">
        <v>24</v>
      </c>
      <c r="F32" s="22">
        <v>1</v>
      </c>
      <c r="G32" s="22">
        <v>96000</v>
      </c>
      <c r="H32" s="22">
        <v>4000</v>
      </c>
      <c r="I32" s="9">
        <v>40948</v>
      </c>
      <c r="J32" s="22" t="s">
        <v>215</v>
      </c>
    </row>
    <row r="33" spans="1:10" ht="14.25" x14ac:dyDescent="0.2">
      <c r="A33" s="22" t="s">
        <v>223</v>
      </c>
      <c r="B33" s="22" t="s">
        <v>344</v>
      </c>
      <c r="C33" s="22">
        <v>10000</v>
      </c>
      <c r="D33" s="22" t="s">
        <v>229</v>
      </c>
      <c r="E33" s="22">
        <v>28</v>
      </c>
      <c r="F33" s="22">
        <v>0</v>
      </c>
      <c r="G33" s="22">
        <v>280000</v>
      </c>
      <c r="H33" s="22">
        <v>0</v>
      </c>
      <c r="I33" s="9">
        <v>40949</v>
      </c>
      <c r="J33" s="22" t="s">
        <v>215</v>
      </c>
    </row>
    <row r="34" spans="1:10" ht="14.25" x14ac:dyDescent="0.2">
      <c r="A34" s="22" t="s">
        <v>223</v>
      </c>
      <c r="B34" s="22" t="s">
        <v>340</v>
      </c>
      <c r="C34" s="22">
        <v>4550</v>
      </c>
      <c r="D34" s="22" t="s">
        <v>230</v>
      </c>
      <c r="E34" s="22">
        <v>41</v>
      </c>
      <c r="F34" s="22">
        <v>4</v>
      </c>
      <c r="G34" s="22">
        <v>186550</v>
      </c>
      <c r="H34" s="22">
        <v>18200</v>
      </c>
      <c r="I34" s="9">
        <v>40949</v>
      </c>
      <c r="J34" s="22" t="s">
        <v>642</v>
      </c>
    </row>
    <row r="35" spans="1:10" ht="14.25" x14ac:dyDescent="0.2">
      <c r="A35" s="22" t="s">
        <v>220</v>
      </c>
      <c r="B35" s="22" t="s">
        <v>344</v>
      </c>
      <c r="C35" s="22">
        <v>2850</v>
      </c>
      <c r="D35" s="22" t="s">
        <v>230</v>
      </c>
      <c r="E35" s="22">
        <v>23</v>
      </c>
      <c r="F35" s="22">
        <v>3</v>
      </c>
      <c r="G35" s="22">
        <v>65550</v>
      </c>
      <c r="H35" s="22">
        <v>8550</v>
      </c>
      <c r="I35" s="9">
        <v>40951</v>
      </c>
      <c r="J35" s="22" t="s">
        <v>217</v>
      </c>
    </row>
    <row r="36" spans="1:10" ht="14.25" x14ac:dyDescent="0.2">
      <c r="A36" s="22" t="s">
        <v>226</v>
      </c>
      <c r="B36" s="22" t="s">
        <v>341</v>
      </c>
      <c r="C36" s="22">
        <v>1600</v>
      </c>
      <c r="D36" s="22" t="s">
        <v>232</v>
      </c>
      <c r="E36" s="22">
        <v>35</v>
      </c>
      <c r="F36" s="22">
        <v>1</v>
      </c>
      <c r="G36" s="22">
        <v>56000</v>
      </c>
      <c r="H36" s="22">
        <v>1600</v>
      </c>
      <c r="I36" s="9">
        <v>40953</v>
      </c>
      <c r="J36" s="22" t="s">
        <v>64</v>
      </c>
    </row>
    <row r="37" spans="1:10" ht="14.25" x14ac:dyDescent="0.2">
      <c r="A37" s="22" t="s">
        <v>224</v>
      </c>
      <c r="B37" s="22" t="s">
        <v>339</v>
      </c>
      <c r="C37" s="22">
        <v>900</v>
      </c>
      <c r="D37" s="22" t="s">
        <v>214</v>
      </c>
      <c r="E37" s="22">
        <v>28</v>
      </c>
      <c r="F37" s="22">
        <v>4</v>
      </c>
      <c r="G37" s="22">
        <v>25200</v>
      </c>
      <c r="H37" s="22">
        <v>3600</v>
      </c>
      <c r="I37" s="9">
        <v>40954</v>
      </c>
      <c r="J37" s="22" t="s">
        <v>64</v>
      </c>
    </row>
    <row r="38" spans="1:10" ht="14.25" x14ac:dyDescent="0.2">
      <c r="A38" s="22" t="s">
        <v>223</v>
      </c>
      <c r="B38" s="22" t="s">
        <v>344</v>
      </c>
      <c r="C38" s="22">
        <v>10250</v>
      </c>
      <c r="D38" s="22" t="s">
        <v>231</v>
      </c>
      <c r="E38" s="22">
        <v>16</v>
      </c>
      <c r="F38" s="22">
        <v>4</v>
      </c>
      <c r="G38" s="22">
        <v>164000</v>
      </c>
      <c r="H38" s="22">
        <v>41000</v>
      </c>
      <c r="I38" s="9">
        <v>40958</v>
      </c>
      <c r="J38" s="22" t="s">
        <v>64</v>
      </c>
    </row>
    <row r="39" spans="1:10" ht="14.25" x14ac:dyDescent="0.2">
      <c r="A39" s="22" t="s">
        <v>221</v>
      </c>
      <c r="B39" s="22" t="s">
        <v>339</v>
      </c>
      <c r="C39" s="22">
        <v>3900</v>
      </c>
      <c r="D39" s="22" t="s">
        <v>230</v>
      </c>
      <c r="E39" s="22">
        <v>38</v>
      </c>
      <c r="F39" s="22">
        <v>4</v>
      </c>
      <c r="G39" s="22">
        <v>148200</v>
      </c>
      <c r="H39" s="22">
        <v>15600</v>
      </c>
      <c r="I39" s="9">
        <v>40958</v>
      </c>
      <c r="J39" s="22" t="s">
        <v>217</v>
      </c>
    </row>
    <row r="40" spans="1:10" ht="14.25" x14ac:dyDescent="0.2">
      <c r="A40" s="22" t="s">
        <v>222</v>
      </c>
      <c r="B40" s="22" t="s">
        <v>344</v>
      </c>
      <c r="C40" s="22">
        <v>4050</v>
      </c>
      <c r="D40" s="22" t="s">
        <v>232</v>
      </c>
      <c r="E40" s="22">
        <v>19</v>
      </c>
      <c r="F40" s="22">
        <v>2</v>
      </c>
      <c r="G40" s="22">
        <v>76950</v>
      </c>
      <c r="H40" s="22">
        <v>8100</v>
      </c>
      <c r="I40" s="9">
        <v>40959</v>
      </c>
      <c r="J40" s="22" t="s">
        <v>215</v>
      </c>
    </row>
    <row r="41" spans="1:10" ht="14.25" x14ac:dyDescent="0.2">
      <c r="A41" s="22" t="s">
        <v>223</v>
      </c>
      <c r="B41" s="22" t="s">
        <v>343</v>
      </c>
      <c r="C41" s="22">
        <v>5400</v>
      </c>
      <c r="D41" s="22" t="s">
        <v>228</v>
      </c>
      <c r="E41" s="22">
        <v>35</v>
      </c>
      <c r="F41" s="22">
        <v>1</v>
      </c>
      <c r="G41" s="22">
        <v>189000</v>
      </c>
      <c r="H41" s="22">
        <v>5400</v>
      </c>
      <c r="I41" s="9">
        <v>40960</v>
      </c>
      <c r="J41" s="22" t="s">
        <v>216</v>
      </c>
    </row>
    <row r="42" spans="1:10" ht="14.25" x14ac:dyDescent="0.2">
      <c r="A42" s="22" t="s">
        <v>226</v>
      </c>
      <c r="B42" s="22" t="s">
        <v>342</v>
      </c>
      <c r="C42" s="22">
        <v>1960</v>
      </c>
      <c r="D42" s="22" t="s">
        <v>214</v>
      </c>
      <c r="E42" s="22">
        <v>20</v>
      </c>
      <c r="F42" s="22">
        <v>3</v>
      </c>
      <c r="G42" s="22">
        <v>39200</v>
      </c>
      <c r="H42" s="22">
        <v>5880</v>
      </c>
      <c r="I42" s="9">
        <v>40960</v>
      </c>
      <c r="J42" s="22" t="s">
        <v>217</v>
      </c>
    </row>
    <row r="43" spans="1:10" ht="14.25" x14ac:dyDescent="0.2">
      <c r="A43" s="22" t="s">
        <v>224</v>
      </c>
      <c r="B43" s="22" t="s">
        <v>345</v>
      </c>
      <c r="C43" s="22">
        <v>2000</v>
      </c>
      <c r="D43" s="22" t="s">
        <v>228</v>
      </c>
      <c r="E43" s="22">
        <v>14</v>
      </c>
      <c r="F43" s="22">
        <v>0</v>
      </c>
      <c r="G43" s="22">
        <v>28000</v>
      </c>
      <c r="H43" s="22">
        <v>0</v>
      </c>
      <c r="I43" s="9">
        <v>40961</v>
      </c>
      <c r="J43" s="22" t="s">
        <v>216</v>
      </c>
    </row>
    <row r="44" spans="1:10" ht="14.25" x14ac:dyDescent="0.2">
      <c r="A44" s="22" t="s">
        <v>213</v>
      </c>
      <c r="B44" s="22" t="s">
        <v>343</v>
      </c>
      <c r="C44" s="22">
        <v>1500</v>
      </c>
      <c r="D44" s="22" t="s">
        <v>229</v>
      </c>
      <c r="E44" s="22">
        <v>25</v>
      </c>
      <c r="F44" s="22">
        <v>1</v>
      </c>
      <c r="G44" s="22">
        <v>37500</v>
      </c>
      <c r="H44" s="22">
        <v>1500</v>
      </c>
      <c r="I44" s="9">
        <v>40961</v>
      </c>
      <c r="J44" s="22" t="s">
        <v>217</v>
      </c>
    </row>
    <row r="45" spans="1:10" ht="14.25" x14ac:dyDescent="0.2">
      <c r="A45" s="22" t="s">
        <v>219</v>
      </c>
      <c r="B45" s="22" t="s">
        <v>339</v>
      </c>
      <c r="C45" s="22">
        <v>1350</v>
      </c>
      <c r="D45" s="22" t="s">
        <v>230</v>
      </c>
      <c r="E45" s="22">
        <v>20</v>
      </c>
      <c r="F45" s="22">
        <v>3</v>
      </c>
      <c r="G45" s="22">
        <v>27000</v>
      </c>
      <c r="H45" s="22">
        <v>4050</v>
      </c>
      <c r="I45" s="9">
        <v>40962</v>
      </c>
      <c r="J45" s="22" t="s">
        <v>64</v>
      </c>
    </row>
    <row r="46" spans="1:10" ht="14.25" x14ac:dyDescent="0.2">
      <c r="A46" s="22" t="s">
        <v>213</v>
      </c>
      <c r="B46" s="22" t="s">
        <v>340</v>
      </c>
      <c r="C46" s="22">
        <v>2000</v>
      </c>
      <c r="D46" s="22" t="s">
        <v>231</v>
      </c>
      <c r="E46" s="22">
        <v>24</v>
      </c>
      <c r="F46" s="22">
        <v>3</v>
      </c>
      <c r="G46" s="22">
        <v>48000</v>
      </c>
      <c r="H46" s="22">
        <v>6000</v>
      </c>
      <c r="I46" s="9">
        <v>40962</v>
      </c>
      <c r="J46" s="22" t="s">
        <v>642</v>
      </c>
    </row>
    <row r="47" spans="1:10" ht="14.25" x14ac:dyDescent="0.2">
      <c r="A47" s="22" t="s">
        <v>213</v>
      </c>
      <c r="B47" s="22" t="s">
        <v>343</v>
      </c>
      <c r="C47" s="22">
        <v>1650</v>
      </c>
      <c r="D47" s="22" t="s">
        <v>214</v>
      </c>
      <c r="E47" s="22">
        <v>30</v>
      </c>
      <c r="F47" s="22">
        <v>1</v>
      </c>
      <c r="G47" s="22">
        <v>49500</v>
      </c>
      <c r="H47" s="22">
        <v>1650</v>
      </c>
      <c r="I47" s="9">
        <v>40963</v>
      </c>
      <c r="J47" s="22" t="s">
        <v>642</v>
      </c>
    </row>
    <row r="48" spans="1:10" ht="14.25" x14ac:dyDescent="0.2">
      <c r="A48" s="22" t="s">
        <v>213</v>
      </c>
      <c r="B48" s="22" t="s">
        <v>343</v>
      </c>
      <c r="C48" s="22">
        <v>1700</v>
      </c>
      <c r="D48" s="22" t="s">
        <v>232</v>
      </c>
      <c r="E48" s="22">
        <v>42</v>
      </c>
      <c r="F48" s="22">
        <v>1</v>
      </c>
      <c r="G48" s="22">
        <v>71400</v>
      </c>
      <c r="H48" s="22">
        <v>1700</v>
      </c>
      <c r="I48" s="9">
        <v>40964</v>
      </c>
      <c r="J48" s="22" t="s">
        <v>215</v>
      </c>
    </row>
    <row r="49" spans="1:10" ht="14.25" x14ac:dyDescent="0.2">
      <c r="A49" s="22" t="s">
        <v>226</v>
      </c>
      <c r="B49" s="22" t="s">
        <v>344</v>
      </c>
      <c r="C49" s="22">
        <v>2500</v>
      </c>
      <c r="D49" s="22" t="s">
        <v>214</v>
      </c>
      <c r="E49" s="22">
        <v>15</v>
      </c>
      <c r="F49" s="22">
        <v>3</v>
      </c>
      <c r="G49" s="22">
        <v>37500</v>
      </c>
      <c r="H49" s="22">
        <v>7500</v>
      </c>
      <c r="I49" s="9">
        <v>40965</v>
      </c>
      <c r="J49" s="22" t="s">
        <v>64</v>
      </c>
    </row>
    <row r="50" spans="1:10" ht="14.25" x14ac:dyDescent="0.2">
      <c r="A50" s="22" t="s">
        <v>226</v>
      </c>
      <c r="B50" s="22" t="s">
        <v>344</v>
      </c>
      <c r="C50" s="22">
        <v>2500</v>
      </c>
      <c r="D50" s="22" t="s">
        <v>230</v>
      </c>
      <c r="E50" s="22">
        <v>44</v>
      </c>
      <c r="F50" s="22">
        <v>0</v>
      </c>
      <c r="G50" s="22">
        <v>110000</v>
      </c>
      <c r="H50" s="22">
        <v>0</v>
      </c>
      <c r="I50" s="9">
        <v>40966</v>
      </c>
      <c r="J50" s="22" t="s">
        <v>217</v>
      </c>
    </row>
    <row r="51" spans="1:10" ht="14.25" x14ac:dyDescent="0.2">
      <c r="A51" s="22" t="s">
        <v>213</v>
      </c>
      <c r="B51" s="22" t="s">
        <v>342</v>
      </c>
      <c r="C51" s="22">
        <v>1750</v>
      </c>
      <c r="D51" s="22" t="s">
        <v>229</v>
      </c>
      <c r="E51" s="22">
        <v>38</v>
      </c>
      <c r="F51" s="22">
        <v>0</v>
      </c>
      <c r="G51" s="22">
        <v>66500</v>
      </c>
      <c r="H51" s="22">
        <v>0</v>
      </c>
      <c r="I51" s="9">
        <v>40967</v>
      </c>
      <c r="J51" s="22" t="s">
        <v>216</v>
      </c>
    </row>
    <row r="52" spans="1:10" ht="14.25" x14ac:dyDescent="0.2">
      <c r="A52" s="22" t="s">
        <v>219</v>
      </c>
      <c r="B52" s="22" t="s">
        <v>343</v>
      </c>
      <c r="C52" s="22">
        <v>2570</v>
      </c>
      <c r="D52" s="22" t="s">
        <v>230</v>
      </c>
      <c r="E52" s="22">
        <v>31</v>
      </c>
      <c r="F52" s="22">
        <v>3</v>
      </c>
      <c r="G52" s="22">
        <v>79670</v>
      </c>
      <c r="H52" s="22">
        <v>7710</v>
      </c>
      <c r="I52" s="9">
        <v>40969</v>
      </c>
      <c r="J52" s="22" t="s">
        <v>218</v>
      </c>
    </row>
    <row r="53" spans="1:10" ht="14.25" x14ac:dyDescent="0.2">
      <c r="A53" s="22" t="s">
        <v>226</v>
      </c>
      <c r="B53" s="22" t="s">
        <v>343</v>
      </c>
      <c r="C53" s="22">
        <v>1650</v>
      </c>
      <c r="D53" s="22" t="s">
        <v>230</v>
      </c>
      <c r="E53" s="22">
        <v>28</v>
      </c>
      <c r="F53" s="22">
        <v>0</v>
      </c>
      <c r="G53" s="22">
        <v>46200</v>
      </c>
      <c r="H53" s="22">
        <v>0</v>
      </c>
      <c r="I53" s="9">
        <v>40970</v>
      </c>
      <c r="J53" s="22" t="s">
        <v>216</v>
      </c>
    </row>
    <row r="54" spans="1:10" ht="14.25" x14ac:dyDescent="0.2">
      <c r="A54" s="22" t="s">
        <v>233</v>
      </c>
      <c r="B54" s="22" t="s">
        <v>339</v>
      </c>
      <c r="C54" s="22">
        <v>1850</v>
      </c>
      <c r="D54" s="22" t="s">
        <v>232</v>
      </c>
      <c r="E54" s="22">
        <v>12</v>
      </c>
      <c r="F54" s="22">
        <v>1</v>
      </c>
      <c r="G54" s="22">
        <v>22200</v>
      </c>
      <c r="H54" s="22">
        <v>1850</v>
      </c>
      <c r="I54" s="9">
        <v>40971</v>
      </c>
      <c r="J54" s="22" t="s">
        <v>217</v>
      </c>
    </row>
    <row r="55" spans="1:10" ht="14.25" x14ac:dyDescent="0.2">
      <c r="A55" s="22" t="s">
        <v>226</v>
      </c>
      <c r="B55" s="22" t="s">
        <v>344</v>
      </c>
      <c r="C55" s="22">
        <v>2500</v>
      </c>
      <c r="D55" s="22" t="s">
        <v>232</v>
      </c>
      <c r="E55" s="22">
        <v>11</v>
      </c>
      <c r="F55" s="22">
        <v>0</v>
      </c>
      <c r="G55" s="22">
        <v>27500</v>
      </c>
      <c r="H55" s="22">
        <v>0</v>
      </c>
      <c r="I55" s="9">
        <v>40971</v>
      </c>
      <c r="J55" s="22" t="s">
        <v>216</v>
      </c>
    </row>
    <row r="56" spans="1:10" ht="14.25" x14ac:dyDescent="0.2">
      <c r="A56" s="22" t="s">
        <v>222</v>
      </c>
      <c r="B56" s="22" t="s">
        <v>344</v>
      </c>
      <c r="C56" s="22">
        <v>4050</v>
      </c>
      <c r="D56" s="22" t="s">
        <v>231</v>
      </c>
      <c r="E56" s="22">
        <v>47</v>
      </c>
      <c r="F56" s="22">
        <v>3</v>
      </c>
      <c r="G56" s="22">
        <v>190350</v>
      </c>
      <c r="H56" s="22">
        <v>12150</v>
      </c>
      <c r="I56" s="9">
        <v>40971</v>
      </c>
      <c r="J56" s="22" t="s">
        <v>64</v>
      </c>
    </row>
    <row r="57" spans="1:10" ht="14.25" x14ac:dyDescent="0.2">
      <c r="A57" s="22" t="s">
        <v>227</v>
      </c>
      <c r="B57" s="22" t="s">
        <v>339</v>
      </c>
      <c r="C57" s="22">
        <v>1200</v>
      </c>
      <c r="D57" s="22" t="s">
        <v>228</v>
      </c>
      <c r="E57" s="22">
        <v>43</v>
      </c>
      <c r="F57" s="22">
        <v>0</v>
      </c>
      <c r="G57" s="22">
        <v>51600</v>
      </c>
      <c r="H57" s="22">
        <v>0</v>
      </c>
      <c r="I57" s="9">
        <v>40973</v>
      </c>
      <c r="J57" s="22" t="s">
        <v>216</v>
      </c>
    </row>
    <row r="58" spans="1:10" ht="14.25" x14ac:dyDescent="0.2">
      <c r="A58" s="22" t="s">
        <v>226</v>
      </c>
      <c r="B58" s="22" t="s">
        <v>342</v>
      </c>
      <c r="C58" s="22">
        <v>2000</v>
      </c>
      <c r="D58" s="22" t="s">
        <v>231</v>
      </c>
      <c r="E58" s="22">
        <v>16</v>
      </c>
      <c r="F58" s="22">
        <v>0</v>
      </c>
      <c r="G58" s="22">
        <v>32000</v>
      </c>
      <c r="H58" s="22">
        <v>0</v>
      </c>
      <c r="I58" s="9">
        <v>40973</v>
      </c>
      <c r="J58" s="22" t="s">
        <v>217</v>
      </c>
    </row>
    <row r="59" spans="1:10" ht="14.25" x14ac:dyDescent="0.2">
      <c r="A59" s="22" t="s">
        <v>221</v>
      </c>
      <c r="B59" s="22" t="s">
        <v>340</v>
      </c>
      <c r="C59" s="22">
        <v>2620</v>
      </c>
      <c r="D59" s="22" t="s">
        <v>231</v>
      </c>
      <c r="E59" s="22">
        <v>25</v>
      </c>
      <c r="F59" s="22">
        <v>0</v>
      </c>
      <c r="G59" s="22">
        <v>65500</v>
      </c>
      <c r="H59" s="22">
        <v>0</v>
      </c>
      <c r="I59" s="9">
        <v>40973</v>
      </c>
      <c r="J59" s="22" t="s">
        <v>215</v>
      </c>
    </row>
    <row r="60" spans="1:10" ht="14.25" x14ac:dyDescent="0.2">
      <c r="A60" s="22" t="s">
        <v>227</v>
      </c>
      <c r="B60" s="22" t="s">
        <v>345</v>
      </c>
      <c r="C60" s="22">
        <v>1100</v>
      </c>
      <c r="D60" s="22" t="s">
        <v>231</v>
      </c>
      <c r="E60" s="22">
        <v>50</v>
      </c>
      <c r="F60" s="22">
        <v>3</v>
      </c>
      <c r="G60" s="22">
        <v>55000</v>
      </c>
      <c r="H60" s="22">
        <v>3300</v>
      </c>
      <c r="I60" s="9">
        <v>40975</v>
      </c>
      <c r="J60" s="22" t="s">
        <v>216</v>
      </c>
    </row>
    <row r="61" spans="1:10" ht="14.25" x14ac:dyDescent="0.2">
      <c r="A61" s="22" t="s">
        <v>219</v>
      </c>
      <c r="B61" s="22" t="s">
        <v>340</v>
      </c>
      <c r="C61" s="22">
        <v>3200</v>
      </c>
      <c r="D61" s="22" t="s">
        <v>228</v>
      </c>
      <c r="E61" s="22">
        <v>32</v>
      </c>
      <c r="F61" s="22">
        <v>0</v>
      </c>
      <c r="G61" s="22">
        <v>102400</v>
      </c>
      <c r="H61" s="22">
        <v>0</v>
      </c>
      <c r="I61" s="9">
        <v>40975</v>
      </c>
      <c r="J61" s="22" t="s">
        <v>217</v>
      </c>
    </row>
    <row r="62" spans="1:10" ht="14.25" x14ac:dyDescent="0.2">
      <c r="A62" s="22" t="s">
        <v>222</v>
      </c>
      <c r="B62" s="22" t="s">
        <v>341</v>
      </c>
      <c r="C62" s="22">
        <v>4550</v>
      </c>
      <c r="D62" s="22" t="s">
        <v>232</v>
      </c>
      <c r="E62" s="22">
        <v>27</v>
      </c>
      <c r="F62" s="22">
        <v>0</v>
      </c>
      <c r="G62" s="22">
        <v>122850</v>
      </c>
      <c r="H62" s="22">
        <v>0</v>
      </c>
      <c r="I62" s="9">
        <v>40976</v>
      </c>
      <c r="J62" s="22" t="s">
        <v>64</v>
      </c>
    </row>
    <row r="63" spans="1:10" ht="14.25" x14ac:dyDescent="0.2">
      <c r="A63" s="22" t="s">
        <v>221</v>
      </c>
      <c r="B63" s="22" t="s">
        <v>340</v>
      </c>
      <c r="C63" s="22">
        <v>2600</v>
      </c>
      <c r="D63" s="22" t="s">
        <v>228</v>
      </c>
      <c r="E63" s="22">
        <v>10</v>
      </c>
      <c r="F63" s="22">
        <v>4</v>
      </c>
      <c r="G63" s="22">
        <v>26000</v>
      </c>
      <c r="H63" s="22">
        <v>10400</v>
      </c>
      <c r="I63" s="9">
        <v>40976</v>
      </c>
      <c r="J63" s="22" t="s">
        <v>64</v>
      </c>
    </row>
    <row r="64" spans="1:10" ht="14.25" x14ac:dyDescent="0.2">
      <c r="A64" s="22" t="s">
        <v>213</v>
      </c>
      <c r="B64" s="22" t="s">
        <v>341</v>
      </c>
      <c r="C64" s="22">
        <v>1350</v>
      </c>
      <c r="D64" s="22" t="s">
        <v>228</v>
      </c>
      <c r="E64" s="22">
        <v>36</v>
      </c>
      <c r="F64" s="22">
        <v>0</v>
      </c>
      <c r="G64" s="22">
        <v>48600</v>
      </c>
      <c r="H64" s="22">
        <v>0</v>
      </c>
      <c r="I64" s="9">
        <v>40976</v>
      </c>
      <c r="J64" s="22" t="s">
        <v>642</v>
      </c>
    </row>
    <row r="65" spans="1:10" ht="14.25" x14ac:dyDescent="0.2">
      <c r="A65" s="22" t="s">
        <v>227</v>
      </c>
      <c r="B65" s="22" t="s">
        <v>345</v>
      </c>
      <c r="C65" s="22">
        <v>1080</v>
      </c>
      <c r="D65" s="22" t="s">
        <v>230</v>
      </c>
      <c r="E65" s="22">
        <v>18</v>
      </c>
      <c r="F65" s="22">
        <v>1</v>
      </c>
      <c r="G65" s="22">
        <v>19440</v>
      </c>
      <c r="H65" s="22">
        <v>1080</v>
      </c>
      <c r="I65" s="9">
        <v>40978</v>
      </c>
      <c r="J65" s="22" t="s">
        <v>215</v>
      </c>
    </row>
    <row r="66" spans="1:10" ht="14.25" x14ac:dyDescent="0.2">
      <c r="A66" s="22" t="s">
        <v>213</v>
      </c>
      <c r="B66" s="22" t="s">
        <v>339</v>
      </c>
      <c r="C66" s="22">
        <v>1350</v>
      </c>
      <c r="D66" s="22" t="s">
        <v>214</v>
      </c>
      <c r="E66" s="22">
        <v>32</v>
      </c>
      <c r="F66" s="22">
        <v>0</v>
      </c>
      <c r="G66" s="22">
        <v>43200</v>
      </c>
      <c r="H66" s="22">
        <v>0</v>
      </c>
      <c r="I66" s="9">
        <v>40979</v>
      </c>
      <c r="J66" s="22" t="s">
        <v>215</v>
      </c>
    </row>
    <row r="67" spans="1:10" ht="14.25" x14ac:dyDescent="0.2">
      <c r="A67" s="22" t="s">
        <v>226</v>
      </c>
      <c r="B67" s="22" t="s">
        <v>343</v>
      </c>
      <c r="C67" s="22">
        <v>1650</v>
      </c>
      <c r="D67" s="22" t="s">
        <v>231</v>
      </c>
      <c r="E67" s="22">
        <v>16</v>
      </c>
      <c r="F67" s="22">
        <v>3</v>
      </c>
      <c r="G67" s="22">
        <v>26400</v>
      </c>
      <c r="H67" s="22">
        <v>4950</v>
      </c>
      <c r="I67" s="9">
        <v>40980</v>
      </c>
      <c r="J67" s="22" t="s">
        <v>216</v>
      </c>
    </row>
    <row r="68" spans="1:10" ht="14.25" x14ac:dyDescent="0.2">
      <c r="A68" s="22" t="s">
        <v>223</v>
      </c>
      <c r="B68" s="22" t="s">
        <v>343</v>
      </c>
      <c r="C68" s="22">
        <v>5490</v>
      </c>
      <c r="D68" s="22" t="s">
        <v>229</v>
      </c>
      <c r="E68" s="22">
        <v>41</v>
      </c>
      <c r="F68" s="22">
        <v>1</v>
      </c>
      <c r="G68" s="22">
        <v>225090</v>
      </c>
      <c r="H68" s="22">
        <v>5490</v>
      </c>
      <c r="I68" s="9">
        <v>40981</v>
      </c>
      <c r="J68" s="22" t="s">
        <v>215</v>
      </c>
    </row>
    <row r="69" spans="1:10" ht="14.25" x14ac:dyDescent="0.2">
      <c r="A69" s="22" t="s">
        <v>226</v>
      </c>
      <c r="B69" s="22" t="s">
        <v>341</v>
      </c>
      <c r="C69" s="22">
        <v>1560</v>
      </c>
      <c r="D69" s="22" t="s">
        <v>230</v>
      </c>
      <c r="E69" s="22">
        <v>18</v>
      </c>
      <c r="F69" s="22">
        <v>1</v>
      </c>
      <c r="G69" s="22">
        <v>28080</v>
      </c>
      <c r="H69" s="22">
        <v>1560</v>
      </c>
      <c r="I69" s="9">
        <v>40983</v>
      </c>
      <c r="J69" s="22" t="s">
        <v>218</v>
      </c>
    </row>
    <row r="70" spans="1:10" ht="14.25" x14ac:dyDescent="0.2">
      <c r="A70" s="22" t="s">
        <v>213</v>
      </c>
      <c r="B70" s="22" t="s">
        <v>341</v>
      </c>
      <c r="C70" s="22">
        <v>1300</v>
      </c>
      <c r="D70" s="22" t="s">
        <v>230</v>
      </c>
      <c r="E70" s="22">
        <v>35</v>
      </c>
      <c r="F70" s="22">
        <v>1</v>
      </c>
      <c r="G70" s="22">
        <v>45500</v>
      </c>
      <c r="H70" s="22">
        <v>1300</v>
      </c>
      <c r="I70" s="9">
        <v>40983</v>
      </c>
      <c r="J70" s="22" t="s">
        <v>218</v>
      </c>
    </row>
    <row r="71" spans="1:10" ht="14.25" x14ac:dyDescent="0.2">
      <c r="A71" s="22" t="s">
        <v>227</v>
      </c>
      <c r="B71" s="22" t="s">
        <v>343</v>
      </c>
      <c r="C71" s="22">
        <v>800</v>
      </c>
      <c r="D71" s="22" t="s">
        <v>214</v>
      </c>
      <c r="E71" s="22">
        <v>17</v>
      </c>
      <c r="F71" s="22">
        <v>1</v>
      </c>
      <c r="G71" s="22">
        <v>13600</v>
      </c>
      <c r="H71" s="22">
        <v>800</v>
      </c>
      <c r="I71" s="9">
        <v>40984</v>
      </c>
      <c r="J71" s="22" t="s">
        <v>216</v>
      </c>
    </row>
    <row r="72" spans="1:10" ht="14.25" x14ac:dyDescent="0.2">
      <c r="A72" s="22" t="s">
        <v>221</v>
      </c>
      <c r="B72" s="22" t="s">
        <v>344</v>
      </c>
      <c r="C72" s="22">
        <v>2500</v>
      </c>
      <c r="D72" s="22" t="s">
        <v>228</v>
      </c>
      <c r="E72" s="22">
        <v>48</v>
      </c>
      <c r="F72" s="22">
        <v>2</v>
      </c>
      <c r="G72" s="22">
        <v>120000</v>
      </c>
      <c r="H72" s="22">
        <v>5000</v>
      </c>
      <c r="I72" s="9">
        <v>40984</v>
      </c>
      <c r="J72" s="22" t="s">
        <v>642</v>
      </c>
    </row>
    <row r="73" spans="1:10" ht="14.25" x14ac:dyDescent="0.2">
      <c r="A73" s="22" t="s">
        <v>227</v>
      </c>
      <c r="B73" s="22" t="s">
        <v>342</v>
      </c>
      <c r="C73" s="22">
        <v>1240</v>
      </c>
      <c r="D73" s="22" t="s">
        <v>232</v>
      </c>
      <c r="E73" s="22">
        <v>27</v>
      </c>
      <c r="F73" s="22">
        <v>0</v>
      </c>
      <c r="G73" s="22">
        <v>33480</v>
      </c>
      <c r="H73" s="22">
        <v>0</v>
      </c>
      <c r="I73" s="9">
        <v>40986</v>
      </c>
      <c r="J73" s="22" t="s">
        <v>64</v>
      </c>
    </row>
    <row r="74" spans="1:10" ht="14.25" x14ac:dyDescent="0.2">
      <c r="A74" s="22" t="s">
        <v>219</v>
      </c>
      <c r="B74" s="22" t="s">
        <v>339</v>
      </c>
      <c r="C74" s="22">
        <v>3180</v>
      </c>
      <c r="D74" s="22" t="s">
        <v>230</v>
      </c>
      <c r="E74" s="22">
        <v>39</v>
      </c>
      <c r="F74" s="22">
        <v>1</v>
      </c>
      <c r="G74" s="22">
        <v>124020</v>
      </c>
      <c r="H74" s="22">
        <v>3180</v>
      </c>
      <c r="I74" s="9">
        <v>40986</v>
      </c>
      <c r="J74" s="22" t="s">
        <v>217</v>
      </c>
    </row>
    <row r="75" spans="1:10" ht="14.25" x14ac:dyDescent="0.2">
      <c r="A75" s="22" t="s">
        <v>226</v>
      </c>
      <c r="B75" s="22" t="s">
        <v>339</v>
      </c>
      <c r="C75" s="22">
        <v>900</v>
      </c>
      <c r="D75" s="22" t="s">
        <v>231</v>
      </c>
      <c r="E75" s="22">
        <v>40</v>
      </c>
      <c r="F75" s="22">
        <v>4</v>
      </c>
      <c r="G75" s="22">
        <v>36000</v>
      </c>
      <c r="H75" s="22">
        <v>3600</v>
      </c>
      <c r="I75" s="9">
        <v>40988</v>
      </c>
      <c r="J75" s="22" t="s">
        <v>216</v>
      </c>
    </row>
    <row r="76" spans="1:10" ht="14.25" x14ac:dyDescent="0.2">
      <c r="A76" s="22" t="s">
        <v>226</v>
      </c>
      <c r="B76" s="22" t="s">
        <v>343</v>
      </c>
      <c r="C76" s="22">
        <v>1700</v>
      </c>
      <c r="D76" s="22" t="s">
        <v>228</v>
      </c>
      <c r="E76" s="22">
        <v>40</v>
      </c>
      <c r="F76" s="22">
        <v>2</v>
      </c>
      <c r="G76" s="22">
        <v>68000</v>
      </c>
      <c r="H76" s="22">
        <v>3400</v>
      </c>
      <c r="I76" s="9">
        <v>40992</v>
      </c>
      <c r="J76" s="22" t="s">
        <v>217</v>
      </c>
    </row>
    <row r="77" spans="1:10" ht="14.25" x14ac:dyDescent="0.2">
      <c r="A77" s="22" t="s">
        <v>226</v>
      </c>
      <c r="B77" s="22" t="s">
        <v>339</v>
      </c>
      <c r="C77" s="22">
        <v>880</v>
      </c>
      <c r="D77" s="22" t="s">
        <v>229</v>
      </c>
      <c r="E77" s="22">
        <v>29</v>
      </c>
      <c r="F77" s="22">
        <v>2</v>
      </c>
      <c r="G77" s="22">
        <v>25520</v>
      </c>
      <c r="H77" s="22">
        <v>1760</v>
      </c>
      <c r="I77" s="9">
        <v>40992</v>
      </c>
      <c r="J77" s="22" t="s">
        <v>64</v>
      </c>
    </row>
    <row r="78" spans="1:10" ht="14.25" x14ac:dyDescent="0.2">
      <c r="A78" s="22" t="s">
        <v>213</v>
      </c>
      <c r="B78" s="22" t="s">
        <v>342</v>
      </c>
      <c r="C78" s="22">
        <v>1800</v>
      </c>
      <c r="D78" s="22" t="s">
        <v>232</v>
      </c>
      <c r="E78" s="22">
        <v>48</v>
      </c>
      <c r="F78" s="22">
        <v>4</v>
      </c>
      <c r="G78" s="22">
        <v>86400</v>
      </c>
      <c r="H78" s="22">
        <v>7200</v>
      </c>
      <c r="I78" s="9">
        <v>40992</v>
      </c>
      <c r="J78" s="22" t="s">
        <v>218</v>
      </c>
    </row>
    <row r="79" spans="1:10" ht="14.25" x14ac:dyDescent="0.2">
      <c r="A79" s="22" t="s">
        <v>221</v>
      </c>
      <c r="B79" s="22" t="s">
        <v>344</v>
      </c>
      <c r="C79" s="22">
        <v>2560</v>
      </c>
      <c r="D79" s="22" t="s">
        <v>214</v>
      </c>
      <c r="E79" s="22">
        <v>15</v>
      </c>
      <c r="F79" s="22">
        <v>0</v>
      </c>
      <c r="G79" s="22">
        <v>38400</v>
      </c>
      <c r="H79" s="22">
        <v>0</v>
      </c>
      <c r="I79" s="9">
        <v>40993</v>
      </c>
      <c r="J79" s="22" t="s">
        <v>217</v>
      </c>
    </row>
    <row r="80" spans="1:10" ht="14.25" x14ac:dyDescent="0.2">
      <c r="A80" s="22" t="s">
        <v>224</v>
      </c>
      <c r="B80" s="22" t="s">
        <v>340</v>
      </c>
      <c r="C80" s="22">
        <v>1750</v>
      </c>
      <c r="D80" s="22" t="s">
        <v>230</v>
      </c>
      <c r="E80" s="22">
        <v>32</v>
      </c>
      <c r="F80" s="22">
        <v>2</v>
      </c>
      <c r="G80" s="22">
        <v>56000</v>
      </c>
      <c r="H80" s="22">
        <v>3500</v>
      </c>
      <c r="I80" s="9">
        <v>40994</v>
      </c>
      <c r="J80" s="22" t="s">
        <v>216</v>
      </c>
    </row>
    <row r="81" spans="1:10" ht="14.25" x14ac:dyDescent="0.2">
      <c r="A81" s="22" t="s">
        <v>213</v>
      </c>
      <c r="B81" s="22" t="s">
        <v>340</v>
      </c>
      <c r="C81" s="22">
        <v>2000</v>
      </c>
      <c r="D81" s="22" t="s">
        <v>230</v>
      </c>
      <c r="E81" s="22">
        <v>44</v>
      </c>
      <c r="F81" s="22">
        <v>4</v>
      </c>
      <c r="G81" s="22">
        <v>88000</v>
      </c>
      <c r="H81" s="22">
        <v>8000</v>
      </c>
      <c r="I81" s="9">
        <v>40996</v>
      </c>
      <c r="J81" s="22" t="s">
        <v>642</v>
      </c>
    </row>
    <row r="82" spans="1:10" ht="14.25" x14ac:dyDescent="0.2">
      <c r="A82" s="22" t="s">
        <v>227</v>
      </c>
      <c r="B82" s="22" t="s">
        <v>343</v>
      </c>
      <c r="C82" s="22">
        <v>900</v>
      </c>
      <c r="D82" s="22" t="s">
        <v>228</v>
      </c>
      <c r="E82" s="22">
        <v>38</v>
      </c>
      <c r="F82" s="22">
        <v>0</v>
      </c>
      <c r="G82" s="22">
        <v>34200</v>
      </c>
      <c r="H82" s="22">
        <v>0</v>
      </c>
      <c r="I82" s="9">
        <v>40997</v>
      </c>
      <c r="J82" s="22" t="s">
        <v>215</v>
      </c>
    </row>
    <row r="83" spans="1:10" ht="14.25" x14ac:dyDescent="0.2">
      <c r="A83" s="22" t="s">
        <v>225</v>
      </c>
      <c r="B83" s="22" t="s">
        <v>346</v>
      </c>
      <c r="C83" s="22">
        <v>4700</v>
      </c>
      <c r="D83" s="22" t="s">
        <v>229</v>
      </c>
      <c r="E83" s="22">
        <v>31</v>
      </c>
      <c r="F83" s="22">
        <v>2</v>
      </c>
      <c r="G83" s="22">
        <v>145700</v>
      </c>
      <c r="H83" s="22">
        <v>9400</v>
      </c>
      <c r="I83" s="9">
        <v>40997</v>
      </c>
      <c r="J83" s="22" t="s">
        <v>215</v>
      </c>
    </row>
    <row r="84" spans="1:10" ht="14.25" x14ac:dyDescent="0.2">
      <c r="A84" s="22" t="s">
        <v>219</v>
      </c>
      <c r="B84" s="22" t="s">
        <v>342</v>
      </c>
      <c r="C84" s="22">
        <v>1900</v>
      </c>
      <c r="D84" s="22" t="s">
        <v>232</v>
      </c>
      <c r="E84" s="22">
        <v>12</v>
      </c>
      <c r="F84" s="22">
        <v>4</v>
      </c>
      <c r="G84" s="22">
        <v>22800</v>
      </c>
      <c r="H84" s="22">
        <v>7600</v>
      </c>
      <c r="I84" s="9">
        <v>40997</v>
      </c>
      <c r="J84" s="22" t="s">
        <v>642</v>
      </c>
    </row>
    <row r="85" spans="1:10" ht="14.25" x14ac:dyDescent="0.2">
      <c r="A85" s="22" t="s">
        <v>213</v>
      </c>
      <c r="B85" s="22" t="s">
        <v>344</v>
      </c>
      <c r="C85" s="22">
        <v>1300</v>
      </c>
      <c r="D85" s="22" t="s">
        <v>232</v>
      </c>
      <c r="E85" s="22">
        <v>28</v>
      </c>
      <c r="F85" s="22">
        <v>4</v>
      </c>
      <c r="G85" s="22">
        <v>36400</v>
      </c>
      <c r="H85" s="22">
        <v>5200</v>
      </c>
      <c r="I85" s="9">
        <v>40998</v>
      </c>
      <c r="J85" s="22" t="s">
        <v>216</v>
      </c>
    </row>
    <row r="86" spans="1:10" ht="14.25" x14ac:dyDescent="0.2">
      <c r="A86" s="22" t="s">
        <v>222</v>
      </c>
      <c r="B86" s="22" t="s">
        <v>339</v>
      </c>
      <c r="C86" s="22">
        <v>4200</v>
      </c>
      <c r="D86" s="22" t="s">
        <v>232</v>
      </c>
      <c r="E86" s="22">
        <v>48</v>
      </c>
      <c r="F86" s="22">
        <v>3</v>
      </c>
      <c r="G86" s="22">
        <v>201600</v>
      </c>
      <c r="H86" s="22">
        <v>12600</v>
      </c>
      <c r="I86" s="9">
        <v>41000</v>
      </c>
      <c r="J86" s="22" t="s">
        <v>217</v>
      </c>
    </row>
    <row r="87" spans="1:10" ht="14.25" x14ac:dyDescent="0.2">
      <c r="A87" s="22" t="s">
        <v>213</v>
      </c>
      <c r="B87" s="22" t="s">
        <v>343</v>
      </c>
      <c r="C87" s="22">
        <v>1650</v>
      </c>
      <c r="D87" s="22" t="s">
        <v>230</v>
      </c>
      <c r="E87" s="22">
        <v>42</v>
      </c>
      <c r="F87" s="22">
        <v>2</v>
      </c>
      <c r="G87" s="22">
        <v>69300</v>
      </c>
      <c r="H87" s="22">
        <v>3300</v>
      </c>
      <c r="I87" s="9">
        <v>41000</v>
      </c>
      <c r="J87" s="22" t="s">
        <v>218</v>
      </c>
    </row>
    <row r="88" spans="1:10" ht="14.25" x14ac:dyDescent="0.2">
      <c r="A88" s="22" t="s">
        <v>221</v>
      </c>
      <c r="B88" s="22" t="s">
        <v>340</v>
      </c>
      <c r="C88" s="22">
        <v>2700</v>
      </c>
      <c r="D88" s="22" t="s">
        <v>230</v>
      </c>
      <c r="E88" s="22">
        <v>38</v>
      </c>
      <c r="F88" s="22">
        <v>4</v>
      </c>
      <c r="G88" s="22">
        <v>102600</v>
      </c>
      <c r="H88" s="22">
        <v>10800</v>
      </c>
      <c r="I88" s="9">
        <v>41001</v>
      </c>
      <c r="J88" s="22" t="s">
        <v>642</v>
      </c>
    </row>
    <row r="89" spans="1:10" ht="14.25" x14ac:dyDescent="0.2">
      <c r="A89" s="22" t="s">
        <v>225</v>
      </c>
      <c r="B89" s="22" t="s">
        <v>349</v>
      </c>
      <c r="C89" s="22">
        <v>4450</v>
      </c>
      <c r="D89" s="22" t="s">
        <v>231</v>
      </c>
      <c r="E89" s="22">
        <v>50</v>
      </c>
      <c r="F89" s="22">
        <v>2</v>
      </c>
      <c r="G89" s="22">
        <v>222500</v>
      </c>
      <c r="H89" s="22">
        <v>8900</v>
      </c>
      <c r="I89" s="9">
        <v>41001</v>
      </c>
      <c r="J89" s="22" t="s">
        <v>215</v>
      </c>
    </row>
    <row r="90" spans="1:10" ht="14.25" x14ac:dyDescent="0.2">
      <c r="A90" s="22" t="s">
        <v>222</v>
      </c>
      <c r="B90" s="22" t="s">
        <v>341</v>
      </c>
      <c r="C90" s="22">
        <v>4350</v>
      </c>
      <c r="D90" s="22" t="s">
        <v>214</v>
      </c>
      <c r="E90" s="22">
        <v>21</v>
      </c>
      <c r="F90" s="22">
        <v>3</v>
      </c>
      <c r="G90" s="22">
        <v>91350</v>
      </c>
      <c r="H90" s="22">
        <v>13050</v>
      </c>
      <c r="I90" s="9">
        <v>41002</v>
      </c>
      <c r="J90" s="22" t="s">
        <v>215</v>
      </c>
    </row>
    <row r="91" spans="1:10" ht="14.25" x14ac:dyDescent="0.2">
      <c r="A91" s="22" t="s">
        <v>221</v>
      </c>
      <c r="B91" s="22" t="s">
        <v>342</v>
      </c>
      <c r="C91" s="22">
        <v>1800</v>
      </c>
      <c r="D91" s="22" t="s">
        <v>229</v>
      </c>
      <c r="E91" s="22">
        <v>13</v>
      </c>
      <c r="F91" s="22">
        <v>3</v>
      </c>
      <c r="G91" s="22">
        <v>23400</v>
      </c>
      <c r="H91" s="22">
        <v>5400</v>
      </c>
      <c r="I91" s="9">
        <v>41003</v>
      </c>
      <c r="J91" s="22" t="s">
        <v>218</v>
      </c>
    </row>
    <row r="92" spans="1:10" ht="14.25" x14ac:dyDescent="0.2">
      <c r="A92" s="22" t="s">
        <v>221</v>
      </c>
      <c r="B92" s="22" t="s">
        <v>341</v>
      </c>
      <c r="C92" s="22">
        <v>2090</v>
      </c>
      <c r="D92" s="22" t="s">
        <v>229</v>
      </c>
      <c r="E92" s="22">
        <v>24</v>
      </c>
      <c r="F92" s="22">
        <v>2</v>
      </c>
      <c r="G92" s="22">
        <v>50160</v>
      </c>
      <c r="H92" s="22">
        <v>4180</v>
      </c>
      <c r="I92" s="9">
        <v>41004</v>
      </c>
      <c r="J92" s="22" t="s">
        <v>64</v>
      </c>
    </row>
    <row r="93" spans="1:10" ht="14.25" x14ac:dyDescent="0.2">
      <c r="A93" s="22" t="s">
        <v>227</v>
      </c>
      <c r="B93" s="22" t="s">
        <v>345</v>
      </c>
      <c r="C93" s="22">
        <v>1120</v>
      </c>
      <c r="D93" s="22" t="s">
        <v>232</v>
      </c>
      <c r="E93" s="22">
        <v>39</v>
      </c>
      <c r="F93" s="22">
        <v>0</v>
      </c>
      <c r="G93" s="22">
        <v>43680</v>
      </c>
      <c r="H93" s="22">
        <v>0</v>
      </c>
      <c r="I93" s="9">
        <v>41005</v>
      </c>
      <c r="J93" s="22" t="s">
        <v>642</v>
      </c>
    </row>
    <row r="94" spans="1:10" ht="14.25" x14ac:dyDescent="0.2">
      <c r="A94" s="22" t="s">
        <v>221</v>
      </c>
      <c r="B94" s="22" t="s">
        <v>342</v>
      </c>
      <c r="C94" s="22">
        <v>1800</v>
      </c>
      <c r="D94" s="22" t="s">
        <v>228</v>
      </c>
      <c r="E94" s="22">
        <v>11</v>
      </c>
      <c r="F94" s="22">
        <v>1</v>
      </c>
      <c r="G94" s="22">
        <v>19800</v>
      </c>
      <c r="H94" s="22">
        <v>1800</v>
      </c>
      <c r="I94" s="9">
        <v>41005</v>
      </c>
      <c r="J94" s="22" t="s">
        <v>215</v>
      </c>
    </row>
    <row r="95" spans="1:10" ht="14.25" x14ac:dyDescent="0.2">
      <c r="A95" s="22" t="s">
        <v>225</v>
      </c>
      <c r="B95" s="22" t="s">
        <v>347</v>
      </c>
      <c r="C95" s="22">
        <v>3820</v>
      </c>
      <c r="D95" s="22" t="s">
        <v>232</v>
      </c>
      <c r="E95" s="22">
        <v>20</v>
      </c>
      <c r="F95" s="22">
        <v>0</v>
      </c>
      <c r="G95" s="22">
        <v>76400</v>
      </c>
      <c r="H95" s="22">
        <v>0</v>
      </c>
      <c r="I95" s="9">
        <v>41005</v>
      </c>
      <c r="J95" s="22" t="s">
        <v>217</v>
      </c>
    </row>
    <row r="96" spans="1:10" ht="14.25" x14ac:dyDescent="0.2">
      <c r="A96" s="22" t="s">
        <v>223</v>
      </c>
      <c r="B96" s="22" t="s">
        <v>340</v>
      </c>
      <c r="C96" s="22">
        <v>4600</v>
      </c>
      <c r="D96" s="22" t="s">
        <v>231</v>
      </c>
      <c r="E96" s="22">
        <v>24</v>
      </c>
      <c r="F96" s="22">
        <v>3</v>
      </c>
      <c r="G96" s="22">
        <v>110400</v>
      </c>
      <c r="H96" s="22">
        <v>13800</v>
      </c>
      <c r="I96" s="9">
        <v>41007</v>
      </c>
      <c r="J96" s="22" t="s">
        <v>642</v>
      </c>
    </row>
    <row r="97" spans="1:10" ht="14.25" x14ac:dyDescent="0.2">
      <c r="A97" s="22" t="s">
        <v>224</v>
      </c>
      <c r="B97" s="22" t="s">
        <v>345</v>
      </c>
      <c r="C97" s="22">
        <v>1950</v>
      </c>
      <c r="D97" s="22" t="s">
        <v>231</v>
      </c>
      <c r="E97" s="22">
        <v>32</v>
      </c>
      <c r="F97" s="22">
        <v>3</v>
      </c>
      <c r="G97" s="22">
        <v>62400</v>
      </c>
      <c r="H97" s="22">
        <v>5850</v>
      </c>
      <c r="I97" s="9">
        <v>41007</v>
      </c>
      <c r="J97" s="22" t="s">
        <v>642</v>
      </c>
    </row>
    <row r="98" spans="1:10" ht="14.25" x14ac:dyDescent="0.2">
      <c r="A98" s="22" t="s">
        <v>225</v>
      </c>
      <c r="B98" s="22" t="s">
        <v>347</v>
      </c>
      <c r="C98" s="22">
        <v>3800</v>
      </c>
      <c r="D98" s="22" t="s">
        <v>228</v>
      </c>
      <c r="E98" s="22">
        <v>40</v>
      </c>
      <c r="F98" s="22">
        <v>3</v>
      </c>
      <c r="G98" s="22">
        <v>152000</v>
      </c>
      <c r="H98" s="22">
        <v>11400</v>
      </c>
      <c r="I98" s="9">
        <v>41008</v>
      </c>
      <c r="J98" s="22" t="s">
        <v>64</v>
      </c>
    </row>
    <row r="99" spans="1:10" ht="14.25" x14ac:dyDescent="0.2">
      <c r="A99" s="22" t="s">
        <v>219</v>
      </c>
      <c r="B99" s="22" t="s">
        <v>339</v>
      </c>
      <c r="C99" s="22">
        <v>3190</v>
      </c>
      <c r="D99" s="22" t="s">
        <v>231</v>
      </c>
      <c r="E99" s="22">
        <v>23</v>
      </c>
      <c r="F99" s="22">
        <v>1</v>
      </c>
      <c r="G99" s="22">
        <v>73370</v>
      </c>
      <c r="H99" s="22">
        <v>3190</v>
      </c>
      <c r="I99" s="9">
        <v>41008</v>
      </c>
      <c r="J99" s="22" t="s">
        <v>218</v>
      </c>
    </row>
    <row r="100" spans="1:10" ht="14.25" x14ac:dyDescent="0.2">
      <c r="A100" s="22" t="s">
        <v>220</v>
      </c>
      <c r="B100" s="22" t="s">
        <v>340</v>
      </c>
      <c r="C100" s="22">
        <v>1250</v>
      </c>
      <c r="D100" s="22" t="s">
        <v>232</v>
      </c>
      <c r="E100" s="22">
        <v>29</v>
      </c>
      <c r="F100" s="22">
        <v>4</v>
      </c>
      <c r="G100" s="22">
        <v>36250</v>
      </c>
      <c r="H100" s="22">
        <v>5000</v>
      </c>
      <c r="I100" s="9">
        <v>41009</v>
      </c>
      <c r="J100" s="22" t="s">
        <v>218</v>
      </c>
    </row>
    <row r="101" spans="1:10" ht="14.25" x14ac:dyDescent="0.2">
      <c r="A101" s="22" t="s">
        <v>223</v>
      </c>
      <c r="B101" s="22" t="s">
        <v>343</v>
      </c>
      <c r="C101" s="22">
        <v>5500</v>
      </c>
      <c r="D101" s="22" t="s">
        <v>232</v>
      </c>
      <c r="E101" s="22">
        <v>20</v>
      </c>
      <c r="F101" s="22">
        <v>4</v>
      </c>
      <c r="G101" s="22">
        <v>110000</v>
      </c>
      <c r="H101" s="22">
        <v>22000</v>
      </c>
      <c r="I101" s="9">
        <v>41009</v>
      </c>
      <c r="J101" s="22" t="s">
        <v>642</v>
      </c>
    </row>
    <row r="102" spans="1:10" ht="14.25" x14ac:dyDescent="0.2">
      <c r="A102" s="22" t="s">
        <v>226</v>
      </c>
      <c r="B102" s="22" t="s">
        <v>340</v>
      </c>
      <c r="C102" s="22">
        <v>1200</v>
      </c>
      <c r="D102" s="22" t="s">
        <v>231</v>
      </c>
      <c r="E102" s="22">
        <v>44</v>
      </c>
      <c r="F102" s="22">
        <v>2</v>
      </c>
      <c r="G102" s="22">
        <v>52800</v>
      </c>
      <c r="H102" s="22">
        <v>2400</v>
      </c>
      <c r="I102" s="9">
        <v>41011</v>
      </c>
      <c r="J102" s="22" t="s">
        <v>215</v>
      </c>
    </row>
    <row r="103" spans="1:10" ht="14.25" x14ac:dyDescent="0.2">
      <c r="A103" s="22" t="s">
        <v>222</v>
      </c>
      <c r="B103" s="22" t="s">
        <v>343</v>
      </c>
      <c r="C103" s="22">
        <v>2850</v>
      </c>
      <c r="D103" s="22" t="s">
        <v>231</v>
      </c>
      <c r="E103" s="22">
        <v>48</v>
      </c>
      <c r="F103" s="22">
        <v>1</v>
      </c>
      <c r="G103" s="22">
        <v>136800</v>
      </c>
      <c r="H103" s="22">
        <v>2850</v>
      </c>
      <c r="I103" s="9">
        <v>41012</v>
      </c>
      <c r="J103" s="22" t="s">
        <v>642</v>
      </c>
    </row>
    <row r="104" spans="1:10" ht="14.25" x14ac:dyDescent="0.2">
      <c r="A104" s="22" t="s">
        <v>213</v>
      </c>
      <c r="B104" s="22" t="s">
        <v>342</v>
      </c>
      <c r="C104" s="22">
        <v>1700</v>
      </c>
      <c r="D104" s="22" t="s">
        <v>228</v>
      </c>
      <c r="E104" s="22">
        <v>45</v>
      </c>
      <c r="F104" s="22">
        <v>2</v>
      </c>
      <c r="G104" s="22">
        <v>76500</v>
      </c>
      <c r="H104" s="22">
        <v>3400</v>
      </c>
      <c r="I104" s="9">
        <v>41012</v>
      </c>
      <c r="J104" s="22" t="s">
        <v>642</v>
      </c>
    </row>
    <row r="105" spans="1:10" ht="14.25" x14ac:dyDescent="0.2">
      <c r="A105" s="22" t="s">
        <v>227</v>
      </c>
      <c r="B105" s="22" t="s">
        <v>342</v>
      </c>
      <c r="C105" s="22">
        <v>1200</v>
      </c>
      <c r="D105" s="22" t="s">
        <v>229</v>
      </c>
      <c r="E105" s="22">
        <v>44</v>
      </c>
      <c r="F105" s="22">
        <v>3</v>
      </c>
      <c r="G105" s="22">
        <v>52800</v>
      </c>
      <c r="H105" s="22">
        <v>3600</v>
      </c>
      <c r="I105" s="9">
        <v>41013</v>
      </c>
      <c r="J105" s="22" t="s">
        <v>216</v>
      </c>
    </row>
    <row r="106" spans="1:10" ht="14.25" x14ac:dyDescent="0.2">
      <c r="A106" s="22" t="s">
        <v>213</v>
      </c>
      <c r="B106" s="22" t="s">
        <v>341</v>
      </c>
      <c r="C106" s="22">
        <v>1400</v>
      </c>
      <c r="D106" s="22" t="s">
        <v>229</v>
      </c>
      <c r="E106" s="22">
        <v>12</v>
      </c>
      <c r="F106" s="22">
        <v>1</v>
      </c>
      <c r="G106" s="22">
        <v>16800</v>
      </c>
      <c r="H106" s="22">
        <v>1400</v>
      </c>
      <c r="I106" s="9">
        <v>41014</v>
      </c>
      <c r="J106" s="22" t="s">
        <v>215</v>
      </c>
    </row>
    <row r="107" spans="1:10" ht="14.25" x14ac:dyDescent="0.2">
      <c r="A107" s="22" t="s">
        <v>224</v>
      </c>
      <c r="B107" s="22" t="s">
        <v>339</v>
      </c>
      <c r="C107" s="22">
        <v>900</v>
      </c>
      <c r="D107" s="22" t="s">
        <v>230</v>
      </c>
      <c r="E107" s="22">
        <v>34</v>
      </c>
      <c r="F107" s="22">
        <v>1</v>
      </c>
      <c r="G107" s="22">
        <v>30600</v>
      </c>
      <c r="H107" s="22">
        <v>900</v>
      </c>
      <c r="I107" s="9">
        <v>41015</v>
      </c>
      <c r="J107" s="22" t="s">
        <v>218</v>
      </c>
    </row>
    <row r="108" spans="1:10" ht="14.25" x14ac:dyDescent="0.2">
      <c r="A108" s="22" t="s">
        <v>213</v>
      </c>
      <c r="B108" s="22" t="s">
        <v>341</v>
      </c>
      <c r="C108" s="22">
        <v>1380</v>
      </c>
      <c r="D108" s="22" t="s">
        <v>214</v>
      </c>
      <c r="E108" s="22">
        <v>14</v>
      </c>
      <c r="F108" s="22">
        <v>1</v>
      </c>
      <c r="G108" s="22">
        <v>19320</v>
      </c>
      <c r="H108" s="22">
        <v>1380</v>
      </c>
      <c r="I108" s="9">
        <v>41016</v>
      </c>
      <c r="J108" s="22" t="s">
        <v>217</v>
      </c>
    </row>
    <row r="109" spans="1:10" ht="14.25" x14ac:dyDescent="0.2">
      <c r="A109" s="22" t="s">
        <v>223</v>
      </c>
      <c r="B109" s="22" t="s">
        <v>340</v>
      </c>
      <c r="C109" s="22">
        <v>4550</v>
      </c>
      <c r="D109" s="22" t="s">
        <v>232</v>
      </c>
      <c r="E109" s="22">
        <v>26</v>
      </c>
      <c r="F109" s="22">
        <v>3</v>
      </c>
      <c r="G109" s="22">
        <v>118300</v>
      </c>
      <c r="H109" s="22">
        <v>13650</v>
      </c>
      <c r="I109" s="9">
        <v>41017</v>
      </c>
      <c r="J109" s="22" t="s">
        <v>64</v>
      </c>
    </row>
    <row r="110" spans="1:10" ht="14.25" x14ac:dyDescent="0.2">
      <c r="A110" s="22" t="s">
        <v>226</v>
      </c>
      <c r="B110" s="22" t="s">
        <v>344</v>
      </c>
      <c r="C110" s="22">
        <v>2500</v>
      </c>
      <c r="D110" s="22" t="s">
        <v>228</v>
      </c>
      <c r="E110" s="22">
        <v>25</v>
      </c>
      <c r="F110" s="22">
        <v>0</v>
      </c>
      <c r="G110" s="22">
        <v>62500</v>
      </c>
      <c r="H110" s="22">
        <v>0</v>
      </c>
      <c r="I110" s="9">
        <v>41018</v>
      </c>
      <c r="J110" s="22" t="s">
        <v>218</v>
      </c>
    </row>
    <row r="111" spans="1:10" ht="14.25" x14ac:dyDescent="0.2">
      <c r="A111" s="22" t="s">
        <v>222</v>
      </c>
      <c r="B111" s="22" t="s">
        <v>343</v>
      </c>
      <c r="C111" s="22">
        <v>2850</v>
      </c>
      <c r="D111" s="22" t="s">
        <v>214</v>
      </c>
      <c r="E111" s="22">
        <v>35</v>
      </c>
      <c r="F111" s="22">
        <v>2</v>
      </c>
      <c r="G111" s="22">
        <v>99750</v>
      </c>
      <c r="H111" s="22">
        <v>5700</v>
      </c>
      <c r="I111" s="9">
        <v>41018</v>
      </c>
      <c r="J111" s="22" t="s">
        <v>216</v>
      </c>
    </row>
    <row r="112" spans="1:10" ht="14.25" x14ac:dyDescent="0.2">
      <c r="A112" s="22" t="s">
        <v>226</v>
      </c>
      <c r="B112" s="22" t="s">
        <v>339</v>
      </c>
      <c r="C112" s="22">
        <v>850</v>
      </c>
      <c r="D112" s="22" t="s">
        <v>232</v>
      </c>
      <c r="E112" s="22">
        <v>26</v>
      </c>
      <c r="F112" s="22">
        <v>0</v>
      </c>
      <c r="G112" s="22">
        <v>22100</v>
      </c>
      <c r="H112" s="22">
        <v>0</v>
      </c>
      <c r="I112" s="9">
        <v>41020</v>
      </c>
      <c r="J112" s="22" t="s">
        <v>218</v>
      </c>
    </row>
    <row r="113" spans="1:10" ht="14.25" x14ac:dyDescent="0.2">
      <c r="A113" s="22" t="s">
        <v>222</v>
      </c>
      <c r="B113" s="22" t="s">
        <v>346</v>
      </c>
      <c r="C113" s="22">
        <v>3900</v>
      </c>
      <c r="D113" s="22" t="s">
        <v>232</v>
      </c>
      <c r="E113" s="22">
        <v>27</v>
      </c>
      <c r="F113" s="22">
        <v>3</v>
      </c>
      <c r="G113" s="22">
        <v>105300</v>
      </c>
      <c r="H113" s="22">
        <v>11700</v>
      </c>
      <c r="I113" s="9">
        <v>41020</v>
      </c>
      <c r="J113" s="22" t="s">
        <v>216</v>
      </c>
    </row>
    <row r="114" spans="1:10" ht="14.25" x14ac:dyDescent="0.2">
      <c r="A114" s="22" t="s">
        <v>213</v>
      </c>
      <c r="B114" s="22" t="s">
        <v>344</v>
      </c>
      <c r="C114" s="22">
        <v>1280</v>
      </c>
      <c r="D114" s="22" t="s">
        <v>230</v>
      </c>
      <c r="E114" s="22">
        <v>42</v>
      </c>
      <c r="F114" s="22">
        <v>0</v>
      </c>
      <c r="G114" s="22">
        <v>53760</v>
      </c>
      <c r="H114" s="22">
        <v>0</v>
      </c>
      <c r="I114" s="9">
        <v>41020</v>
      </c>
      <c r="J114" s="22" t="s">
        <v>215</v>
      </c>
    </row>
    <row r="115" spans="1:10" ht="14.25" x14ac:dyDescent="0.2">
      <c r="A115" s="22" t="s">
        <v>221</v>
      </c>
      <c r="B115" s="22" t="s">
        <v>341</v>
      </c>
      <c r="C115" s="22">
        <v>2150</v>
      </c>
      <c r="D115" s="22" t="s">
        <v>231</v>
      </c>
      <c r="E115" s="22">
        <v>18</v>
      </c>
      <c r="F115" s="22">
        <v>4</v>
      </c>
      <c r="G115" s="22">
        <v>38700</v>
      </c>
      <c r="H115" s="22">
        <v>8600</v>
      </c>
      <c r="I115" s="9">
        <v>41021</v>
      </c>
      <c r="J115" s="22" t="s">
        <v>642</v>
      </c>
    </row>
    <row r="116" spans="1:10" ht="14.25" x14ac:dyDescent="0.2">
      <c r="A116" s="22" t="s">
        <v>223</v>
      </c>
      <c r="B116" s="22" t="s">
        <v>344</v>
      </c>
      <c r="C116" s="22">
        <v>10110</v>
      </c>
      <c r="D116" s="22" t="s">
        <v>232</v>
      </c>
      <c r="E116" s="22">
        <v>39</v>
      </c>
      <c r="F116" s="22">
        <v>4</v>
      </c>
      <c r="G116" s="22">
        <v>394290</v>
      </c>
      <c r="H116" s="22">
        <v>40440</v>
      </c>
      <c r="I116" s="9">
        <v>41022</v>
      </c>
      <c r="J116" s="22" t="s">
        <v>218</v>
      </c>
    </row>
    <row r="117" spans="1:10" ht="14.25" x14ac:dyDescent="0.2">
      <c r="A117" s="22" t="s">
        <v>219</v>
      </c>
      <c r="B117" s="22" t="s">
        <v>339</v>
      </c>
      <c r="C117" s="22">
        <v>3160</v>
      </c>
      <c r="D117" s="22" t="s">
        <v>214</v>
      </c>
      <c r="E117" s="22">
        <v>46</v>
      </c>
      <c r="F117" s="22">
        <v>1</v>
      </c>
      <c r="G117" s="22">
        <v>145360</v>
      </c>
      <c r="H117" s="22">
        <v>3160</v>
      </c>
      <c r="I117" s="9">
        <v>41022</v>
      </c>
      <c r="J117" s="22" t="s">
        <v>218</v>
      </c>
    </row>
    <row r="118" spans="1:10" ht="14.25" x14ac:dyDescent="0.2">
      <c r="A118" s="22" t="s">
        <v>223</v>
      </c>
      <c r="B118" s="22" t="s">
        <v>343</v>
      </c>
      <c r="C118" s="22">
        <v>5490</v>
      </c>
      <c r="D118" s="22" t="s">
        <v>230</v>
      </c>
      <c r="E118" s="22">
        <v>17</v>
      </c>
      <c r="F118" s="22">
        <v>2</v>
      </c>
      <c r="G118" s="22">
        <v>93330</v>
      </c>
      <c r="H118" s="22">
        <v>10980</v>
      </c>
      <c r="I118" s="9">
        <v>41023</v>
      </c>
      <c r="J118" s="22" t="s">
        <v>217</v>
      </c>
    </row>
    <row r="119" spans="1:10" ht="14.25" x14ac:dyDescent="0.2">
      <c r="A119" s="22" t="s">
        <v>219</v>
      </c>
      <c r="B119" s="22" t="s">
        <v>340</v>
      </c>
      <c r="C119" s="22">
        <v>3150</v>
      </c>
      <c r="D119" s="22" t="s">
        <v>214</v>
      </c>
      <c r="E119" s="22">
        <v>39</v>
      </c>
      <c r="F119" s="22">
        <v>0</v>
      </c>
      <c r="G119" s="22">
        <v>122850</v>
      </c>
      <c r="H119" s="22">
        <v>0</v>
      </c>
      <c r="I119" s="9">
        <v>41023</v>
      </c>
      <c r="J119" s="22" t="s">
        <v>215</v>
      </c>
    </row>
    <row r="120" spans="1:10" ht="14.25" x14ac:dyDescent="0.2">
      <c r="A120" s="22" t="s">
        <v>220</v>
      </c>
      <c r="B120" s="22" t="s">
        <v>345</v>
      </c>
      <c r="C120" s="22">
        <v>3400</v>
      </c>
      <c r="D120" s="22" t="s">
        <v>232</v>
      </c>
      <c r="E120" s="22">
        <v>17</v>
      </c>
      <c r="F120" s="22">
        <v>2</v>
      </c>
      <c r="G120" s="22">
        <v>57800</v>
      </c>
      <c r="H120" s="22">
        <v>6800</v>
      </c>
      <c r="I120" s="9">
        <v>41024</v>
      </c>
      <c r="J120" s="22" t="s">
        <v>64</v>
      </c>
    </row>
    <row r="121" spans="1:10" ht="14.25" x14ac:dyDescent="0.2">
      <c r="A121" s="22" t="s">
        <v>226</v>
      </c>
      <c r="B121" s="22" t="s">
        <v>339</v>
      </c>
      <c r="C121" s="22">
        <v>890</v>
      </c>
      <c r="D121" s="22" t="s">
        <v>214</v>
      </c>
      <c r="E121" s="22">
        <v>44</v>
      </c>
      <c r="F121" s="22">
        <v>1</v>
      </c>
      <c r="G121" s="22">
        <v>39160</v>
      </c>
      <c r="H121" s="22">
        <v>890</v>
      </c>
      <c r="I121" s="9">
        <v>41024</v>
      </c>
      <c r="J121" s="22" t="s">
        <v>216</v>
      </c>
    </row>
    <row r="122" spans="1:10" ht="14.25" x14ac:dyDescent="0.2">
      <c r="A122" s="22" t="s">
        <v>225</v>
      </c>
      <c r="B122" s="22" t="s">
        <v>349</v>
      </c>
      <c r="C122" s="22">
        <v>4500</v>
      </c>
      <c r="D122" s="22" t="s">
        <v>230</v>
      </c>
      <c r="E122" s="22">
        <v>33</v>
      </c>
      <c r="F122" s="22">
        <v>3</v>
      </c>
      <c r="G122" s="22">
        <v>148500</v>
      </c>
      <c r="H122" s="22">
        <v>13500</v>
      </c>
      <c r="I122" s="9">
        <v>41026</v>
      </c>
      <c r="J122" s="22" t="s">
        <v>215</v>
      </c>
    </row>
    <row r="123" spans="1:10" ht="14.25" x14ac:dyDescent="0.2">
      <c r="A123" s="22" t="s">
        <v>220</v>
      </c>
      <c r="B123" s="22" t="s">
        <v>340</v>
      </c>
      <c r="C123" s="22">
        <v>1280</v>
      </c>
      <c r="D123" s="22" t="s">
        <v>230</v>
      </c>
      <c r="E123" s="22">
        <v>14</v>
      </c>
      <c r="F123" s="22">
        <v>0</v>
      </c>
      <c r="G123" s="22">
        <v>17920</v>
      </c>
      <c r="H123" s="22">
        <v>0</v>
      </c>
      <c r="I123" s="9">
        <v>41029</v>
      </c>
      <c r="J123" s="22" t="s">
        <v>216</v>
      </c>
    </row>
    <row r="124" spans="1:10" ht="14.25" x14ac:dyDescent="0.2">
      <c r="A124" s="22" t="s">
        <v>221</v>
      </c>
      <c r="B124" s="22" t="s">
        <v>343</v>
      </c>
      <c r="C124" s="22">
        <v>2540</v>
      </c>
      <c r="D124" s="22" t="s">
        <v>231</v>
      </c>
      <c r="E124" s="22">
        <v>48</v>
      </c>
      <c r="F124" s="22">
        <v>4</v>
      </c>
      <c r="G124" s="22">
        <v>121920</v>
      </c>
      <c r="H124" s="22">
        <v>10160</v>
      </c>
      <c r="I124" s="9">
        <v>41030</v>
      </c>
      <c r="J124" s="22" t="s">
        <v>217</v>
      </c>
    </row>
    <row r="125" spans="1:10" ht="14.25" x14ac:dyDescent="0.2">
      <c r="A125" s="22" t="s">
        <v>213</v>
      </c>
      <c r="B125" s="22" t="s">
        <v>344</v>
      </c>
      <c r="C125" s="22">
        <v>1200</v>
      </c>
      <c r="D125" s="22" t="s">
        <v>229</v>
      </c>
      <c r="E125" s="22">
        <v>23</v>
      </c>
      <c r="F125" s="22">
        <v>2</v>
      </c>
      <c r="G125" s="22">
        <v>27600</v>
      </c>
      <c r="H125" s="22">
        <v>2400</v>
      </c>
      <c r="I125" s="9">
        <v>41033</v>
      </c>
      <c r="J125" s="22" t="s">
        <v>64</v>
      </c>
    </row>
    <row r="126" spans="1:10" ht="14.25" x14ac:dyDescent="0.2">
      <c r="A126" s="22" t="s">
        <v>227</v>
      </c>
      <c r="B126" s="22" t="s">
        <v>343</v>
      </c>
      <c r="C126" s="22">
        <v>800</v>
      </c>
      <c r="D126" s="22" t="s">
        <v>229</v>
      </c>
      <c r="E126" s="22">
        <v>44</v>
      </c>
      <c r="F126" s="22">
        <v>4</v>
      </c>
      <c r="G126" s="22">
        <v>35200</v>
      </c>
      <c r="H126" s="22">
        <v>3200</v>
      </c>
      <c r="I126" s="9">
        <v>41034</v>
      </c>
      <c r="J126" s="22" t="s">
        <v>217</v>
      </c>
    </row>
    <row r="127" spans="1:10" ht="14.25" x14ac:dyDescent="0.2">
      <c r="A127" s="22" t="s">
        <v>222</v>
      </c>
      <c r="B127" s="22" t="s">
        <v>345</v>
      </c>
      <c r="C127" s="22">
        <v>2900</v>
      </c>
      <c r="D127" s="22" t="s">
        <v>228</v>
      </c>
      <c r="E127" s="22">
        <v>42</v>
      </c>
      <c r="F127" s="22">
        <v>3</v>
      </c>
      <c r="G127" s="22">
        <v>121800</v>
      </c>
      <c r="H127" s="22">
        <v>8700</v>
      </c>
      <c r="I127" s="9">
        <v>41036</v>
      </c>
      <c r="J127" s="22" t="s">
        <v>216</v>
      </c>
    </row>
    <row r="128" spans="1:10" ht="14.25" x14ac:dyDescent="0.2">
      <c r="A128" s="22" t="s">
        <v>221</v>
      </c>
      <c r="B128" s="22" t="s">
        <v>342</v>
      </c>
      <c r="C128" s="22">
        <v>1790</v>
      </c>
      <c r="D128" s="22" t="s">
        <v>230</v>
      </c>
      <c r="E128" s="22">
        <v>24</v>
      </c>
      <c r="F128" s="22">
        <v>4</v>
      </c>
      <c r="G128" s="22">
        <v>42960</v>
      </c>
      <c r="H128" s="22">
        <v>7160</v>
      </c>
      <c r="I128" s="9">
        <v>41036</v>
      </c>
      <c r="J128" s="22" t="s">
        <v>64</v>
      </c>
    </row>
    <row r="129" spans="1:10" ht="14.25" x14ac:dyDescent="0.2">
      <c r="A129" s="22" t="s">
        <v>233</v>
      </c>
      <c r="B129" s="22" t="s">
        <v>339</v>
      </c>
      <c r="C129" s="22">
        <v>1870</v>
      </c>
      <c r="D129" s="22" t="s">
        <v>230</v>
      </c>
      <c r="E129" s="22">
        <v>20</v>
      </c>
      <c r="F129" s="22">
        <v>0</v>
      </c>
      <c r="G129" s="22">
        <v>37400</v>
      </c>
      <c r="H129" s="22">
        <v>0</v>
      </c>
      <c r="I129" s="9">
        <v>41037</v>
      </c>
      <c r="J129" s="22" t="s">
        <v>64</v>
      </c>
    </row>
    <row r="130" spans="1:10" ht="14.25" x14ac:dyDescent="0.2">
      <c r="A130" s="22" t="s">
        <v>221</v>
      </c>
      <c r="B130" s="22" t="s">
        <v>340</v>
      </c>
      <c r="C130" s="22">
        <v>2700</v>
      </c>
      <c r="D130" s="22" t="s">
        <v>232</v>
      </c>
      <c r="E130" s="22">
        <v>16</v>
      </c>
      <c r="F130" s="22">
        <v>1</v>
      </c>
      <c r="G130" s="22">
        <v>43200</v>
      </c>
      <c r="H130" s="22">
        <v>2700</v>
      </c>
      <c r="I130" s="9">
        <v>41038</v>
      </c>
      <c r="J130" s="22" t="s">
        <v>215</v>
      </c>
    </row>
    <row r="131" spans="1:10" ht="14.25" x14ac:dyDescent="0.2">
      <c r="A131" s="22" t="s">
        <v>219</v>
      </c>
      <c r="B131" s="22" t="s">
        <v>343</v>
      </c>
      <c r="C131" s="22">
        <v>2550</v>
      </c>
      <c r="D131" s="22" t="s">
        <v>231</v>
      </c>
      <c r="E131" s="22">
        <v>21</v>
      </c>
      <c r="F131" s="22">
        <v>3</v>
      </c>
      <c r="G131" s="22">
        <v>53550</v>
      </c>
      <c r="H131" s="22">
        <v>7650</v>
      </c>
      <c r="I131" s="9">
        <v>41039</v>
      </c>
      <c r="J131" s="22" t="s">
        <v>642</v>
      </c>
    </row>
    <row r="132" spans="1:10" ht="14.25" x14ac:dyDescent="0.2">
      <c r="A132" s="22" t="s">
        <v>220</v>
      </c>
      <c r="B132" s="22" t="s">
        <v>345</v>
      </c>
      <c r="C132" s="22">
        <v>3370</v>
      </c>
      <c r="D132" s="22" t="s">
        <v>214</v>
      </c>
      <c r="E132" s="22">
        <v>33</v>
      </c>
      <c r="F132" s="22">
        <v>2</v>
      </c>
      <c r="G132" s="22">
        <v>111210</v>
      </c>
      <c r="H132" s="22">
        <v>6740</v>
      </c>
      <c r="I132" s="9">
        <v>41041</v>
      </c>
      <c r="J132" s="22" t="s">
        <v>216</v>
      </c>
    </row>
    <row r="133" spans="1:10" ht="14.25" x14ac:dyDescent="0.2">
      <c r="A133" s="22" t="s">
        <v>224</v>
      </c>
      <c r="B133" s="22" t="s">
        <v>345</v>
      </c>
      <c r="C133" s="22">
        <v>1980</v>
      </c>
      <c r="D133" s="22" t="s">
        <v>232</v>
      </c>
      <c r="E133" s="22">
        <v>35</v>
      </c>
      <c r="F133" s="22">
        <v>2</v>
      </c>
      <c r="G133" s="22">
        <v>69300</v>
      </c>
      <c r="H133" s="22">
        <v>3960</v>
      </c>
      <c r="I133" s="9">
        <v>41041</v>
      </c>
      <c r="J133" s="22" t="s">
        <v>216</v>
      </c>
    </row>
    <row r="134" spans="1:10" ht="14.25" x14ac:dyDescent="0.2">
      <c r="A134" s="22" t="s">
        <v>219</v>
      </c>
      <c r="B134" s="22" t="s">
        <v>339</v>
      </c>
      <c r="C134" s="22">
        <v>3200</v>
      </c>
      <c r="D134" s="22" t="s">
        <v>229</v>
      </c>
      <c r="E134" s="22">
        <v>27</v>
      </c>
      <c r="F134" s="22">
        <v>1</v>
      </c>
      <c r="G134" s="22">
        <v>86400</v>
      </c>
      <c r="H134" s="22">
        <v>3200</v>
      </c>
      <c r="I134" s="9">
        <v>41043</v>
      </c>
      <c r="J134" s="22" t="s">
        <v>218</v>
      </c>
    </row>
    <row r="135" spans="1:10" ht="14.25" x14ac:dyDescent="0.2">
      <c r="A135" s="22" t="s">
        <v>221</v>
      </c>
      <c r="B135" s="22" t="s">
        <v>341</v>
      </c>
      <c r="C135" s="22">
        <v>2220</v>
      </c>
      <c r="D135" s="22" t="s">
        <v>232</v>
      </c>
      <c r="E135" s="22">
        <v>32</v>
      </c>
      <c r="F135" s="22">
        <v>3</v>
      </c>
      <c r="G135" s="22">
        <v>71040</v>
      </c>
      <c r="H135" s="22">
        <v>6660</v>
      </c>
      <c r="I135" s="9">
        <v>41044</v>
      </c>
      <c r="J135" s="22" t="s">
        <v>217</v>
      </c>
    </row>
    <row r="136" spans="1:10" ht="14.25" x14ac:dyDescent="0.2">
      <c r="A136" s="22" t="s">
        <v>220</v>
      </c>
      <c r="B136" s="22" t="s">
        <v>344</v>
      </c>
      <c r="C136" s="22">
        <v>2900</v>
      </c>
      <c r="D136" s="22" t="s">
        <v>214</v>
      </c>
      <c r="E136" s="22">
        <v>36</v>
      </c>
      <c r="F136" s="22">
        <v>0</v>
      </c>
      <c r="G136" s="22">
        <v>104400</v>
      </c>
      <c r="H136" s="22">
        <v>0</v>
      </c>
      <c r="I136" s="9">
        <v>41045</v>
      </c>
      <c r="J136" s="22" t="s">
        <v>642</v>
      </c>
    </row>
    <row r="137" spans="1:10" ht="14.25" x14ac:dyDescent="0.2">
      <c r="A137" s="22" t="s">
        <v>222</v>
      </c>
      <c r="B137" s="22" t="s">
        <v>339</v>
      </c>
      <c r="C137" s="22">
        <v>4210</v>
      </c>
      <c r="D137" s="22" t="s">
        <v>229</v>
      </c>
      <c r="E137" s="22">
        <v>20</v>
      </c>
      <c r="F137" s="22">
        <v>4</v>
      </c>
      <c r="G137" s="22">
        <v>84200</v>
      </c>
      <c r="H137" s="22">
        <v>16840</v>
      </c>
      <c r="I137" s="9">
        <v>41046</v>
      </c>
      <c r="J137" s="22" t="s">
        <v>642</v>
      </c>
    </row>
    <row r="138" spans="1:10" ht="14.25" x14ac:dyDescent="0.2">
      <c r="A138" s="22" t="s">
        <v>219</v>
      </c>
      <c r="B138" s="22" t="s">
        <v>345</v>
      </c>
      <c r="C138" s="22">
        <v>4800</v>
      </c>
      <c r="D138" s="22" t="s">
        <v>214</v>
      </c>
      <c r="E138" s="22">
        <v>27</v>
      </c>
      <c r="F138" s="22">
        <v>4</v>
      </c>
      <c r="G138" s="22">
        <v>129600</v>
      </c>
      <c r="H138" s="22">
        <v>19200</v>
      </c>
      <c r="I138" s="9">
        <v>41046</v>
      </c>
      <c r="J138" s="22" t="s">
        <v>215</v>
      </c>
    </row>
    <row r="139" spans="1:10" ht="14.25" x14ac:dyDescent="0.2">
      <c r="A139" s="22" t="s">
        <v>233</v>
      </c>
      <c r="B139" s="22" t="s">
        <v>339</v>
      </c>
      <c r="C139" s="22">
        <v>1850</v>
      </c>
      <c r="D139" s="22" t="s">
        <v>214</v>
      </c>
      <c r="E139" s="22">
        <v>12</v>
      </c>
      <c r="F139" s="22">
        <v>1</v>
      </c>
      <c r="G139" s="22">
        <v>22200</v>
      </c>
      <c r="H139" s="22">
        <v>1850</v>
      </c>
      <c r="I139" s="9">
        <v>41047</v>
      </c>
      <c r="J139" s="22" t="s">
        <v>215</v>
      </c>
    </row>
    <row r="140" spans="1:10" ht="14.25" x14ac:dyDescent="0.2">
      <c r="A140" s="22" t="s">
        <v>220</v>
      </c>
      <c r="B140" s="22" t="s">
        <v>343</v>
      </c>
      <c r="C140" s="22">
        <v>1450</v>
      </c>
      <c r="D140" s="22" t="s">
        <v>228</v>
      </c>
      <c r="E140" s="22">
        <v>14</v>
      </c>
      <c r="F140" s="22">
        <v>1</v>
      </c>
      <c r="G140" s="22">
        <v>20300</v>
      </c>
      <c r="H140" s="22">
        <v>1450</v>
      </c>
      <c r="I140" s="9">
        <v>41048</v>
      </c>
      <c r="J140" s="22" t="s">
        <v>215</v>
      </c>
    </row>
    <row r="141" spans="1:10" ht="14.25" x14ac:dyDescent="0.2">
      <c r="A141" s="22" t="s">
        <v>221</v>
      </c>
      <c r="B141" s="22" t="s">
        <v>342</v>
      </c>
      <c r="C141" s="22">
        <v>1790</v>
      </c>
      <c r="D141" s="22" t="s">
        <v>214</v>
      </c>
      <c r="E141" s="22">
        <v>31</v>
      </c>
      <c r="F141" s="22">
        <v>1</v>
      </c>
      <c r="G141" s="22">
        <v>55490</v>
      </c>
      <c r="H141" s="22">
        <v>1790</v>
      </c>
      <c r="I141" s="9">
        <v>41049</v>
      </c>
      <c r="J141" s="22" t="s">
        <v>217</v>
      </c>
    </row>
    <row r="142" spans="1:10" ht="14.25" x14ac:dyDescent="0.2">
      <c r="A142" s="22" t="s">
        <v>227</v>
      </c>
      <c r="B142" s="22" t="s">
        <v>342</v>
      </c>
      <c r="C142" s="22">
        <v>1200</v>
      </c>
      <c r="D142" s="22" t="s">
        <v>214</v>
      </c>
      <c r="E142" s="22">
        <v>42</v>
      </c>
      <c r="F142" s="22">
        <v>2</v>
      </c>
      <c r="G142" s="22">
        <v>50400</v>
      </c>
      <c r="H142" s="22">
        <v>2400</v>
      </c>
      <c r="I142" s="9">
        <v>41050</v>
      </c>
      <c r="J142" s="22" t="s">
        <v>64</v>
      </c>
    </row>
    <row r="143" spans="1:10" ht="14.25" x14ac:dyDescent="0.2">
      <c r="A143" s="22" t="s">
        <v>222</v>
      </c>
      <c r="B143" s="22" t="s">
        <v>341</v>
      </c>
      <c r="C143" s="22">
        <v>4350</v>
      </c>
      <c r="D143" s="22" t="s">
        <v>229</v>
      </c>
      <c r="E143" s="22">
        <v>41</v>
      </c>
      <c r="F143" s="22">
        <v>2</v>
      </c>
      <c r="G143" s="22">
        <v>178350</v>
      </c>
      <c r="H143" s="22">
        <v>8700</v>
      </c>
      <c r="I143" s="9">
        <v>41051</v>
      </c>
      <c r="J143" s="22" t="s">
        <v>216</v>
      </c>
    </row>
    <row r="144" spans="1:10" ht="14.25" x14ac:dyDescent="0.2">
      <c r="A144" s="22" t="s">
        <v>225</v>
      </c>
      <c r="B144" s="22" t="s">
        <v>347</v>
      </c>
      <c r="C144" s="22">
        <v>3750</v>
      </c>
      <c r="D144" s="22" t="s">
        <v>231</v>
      </c>
      <c r="E144" s="22">
        <v>40</v>
      </c>
      <c r="F144" s="22">
        <v>0</v>
      </c>
      <c r="G144" s="22">
        <v>150000</v>
      </c>
      <c r="H144" s="22">
        <v>0</v>
      </c>
      <c r="I144" s="9">
        <v>41051</v>
      </c>
      <c r="J144" s="22" t="s">
        <v>216</v>
      </c>
    </row>
    <row r="145" spans="1:10" ht="14.25" x14ac:dyDescent="0.2">
      <c r="A145" s="22" t="s">
        <v>219</v>
      </c>
      <c r="B145" s="22" t="s">
        <v>339</v>
      </c>
      <c r="C145" s="22">
        <v>3200</v>
      </c>
      <c r="D145" s="22" t="s">
        <v>228</v>
      </c>
      <c r="E145" s="22">
        <v>47</v>
      </c>
      <c r="F145" s="22">
        <v>0</v>
      </c>
      <c r="G145" s="22">
        <v>150400</v>
      </c>
      <c r="H145" s="22">
        <v>0</v>
      </c>
      <c r="I145" s="9">
        <v>41051</v>
      </c>
      <c r="J145" s="22" t="s">
        <v>216</v>
      </c>
    </row>
    <row r="146" spans="1:10" ht="14.25" x14ac:dyDescent="0.2">
      <c r="A146" s="22" t="s">
        <v>220</v>
      </c>
      <c r="B146" s="22" t="s">
        <v>345</v>
      </c>
      <c r="C146" s="22">
        <v>3350</v>
      </c>
      <c r="D146" s="22" t="s">
        <v>228</v>
      </c>
      <c r="E146" s="22">
        <v>38</v>
      </c>
      <c r="F146" s="22">
        <v>3</v>
      </c>
      <c r="G146" s="22">
        <v>127300</v>
      </c>
      <c r="H146" s="22">
        <v>10050</v>
      </c>
      <c r="I146" s="9">
        <v>41053</v>
      </c>
      <c r="J146" s="22" t="s">
        <v>215</v>
      </c>
    </row>
    <row r="147" spans="1:10" ht="14.25" x14ac:dyDescent="0.2">
      <c r="A147" s="22" t="s">
        <v>219</v>
      </c>
      <c r="B147" s="22" t="s">
        <v>339</v>
      </c>
      <c r="C147" s="22">
        <v>1400</v>
      </c>
      <c r="D147" s="22" t="s">
        <v>232</v>
      </c>
      <c r="E147" s="22">
        <v>46</v>
      </c>
      <c r="F147" s="22">
        <v>4</v>
      </c>
      <c r="G147" s="22">
        <v>64400</v>
      </c>
      <c r="H147" s="22">
        <v>5600</v>
      </c>
      <c r="I147" s="9">
        <v>41054</v>
      </c>
      <c r="J147" s="22" t="s">
        <v>217</v>
      </c>
    </row>
    <row r="148" spans="1:10" ht="14.25" x14ac:dyDescent="0.2">
      <c r="A148" s="22" t="s">
        <v>219</v>
      </c>
      <c r="B148" s="22" t="s">
        <v>339</v>
      </c>
      <c r="C148" s="22">
        <v>3200</v>
      </c>
      <c r="D148" s="22" t="s">
        <v>232</v>
      </c>
      <c r="E148" s="22">
        <v>50</v>
      </c>
      <c r="F148" s="22">
        <v>4</v>
      </c>
      <c r="G148" s="22">
        <v>160000</v>
      </c>
      <c r="H148" s="22">
        <v>12800</v>
      </c>
      <c r="I148" s="9">
        <v>41056</v>
      </c>
      <c r="J148" s="22" t="s">
        <v>64</v>
      </c>
    </row>
    <row r="149" spans="1:10" ht="14.25" x14ac:dyDescent="0.2">
      <c r="A149" s="22" t="s">
        <v>223</v>
      </c>
      <c r="B149" s="22" t="s">
        <v>341</v>
      </c>
      <c r="C149" s="22">
        <v>4590</v>
      </c>
      <c r="D149" s="22" t="s">
        <v>214</v>
      </c>
      <c r="E149" s="22">
        <v>28</v>
      </c>
      <c r="F149" s="22">
        <v>2</v>
      </c>
      <c r="G149" s="22">
        <v>128520</v>
      </c>
      <c r="H149" s="22">
        <v>9180</v>
      </c>
      <c r="I149" s="9">
        <v>41057</v>
      </c>
      <c r="J149" s="22" t="s">
        <v>218</v>
      </c>
    </row>
    <row r="150" spans="1:10" ht="14.25" x14ac:dyDescent="0.2">
      <c r="A150" s="22" t="s">
        <v>227</v>
      </c>
      <c r="B150" s="22" t="s">
        <v>342</v>
      </c>
      <c r="C150" s="22">
        <v>1200</v>
      </c>
      <c r="D150" s="22" t="s">
        <v>228</v>
      </c>
      <c r="E150" s="22">
        <v>33</v>
      </c>
      <c r="F150" s="22">
        <v>3</v>
      </c>
      <c r="G150" s="22">
        <v>39600</v>
      </c>
      <c r="H150" s="22">
        <v>3600</v>
      </c>
      <c r="I150" s="9">
        <v>41058</v>
      </c>
      <c r="J150" s="22" t="s">
        <v>217</v>
      </c>
    </row>
    <row r="151" spans="1:10" ht="14.25" x14ac:dyDescent="0.2">
      <c r="A151" s="22" t="s">
        <v>220</v>
      </c>
      <c r="B151" s="22" t="s">
        <v>344</v>
      </c>
      <c r="C151" s="22">
        <v>2920</v>
      </c>
      <c r="D151" s="22" t="s">
        <v>229</v>
      </c>
      <c r="E151" s="22">
        <v>21</v>
      </c>
      <c r="F151" s="22">
        <v>1</v>
      </c>
      <c r="G151" s="22">
        <v>61320</v>
      </c>
      <c r="H151" s="22">
        <v>2920</v>
      </c>
      <c r="I151" s="9">
        <v>41060</v>
      </c>
      <c r="J151" s="22" t="s">
        <v>217</v>
      </c>
    </row>
    <row r="152" spans="1:10" ht="14.25" x14ac:dyDescent="0.2">
      <c r="A152" s="22" t="s">
        <v>225</v>
      </c>
      <c r="B152" s="22" t="s">
        <v>349</v>
      </c>
      <c r="C152" s="22">
        <v>4550</v>
      </c>
      <c r="D152" s="22" t="s">
        <v>228</v>
      </c>
      <c r="E152" s="22">
        <v>10</v>
      </c>
      <c r="F152" s="22">
        <v>1</v>
      </c>
      <c r="G152" s="22">
        <v>45500</v>
      </c>
      <c r="H152" s="22">
        <v>4550</v>
      </c>
      <c r="I152" s="9">
        <v>41061</v>
      </c>
      <c r="J152" s="22" t="s">
        <v>218</v>
      </c>
    </row>
    <row r="153" spans="1:10" ht="14.25" x14ac:dyDescent="0.2">
      <c r="A153" s="22" t="s">
        <v>226</v>
      </c>
      <c r="B153" s="22" t="s">
        <v>340</v>
      </c>
      <c r="C153" s="22">
        <v>1150</v>
      </c>
      <c r="D153" s="22" t="s">
        <v>214</v>
      </c>
      <c r="E153" s="22">
        <v>13</v>
      </c>
      <c r="F153" s="22">
        <v>0</v>
      </c>
      <c r="G153" s="22">
        <v>14950</v>
      </c>
      <c r="H153" s="22">
        <v>0</v>
      </c>
      <c r="I153" s="9">
        <v>41064</v>
      </c>
      <c r="J153" s="22" t="s">
        <v>64</v>
      </c>
    </row>
    <row r="154" spans="1:10" ht="14.25" x14ac:dyDescent="0.2">
      <c r="A154" s="22" t="s">
        <v>213</v>
      </c>
      <c r="B154" s="22" t="s">
        <v>341</v>
      </c>
      <c r="C154" s="22">
        <v>1400</v>
      </c>
      <c r="D154" s="22" t="s">
        <v>231</v>
      </c>
      <c r="E154" s="22">
        <v>39</v>
      </c>
      <c r="F154" s="22">
        <v>1</v>
      </c>
      <c r="G154" s="22">
        <v>54600</v>
      </c>
      <c r="H154" s="22">
        <v>1400</v>
      </c>
      <c r="I154" s="9">
        <v>41065</v>
      </c>
      <c r="J154" s="22" t="s">
        <v>64</v>
      </c>
    </row>
    <row r="155" spans="1:10" ht="14.25" x14ac:dyDescent="0.2">
      <c r="A155" s="22" t="s">
        <v>225</v>
      </c>
      <c r="B155" s="22" t="s">
        <v>346</v>
      </c>
      <c r="C155" s="22">
        <v>4700</v>
      </c>
      <c r="D155" s="22" t="s">
        <v>231</v>
      </c>
      <c r="E155" s="22">
        <v>43</v>
      </c>
      <c r="F155" s="22">
        <v>0</v>
      </c>
      <c r="G155" s="22">
        <v>202100</v>
      </c>
      <c r="H155" s="22">
        <v>0</v>
      </c>
      <c r="I155" s="9">
        <v>41068</v>
      </c>
      <c r="J155" s="22" t="s">
        <v>215</v>
      </c>
    </row>
    <row r="156" spans="1:10" ht="14.25" x14ac:dyDescent="0.2">
      <c r="A156" s="22" t="s">
        <v>213</v>
      </c>
      <c r="B156" s="22" t="s">
        <v>340</v>
      </c>
      <c r="C156" s="22">
        <v>2100</v>
      </c>
      <c r="D156" s="22" t="s">
        <v>232</v>
      </c>
      <c r="E156" s="22">
        <v>18</v>
      </c>
      <c r="F156" s="22">
        <v>4</v>
      </c>
      <c r="G156" s="22">
        <v>37800</v>
      </c>
      <c r="H156" s="22">
        <v>8400</v>
      </c>
      <c r="I156" s="9">
        <v>41071</v>
      </c>
      <c r="J156" s="22" t="s">
        <v>64</v>
      </c>
    </row>
    <row r="157" spans="1:10" ht="14.25" x14ac:dyDescent="0.2">
      <c r="A157" s="22" t="s">
        <v>223</v>
      </c>
      <c r="B157" s="22" t="s">
        <v>340</v>
      </c>
      <c r="C157" s="22">
        <v>4550</v>
      </c>
      <c r="D157" s="22" t="s">
        <v>229</v>
      </c>
      <c r="E157" s="22">
        <v>19</v>
      </c>
      <c r="F157" s="22">
        <v>3</v>
      </c>
      <c r="G157" s="22">
        <v>86450</v>
      </c>
      <c r="H157" s="22">
        <v>13650</v>
      </c>
      <c r="I157" s="9">
        <v>41072</v>
      </c>
      <c r="J157" s="22" t="s">
        <v>216</v>
      </c>
    </row>
    <row r="158" spans="1:10" ht="14.25" x14ac:dyDescent="0.2">
      <c r="A158" s="22" t="s">
        <v>221</v>
      </c>
      <c r="B158" s="22" t="s">
        <v>343</v>
      </c>
      <c r="C158" s="22">
        <v>2540</v>
      </c>
      <c r="D158" s="22" t="s">
        <v>230</v>
      </c>
      <c r="E158" s="22">
        <v>32</v>
      </c>
      <c r="F158" s="22">
        <v>4</v>
      </c>
      <c r="G158" s="22">
        <v>81280</v>
      </c>
      <c r="H158" s="22">
        <v>10160</v>
      </c>
      <c r="I158" s="9">
        <v>41073</v>
      </c>
      <c r="J158" s="22" t="s">
        <v>64</v>
      </c>
    </row>
    <row r="159" spans="1:10" ht="14.25" x14ac:dyDescent="0.2">
      <c r="A159" s="22" t="s">
        <v>221</v>
      </c>
      <c r="B159" s="22" t="s">
        <v>343</v>
      </c>
      <c r="C159" s="22">
        <v>2600</v>
      </c>
      <c r="D159" s="22" t="s">
        <v>232</v>
      </c>
      <c r="E159" s="22">
        <v>17</v>
      </c>
      <c r="F159" s="22">
        <v>2</v>
      </c>
      <c r="G159" s="22">
        <v>44200</v>
      </c>
      <c r="H159" s="22">
        <v>5200</v>
      </c>
      <c r="I159" s="9">
        <v>41073</v>
      </c>
      <c r="J159" s="22" t="s">
        <v>642</v>
      </c>
    </row>
    <row r="160" spans="1:10" ht="14.25" x14ac:dyDescent="0.2">
      <c r="A160" s="22" t="s">
        <v>223</v>
      </c>
      <c r="B160" s="22" t="s">
        <v>344</v>
      </c>
      <c r="C160" s="22">
        <v>10500</v>
      </c>
      <c r="D160" s="22" t="s">
        <v>230</v>
      </c>
      <c r="E160" s="22">
        <v>49</v>
      </c>
      <c r="F160" s="22">
        <v>0</v>
      </c>
      <c r="G160" s="22">
        <v>514500</v>
      </c>
      <c r="H160" s="22">
        <v>0</v>
      </c>
      <c r="I160" s="9">
        <v>41074</v>
      </c>
      <c r="J160" s="22" t="s">
        <v>64</v>
      </c>
    </row>
    <row r="161" spans="1:10" ht="14.25" x14ac:dyDescent="0.2">
      <c r="A161" s="22" t="s">
        <v>213</v>
      </c>
      <c r="B161" s="22" t="s">
        <v>344</v>
      </c>
      <c r="C161" s="22">
        <v>1200</v>
      </c>
      <c r="D161" s="22" t="s">
        <v>228</v>
      </c>
      <c r="E161" s="22">
        <v>46</v>
      </c>
      <c r="F161" s="22">
        <v>2</v>
      </c>
      <c r="G161" s="22">
        <v>55200</v>
      </c>
      <c r="H161" s="22">
        <v>2400</v>
      </c>
      <c r="I161" s="9">
        <v>41074</v>
      </c>
      <c r="J161" s="22" t="s">
        <v>642</v>
      </c>
    </row>
    <row r="162" spans="1:10" ht="14.25" x14ac:dyDescent="0.2">
      <c r="A162" s="22" t="s">
        <v>227</v>
      </c>
      <c r="B162" s="22" t="s">
        <v>343</v>
      </c>
      <c r="C162" s="22">
        <v>1000</v>
      </c>
      <c r="D162" s="22" t="s">
        <v>231</v>
      </c>
      <c r="E162" s="22">
        <v>32</v>
      </c>
      <c r="F162" s="22">
        <v>4</v>
      </c>
      <c r="G162" s="22">
        <v>32000</v>
      </c>
      <c r="H162" s="22">
        <v>4000</v>
      </c>
      <c r="I162" s="9">
        <v>41075</v>
      </c>
      <c r="J162" s="22" t="s">
        <v>642</v>
      </c>
    </row>
    <row r="163" spans="1:10" ht="14.25" x14ac:dyDescent="0.2">
      <c r="A163" s="22" t="s">
        <v>224</v>
      </c>
      <c r="B163" s="22" t="s">
        <v>340</v>
      </c>
      <c r="C163" s="22">
        <v>1800</v>
      </c>
      <c r="D163" s="22" t="s">
        <v>229</v>
      </c>
      <c r="E163" s="22">
        <v>44</v>
      </c>
      <c r="F163" s="22">
        <v>0</v>
      </c>
      <c r="G163" s="22">
        <v>79200</v>
      </c>
      <c r="H163" s="22">
        <v>0</v>
      </c>
      <c r="I163" s="9">
        <v>41075</v>
      </c>
      <c r="J163" s="22" t="s">
        <v>216</v>
      </c>
    </row>
    <row r="164" spans="1:10" ht="14.25" x14ac:dyDescent="0.2">
      <c r="A164" s="22" t="s">
        <v>220</v>
      </c>
      <c r="B164" s="22" t="s">
        <v>344</v>
      </c>
      <c r="C164" s="22">
        <v>2850</v>
      </c>
      <c r="D164" s="22" t="s">
        <v>232</v>
      </c>
      <c r="E164" s="22">
        <v>21</v>
      </c>
      <c r="F164" s="22">
        <v>3</v>
      </c>
      <c r="G164" s="22">
        <v>59850</v>
      </c>
      <c r="H164" s="22">
        <v>8550</v>
      </c>
      <c r="I164" s="9">
        <v>41077</v>
      </c>
      <c r="J164" s="22" t="s">
        <v>64</v>
      </c>
    </row>
    <row r="165" spans="1:10" ht="14.25" x14ac:dyDescent="0.2">
      <c r="A165" s="22" t="s">
        <v>221</v>
      </c>
      <c r="B165" s="22" t="s">
        <v>344</v>
      </c>
      <c r="C165" s="22">
        <v>2500</v>
      </c>
      <c r="D165" s="22" t="s">
        <v>229</v>
      </c>
      <c r="E165" s="22">
        <v>49</v>
      </c>
      <c r="F165" s="22">
        <v>3</v>
      </c>
      <c r="G165" s="22">
        <v>122500</v>
      </c>
      <c r="H165" s="22">
        <v>7500</v>
      </c>
      <c r="I165" s="9">
        <v>41078</v>
      </c>
      <c r="J165" s="22" t="s">
        <v>217</v>
      </c>
    </row>
    <row r="166" spans="1:10" ht="14.25" x14ac:dyDescent="0.2">
      <c r="A166" s="22" t="s">
        <v>219</v>
      </c>
      <c r="B166" s="22" t="s">
        <v>343</v>
      </c>
      <c r="C166" s="22">
        <v>2570</v>
      </c>
      <c r="D166" s="22" t="s">
        <v>214</v>
      </c>
      <c r="E166" s="22">
        <v>23</v>
      </c>
      <c r="F166" s="22">
        <v>3</v>
      </c>
      <c r="G166" s="22">
        <v>59110</v>
      </c>
      <c r="H166" s="22">
        <v>7710</v>
      </c>
      <c r="I166" s="9">
        <v>41078</v>
      </c>
      <c r="J166" s="22" t="s">
        <v>216</v>
      </c>
    </row>
    <row r="167" spans="1:10" ht="14.25" x14ac:dyDescent="0.2">
      <c r="A167" s="22" t="s">
        <v>219</v>
      </c>
      <c r="B167" s="22" t="s">
        <v>341</v>
      </c>
      <c r="C167" s="22">
        <v>2400</v>
      </c>
      <c r="D167" s="22" t="s">
        <v>232</v>
      </c>
      <c r="E167" s="22">
        <v>22</v>
      </c>
      <c r="F167" s="22">
        <v>2</v>
      </c>
      <c r="G167" s="22">
        <v>52800</v>
      </c>
      <c r="H167" s="22">
        <v>4800</v>
      </c>
      <c r="I167" s="9">
        <v>41079</v>
      </c>
      <c r="J167" s="22" t="s">
        <v>217</v>
      </c>
    </row>
    <row r="168" spans="1:10" ht="14.25" x14ac:dyDescent="0.2">
      <c r="A168" s="22" t="s">
        <v>222</v>
      </c>
      <c r="B168" s="22" t="s">
        <v>344</v>
      </c>
      <c r="C168" s="22">
        <v>4050</v>
      </c>
      <c r="D168" s="22" t="s">
        <v>229</v>
      </c>
      <c r="E168" s="22">
        <v>17</v>
      </c>
      <c r="F168" s="22">
        <v>0</v>
      </c>
      <c r="G168" s="22">
        <v>68850</v>
      </c>
      <c r="H168" s="22">
        <v>0</v>
      </c>
      <c r="I168" s="9">
        <v>41080</v>
      </c>
      <c r="J168" s="22" t="s">
        <v>218</v>
      </c>
    </row>
    <row r="169" spans="1:10" ht="14.25" x14ac:dyDescent="0.2">
      <c r="A169" s="22" t="s">
        <v>225</v>
      </c>
      <c r="B169" s="22" t="s">
        <v>348</v>
      </c>
      <c r="C169" s="22">
        <v>2800</v>
      </c>
      <c r="D169" s="22" t="s">
        <v>229</v>
      </c>
      <c r="E169" s="22">
        <v>46</v>
      </c>
      <c r="F169" s="22">
        <v>3</v>
      </c>
      <c r="G169" s="22">
        <v>128800</v>
      </c>
      <c r="H169" s="22">
        <v>8400</v>
      </c>
      <c r="I169" s="9">
        <v>41080</v>
      </c>
      <c r="J169" s="22" t="s">
        <v>217</v>
      </c>
    </row>
    <row r="170" spans="1:10" ht="14.25" x14ac:dyDescent="0.2">
      <c r="A170" s="22" t="s">
        <v>219</v>
      </c>
      <c r="B170" s="22" t="s">
        <v>344</v>
      </c>
      <c r="C170" s="22">
        <v>3300</v>
      </c>
      <c r="D170" s="22" t="s">
        <v>229</v>
      </c>
      <c r="E170" s="22">
        <v>34</v>
      </c>
      <c r="F170" s="22">
        <v>1</v>
      </c>
      <c r="G170" s="22">
        <v>112200</v>
      </c>
      <c r="H170" s="22">
        <v>3300</v>
      </c>
      <c r="I170" s="9">
        <v>41080</v>
      </c>
      <c r="J170" s="22" t="s">
        <v>216</v>
      </c>
    </row>
    <row r="171" spans="1:10" ht="14.25" x14ac:dyDescent="0.2">
      <c r="A171" s="22" t="s">
        <v>213</v>
      </c>
      <c r="B171" s="22" t="s">
        <v>339</v>
      </c>
      <c r="C171" s="22">
        <v>1300</v>
      </c>
      <c r="D171" s="22" t="s">
        <v>228</v>
      </c>
      <c r="E171" s="22">
        <v>17</v>
      </c>
      <c r="F171" s="22">
        <v>2</v>
      </c>
      <c r="G171" s="22">
        <v>22100</v>
      </c>
      <c r="H171" s="22">
        <v>2600</v>
      </c>
      <c r="I171" s="9">
        <v>41080</v>
      </c>
      <c r="J171" s="22" t="s">
        <v>217</v>
      </c>
    </row>
    <row r="172" spans="1:10" ht="14.25" x14ac:dyDescent="0.2">
      <c r="A172" s="22" t="s">
        <v>226</v>
      </c>
      <c r="B172" s="22" t="s">
        <v>341</v>
      </c>
      <c r="C172" s="22">
        <v>1560</v>
      </c>
      <c r="D172" s="22" t="s">
        <v>214</v>
      </c>
      <c r="E172" s="22">
        <v>25</v>
      </c>
      <c r="F172" s="22">
        <v>3</v>
      </c>
      <c r="G172" s="22">
        <v>39000</v>
      </c>
      <c r="H172" s="22">
        <v>4680</v>
      </c>
      <c r="I172" s="9">
        <v>41083</v>
      </c>
      <c r="J172" s="22" t="s">
        <v>217</v>
      </c>
    </row>
    <row r="173" spans="1:10" ht="14.25" x14ac:dyDescent="0.2">
      <c r="A173" s="22" t="s">
        <v>221</v>
      </c>
      <c r="B173" s="22" t="s">
        <v>344</v>
      </c>
      <c r="C173" s="22">
        <v>2560</v>
      </c>
      <c r="D173" s="22" t="s">
        <v>230</v>
      </c>
      <c r="E173" s="22">
        <v>28</v>
      </c>
      <c r="F173" s="22">
        <v>1</v>
      </c>
      <c r="G173" s="22">
        <v>71680</v>
      </c>
      <c r="H173" s="22">
        <v>2560</v>
      </c>
      <c r="I173" s="9">
        <v>41083</v>
      </c>
      <c r="J173" s="22" t="s">
        <v>218</v>
      </c>
    </row>
    <row r="174" spans="1:10" ht="14.25" x14ac:dyDescent="0.2">
      <c r="A174" s="22" t="s">
        <v>220</v>
      </c>
      <c r="B174" s="22" t="s">
        <v>340</v>
      </c>
      <c r="C174" s="22">
        <v>4500</v>
      </c>
      <c r="D174" s="22" t="s">
        <v>229</v>
      </c>
      <c r="E174" s="22">
        <v>10</v>
      </c>
      <c r="F174" s="22">
        <v>0</v>
      </c>
      <c r="G174" s="22">
        <v>45000</v>
      </c>
      <c r="H174" s="22">
        <v>0</v>
      </c>
      <c r="I174" s="9">
        <v>41084</v>
      </c>
      <c r="J174" s="22" t="s">
        <v>217</v>
      </c>
    </row>
    <row r="175" spans="1:10" ht="14.25" x14ac:dyDescent="0.2">
      <c r="A175" s="22" t="s">
        <v>223</v>
      </c>
      <c r="B175" s="22" t="s">
        <v>341</v>
      </c>
      <c r="C175" s="22">
        <v>4590</v>
      </c>
      <c r="D175" s="22" t="s">
        <v>231</v>
      </c>
      <c r="E175" s="22">
        <v>29</v>
      </c>
      <c r="F175" s="22">
        <v>4</v>
      </c>
      <c r="G175" s="22">
        <v>133110</v>
      </c>
      <c r="H175" s="22">
        <v>18360</v>
      </c>
      <c r="I175" s="9">
        <v>41088</v>
      </c>
      <c r="J175" s="22" t="s">
        <v>216</v>
      </c>
    </row>
    <row r="176" spans="1:10" ht="14.25" x14ac:dyDescent="0.2">
      <c r="A176" s="22" t="s">
        <v>224</v>
      </c>
      <c r="B176" s="22" t="s">
        <v>343</v>
      </c>
      <c r="C176" s="22">
        <v>1100</v>
      </c>
      <c r="D176" s="22" t="s">
        <v>230</v>
      </c>
      <c r="E176" s="22">
        <v>38</v>
      </c>
      <c r="F176" s="22">
        <v>4</v>
      </c>
      <c r="G176" s="22">
        <v>41800</v>
      </c>
      <c r="H176" s="22">
        <v>4400</v>
      </c>
      <c r="I176" s="9">
        <v>41088</v>
      </c>
      <c r="J176" s="22" t="s">
        <v>215</v>
      </c>
    </row>
    <row r="177" spans="1:10" ht="14.25" x14ac:dyDescent="0.2">
      <c r="A177" s="22" t="s">
        <v>222</v>
      </c>
      <c r="B177" s="22" t="s">
        <v>341</v>
      </c>
      <c r="C177" s="22">
        <v>4350</v>
      </c>
      <c r="D177" s="22" t="s">
        <v>230</v>
      </c>
      <c r="E177" s="22">
        <v>16</v>
      </c>
      <c r="F177" s="22">
        <v>4</v>
      </c>
      <c r="G177" s="22">
        <v>69600</v>
      </c>
      <c r="H177" s="22">
        <v>17400</v>
      </c>
      <c r="I177" s="9">
        <v>41090</v>
      </c>
      <c r="J177" s="22" t="s">
        <v>642</v>
      </c>
    </row>
    <row r="178" spans="1:10" ht="14.25" x14ac:dyDescent="0.2">
      <c r="A178" s="22" t="s">
        <v>224</v>
      </c>
      <c r="B178" s="22" t="s">
        <v>343</v>
      </c>
      <c r="C178" s="22">
        <v>1000</v>
      </c>
      <c r="D178" s="22" t="s">
        <v>228</v>
      </c>
      <c r="E178" s="22">
        <v>37</v>
      </c>
      <c r="F178" s="22">
        <v>2</v>
      </c>
      <c r="G178" s="22">
        <v>37000</v>
      </c>
      <c r="H178" s="22">
        <v>2000</v>
      </c>
      <c r="I178" s="9">
        <v>41092</v>
      </c>
      <c r="J178" s="22" t="s">
        <v>217</v>
      </c>
    </row>
    <row r="179" spans="1:10" ht="14.25" x14ac:dyDescent="0.2">
      <c r="A179" s="22" t="s">
        <v>223</v>
      </c>
      <c r="B179" s="22" t="s">
        <v>344</v>
      </c>
      <c r="C179" s="22">
        <v>10010</v>
      </c>
      <c r="D179" s="22" t="s">
        <v>214</v>
      </c>
      <c r="E179" s="22">
        <v>14</v>
      </c>
      <c r="F179" s="22">
        <v>3</v>
      </c>
      <c r="G179" s="22">
        <v>140140</v>
      </c>
      <c r="H179" s="22">
        <v>30030</v>
      </c>
      <c r="I179" s="9">
        <v>41094</v>
      </c>
      <c r="J179" s="22" t="s">
        <v>218</v>
      </c>
    </row>
    <row r="180" spans="1:10" ht="14.25" x14ac:dyDescent="0.2">
      <c r="A180" s="22" t="s">
        <v>222</v>
      </c>
      <c r="B180" s="22" t="s">
        <v>346</v>
      </c>
      <c r="C180" s="22">
        <v>3900</v>
      </c>
      <c r="D180" s="22" t="s">
        <v>228</v>
      </c>
      <c r="E180" s="22">
        <v>36</v>
      </c>
      <c r="F180" s="22">
        <v>1</v>
      </c>
      <c r="G180" s="22">
        <v>140400</v>
      </c>
      <c r="H180" s="22">
        <v>3900</v>
      </c>
      <c r="I180" s="9">
        <v>41094</v>
      </c>
      <c r="J180" s="22" t="s">
        <v>216</v>
      </c>
    </row>
    <row r="181" spans="1:10" ht="14.25" x14ac:dyDescent="0.2">
      <c r="A181" s="22" t="s">
        <v>227</v>
      </c>
      <c r="B181" s="22" t="s">
        <v>343</v>
      </c>
      <c r="C181" s="22">
        <v>800</v>
      </c>
      <c r="D181" s="22" t="s">
        <v>232</v>
      </c>
      <c r="E181" s="22">
        <v>12</v>
      </c>
      <c r="F181" s="22">
        <v>2</v>
      </c>
      <c r="G181" s="22">
        <v>9600</v>
      </c>
      <c r="H181" s="22">
        <v>1600</v>
      </c>
      <c r="I181" s="9">
        <v>41095</v>
      </c>
      <c r="J181" s="22" t="s">
        <v>215</v>
      </c>
    </row>
    <row r="182" spans="1:10" ht="14.25" x14ac:dyDescent="0.2">
      <c r="A182" s="22" t="s">
        <v>213</v>
      </c>
      <c r="B182" s="22" t="s">
        <v>342</v>
      </c>
      <c r="C182" s="22">
        <v>1700</v>
      </c>
      <c r="D182" s="22" t="s">
        <v>214</v>
      </c>
      <c r="E182" s="22">
        <v>16</v>
      </c>
      <c r="F182" s="22">
        <v>2</v>
      </c>
      <c r="G182" s="22">
        <v>27200</v>
      </c>
      <c r="H182" s="22">
        <v>3400</v>
      </c>
      <c r="I182" s="9">
        <v>41097</v>
      </c>
      <c r="J182" s="22" t="s">
        <v>64</v>
      </c>
    </row>
    <row r="183" spans="1:10" ht="14.25" x14ac:dyDescent="0.2">
      <c r="A183" s="22" t="s">
        <v>219</v>
      </c>
      <c r="B183" s="22" t="s">
        <v>342</v>
      </c>
      <c r="C183" s="22">
        <v>1990</v>
      </c>
      <c r="D183" s="22" t="s">
        <v>230</v>
      </c>
      <c r="E183" s="22">
        <v>38</v>
      </c>
      <c r="F183" s="22">
        <v>3</v>
      </c>
      <c r="G183" s="22">
        <v>75620</v>
      </c>
      <c r="H183" s="22">
        <v>5970</v>
      </c>
      <c r="I183" s="9">
        <v>41098</v>
      </c>
      <c r="J183" s="22" t="s">
        <v>642</v>
      </c>
    </row>
    <row r="184" spans="1:10" ht="14.25" x14ac:dyDescent="0.2">
      <c r="A184" s="22" t="s">
        <v>220</v>
      </c>
      <c r="B184" s="22" t="s">
        <v>344</v>
      </c>
      <c r="C184" s="22">
        <v>2950</v>
      </c>
      <c r="D184" s="22" t="s">
        <v>228</v>
      </c>
      <c r="E184" s="22">
        <v>38</v>
      </c>
      <c r="F184" s="22">
        <v>0</v>
      </c>
      <c r="G184" s="22">
        <v>112100</v>
      </c>
      <c r="H184" s="22">
        <v>0</v>
      </c>
      <c r="I184" s="9">
        <v>41099</v>
      </c>
      <c r="J184" s="22" t="s">
        <v>216</v>
      </c>
    </row>
    <row r="185" spans="1:10" ht="14.25" x14ac:dyDescent="0.2">
      <c r="A185" s="22" t="s">
        <v>219</v>
      </c>
      <c r="B185" s="22" t="s">
        <v>341</v>
      </c>
      <c r="C185" s="22">
        <v>2360</v>
      </c>
      <c r="D185" s="22" t="s">
        <v>230</v>
      </c>
      <c r="E185" s="22">
        <v>25</v>
      </c>
      <c r="F185" s="22">
        <v>2</v>
      </c>
      <c r="G185" s="22">
        <v>59000</v>
      </c>
      <c r="H185" s="22">
        <v>4720</v>
      </c>
      <c r="I185" s="9">
        <v>41101</v>
      </c>
      <c r="J185" s="22" t="s">
        <v>216</v>
      </c>
    </row>
    <row r="186" spans="1:10" ht="14.25" x14ac:dyDescent="0.2">
      <c r="A186" s="22" t="s">
        <v>222</v>
      </c>
      <c r="B186" s="22" t="s">
        <v>343</v>
      </c>
      <c r="C186" s="22">
        <v>2850</v>
      </c>
      <c r="D186" s="22" t="s">
        <v>228</v>
      </c>
      <c r="E186" s="22">
        <v>19</v>
      </c>
      <c r="F186" s="22">
        <v>1</v>
      </c>
      <c r="G186" s="22">
        <v>54150</v>
      </c>
      <c r="H186" s="22">
        <v>2850</v>
      </c>
      <c r="I186" s="9">
        <v>41103</v>
      </c>
      <c r="J186" s="22" t="s">
        <v>215</v>
      </c>
    </row>
    <row r="187" spans="1:10" ht="14.25" x14ac:dyDescent="0.2">
      <c r="A187" s="22" t="s">
        <v>226</v>
      </c>
      <c r="B187" s="22" t="s">
        <v>342</v>
      </c>
      <c r="C187" s="22">
        <v>2000</v>
      </c>
      <c r="D187" s="22" t="s">
        <v>229</v>
      </c>
      <c r="E187" s="22">
        <v>14</v>
      </c>
      <c r="F187" s="22">
        <v>4</v>
      </c>
      <c r="G187" s="22">
        <v>28000</v>
      </c>
      <c r="H187" s="22">
        <v>8000</v>
      </c>
      <c r="I187" s="9">
        <v>41104</v>
      </c>
      <c r="J187" s="22" t="s">
        <v>642</v>
      </c>
    </row>
    <row r="188" spans="1:10" ht="14.25" x14ac:dyDescent="0.2">
      <c r="A188" s="22" t="s">
        <v>223</v>
      </c>
      <c r="B188" s="22" t="s">
        <v>341</v>
      </c>
      <c r="C188" s="22">
        <v>4600</v>
      </c>
      <c r="D188" s="22" t="s">
        <v>228</v>
      </c>
      <c r="E188" s="22">
        <v>46</v>
      </c>
      <c r="F188" s="22">
        <v>1</v>
      </c>
      <c r="G188" s="22">
        <v>211600</v>
      </c>
      <c r="H188" s="22">
        <v>4600</v>
      </c>
      <c r="I188" s="9">
        <v>41108</v>
      </c>
      <c r="J188" s="22" t="s">
        <v>216</v>
      </c>
    </row>
    <row r="189" spans="1:10" ht="14.25" x14ac:dyDescent="0.2">
      <c r="A189" s="22" t="s">
        <v>224</v>
      </c>
      <c r="B189" s="22" t="s">
        <v>339</v>
      </c>
      <c r="C189" s="22">
        <v>900</v>
      </c>
      <c r="D189" s="22" t="s">
        <v>231</v>
      </c>
      <c r="E189" s="22">
        <v>39</v>
      </c>
      <c r="F189" s="22">
        <v>4</v>
      </c>
      <c r="G189" s="22">
        <v>35100</v>
      </c>
      <c r="H189" s="22">
        <v>3600</v>
      </c>
      <c r="I189" s="9">
        <v>41111</v>
      </c>
      <c r="J189" s="22" t="s">
        <v>218</v>
      </c>
    </row>
    <row r="190" spans="1:10" ht="14.25" x14ac:dyDescent="0.2">
      <c r="A190" s="22" t="s">
        <v>224</v>
      </c>
      <c r="B190" s="22" t="s">
        <v>339</v>
      </c>
      <c r="C190" s="22">
        <v>1000</v>
      </c>
      <c r="D190" s="22" t="s">
        <v>228</v>
      </c>
      <c r="E190" s="22">
        <v>42</v>
      </c>
      <c r="F190" s="22">
        <v>1</v>
      </c>
      <c r="G190" s="22">
        <v>42000</v>
      </c>
      <c r="H190" s="22">
        <v>1000</v>
      </c>
      <c r="I190" s="9">
        <v>41112</v>
      </c>
      <c r="J190" s="22" t="s">
        <v>217</v>
      </c>
    </row>
    <row r="191" spans="1:10" ht="14.25" x14ac:dyDescent="0.2">
      <c r="A191" s="22" t="s">
        <v>226</v>
      </c>
      <c r="B191" s="22" t="s">
        <v>341</v>
      </c>
      <c r="C191" s="22">
        <v>1560</v>
      </c>
      <c r="D191" s="22" t="s">
        <v>231</v>
      </c>
      <c r="E191" s="22">
        <v>40</v>
      </c>
      <c r="F191" s="22">
        <v>4</v>
      </c>
      <c r="G191" s="22">
        <v>62400</v>
      </c>
      <c r="H191" s="22">
        <v>6240</v>
      </c>
      <c r="I191" s="9">
        <v>41115</v>
      </c>
      <c r="J191" s="22" t="s">
        <v>217</v>
      </c>
    </row>
    <row r="192" spans="1:10" ht="14.25" x14ac:dyDescent="0.2">
      <c r="A192" s="22" t="s">
        <v>222</v>
      </c>
      <c r="B192" s="22" t="s">
        <v>339</v>
      </c>
      <c r="C192" s="22">
        <v>4210</v>
      </c>
      <c r="D192" s="22" t="s">
        <v>214</v>
      </c>
      <c r="E192" s="22">
        <v>35</v>
      </c>
      <c r="F192" s="22">
        <v>2</v>
      </c>
      <c r="G192" s="22">
        <v>147350</v>
      </c>
      <c r="H192" s="22">
        <v>8420</v>
      </c>
      <c r="I192" s="9">
        <v>41115</v>
      </c>
      <c r="J192" s="22" t="s">
        <v>642</v>
      </c>
    </row>
    <row r="193" spans="1:10" ht="14.25" x14ac:dyDescent="0.2">
      <c r="A193" s="22" t="s">
        <v>213</v>
      </c>
      <c r="B193" s="22" t="s">
        <v>341</v>
      </c>
      <c r="C193" s="22">
        <v>1400</v>
      </c>
      <c r="D193" s="22" t="s">
        <v>232</v>
      </c>
      <c r="E193" s="22">
        <v>23</v>
      </c>
      <c r="F193" s="22">
        <v>4</v>
      </c>
      <c r="G193" s="22">
        <v>32200</v>
      </c>
      <c r="H193" s="22">
        <v>5600</v>
      </c>
      <c r="I193" s="9">
        <v>41115</v>
      </c>
      <c r="J193" s="22" t="s">
        <v>642</v>
      </c>
    </row>
    <row r="194" spans="1:10" ht="14.25" x14ac:dyDescent="0.2">
      <c r="A194" s="22" t="s">
        <v>226</v>
      </c>
      <c r="B194" s="22" t="s">
        <v>342</v>
      </c>
      <c r="C194" s="22">
        <v>2000</v>
      </c>
      <c r="D194" s="22" t="s">
        <v>228</v>
      </c>
      <c r="E194" s="22">
        <v>40</v>
      </c>
      <c r="F194" s="22">
        <v>3</v>
      </c>
      <c r="G194" s="22">
        <v>80000</v>
      </c>
      <c r="H194" s="22">
        <v>6000</v>
      </c>
      <c r="I194" s="9">
        <v>41116</v>
      </c>
      <c r="J194" s="22" t="s">
        <v>642</v>
      </c>
    </row>
    <row r="195" spans="1:10" ht="14.25" x14ac:dyDescent="0.2">
      <c r="A195" s="22" t="s">
        <v>221</v>
      </c>
      <c r="B195" s="22" t="s">
        <v>344</v>
      </c>
      <c r="C195" s="22">
        <v>2600</v>
      </c>
      <c r="D195" s="22" t="s">
        <v>231</v>
      </c>
      <c r="E195" s="22">
        <v>42</v>
      </c>
      <c r="F195" s="22">
        <v>2</v>
      </c>
      <c r="G195" s="22">
        <v>109200</v>
      </c>
      <c r="H195" s="22">
        <v>5200</v>
      </c>
      <c r="I195" s="9">
        <v>41118</v>
      </c>
      <c r="J195" s="22" t="s">
        <v>217</v>
      </c>
    </row>
    <row r="196" spans="1:10" ht="14.25" x14ac:dyDescent="0.2">
      <c r="A196" s="22" t="s">
        <v>219</v>
      </c>
      <c r="B196" s="22" t="s">
        <v>342</v>
      </c>
      <c r="C196" s="22">
        <v>1950</v>
      </c>
      <c r="D196" s="22" t="s">
        <v>229</v>
      </c>
      <c r="E196" s="22">
        <v>33</v>
      </c>
      <c r="F196" s="22">
        <v>1</v>
      </c>
      <c r="G196" s="22">
        <v>64350</v>
      </c>
      <c r="H196" s="22">
        <v>1950</v>
      </c>
      <c r="I196" s="9">
        <v>41118</v>
      </c>
      <c r="J196" s="22" t="s">
        <v>218</v>
      </c>
    </row>
    <row r="197" spans="1:10" ht="14.25" x14ac:dyDescent="0.2">
      <c r="A197" s="22" t="s">
        <v>220</v>
      </c>
      <c r="B197" s="22" t="s">
        <v>343</v>
      </c>
      <c r="C197" s="22">
        <v>1490</v>
      </c>
      <c r="D197" s="22" t="s">
        <v>231</v>
      </c>
      <c r="E197" s="22">
        <v>49</v>
      </c>
      <c r="F197" s="22">
        <v>1</v>
      </c>
      <c r="G197" s="22">
        <v>73010</v>
      </c>
      <c r="H197" s="22">
        <v>1490</v>
      </c>
      <c r="I197" s="9">
        <v>41119</v>
      </c>
      <c r="J197" s="22" t="s">
        <v>64</v>
      </c>
    </row>
    <row r="198" spans="1:10" ht="14.25" x14ac:dyDescent="0.2">
      <c r="A198" s="22" t="s">
        <v>219</v>
      </c>
      <c r="B198" s="22" t="s">
        <v>344</v>
      </c>
      <c r="C198" s="22">
        <v>3100</v>
      </c>
      <c r="D198" s="22" t="s">
        <v>214</v>
      </c>
      <c r="E198" s="22">
        <v>30</v>
      </c>
      <c r="F198" s="22">
        <v>3</v>
      </c>
      <c r="G198" s="22">
        <v>93000</v>
      </c>
      <c r="H198" s="22">
        <v>9300</v>
      </c>
      <c r="I198" s="9">
        <v>41119</v>
      </c>
      <c r="J198" s="22" t="s">
        <v>216</v>
      </c>
    </row>
    <row r="199" spans="1:10" ht="14.25" x14ac:dyDescent="0.2">
      <c r="A199" s="22" t="s">
        <v>220</v>
      </c>
      <c r="B199" s="22" t="s">
        <v>343</v>
      </c>
      <c r="C199" s="22">
        <v>1500</v>
      </c>
      <c r="D199" s="22" t="s">
        <v>230</v>
      </c>
      <c r="E199" s="22">
        <v>20</v>
      </c>
      <c r="F199" s="22">
        <v>1</v>
      </c>
      <c r="G199" s="22">
        <v>30000</v>
      </c>
      <c r="H199" s="22">
        <v>1500</v>
      </c>
      <c r="I199" s="9">
        <v>41120</v>
      </c>
      <c r="J199" s="22" t="s">
        <v>215</v>
      </c>
    </row>
    <row r="200" spans="1:10" ht="14.25" x14ac:dyDescent="0.2">
      <c r="A200" s="22" t="s">
        <v>223</v>
      </c>
      <c r="B200" s="22" t="s">
        <v>343</v>
      </c>
      <c r="C200" s="22">
        <v>5490</v>
      </c>
      <c r="D200" s="22" t="s">
        <v>214</v>
      </c>
      <c r="E200" s="22">
        <v>28</v>
      </c>
      <c r="F200" s="22">
        <v>2</v>
      </c>
      <c r="G200" s="22">
        <v>153720</v>
      </c>
      <c r="H200" s="22">
        <v>10980</v>
      </c>
      <c r="I200" s="9">
        <v>41120</v>
      </c>
      <c r="J200" s="22" t="s">
        <v>642</v>
      </c>
    </row>
    <row r="201" spans="1:10" ht="14.25" x14ac:dyDescent="0.2">
      <c r="A201" s="22" t="s">
        <v>225</v>
      </c>
      <c r="B201" s="22" t="s">
        <v>346</v>
      </c>
      <c r="C201" s="22">
        <v>4800</v>
      </c>
      <c r="D201" s="22" t="s">
        <v>228</v>
      </c>
      <c r="E201" s="22">
        <v>22</v>
      </c>
      <c r="F201" s="22">
        <v>3</v>
      </c>
      <c r="G201" s="22">
        <v>105600</v>
      </c>
      <c r="H201" s="22">
        <v>14400</v>
      </c>
      <c r="I201" s="9">
        <v>41121</v>
      </c>
      <c r="J201" s="22" t="s">
        <v>217</v>
      </c>
    </row>
    <row r="202" spans="1:10" ht="14.25" x14ac:dyDescent="0.2">
      <c r="A202" s="22" t="s">
        <v>213</v>
      </c>
      <c r="B202" s="22" t="s">
        <v>342</v>
      </c>
      <c r="C202" s="22">
        <v>1700</v>
      </c>
      <c r="D202" s="22" t="s">
        <v>230</v>
      </c>
      <c r="E202" s="22">
        <v>42</v>
      </c>
      <c r="F202" s="22">
        <v>3</v>
      </c>
      <c r="G202" s="22">
        <v>71400</v>
      </c>
      <c r="H202" s="22">
        <v>5100</v>
      </c>
      <c r="I202" s="9">
        <v>41127</v>
      </c>
      <c r="J202" s="22" t="s">
        <v>642</v>
      </c>
    </row>
    <row r="203" spans="1:10" ht="14.25" x14ac:dyDescent="0.2">
      <c r="A203" s="22" t="s">
        <v>222</v>
      </c>
      <c r="B203" s="22" t="s">
        <v>345</v>
      </c>
      <c r="C203" s="22">
        <v>2870</v>
      </c>
      <c r="D203" s="22" t="s">
        <v>232</v>
      </c>
      <c r="E203" s="22">
        <v>31</v>
      </c>
      <c r="F203" s="22">
        <v>3</v>
      </c>
      <c r="G203" s="22">
        <v>88970</v>
      </c>
      <c r="H203" s="22">
        <v>8610</v>
      </c>
      <c r="I203" s="9">
        <v>41131</v>
      </c>
      <c r="J203" s="22" t="s">
        <v>642</v>
      </c>
    </row>
    <row r="204" spans="1:10" ht="14.25" x14ac:dyDescent="0.2">
      <c r="A204" s="22" t="s">
        <v>221</v>
      </c>
      <c r="B204" s="22" t="s">
        <v>340</v>
      </c>
      <c r="C204" s="22">
        <v>2710</v>
      </c>
      <c r="D204" s="22" t="s">
        <v>229</v>
      </c>
      <c r="E204" s="22">
        <v>14</v>
      </c>
      <c r="F204" s="22">
        <v>0</v>
      </c>
      <c r="G204" s="22">
        <v>37940</v>
      </c>
      <c r="H204" s="22">
        <v>0</v>
      </c>
      <c r="I204" s="9">
        <v>41132</v>
      </c>
      <c r="J204" s="22" t="s">
        <v>216</v>
      </c>
    </row>
    <row r="205" spans="1:10" ht="14.25" x14ac:dyDescent="0.2">
      <c r="A205" s="22" t="s">
        <v>219</v>
      </c>
      <c r="B205" s="22" t="s">
        <v>344</v>
      </c>
      <c r="C205" s="22">
        <v>3300</v>
      </c>
      <c r="D205" s="22" t="s">
        <v>232</v>
      </c>
      <c r="E205" s="22">
        <v>11</v>
      </c>
      <c r="F205" s="22">
        <v>3</v>
      </c>
      <c r="G205" s="22">
        <v>36300</v>
      </c>
      <c r="H205" s="22">
        <v>9900</v>
      </c>
      <c r="I205" s="9">
        <v>41132</v>
      </c>
      <c r="J205" s="22" t="s">
        <v>216</v>
      </c>
    </row>
    <row r="206" spans="1:10" ht="14.25" x14ac:dyDescent="0.2">
      <c r="A206" s="22" t="s">
        <v>222</v>
      </c>
      <c r="B206" s="22" t="s">
        <v>345</v>
      </c>
      <c r="C206" s="22">
        <v>2870</v>
      </c>
      <c r="D206" s="22" t="s">
        <v>214</v>
      </c>
      <c r="E206" s="22">
        <v>16</v>
      </c>
      <c r="F206" s="22">
        <v>0</v>
      </c>
      <c r="G206" s="22">
        <v>45920</v>
      </c>
      <c r="H206" s="22">
        <v>0</v>
      </c>
      <c r="I206" s="9">
        <v>41133</v>
      </c>
      <c r="J206" s="22" t="s">
        <v>642</v>
      </c>
    </row>
    <row r="207" spans="1:10" ht="14.25" x14ac:dyDescent="0.2">
      <c r="A207" s="22" t="s">
        <v>219</v>
      </c>
      <c r="B207" s="22" t="s">
        <v>344</v>
      </c>
      <c r="C207" s="22">
        <v>3140</v>
      </c>
      <c r="D207" s="22" t="s">
        <v>230</v>
      </c>
      <c r="E207" s="22">
        <v>20</v>
      </c>
      <c r="F207" s="22">
        <v>0</v>
      </c>
      <c r="G207" s="22">
        <v>62800</v>
      </c>
      <c r="H207" s="22">
        <v>0</v>
      </c>
      <c r="I207" s="9">
        <v>41133</v>
      </c>
      <c r="J207" s="22" t="s">
        <v>216</v>
      </c>
    </row>
    <row r="208" spans="1:10" ht="14.25" x14ac:dyDescent="0.2">
      <c r="A208" s="22" t="s">
        <v>227</v>
      </c>
      <c r="B208" s="22" t="s">
        <v>345</v>
      </c>
      <c r="C208" s="22">
        <v>1100</v>
      </c>
      <c r="D208" s="22" t="s">
        <v>228</v>
      </c>
      <c r="E208" s="22">
        <v>28</v>
      </c>
      <c r="F208" s="22">
        <v>2</v>
      </c>
      <c r="G208" s="22">
        <v>30800</v>
      </c>
      <c r="H208" s="22">
        <v>2200</v>
      </c>
      <c r="I208" s="9">
        <v>41134</v>
      </c>
      <c r="J208" s="22" t="s">
        <v>64</v>
      </c>
    </row>
    <row r="209" spans="1:10" ht="14.25" x14ac:dyDescent="0.2">
      <c r="A209" s="22" t="s">
        <v>219</v>
      </c>
      <c r="B209" s="22" t="s">
        <v>339</v>
      </c>
      <c r="C209" s="22">
        <v>1380</v>
      </c>
      <c r="D209" s="22" t="s">
        <v>229</v>
      </c>
      <c r="E209" s="22">
        <v>28</v>
      </c>
      <c r="F209" s="22">
        <v>3</v>
      </c>
      <c r="G209" s="22">
        <v>38640</v>
      </c>
      <c r="H209" s="22">
        <v>4140</v>
      </c>
      <c r="I209" s="9">
        <v>41134</v>
      </c>
      <c r="J209" s="22" t="s">
        <v>642</v>
      </c>
    </row>
    <row r="210" spans="1:10" ht="14.25" x14ac:dyDescent="0.2">
      <c r="A210" s="22" t="s">
        <v>223</v>
      </c>
      <c r="B210" s="22" t="s">
        <v>343</v>
      </c>
      <c r="C210" s="22">
        <v>5490</v>
      </c>
      <c r="D210" s="22" t="s">
        <v>231</v>
      </c>
      <c r="E210" s="22">
        <v>23</v>
      </c>
      <c r="F210" s="22">
        <v>0</v>
      </c>
      <c r="G210" s="22">
        <v>126270</v>
      </c>
      <c r="H210" s="22">
        <v>0</v>
      </c>
      <c r="I210" s="9">
        <v>41136</v>
      </c>
      <c r="J210" s="22" t="s">
        <v>217</v>
      </c>
    </row>
    <row r="211" spans="1:10" ht="14.25" x14ac:dyDescent="0.2">
      <c r="A211" s="22" t="s">
        <v>225</v>
      </c>
      <c r="B211" s="22" t="s">
        <v>349</v>
      </c>
      <c r="C211" s="22">
        <v>4500</v>
      </c>
      <c r="D211" s="22" t="s">
        <v>229</v>
      </c>
      <c r="E211" s="22">
        <v>48</v>
      </c>
      <c r="F211" s="22">
        <v>2</v>
      </c>
      <c r="G211" s="22">
        <v>216000</v>
      </c>
      <c r="H211" s="22">
        <v>9000</v>
      </c>
      <c r="I211" s="9">
        <v>41136</v>
      </c>
      <c r="J211" s="22" t="s">
        <v>64</v>
      </c>
    </row>
    <row r="212" spans="1:10" ht="14.25" x14ac:dyDescent="0.2">
      <c r="A212" s="22" t="s">
        <v>220</v>
      </c>
      <c r="B212" s="22" t="s">
        <v>345</v>
      </c>
      <c r="C212" s="22">
        <v>3100</v>
      </c>
      <c r="D212" s="22" t="s">
        <v>229</v>
      </c>
      <c r="E212" s="22">
        <v>29</v>
      </c>
      <c r="F212" s="22">
        <v>1</v>
      </c>
      <c r="G212" s="22">
        <v>89900</v>
      </c>
      <c r="H212" s="22">
        <v>3100</v>
      </c>
      <c r="I212" s="9">
        <v>41140</v>
      </c>
      <c r="J212" s="22" t="s">
        <v>217</v>
      </c>
    </row>
    <row r="213" spans="1:10" ht="14.25" x14ac:dyDescent="0.2">
      <c r="A213" s="22" t="s">
        <v>222</v>
      </c>
      <c r="B213" s="22" t="s">
        <v>339</v>
      </c>
      <c r="C213" s="22">
        <v>4180</v>
      </c>
      <c r="D213" s="22" t="s">
        <v>231</v>
      </c>
      <c r="E213" s="22">
        <v>28</v>
      </c>
      <c r="F213" s="22">
        <v>1</v>
      </c>
      <c r="G213" s="22">
        <v>117040</v>
      </c>
      <c r="H213" s="22">
        <v>4180</v>
      </c>
      <c r="I213" s="9">
        <v>41140</v>
      </c>
      <c r="J213" s="22" t="s">
        <v>217</v>
      </c>
    </row>
    <row r="214" spans="1:10" ht="14.25" x14ac:dyDescent="0.2">
      <c r="A214" s="22" t="s">
        <v>233</v>
      </c>
      <c r="B214" s="22" t="s">
        <v>339</v>
      </c>
      <c r="C214" s="22">
        <v>1900</v>
      </c>
      <c r="D214" s="22" t="s">
        <v>228</v>
      </c>
      <c r="E214" s="22">
        <v>10</v>
      </c>
      <c r="F214" s="22">
        <v>1</v>
      </c>
      <c r="G214" s="22">
        <v>19000</v>
      </c>
      <c r="H214" s="22">
        <v>1900</v>
      </c>
      <c r="I214" s="9">
        <v>41141</v>
      </c>
      <c r="J214" s="22" t="s">
        <v>217</v>
      </c>
    </row>
    <row r="215" spans="1:10" ht="14.25" x14ac:dyDescent="0.2">
      <c r="A215" s="22" t="s">
        <v>219</v>
      </c>
      <c r="B215" s="22" t="s">
        <v>345</v>
      </c>
      <c r="C215" s="22">
        <v>4800</v>
      </c>
      <c r="D215" s="22" t="s">
        <v>230</v>
      </c>
      <c r="E215" s="22">
        <v>29</v>
      </c>
      <c r="F215" s="22">
        <v>0</v>
      </c>
      <c r="G215" s="22">
        <v>139200</v>
      </c>
      <c r="H215" s="22">
        <v>0</v>
      </c>
      <c r="I215" s="9">
        <v>41142</v>
      </c>
      <c r="J215" s="22" t="s">
        <v>215</v>
      </c>
    </row>
    <row r="216" spans="1:10" ht="14.25" x14ac:dyDescent="0.2">
      <c r="A216" s="22" t="s">
        <v>226</v>
      </c>
      <c r="B216" s="22" t="s">
        <v>340</v>
      </c>
      <c r="C216" s="22">
        <v>1200</v>
      </c>
      <c r="D216" s="22" t="s">
        <v>228</v>
      </c>
      <c r="E216" s="22">
        <v>32</v>
      </c>
      <c r="F216" s="22">
        <v>4</v>
      </c>
      <c r="G216" s="22">
        <v>38400</v>
      </c>
      <c r="H216" s="22">
        <v>4800</v>
      </c>
      <c r="I216" s="9">
        <v>41145</v>
      </c>
      <c r="J216" s="22" t="s">
        <v>217</v>
      </c>
    </row>
    <row r="217" spans="1:10" ht="14.25" x14ac:dyDescent="0.2">
      <c r="A217" s="22" t="s">
        <v>219</v>
      </c>
      <c r="B217" s="22" t="s">
        <v>342</v>
      </c>
      <c r="C217" s="22">
        <v>1900</v>
      </c>
      <c r="D217" s="22" t="s">
        <v>228</v>
      </c>
      <c r="E217" s="22">
        <v>30</v>
      </c>
      <c r="F217" s="22">
        <v>1</v>
      </c>
      <c r="G217" s="22">
        <v>57000</v>
      </c>
      <c r="H217" s="22">
        <v>1900</v>
      </c>
      <c r="I217" s="9">
        <v>41149</v>
      </c>
      <c r="J217" s="22" t="s">
        <v>217</v>
      </c>
    </row>
    <row r="218" spans="1:10" ht="14.25" x14ac:dyDescent="0.2">
      <c r="A218" s="22" t="s">
        <v>213</v>
      </c>
      <c r="B218" s="22" t="s">
        <v>340</v>
      </c>
      <c r="C218" s="22">
        <v>1990</v>
      </c>
      <c r="D218" s="22" t="s">
        <v>229</v>
      </c>
      <c r="E218" s="22">
        <v>10</v>
      </c>
      <c r="F218" s="22">
        <v>1</v>
      </c>
      <c r="G218" s="22">
        <v>19900</v>
      </c>
      <c r="H218" s="22">
        <v>1990</v>
      </c>
      <c r="I218" s="9">
        <v>41149</v>
      </c>
      <c r="J218" s="22" t="s">
        <v>218</v>
      </c>
    </row>
    <row r="219" spans="1:10" ht="14.25" x14ac:dyDescent="0.2">
      <c r="A219" s="22" t="s">
        <v>220</v>
      </c>
      <c r="B219" s="22" t="s">
        <v>344</v>
      </c>
      <c r="C219" s="22">
        <v>2970</v>
      </c>
      <c r="D219" s="22" t="s">
        <v>231</v>
      </c>
      <c r="E219" s="22">
        <v>41</v>
      </c>
      <c r="F219" s="22">
        <v>1</v>
      </c>
      <c r="G219" s="22">
        <v>121770</v>
      </c>
      <c r="H219" s="22">
        <v>2970</v>
      </c>
      <c r="I219" s="9">
        <v>41150</v>
      </c>
      <c r="J219" s="22" t="s">
        <v>218</v>
      </c>
    </row>
    <row r="220" spans="1:10" ht="14.25" x14ac:dyDescent="0.2">
      <c r="A220" s="22" t="s">
        <v>220</v>
      </c>
      <c r="B220" s="22" t="s">
        <v>340</v>
      </c>
      <c r="C220" s="22">
        <v>1200</v>
      </c>
      <c r="D220" s="22" t="s">
        <v>228</v>
      </c>
      <c r="E220" s="22">
        <v>13</v>
      </c>
      <c r="F220" s="22">
        <v>1</v>
      </c>
      <c r="G220" s="22">
        <v>15600</v>
      </c>
      <c r="H220" s="22">
        <v>1200</v>
      </c>
      <c r="I220" s="9">
        <v>41152</v>
      </c>
      <c r="J220" s="22" t="s">
        <v>215</v>
      </c>
    </row>
    <row r="221" spans="1:10" ht="14.25" x14ac:dyDescent="0.2">
      <c r="A221" s="22" t="s">
        <v>222</v>
      </c>
      <c r="B221" s="22" t="s">
        <v>342</v>
      </c>
      <c r="C221" s="22">
        <v>4100</v>
      </c>
      <c r="D221" s="22" t="s">
        <v>229</v>
      </c>
      <c r="E221" s="22">
        <v>45</v>
      </c>
      <c r="F221" s="22">
        <v>4</v>
      </c>
      <c r="G221" s="22">
        <v>184500</v>
      </c>
      <c r="H221" s="22">
        <v>16400</v>
      </c>
      <c r="I221" s="9">
        <v>41152</v>
      </c>
      <c r="J221" s="22" t="s">
        <v>217</v>
      </c>
    </row>
    <row r="222" spans="1:10" ht="14.25" x14ac:dyDescent="0.2">
      <c r="A222" s="22" t="s">
        <v>226</v>
      </c>
      <c r="B222" s="22" t="s">
        <v>343</v>
      </c>
      <c r="C222" s="22">
        <v>1650</v>
      </c>
      <c r="D222" s="22" t="s">
        <v>229</v>
      </c>
      <c r="E222" s="22">
        <v>22</v>
      </c>
      <c r="F222" s="22">
        <v>1</v>
      </c>
      <c r="G222" s="22">
        <v>36300</v>
      </c>
      <c r="H222" s="22">
        <v>1650</v>
      </c>
      <c r="I222" s="9">
        <v>41153</v>
      </c>
      <c r="J222" s="22" t="s">
        <v>642</v>
      </c>
    </row>
    <row r="223" spans="1:10" ht="14.25" x14ac:dyDescent="0.2">
      <c r="A223" s="22" t="s">
        <v>219</v>
      </c>
      <c r="B223" s="22" t="s">
        <v>340</v>
      </c>
      <c r="C223" s="22">
        <v>3150</v>
      </c>
      <c r="D223" s="22" t="s">
        <v>231</v>
      </c>
      <c r="E223" s="22">
        <v>38</v>
      </c>
      <c r="F223" s="22">
        <v>2</v>
      </c>
      <c r="G223" s="22">
        <v>119700</v>
      </c>
      <c r="H223" s="22">
        <v>6300</v>
      </c>
      <c r="I223" s="9">
        <v>41154</v>
      </c>
      <c r="J223" s="22" t="s">
        <v>642</v>
      </c>
    </row>
    <row r="224" spans="1:10" ht="14.25" x14ac:dyDescent="0.2">
      <c r="A224" s="22" t="s">
        <v>213</v>
      </c>
      <c r="B224" s="22" t="s">
        <v>342</v>
      </c>
      <c r="C224" s="22">
        <v>1700</v>
      </c>
      <c r="D224" s="22" t="s">
        <v>231</v>
      </c>
      <c r="E224" s="22">
        <v>50</v>
      </c>
      <c r="F224" s="22">
        <v>4</v>
      </c>
      <c r="G224" s="22">
        <v>85000</v>
      </c>
      <c r="H224" s="22">
        <v>6800</v>
      </c>
      <c r="I224" s="9">
        <v>41154</v>
      </c>
      <c r="J224" s="22" t="s">
        <v>218</v>
      </c>
    </row>
    <row r="225" spans="1:10" ht="14.25" x14ac:dyDescent="0.2">
      <c r="A225" s="22" t="s">
        <v>227</v>
      </c>
      <c r="B225" s="22" t="s">
        <v>339</v>
      </c>
      <c r="C225" s="22">
        <v>1150</v>
      </c>
      <c r="D225" s="22" t="s">
        <v>231</v>
      </c>
      <c r="E225" s="22">
        <v>48</v>
      </c>
      <c r="F225" s="22">
        <v>2</v>
      </c>
      <c r="G225" s="22">
        <v>55200</v>
      </c>
      <c r="H225" s="22">
        <v>2300</v>
      </c>
      <c r="I225" s="9">
        <v>41157</v>
      </c>
      <c r="J225" s="22" t="s">
        <v>218</v>
      </c>
    </row>
    <row r="226" spans="1:10" ht="14.25" x14ac:dyDescent="0.2">
      <c r="A226" s="22" t="s">
        <v>227</v>
      </c>
      <c r="B226" s="22" t="s">
        <v>339</v>
      </c>
      <c r="C226" s="22">
        <v>1150</v>
      </c>
      <c r="D226" s="22" t="s">
        <v>230</v>
      </c>
      <c r="E226" s="22">
        <v>27</v>
      </c>
      <c r="F226" s="22">
        <v>3</v>
      </c>
      <c r="G226" s="22">
        <v>31050</v>
      </c>
      <c r="H226" s="22">
        <v>3450</v>
      </c>
      <c r="I226" s="9">
        <v>41159</v>
      </c>
      <c r="J226" s="22" t="s">
        <v>642</v>
      </c>
    </row>
    <row r="227" spans="1:10" ht="14.25" x14ac:dyDescent="0.2">
      <c r="A227" s="22" t="s">
        <v>219</v>
      </c>
      <c r="B227" s="22" t="s">
        <v>341</v>
      </c>
      <c r="C227" s="22">
        <v>2400</v>
      </c>
      <c r="D227" s="22" t="s">
        <v>228</v>
      </c>
      <c r="E227" s="22">
        <v>48</v>
      </c>
      <c r="F227" s="22">
        <v>2</v>
      </c>
      <c r="G227" s="22">
        <v>115200</v>
      </c>
      <c r="H227" s="22">
        <v>4800</v>
      </c>
      <c r="I227" s="9">
        <v>41160</v>
      </c>
      <c r="J227" s="22" t="s">
        <v>64</v>
      </c>
    </row>
    <row r="228" spans="1:10" ht="14.25" x14ac:dyDescent="0.2">
      <c r="A228" s="22" t="s">
        <v>226</v>
      </c>
      <c r="B228" s="22" t="s">
        <v>340</v>
      </c>
      <c r="C228" s="22">
        <v>1150</v>
      </c>
      <c r="D228" s="22" t="s">
        <v>230</v>
      </c>
      <c r="E228" s="22">
        <v>14</v>
      </c>
      <c r="F228" s="22">
        <v>4</v>
      </c>
      <c r="G228" s="22">
        <v>16100</v>
      </c>
      <c r="H228" s="22">
        <v>4600</v>
      </c>
      <c r="I228" s="9">
        <v>41161</v>
      </c>
      <c r="J228" s="22" t="s">
        <v>215</v>
      </c>
    </row>
    <row r="229" spans="1:10" ht="14.25" x14ac:dyDescent="0.2">
      <c r="A229" s="22" t="s">
        <v>222</v>
      </c>
      <c r="B229" s="22" t="s">
        <v>339</v>
      </c>
      <c r="C229" s="22">
        <v>4200</v>
      </c>
      <c r="D229" s="22" t="s">
        <v>228</v>
      </c>
      <c r="E229" s="22">
        <v>26</v>
      </c>
      <c r="F229" s="22">
        <v>1</v>
      </c>
      <c r="G229" s="22">
        <v>109200</v>
      </c>
      <c r="H229" s="22">
        <v>4200</v>
      </c>
      <c r="I229" s="9">
        <v>41162</v>
      </c>
      <c r="J229" s="22" t="s">
        <v>216</v>
      </c>
    </row>
    <row r="230" spans="1:10" ht="14.25" x14ac:dyDescent="0.2">
      <c r="A230" s="22" t="s">
        <v>213</v>
      </c>
      <c r="B230" s="22" t="s">
        <v>340</v>
      </c>
      <c r="C230" s="22">
        <v>2100</v>
      </c>
      <c r="D230" s="22" t="s">
        <v>228</v>
      </c>
      <c r="E230" s="22">
        <v>37</v>
      </c>
      <c r="F230" s="22">
        <v>0</v>
      </c>
      <c r="G230" s="22">
        <v>77700</v>
      </c>
      <c r="H230" s="22">
        <v>0</v>
      </c>
      <c r="I230" s="9">
        <v>41162</v>
      </c>
      <c r="J230" s="22" t="s">
        <v>642</v>
      </c>
    </row>
    <row r="231" spans="1:10" ht="14.25" x14ac:dyDescent="0.2">
      <c r="A231" s="22" t="s">
        <v>227</v>
      </c>
      <c r="B231" s="22" t="s">
        <v>342</v>
      </c>
      <c r="C231" s="22">
        <v>1200</v>
      </c>
      <c r="D231" s="22" t="s">
        <v>231</v>
      </c>
      <c r="E231" s="22">
        <v>39</v>
      </c>
      <c r="F231" s="22">
        <v>4</v>
      </c>
      <c r="G231" s="22">
        <v>46800</v>
      </c>
      <c r="H231" s="22">
        <v>4800</v>
      </c>
      <c r="I231" s="9">
        <v>41164</v>
      </c>
      <c r="J231" s="22" t="s">
        <v>215</v>
      </c>
    </row>
    <row r="232" spans="1:10" ht="14.25" x14ac:dyDescent="0.2">
      <c r="A232" s="22" t="s">
        <v>222</v>
      </c>
      <c r="B232" s="22" t="s">
        <v>343</v>
      </c>
      <c r="C232" s="22">
        <v>2850</v>
      </c>
      <c r="D232" s="22" t="s">
        <v>229</v>
      </c>
      <c r="E232" s="22">
        <v>25</v>
      </c>
      <c r="F232" s="22">
        <v>3</v>
      </c>
      <c r="G232" s="22">
        <v>71250</v>
      </c>
      <c r="H232" s="22">
        <v>8550</v>
      </c>
      <c r="I232" s="9">
        <v>41164</v>
      </c>
      <c r="J232" s="22" t="s">
        <v>217</v>
      </c>
    </row>
    <row r="233" spans="1:10" ht="14.25" x14ac:dyDescent="0.2">
      <c r="A233" s="22" t="s">
        <v>222</v>
      </c>
      <c r="B233" s="22" t="s">
        <v>341</v>
      </c>
      <c r="C233" s="22">
        <v>4350</v>
      </c>
      <c r="D233" s="22" t="s">
        <v>231</v>
      </c>
      <c r="E233" s="22">
        <v>41</v>
      </c>
      <c r="F233" s="22">
        <v>2</v>
      </c>
      <c r="G233" s="22">
        <v>178350</v>
      </c>
      <c r="H233" s="22">
        <v>8700</v>
      </c>
      <c r="I233" s="9">
        <v>41167</v>
      </c>
      <c r="J233" s="22" t="s">
        <v>217</v>
      </c>
    </row>
    <row r="234" spans="1:10" ht="14.25" x14ac:dyDescent="0.2">
      <c r="A234" s="22" t="s">
        <v>225</v>
      </c>
      <c r="B234" s="22" t="s">
        <v>348</v>
      </c>
      <c r="C234" s="22">
        <v>2850</v>
      </c>
      <c r="D234" s="22" t="s">
        <v>232</v>
      </c>
      <c r="E234" s="22">
        <v>11</v>
      </c>
      <c r="F234" s="22">
        <v>0</v>
      </c>
      <c r="G234" s="22">
        <v>31350</v>
      </c>
      <c r="H234" s="22">
        <v>0</v>
      </c>
      <c r="I234" s="9">
        <v>41168</v>
      </c>
      <c r="J234" s="22" t="s">
        <v>215</v>
      </c>
    </row>
    <row r="235" spans="1:10" ht="14.25" x14ac:dyDescent="0.2">
      <c r="A235" s="22" t="s">
        <v>219</v>
      </c>
      <c r="B235" s="22" t="s">
        <v>340</v>
      </c>
      <c r="C235" s="22">
        <v>3150</v>
      </c>
      <c r="D235" s="22" t="s">
        <v>230</v>
      </c>
      <c r="E235" s="22">
        <v>29</v>
      </c>
      <c r="F235" s="22">
        <v>3</v>
      </c>
      <c r="G235" s="22">
        <v>91350</v>
      </c>
      <c r="H235" s="22">
        <v>9450</v>
      </c>
      <c r="I235" s="9">
        <v>41170</v>
      </c>
      <c r="J235" s="22" t="s">
        <v>215</v>
      </c>
    </row>
    <row r="236" spans="1:10" ht="14.25" x14ac:dyDescent="0.2">
      <c r="A236" s="22" t="s">
        <v>222</v>
      </c>
      <c r="B236" s="22" t="s">
        <v>341</v>
      </c>
      <c r="C236" s="22">
        <v>4400</v>
      </c>
      <c r="D236" s="22" t="s">
        <v>228</v>
      </c>
      <c r="E236" s="22">
        <v>39</v>
      </c>
      <c r="F236" s="22">
        <v>1</v>
      </c>
      <c r="G236" s="22">
        <v>171600</v>
      </c>
      <c r="H236" s="22">
        <v>4400</v>
      </c>
      <c r="I236" s="9">
        <v>41171</v>
      </c>
      <c r="J236" s="22" t="s">
        <v>215</v>
      </c>
    </row>
    <row r="237" spans="1:10" ht="14.25" x14ac:dyDescent="0.2">
      <c r="A237" s="22" t="s">
        <v>222</v>
      </c>
      <c r="B237" s="22" t="s">
        <v>345</v>
      </c>
      <c r="C237" s="22">
        <v>2870</v>
      </c>
      <c r="D237" s="22" t="s">
        <v>229</v>
      </c>
      <c r="E237" s="22">
        <v>28</v>
      </c>
      <c r="F237" s="22">
        <v>1</v>
      </c>
      <c r="G237" s="22">
        <v>80360</v>
      </c>
      <c r="H237" s="22">
        <v>2870</v>
      </c>
      <c r="I237" s="9">
        <v>41172</v>
      </c>
      <c r="J237" s="22" t="s">
        <v>642</v>
      </c>
    </row>
    <row r="238" spans="1:10" ht="14.25" x14ac:dyDescent="0.2">
      <c r="A238" s="22" t="s">
        <v>223</v>
      </c>
      <c r="B238" s="22" t="s">
        <v>341</v>
      </c>
      <c r="C238" s="22">
        <v>4590</v>
      </c>
      <c r="D238" s="22" t="s">
        <v>229</v>
      </c>
      <c r="E238" s="22">
        <v>36</v>
      </c>
      <c r="F238" s="22">
        <v>2</v>
      </c>
      <c r="G238" s="22">
        <v>165240</v>
      </c>
      <c r="H238" s="22">
        <v>9180</v>
      </c>
      <c r="I238" s="9">
        <v>41173</v>
      </c>
      <c r="J238" s="22" t="s">
        <v>217</v>
      </c>
    </row>
    <row r="239" spans="1:10" ht="14.25" x14ac:dyDescent="0.2">
      <c r="A239" s="22" t="s">
        <v>233</v>
      </c>
      <c r="B239" s="22" t="s">
        <v>339</v>
      </c>
      <c r="C239" s="22">
        <v>1800</v>
      </c>
      <c r="D239" s="22" t="s">
        <v>229</v>
      </c>
      <c r="E239" s="22">
        <v>8</v>
      </c>
      <c r="F239" s="22">
        <v>1</v>
      </c>
      <c r="G239" s="22">
        <v>14400</v>
      </c>
      <c r="H239" s="22">
        <v>1800</v>
      </c>
      <c r="I239" s="9">
        <v>41174</v>
      </c>
      <c r="J239" s="22" t="s">
        <v>642</v>
      </c>
    </row>
    <row r="240" spans="1:10" ht="14.25" x14ac:dyDescent="0.2">
      <c r="A240" s="22" t="s">
        <v>220</v>
      </c>
      <c r="B240" s="22" t="s">
        <v>345</v>
      </c>
      <c r="C240" s="22">
        <v>3390</v>
      </c>
      <c r="D240" s="22" t="s">
        <v>230</v>
      </c>
      <c r="E240" s="22">
        <v>19</v>
      </c>
      <c r="F240" s="22">
        <v>3</v>
      </c>
      <c r="G240" s="22">
        <v>64410</v>
      </c>
      <c r="H240" s="22">
        <v>10170</v>
      </c>
      <c r="I240" s="9">
        <v>41174</v>
      </c>
      <c r="J240" s="22" t="s">
        <v>216</v>
      </c>
    </row>
    <row r="241" spans="1:10" ht="14.25" x14ac:dyDescent="0.2">
      <c r="A241" s="22" t="s">
        <v>222</v>
      </c>
      <c r="B241" s="22" t="s">
        <v>343</v>
      </c>
      <c r="C241" s="22">
        <v>2850</v>
      </c>
      <c r="D241" s="22" t="s">
        <v>230</v>
      </c>
      <c r="E241" s="22">
        <v>36</v>
      </c>
      <c r="F241" s="22">
        <v>2</v>
      </c>
      <c r="G241" s="22">
        <v>102600</v>
      </c>
      <c r="H241" s="22">
        <v>5700</v>
      </c>
      <c r="I241" s="9">
        <v>41174</v>
      </c>
      <c r="J241" s="22" t="s">
        <v>215</v>
      </c>
    </row>
    <row r="242" spans="1:10" ht="14.25" x14ac:dyDescent="0.2">
      <c r="A242" s="22" t="s">
        <v>221</v>
      </c>
      <c r="B242" s="22" t="s">
        <v>340</v>
      </c>
      <c r="C242" s="22">
        <v>2620</v>
      </c>
      <c r="D242" s="22" t="s">
        <v>214</v>
      </c>
      <c r="E242" s="22">
        <v>20</v>
      </c>
      <c r="F242" s="22">
        <v>2</v>
      </c>
      <c r="G242" s="22">
        <v>52400</v>
      </c>
      <c r="H242" s="22">
        <v>5240</v>
      </c>
      <c r="I242" s="9">
        <v>41178</v>
      </c>
      <c r="J242" s="22" t="s">
        <v>216</v>
      </c>
    </row>
    <row r="243" spans="1:10" ht="14.25" x14ac:dyDescent="0.2">
      <c r="A243" s="22" t="s">
        <v>223</v>
      </c>
      <c r="B243" s="22" t="s">
        <v>340</v>
      </c>
      <c r="C243" s="22">
        <v>4550</v>
      </c>
      <c r="D243" s="22" t="s">
        <v>228</v>
      </c>
      <c r="E243" s="22">
        <v>28</v>
      </c>
      <c r="F243" s="22">
        <v>0</v>
      </c>
      <c r="G243" s="22">
        <v>127400</v>
      </c>
      <c r="H243" s="22">
        <v>0</v>
      </c>
      <c r="I243" s="9">
        <v>41180</v>
      </c>
      <c r="J243" s="22" t="s">
        <v>217</v>
      </c>
    </row>
    <row r="244" spans="1:10" ht="14.25" x14ac:dyDescent="0.2">
      <c r="A244" s="22" t="s">
        <v>225</v>
      </c>
      <c r="B244" s="22" t="s">
        <v>347</v>
      </c>
      <c r="C244" s="22">
        <v>3750</v>
      </c>
      <c r="D244" s="22" t="s">
        <v>230</v>
      </c>
      <c r="E244" s="22">
        <v>47</v>
      </c>
      <c r="F244" s="22">
        <v>1</v>
      </c>
      <c r="G244" s="22">
        <v>176250</v>
      </c>
      <c r="H244" s="22">
        <v>3750</v>
      </c>
      <c r="I244" s="9">
        <v>41181</v>
      </c>
      <c r="J244" s="22" t="s">
        <v>642</v>
      </c>
    </row>
    <row r="245" spans="1:10" ht="14.25" x14ac:dyDescent="0.2">
      <c r="A245" s="22" t="s">
        <v>224</v>
      </c>
      <c r="B245" s="22" t="s">
        <v>339</v>
      </c>
      <c r="C245" s="22">
        <v>900</v>
      </c>
      <c r="D245" s="22" t="s">
        <v>232</v>
      </c>
      <c r="E245" s="22">
        <v>18</v>
      </c>
      <c r="F245" s="22">
        <v>3</v>
      </c>
      <c r="G245" s="22">
        <v>16200</v>
      </c>
      <c r="H245" s="22">
        <v>2700</v>
      </c>
      <c r="I245" s="9">
        <v>41181</v>
      </c>
      <c r="J245" s="22" t="s">
        <v>217</v>
      </c>
    </row>
    <row r="246" spans="1:10" ht="14.25" x14ac:dyDescent="0.2">
      <c r="A246" s="22" t="s">
        <v>220</v>
      </c>
      <c r="B246" s="22" t="s">
        <v>343</v>
      </c>
      <c r="C246" s="22">
        <v>1500</v>
      </c>
      <c r="D246" s="22" t="s">
        <v>229</v>
      </c>
      <c r="E246" s="22">
        <v>38</v>
      </c>
      <c r="F246" s="22">
        <v>1</v>
      </c>
      <c r="G246" s="22">
        <v>57000</v>
      </c>
      <c r="H246" s="22">
        <v>1500</v>
      </c>
      <c r="I246" s="9">
        <v>41183</v>
      </c>
      <c r="J246" s="22" t="s">
        <v>217</v>
      </c>
    </row>
    <row r="247" spans="1:10" ht="14.25" x14ac:dyDescent="0.2">
      <c r="A247" s="22" t="s">
        <v>220</v>
      </c>
      <c r="B247" s="22" t="s">
        <v>343</v>
      </c>
      <c r="C247" s="22">
        <v>1600</v>
      </c>
      <c r="D247" s="22" t="s">
        <v>232</v>
      </c>
      <c r="E247" s="22">
        <v>14</v>
      </c>
      <c r="F247" s="22">
        <v>0</v>
      </c>
      <c r="G247" s="22">
        <v>22400</v>
      </c>
      <c r="H247" s="22">
        <v>0</v>
      </c>
      <c r="I247" s="9">
        <v>41183</v>
      </c>
      <c r="J247" s="22" t="s">
        <v>642</v>
      </c>
    </row>
    <row r="248" spans="1:10" ht="14.25" x14ac:dyDescent="0.2">
      <c r="A248" s="22" t="s">
        <v>224</v>
      </c>
      <c r="B248" s="22" t="s">
        <v>343</v>
      </c>
      <c r="C248" s="22">
        <v>1100</v>
      </c>
      <c r="D248" s="22" t="s">
        <v>214</v>
      </c>
      <c r="E248" s="22">
        <v>40</v>
      </c>
      <c r="F248" s="22">
        <v>3</v>
      </c>
      <c r="G248" s="22">
        <v>44000</v>
      </c>
      <c r="H248" s="22">
        <v>3300</v>
      </c>
      <c r="I248" s="9">
        <v>41186</v>
      </c>
      <c r="J248" s="22" t="s">
        <v>215</v>
      </c>
    </row>
    <row r="249" spans="1:10" ht="14.25" x14ac:dyDescent="0.2">
      <c r="A249" s="22" t="s">
        <v>219</v>
      </c>
      <c r="B249" s="22" t="s">
        <v>344</v>
      </c>
      <c r="C249" s="22">
        <v>3100</v>
      </c>
      <c r="D249" s="22" t="s">
        <v>231</v>
      </c>
      <c r="E249" s="22">
        <v>27</v>
      </c>
      <c r="F249" s="22">
        <v>1</v>
      </c>
      <c r="G249" s="22">
        <v>83700</v>
      </c>
      <c r="H249" s="22">
        <v>3100</v>
      </c>
      <c r="I249" s="9">
        <v>41188</v>
      </c>
      <c r="J249" s="22" t="s">
        <v>215</v>
      </c>
    </row>
    <row r="250" spans="1:10" ht="14.25" x14ac:dyDescent="0.2">
      <c r="A250" s="22" t="s">
        <v>227</v>
      </c>
      <c r="B250" s="22" t="s">
        <v>339</v>
      </c>
      <c r="C250" s="22">
        <v>1200</v>
      </c>
      <c r="D250" s="22" t="s">
        <v>232</v>
      </c>
      <c r="E250" s="22">
        <v>20</v>
      </c>
      <c r="F250" s="22">
        <v>4</v>
      </c>
      <c r="G250" s="22">
        <v>24000</v>
      </c>
      <c r="H250" s="22">
        <v>4800</v>
      </c>
      <c r="I250" s="9">
        <v>41189</v>
      </c>
      <c r="J250" s="22" t="s">
        <v>216</v>
      </c>
    </row>
    <row r="251" spans="1:10" ht="14.25" x14ac:dyDescent="0.2">
      <c r="A251" s="22" t="s">
        <v>226</v>
      </c>
      <c r="B251" s="22" t="s">
        <v>344</v>
      </c>
      <c r="C251" s="22">
        <v>2500</v>
      </c>
      <c r="D251" s="22" t="s">
        <v>229</v>
      </c>
      <c r="E251" s="22">
        <v>18</v>
      </c>
      <c r="F251" s="22">
        <v>1</v>
      </c>
      <c r="G251" s="22">
        <v>45000</v>
      </c>
      <c r="H251" s="22">
        <v>2500</v>
      </c>
      <c r="I251" s="9">
        <v>41189</v>
      </c>
      <c r="J251" s="22" t="s">
        <v>218</v>
      </c>
    </row>
    <row r="252" spans="1:10" ht="14.25" x14ac:dyDescent="0.2">
      <c r="A252" s="22" t="s">
        <v>221</v>
      </c>
      <c r="B252" s="22" t="s">
        <v>339</v>
      </c>
      <c r="C252" s="22">
        <v>3900</v>
      </c>
      <c r="D252" s="22" t="s">
        <v>231</v>
      </c>
      <c r="E252" s="22">
        <v>29</v>
      </c>
      <c r="F252" s="22">
        <v>2</v>
      </c>
      <c r="G252" s="22">
        <v>113100</v>
      </c>
      <c r="H252" s="22">
        <v>7800</v>
      </c>
      <c r="I252" s="9">
        <v>41190</v>
      </c>
      <c r="J252" s="22" t="s">
        <v>64</v>
      </c>
    </row>
    <row r="253" spans="1:10" ht="14.25" x14ac:dyDescent="0.2">
      <c r="A253" s="22" t="s">
        <v>233</v>
      </c>
      <c r="B253" s="22" t="s">
        <v>339</v>
      </c>
      <c r="C253" s="22">
        <v>1890</v>
      </c>
      <c r="D253" s="22" t="s">
        <v>231</v>
      </c>
      <c r="E253" s="22">
        <v>16</v>
      </c>
      <c r="F253" s="22">
        <v>0</v>
      </c>
      <c r="G253" s="22">
        <v>30240</v>
      </c>
      <c r="H253" s="22">
        <v>0</v>
      </c>
      <c r="I253" s="9">
        <v>41192</v>
      </c>
      <c r="J253" s="22" t="s">
        <v>216</v>
      </c>
    </row>
    <row r="254" spans="1:10" ht="14.25" x14ac:dyDescent="0.2">
      <c r="A254" s="22" t="s">
        <v>221</v>
      </c>
      <c r="B254" s="22" t="s">
        <v>343</v>
      </c>
      <c r="C254" s="22">
        <v>2580</v>
      </c>
      <c r="D254" s="22" t="s">
        <v>229</v>
      </c>
      <c r="E254" s="22">
        <v>45</v>
      </c>
      <c r="F254" s="22">
        <v>0</v>
      </c>
      <c r="G254" s="22">
        <v>116100</v>
      </c>
      <c r="H254" s="22">
        <v>0</v>
      </c>
      <c r="I254" s="9">
        <v>41192</v>
      </c>
      <c r="J254" s="22" t="s">
        <v>215</v>
      </c>
    </row>
    <row r="255" spans="1:10" ht="14.25" x14ac:dyDescent="0.2">
      <c r="A255" s="22" t="s">
        <v>219</v>
      </c>
      <c r="B255" s="22" t="s">
        <v>343</v>
      </c>
      <c r="C255" s="22">
        <v>2500</v>
      </c>
      <c r="D255" s="22" t="s">
        <v>229</v>
      </c>
      <c r="E255" s="22">
        <v>19</v>
      </c>
      <c r="F255" s="22">
        <v>2</v>
      </c>
      <c r="G255" s="22">
        <v>47500</v>
      </c>
      <c r="H255" s="22">
        <v>5000</v>
      </c>
      <c r="I255" s="9">
        <v>41192</v>
      </c>
      <c r="J255" s="22" t="s">
        <v>218</v>
      </c>
    </row>
    <row r="256" spans="1:10" ht="14.25" x14ac:dyDescent="0.2">
      <c r="A256" s="22" t="s">
        <v>227</v>
      </c>
      <c r="B256" s="22" t="s">
        <v>339</v>
      </c>
      <c r="C256" s="22">
        <v>1150</v>
      </c>
      <c r="D256" s="22" t="s">
        <v>229</v>
      </c>
      <c r="E256" s="22">
        <v>46</v>
      </c>
      <c r="F256" s="22">
        <v>4</v>
      </c>
      <c r="G256" s="22">
        <v>52900</v>
      </c>
      <c r="H256" s="22">
        <v>4600</v>
      </c>
      <c r="I256" s="9">
        <v>41193</v>
      </c>
      <c r="J256" s="22" t="s">
        <v>215</v>
      </c>
    </row>
    <row r="257" spans="1:10" ht="14.25" x14ac:dyDescent="0.2">
      <c r="A257" s="22" t="s">
        <v>226</v>
      </c>
      <c r="B257" s="22" t="s">
        <v>342</v>
      </c>
      <c r="C257" s="22">
        <v>2000</v>
      </c>
      <c r="D257" s="22" t="s">
        <v>232</v>
      </c>
      <c r="E257" s="22">
        <v>26</v>
      </c>
      <c r="F257" s="22">
        <v>4</v>
      </c>
      <c r="G257" s="22">
        <v>52000</v>
      </c>
      <c r="H257" s="22">
        <v>8000</v>
      </c>
      <c r="I257" s="9">
        <v>41193</v>
      </c>
      <c r="J257" s="22" t="s">
        <v>215</v>
      </c>
    </row>
    <row r="258" spans="1:10" ht="14.25" x14ac:dyDescent="0.2">
      <c r="A258" s="22" t="s">
        <v>227</v>
      </c>
      <c r="B258" s="22" t="s">
        <v>343</v>
      </c>
      <c r="C258" s="22">
        <v>780</v>
      </c>
      <c r="D258" s="22" t="s">
        <v>230</v>
      </c>
      <c r="E258" s="22">
        <v>31</v>
      </c>
      <c r="F258" s="22">
        <v>4</v>
      </c>
      <c r="G258" s="22">
        <v>24180</v>
      </c>
      <c r="H258" s="22">
        <v>3120</v>
      </c>
      <c r="I258" s="9">
        <v>41195</v>
      </c>
      <c r="J258" s="22" t="s">
        <v>64</v>
      </c>
    </row>
    <row r="259" spans="1:10" ht="14.25" x14ac:dyDescent="0.2">
      <c r="A259" s="22" t="s">
        <v>219</v>
      </c>
      <c r="B259" s="22" t="s">
        <v>343</v>
      </c>
      <c r="C259" s="22">
        <v>2500</v>
      </c>
      <c r="D259" s="22" t="s">
        <v>228</v>
      </c>
      <c r="E259" s="22">
        <v>47</v>
      </c>
      <c r="F259" s="22">
        <v>4</v>
      </c>
      <c r="G259" s="22">
        <v>117500</v>
      </c>
      <c r="H259" s="22">
        <v>10000</v>
      </c>
      <c r="I259" s="9">
        <v>41195</v>
      </c>
      <c r="J259" s="22" t="s">
        <v>64</v>
      </c>
    </row>
    <row r="260" spans="1:10" ht="14.25" x14ac:dyDescent="0.2">
      <c r="A260" s="22" t="s">
        <v>224</v>
      </c>
      <c r="B260" s="22" t="s">
        <v>345</v>
      </c>
      <c r="C260" s="22">
        <v>1950</v>
      </c>
      <c r="D260" s="22" t="s">
        <v>229</v>
      </c>
      <c r="E260" s="22">
        <v>24</v>
      </c>
      <c r="F260" s="22">
        <v>0</v>
      </c>
      <c r="G260" s="22">
        <v>46800</v>
      </c>
      <c r="H260" s="22">
        <v>0</v>
      </c>
      <c r="I260" s="9">
        <v>41198</v>
      </c>
      <c r="J260" s="22" t="s">
        <v>217</v>
      </c>
    </row>
    <row r="261" spans="1:10" ht="14.25" x14ac:dyDescent="0.2">
      <c r="A261" s="22" t="s">
        <v>227</v>
      </c>
      <c r="B261" s="22" t="s">
        <v>339</v>
      </c>
      <c r="C261" s="22">
        <v>1150</v>
      </c>
      <c r="D261" s="22" t="s">
        <v>214</v>
      </c>
      <c r="E261" s="22">
        <v>31</v>
      </c>
      <c r="F261" s="22">
        <v>1</v>
      </c>
      <c r="G261" s="22">
        <v>35650</v>
      </c>
      <c r="H261" s="22">
        <v>1150</v>
      </c>
      <c r="I261" s="9">
        <v>41202</v>
      </c>
      <c r="J261" s="22" t="s">
        <v>217</v>
      </c>
    </row>
    <row r="262" spans="1:10" ht="14.25" x14ac:dyDescent="0.2">
      <c r="A262" s="22" t="s">
        <v>219</v>
      </c>
      <c r="B262" s="22" t="s">
        <v>344</v>
      </c>
      <c r="C262" s="22">
        <v>3300</v>
      </c>
      <c r="D262" s="22" t="s">
        <v>228</v>
      </c>
      <c r="E262" s="22">
        <v>19</v>
      </c>
      <c r="F262" s="22">
        <v>0</v>
      </c>
      <c r="G262" s="22">
        <v>62700</v>
      </c>
      <c r="H262" s="22">
        <v>0</v>
      </c>
      <c r="I262" s="9">
        <v>41203</v>
      </c>
      <c r="J262" s="22" t="s">
        <v>64</v>
      </c>
    </row>
    <row r="263" spans="1:10" ht="14.25" x14ac:dyDescent="0.2">
      <c r="A263" s="22" t="s">
        <v>224</v>
      </c>
      <c r="B263" s="22" t="s">
        <v>340</v>
      </c>
      <c r="C263" s="22">
        <v>1750</v>
      </c>
      <c r="D263" s="22" t="s">
        <v>214</v>
      </c>
      <c r="E263" s="22">
        <v>40</v>
      </c>
      <c r="F263" s="22">
        <v>0</v>
      </c>
      <c r="G263" s="22">
        <v>70000</v>
      </c>
      <c r="H263" s="22">
        <v>0</v>
      </c>
      <c r="I263" s="9">
        <v>41203</v>
      </c>
      <c r="J263" s="22" t="s">
        <v>216</v>
      </c>
    </row>
    <row r="264" spans="1:10" ht="14.25" x14ac:dyDescent="0.2">
      <c r="A264" s="22" t="s">
        <v>222</v>
      </c>
      <c r="B264" s="22" t="s">
        <v>346</v>
      </c>
      <c r="C264" s="22">
        <v>3880</v>
      </c>
      <c r="D264" s="22" t="s">
        <v>229</v>
      </c>
      <c r="E264" s="22">
        <v>12</v>
      </c>
      <c r="F264" s="22">
        <v>4</v>
      </c>
      <c r="G264" s="22">
        <v>46560</v>
      </c>
      <c r="H264" s="22">
        <v>15520</v>
      </c>
      <c r="I264" s="9">
        <v>41208</v>
      </c>
      <c r="J264" s="22" t="s">
        <v>217</v>
      </c>
    </row>
    <row r="265" spans="1:10" ht="14.25" x14ac:dyDescent="0.2">
      <c r="A265" s="22" t="s">
        <v>222</v>
      </c>
      <c r="B265" s="22" t="s">
        <v>339</v>
      </c>
      <c r="C265" s="22">
        <v>4300</v>
      </c>
      <c r="D265" s="22" t="s">
        <v>230</v>
      </c>
      <c r="E265" s="22">
        <v>36</v>
      </c>
      <c r="F265" s="22">
        <v>3</v>
      </c>
      <c r="G265" s="22">
        <v>154800</v>
      </c>
      <c r="H265" s="22">
        <v>12900</v>
      </c>
      <c r="I265" s="9">
        <v>41210</v>
      </c>
      <c r="J265" s="22" t="s">
        <v>64</v>
      </c>
    </row>
    <row r="266" spans="1:10" ht="14.25" x14ac:dyDescent="0.2">
      <c r="A266" s="22" t="s">
        <v>221</v>
      </c>
      <c r="B266" s="22" t="s">
        <v>343</v>
      </c>
      <c r="C266" s="22">
        <v>2600</v>
      </c>
      <c r="D266" s="22" t="s">
        <v>228</v>
      </c>
      <c r="E266" s="22">
        <v>10</v>
      </c>
      <c r="F266" s="22">
        <v>2</v>
      </c>
      <c r="G266" s="22">
        <v>26000</v>
      </c>
      <c r="H266" s="22">
        <v>5200</v>
      </c>
      <c r="I266" s="9">
        <v>41210</v>
      </c>
      <c r="J266" s="22" t="s">
        <v>217</v>
      </c>
    </row>
    <row r="267" spans="1:10" ht="14.25" x14ac:dyDescent="0.2">
      <c r="A267" s="22" t="s">
        <v>226</v>
      </c>
      <c r="B267" s="22" t="s">
        <v>341</v>
      </c>
      <c r="C267" s="22">
        <v>1680</v>
      </c>
      <c r="D267" s="22" t="s">
        <v>228</v>
      </c>
      <c r="E267" s="22">
        <v>31</v>
      </c>
      <c r="F267" s="22">
        <v>3</v>
      </c>
      <c r="G267" s="22">
        <v>52080</v>
      </c>
      <c r="H267" s="22">
        <v>5040</v>
      </c>
      <c r="I267" s="9">
        <v>41211</v>
      </c>
      <c r="J267" s="22" t="s">
        <v>217</v>
      </c>
    </row>
    <row r="268" spans="1:10" ht="14.25" x14ac:dyDescent="0.2">
      <c r="A268" s="22" t="s">
        <v>225</v>
      </c>
      <c r="B268" s="22" t="s">
        <v>346</v>
      </c>
      <c r="C268" s="22">
        <v>4700</v>
      </c>
      <c r="D268" s="22" t="s">
        <v>230</v>
      </c>
      <c r="E268" s="22">
        <v>34</v>
      </c>
      <c r="F268" s="22">
        <v>1</v>
      </c>
      <c r="G268" s="22">
        <v>159800</v>
      </c>
      <c r="H268" s="22">
        <v>4700</v>
      </c>
      <c r="I268" s="9">
        <v>41211</v>
      </c>
      <c r="J268" s="22" t="s">
        <v>64</v>
      </c>
    </row>
    <row r="269" spans="1:10" ht="14.25" x14ac:dyDescent="0.2">
      <c r="A269" s="22" t="s">
        <v>225</v>
      </c>
      <c r="B269" s="22" t="s">
        <v>346</v>
      </c>
      <c r="C269" s="22">
        <v>4700</v>
      </c>
      <c r="D269" s="22" t="s">
        <v>214</v>
      </c>
      <c r="E269" s="22">
        <v>49</v>
      </c>
      <c r="F269" s="22">
        <v>0</v>
      </c>
      <c r="G269" s="22">
        <v>230300</v>
      </c>
      <c r="H269" s="22">
        <v>0</v>
      </c>
      <c r="I269" s="9">
        <v>41216</v>
      </c>
      <c r="J269" s="22" t="s">
        <v>64</v>
      </c>
    </row>
    <row r="270" spans="1:10" ht="14.25" x14ac:dyDescent="0.2">
      <c r="A270" s="22" t="s">
        <v>225</v>
      </c>
      <c r="B270" s="22" t="s">
        <v>349</v>
      </c>
      <c r="C270" s="22">
        <v>4580</v>
      </c>
      <c r="D270" s="22" t="s">
        <v>232</v>
      </c>
      <c r="E270" s="22">
        <v>44</v>
      </c>
      <c r="F270" s="22">
        <v>3</v>
      </c>
      <c r="G270" s="22">
        <v>201520</v>
      </c>
      <c r="H270" s="22">
        <v>13740</v>
      </c>
      <c r="I270" s="9">
        <v>41216</v>
      </c>
      <c r="J270" s="22" t="s">
        <v>216</v>
      </c>
    </row>
    <row r="271" spans="1:10" ht="14.25" x14ac:dyDescent="0.2">
      <c r="A271" s="22" t="s">
        <v>213</v>
      </c>
      <c r="B271" s="22" t="s">
        <v>344</v>
      </c>
      <c r="C271" s="22">
        <v>1250</v>
      </c>
      <c r="D271" s="22" t="s">
        <v>214</v>
      </c>
      <c r="E271" s="22">
        <v>47</v>
      </c>
      <c r="F271" s="22">
        <v>0</v>
      </c>
      <c r="G271" s="22">
        <v>58750</v>
      </c>
      <c r="H271" s="22">
        <v>0</v>
      </c>
      <c r="I271" s="9">
        <v>41217</v>
      </c>
      <c r="J271" s="22" t="s">
        <v>218</v>
      </c>
    </row>
    <row r="272" spans="1:10" ht="14.25" x14ac:dyDescent="0.2">
      <c r="A272" s="22" t="s">
        <v>222</v>
      </c>
      <c r="B272" s="22" t="s">
        <v>342</v>
      </c>
      <c r="C272" s="22">
        <v>4100</v>
      </c>
      <c r="D272" s="22" t="s">
        <v>232</v>
      </c>
      <c r="E272" s="22">
        <v>17</v>
      </c>
      <c r="F272" s="22">
        <v>2</v>
      </c>
      <c r="G272" s="22">
        <v>69700</v>
      </c>
      <c r="H272" s="22">
        <v>8200</v>
      </c>
      <c r="I272" s="9">
        <v>41218</v>
      </c>
      <c r="J272" s="22" t="s">
        <v>64</v>
      </c>
    </row>
    <row r="273" spans="1:10" ht="14.25" x14ac:dyDescent="0.2">
      <c r="A273" s="22" t="s">
        <v>223</v>
      </c>
      <c r="B273" s="22" t="s">
        <v>341</v>
      </c>
      <c r="C273" s="22">
        <v>4590</v>
      </c>
      <c r="D273" s="22" t="s">
        <v>232</v>
      </c>
      <c r="E273" s="22">
        <v>19</v>
      </c>
      <c r="F273" s="22">
        <v>4</v>
      </c>
      <c r="G273" s="22">
        <v>87210</v>
      </c>
      <c r="H273" s="22">
        <v>18360</v>
      </c>
      <c r="I273" s="9">
        <v>41219</v>
      </c>
      <c r="J273" s="22" t="s">
        <v>218</v>
      </c>
    </row>
    <row r="274" spans="1:10" ht="14.25" x14ac:dyDescent="0.2">
      <c r="A274" s="22" t="s">
        <v>226</v>
      </c>
      <c r="B274" s="22" t="s">
        <v>341</v>
      </c>
      <c r="C274" s="22">
        <v>1560</v>
      </c>
      <c r="D274" s="22" t="s">
        <v>229</v>
      </c>
      <c r="E274" s="22">
        <v>30</v>
      </c>
      <c r="F274" s="22">
        <v>2</v>
      </c>
      <c r="G274" s="22">
        <v>46800</v>
      </c>
      <c r="H274" s="22">
        <v>3120</v>
      </c>
      <c r="I274" s="9">
        <v>41221</v>
      </c>
      <c r="J274" s="22" t="s">
        <v>218</v>
      </c>
    </row>
    <row r="275" spans="1:10" ht="14.25" x14ac:dyDescent="0.2">
      <c r="A275" s="22" t="s">
        <v>221</v>
      </c>
      <c r="B275" s="22" t="s">
        <v>343</v>
      </c>
      <c r="C275" s="22">
        <v>2540</v>
      </c>
      <c r="D275" s="22" t="s">
        <v>214</v>
      </c>
      <c r="E275" s="22">
        <v>39</v>
      </c>
      <c r="F275" s="22">
        <v>0</v>
      </c>
      <c r="G275" s="22">
        <v>99060</v>
      </c>
      <c r="H275" s="22">
        <v>0</v>
      </c>
      <c r="I275" s="9">
        <v>41221</v>
      </c>
      <c r="J275" s="22" t="s">
        <v>218</v>
      </c>
    </row>
    <row r="276" spans="1:10" ht="14.25" x14ac:dyDescent="0.2">
      <c r="A276" s="22" t="s">
        <v>225</v>
      </c>
      <c r="B276" s="22" t="s">
        <v>347</v>
      </c>
      <c r="C276" s="22">
        <v>3750</v>
      </c>
      <c r="D276" s="22" t="s">
        <v>214</v>
      </c>
      <c r="E276" s="22">
        <v>41</v>
      </c>
      <c r="F276" s="22">
        <v>3</v>
      </c>
      <c r="G276" s="22">
        <v>153750</v>
      </c>
      <c r="H276" s="22">
        <v>11250</v>
      </c>
      <c r="I276" s="9">
        <v>41222</v>
      </c>
      <c r="J276" s="22" t="s">
        <v>642</v>
      </c>
    </row>
    <row r="277" spans="1:10" ht="14.25" x14ac:dyDescent="0.2">
      <c r="A277" s="22" t="s">
        <v>219</v>
      </c>
      <c r="B277" s="22" t="s">
        <v>340</v>
      </c>
      <c r="C277" s="22">
        <v>3250</v>
      </c>
      <c r="D277" s="22" t="s">
        <v>229</v>
      </c>
      <c r="E277" s="22">
        <v>17</v>
      </c>
      <c r="F277" s="22">
        <v>2</v>
      </c>
      <c r="G277" s="22">
        <v>55250</v>
      </c>
      <c r="H277" s="22">
        <v>6500</v>
      </c>
      <c r="I277" s="9">
        <v>41222</v>
      </c>
      <c r="J277" s="22" t="s">
        <v>216</v>
      </c>
    </row>
    <row r="278" spans="1:10" ht="14.25" x14ac:dyDescent="0.2">
      <c r="A278" s="22" t="s">
        <v>221</v>
      </c>
      <c r="B278" s="22" t="s">
        <v>341</v>
      </c>
      <c r="C278" s="22">
        <v>2150</v>
      </c>
      <c r="D278" s="22" t="s">
        <v>214</v>
      </c>
      <c r="E278" s="22">
        <v>18</v>
      </c>
      <c r="F278" s="22">
        <v>2</v>
      </c>
      <c r="G278" s="22">
        <v>38700</v>
      </c>
      <c r="H278" s="22">
        <v>4300</v>
      </c>
      <c r="I278" s="9">
        <v>41224</v>
      </c>
      <c r="J278" s="22" t="s">
        <v>215</v>
      </c>
    </row>
    <row r="279" spans="1:10" ht="14.25" x14ac:dyDescent="0.2">
      <c r="A279" s="22" t="s">
        <v>220</v>
      </c>
      <c r="B279" s="22" t="s">
        <v>340</v>
      </c>
      <c r="C279" s="22">
        <v>1280</v>
      </c>
      <c r="D279" s="22" t="s">
        <v>214</v>
      </c>
      <c r="E279" s="22">
        <v>21</v>
      </c>
      <c r="F279" s="22">
        <v>0</v>
      </c>
      <c r="G279" s="22">
        <v>26880</v>
      </c>
      <c r="H279" s="22">
        <v>0</v>
      </c>
      <c r="I279" s="9">
        <v>41225</v>
      </c>
      <c r="J279" s="22" t="s">
        <v>64</v>
      </c>
    </row>
    <row r="280" spans="1:10" ht="14.25" x14ac:dyDescent="0.2">
      <c r="A280" s="22" t="s">
        <v>226</v>
      </c>
      <c r="B280" s="22" t="s">
        <v>343</v>
      </c>
      <c r="C280" s="22">
        <v>1650</v>
      </c>
      <c r="D280" s="22" t="s">
        <v>214</v>
      </c>
      <c r="E280" s="22">
        <v>39</v>
      </c>
      <c r="F280" s="22">
        <v>3</v>
      </c>
      <c r="G280" s="22">
        <v>64350</v>
      </c>
      <c r="H280" s="22">
        <v>4950</v>
      </c>
      <c r="I280" s="9">
        <v>41226</v>
      </c>
      <c r="J280" s="22" t="s">
        <v>216</v>
      </c>
    </row>
    <row r="281" spans="1:10" ht="14.25" x14ac:dyDescent="0.2">
      <c r="A281" s="22" t="s">
        <v>221</v>
      </c>
      <c r="B281" s="22" t="s">
        <v>342</v>
      </c>
      <c r="C281" s="22">
        <v>1790</v>
      </c>
      <c r="D281" s="22" t="s">
        <v>231</v>
      </c>
      <c r="E281" s="22">
        <v>14</v>
      </c>
      <c r="F281" s="22">
        <v>4</v>
      </c>
      <c r="G281" s="22">
        <v>25060</v>
      </c>
      <c r="H281" s="22">
        <v>7160</v>
      </c>
      <c r="I281" s="9">
        <v>41226</v>
      </c>
      <c r="J281" s="22" t="s">
        <v>218</v>
      </c>
    </row>
    <row r="282" spans="1:10" ht="14.25" x14ac:dyDescent="0.2">
      <c r="A282" s="22" t="s">
        <v>223</v>
      </c>
      <c r="B282" s="22" t="s">
        <v>341</v>
      </c>
      <c r="C282" s="22">
        <v>4590</v>
      </c>
      <c r="D282" s="22" t="s">
        <v>230</v>
      </c>
      <c r="E282" s="22">
        <v>27</v>
      </c>
      <c r="F282" s="22">
        <v>2</v>
      </c>
      <c r="G282" s="22">
        <v>123930</v>
      </c>
      <c r="H282" s="22">
        <v>9180</v>
      </c>
      <c r="I282" s="9">
        <v>41228</v>
      </c>
      <c r="J282" s="22" t="s">
        <v>216</v>
      </c>
    </row>
    <row r="283" spans="1:10" ht="14.25" x14ac:dyDescent="0.2">
      <c r="A283" s="22" t="s">
        <v>219</v>
      </c>
      <c r="B283" s="22" t="s">
        <v>341</v>
      </c>
      <c r="C283" s="22">
        <v>2390</v>
      </c>
      <c r="D283" s="22" t="s">
        <v>231</v>
      </c>
      <c r="E283" s="22">
        <v>50</v>
      </c>
      <c r="F283" s="22">
        <v>0</v>
      </c>
      <c r="G283" s="22">
        <v>119500</v>
      </c>
      <c r="H283" s="22">
        <v>0</v>
      </c>
      <c r="I283" s="9">
        <v>41235</v>
      </c>
      <c r="J283" s="22" t="s">
        <v>64</v>
      </c>
    </row>
    <row r="284" spans="1:10" ht="14.25" x14ac:dyDescent="0.2">
      <c r="A284" s="22" t="s">
        <v>222</v>
      </c>
      <c r="B284" s="22" t="s">
        <v>343</v>
      </c>
      <c r="C284" s="22">
        <v>2900</v>
      </c>
      <c r="D284" s="22" t="s">
        <v>232</v>
      </c>
      <c r="E284" s="22">
        <v>36</v>
      </c>
      <c r="F284" s="22">
        <v>3</v>
      </c>
      <c r="G284" s="22">
        <v>104400</v>
      </c>
      <c r="H284" s="22">
        <v>8700</v>
      </c>
      <c r="I284" s="9">
        <v>41236</v>
      </c>
      <c r="J284" s="22" t="s">
        <v>217</v>
      </c>
    </row>
    <row r="285" spans="1:10" ht="14.25" x14ac:dyDescent="0.2">
      <c r="A285" s="22" t="s">
        <v>221</v>
      </c>
      <c r="B285" s="22" t="s">
        <v>339</v>
      </c>
      <c r="C285" s="22">
        <v>3900</v>
      </c>
      <c r="D285" s="22" t="s">
        <v>232</v>
      </c>
      <c r="E285" s="22">
        <v>41</v>
      </c>
      <c r="F285" s="22">
        <v>0</v>
      </c>
      <c r="G285" s="22">
        <v>159900</v>
      </c>
      <c r="H285" s="22">
        <v>0</v>
      </c>
      <c r="I285" s="9">
        <v>41238</v>
      </c>
      <c r="J285" s="22" t="s">
        <v>64</v>
      </c>
    </row>
    <row r="286" spans="1:10" ht="14.25" x14ac:dyDescent="0.2">
      <c r="A286" s="22" t="s">
        <v>219</v>
      </c>
      <c r="B286" s="22" t="s">
        <v>339</v>
      </c>
      <c r="C286" s="22">
        <v>1370</v>
      </c>
      <c r="D286" s="22" t="s">
        <v>231</v>
      </c>
      <c r="E286" s="22">
        <v>38</v>
      </c>
      <c r="F286" s="22">
        <v>4</v>
      </c>
      <c r="G286" s="22">
        <v>52060</v>
      </c>
      <c r="H286" s="22">
        <v>5480</v>
      </c>
      <c r="I286" s="9">
        <v>41238</v>
      </c>
      <c r="J286" s="22" t="s">
        <v>216</v>
      </c>
    </row>
    <row r="287" spans="1:10" ht="14.25" x14ac:dyDescent="0.2">
      <c r="A287" s="22" t="s">
        <v>225</v>
      </c>
      <c r="B287" s="22" t="s">
        <v>346</v>
      </c>
      <c r="C287" s="22">
        <v>4750</v>
      </c>
      <c r="D287" s="22" t="s">
        <v>232</v>
      </c>
      <c r="E287" s="22">
        <v>10</v>
      </c>
      <c r="F287" s="22">
        <v>3</v>
      </c>
      <c r="G287" s="22">
        <v>47500</v>
      </c>
      <c r="H287" s="22">
        <v>14250</v>
      </c>
      <c r="I287" s="9">
        <v>41239</v>
      </c>
      <c r="J287" s="22" t="s">
        <v>217</v>
      </c>
    </row>
    <row r="288" spans="1:10" ht="14.25" x14ac:dyDescent="0.2">
      <c r="A288" s="22" t="s">
        <v>222</v>
      </c>
      <c r="B288" s="22" t="s">
        <v>342</v>
      </c>
      <c r="C288" s="22">
        <v>4100</v>
      </c>
      <c r="D288" s="22" t="s">
        <v>228</v>
      </c>
      <c r="E288" s="22">
        <v>18</v>
      </c>
      <c r="F288" s="22">
        <v>1</v>
      </c>
      <c r="G288" s="22">
        <v>73800</v>
      </c>
      <c r="H288" s="22">
        <v>4100</v>
      </c>
      <c r="I288" s="9">
        <v>41241</v>
      </c>
      <c r="J288" s="22" t="s">
        <v>216</v>
      </c>
    </row>
    <row r="289" spans="1:10" ht="14.25" x14ac:dyDescent="0.2">
      <c r="A289" s="22" t="s">
        <v>225</v>
      </c>
      <c r="B289" s="22" t="s">
        <v>349</v>
      </c>
      <c r="C289" s="22">
        <v>4500</v>
      </c>
      <c r="D289" s="22" t="s">
        <v>214</v>
      </c>
      <c r="E289" s="22">
        <v>28</v>
      </c>
      <c r="F289" s="22">
        <v>3</v>
      </c>
      <c r="G289" s="22">
        <v>126000</v>
      </c>
      <c r="H289" s="22">
        <v>13500</v>
      </c>
      <c r="I289" s="9">
        <v>41242</v>
      </c>
      <c r="J289" s="22" t="s">
        <v>642</v>
      </c>
    </row>
    <row r="290" spans="1:10" ht="14.25" x14ac:dyDescent="0.2">
      <c r="A290" s="22" t="s">
        <v>219</v>
      </c>
      <c r="B290" s="22" t="s">
        <v>345</v>
      </c>
      <c r="C290" s="22">
        <v>4800</v>
      </c>
      <c r="D290" s="22" t="s">
        <v>231</v>
      </c>
      <c r="E290" s="22">
        <v>48</v>
      </c>
      <c r="F290" s="22">
        <v>3</v>
      </c>
      <c r="G290" s="22">
        <v>230400</v>
      </c>
      <c r="H290" s="22">
        <v>14400</v>
      </c>
      <c r="I290" s="9">
        <v>41244</v>
      </c>
      <c r="J290" s="22" t="s">
        <v>216</v>
      </c>
    </row>
    <row r="291" spans="1:10" ht="14.25" x14ac:dyDescent="0.2">
      <c r="A291" s="22" t="s">
        <v>219</v>
      </c>
      <c r="B291" s="22" t="s">
        <v>342</v>
      </c>
      <c r="C291" s="22">
        <v>1990</v>
      </c>
      <c r="D291" s="22" t="s">
        <v>214</v>
      </c>
      <c r="E291" s="22">
        <v>18</v>
      </c>
      <c r="F291" s="22">
        <v>0</v>
      </c>
      <c r="G291" s="22">
        <v>35820</v>
      </c>
      <c r="H291" s="22">
        <v>0</v>
      </c>
      <c r="I291" s="9">
        <v>41244</v>
      </c>
      <c r="J291" s="22" t="s">
        <v>215</v>
      </c>
    </row>
    <row r="292" spans="1:10" ht="14.25" x14ac:dyDescent="0.2">
      <c r="A292" s="22" t="s">
        <v>224</v>
      </c>
      <c r="B292" s="22" t="s">
        <v>340</v>
      </c>
      <c r="C292" s="22">
        <v>1800</v>
      </c>
      <c r="D292" s="22" t="s">
        <v>228</v>
      </c>
      <c r="E292" s="22">
        <v>44</v>
      </c>
      <c r="F292" s="22">
        <v>1</v>
      </c>
      <c r="G292" s="22">
        <v>79200</v>
      </c>
      <c r="H292" s="22">
        <v>1800</v>
      </c>
      <c r="I292" s="9">
        <v>41244</v>
      </c>
      <c r="J292" s="22" t="s">
        <v>215</v>
      </c>
    </row>
    <row r="293" spans="1:10" ht="14.25" x14ac:dyDescent="0.2">
      <c r="A293" s="22" t="s">
        <v>213</v>
      </c>
      <c r="B293" s="22" t="s">
        <v>344</v>
      </c>
      <c r="C293" s="22">
        <v>1250</v>
      </c>
      <c r="D293" s="22" t="s">
        <v>231</v>
      </c>
      <c r="E293" s="22">
        <v>13</v>
      </c>
      <c r="F293" s="22">
        <v>0</v>
      </c>
      <c r="G293" s="22">
        <v>16250</v>
      </c>
      <c r="H293" s="22">
        <v>0</v>
      </c>
      <c r="I293" s="9">
        <v>41244</v>
      </c>
      <c r="J293" s="22" t="s">
        <v>642</v>
      </c>
    </row>
    <row r="294" spans="1:10" ht="14.25" x14ac:dyDescent="0.2">
      <c r="A294" s="22" t="s">
        <v>222</v>
      </c>
      <c r="B294" s="22" t="s">
        <v>345</v>
      </c>
      <c r="C294" s="22">
        <v>3000</v>
      </c>
      <c r="D294" s="22" t="s">
        <v>230</v>
      </c>
      <c r="E294" s="22">
        <v>37</v>
      </c>
      <c r="F294" s="22">
        <v>0</v>
      </c>
      <c r="G294" s="22">
        <v>111000</v>
      </c>
      <c r="H294" s="22">
        <v>0</v>
      </c>
      <c r="I294" s="9">
        <v>41247</v>
      </c>
      <c r="J294" s="22" t="s">
        <v>215</v>
      </c>
    </row>
    <row r="295" spans="1:10" ht="14.25" x14ac:dyDescent="0.2">
      <c r="A295" s="22" t="s">
        <v>221</v>
      </c>
      <c r="B295" s="22" t="s">
        <v>339</v>
      </c>
      <c r="C295" s="22">
        <v>3900</v>
      </c>
      <c r="D295" s="22" t="s">
        <v>228</v>
      </c>
      <c r="E295" s="22">
        <v>38</v>
      </c>
      <c r="F295" s="22">
        <v>0</v>
      </c>
      <c r="G295" s="22">
        <v>148200</v>
      </c>
      <c r="H295" s="22">
        <v>0</v>
      </c>
      <c r="I295" s="9">
        <v>41247</v>
      </c>
      <c r="J295" s="22" t="s">
        <v>215</v>
      </c>
    </row>
    <row r="296" spans="1:10" ht="14.25" x14ac:dyDescent="0.2">
      <c r="A296" s="22" t="s">
        <v>224</v>
      </c>
      <c r="B296" s="22" t="s">
        <v>343</v>
      </c>
      <c r="C296" s="22">
        <v>1150</v>
      </c>
      <c r="D296" s="22" t="s">
        <v>232</v>
      </c>
      <c r="E296" s="22">
        <v>38</v>
      </c>
      <c r="F296" s="22">
        <v>2</v>
      </c>
      <c r="G296" s="22">
        <v>43700</v>
      </c>
      <c r="H296" s="22">
        <v>2300</v>
      </c>
      <c r="I296" s="9">
        <v>41247</v>
      </c>
      <c r="J296" s="22" t="s">
        <v>216</v>
      </c>
    </row>
    <row r="297" spans="1:10" ht="14.25" x14ac:dyDescent="0.2">
      <c r="A297" s="22" t="s">
        <v>220</v>
      </c>
      <c r="B297" s="22" t="s">
        <v>343</v>
      </c>
      <c r="C297" s="22">
        <v>1490</v>
      </c>
      <c r="D297" s="22" t="s">
        <v>214</v>
      </c>
      <c r="E297" s="22">
        <v>47</v>
      </c>
      <c r="F297" s="22">
        <v>0</v>
      </c>
      <c r="G297" s="22">
        <v>70030</v>
      </c>
      <c r="H297" s="22">
        <v>0</v>
      </c>
      <c r="I297" s="9">
        <v>41248</v>
      </c>
      <c r="J297" s="22" t="s">
        <v>217</v>
      </c>
    </row>
    <row r="298" spans="1:10" ht="14.25" x14ac:dyDescent="0.2">
      <c r="A298" s="22" t="s">
        <v>227</v>
      </c>
      <c r="B298" s="22" t="s">
        <v>342</v>
      </c>
      <c r="C298" s="22">
        <v>1200</v>
      </c>
      <c r="D298" s="22" t="s">
        <v>230</v>
      </c>
      <c r="E298" s="22">
        <v>39</v>
      </c>
      <c r="F298" s="22">
        <v>0</v>
      </c>
      <c r="G298" s="22">
        <v>46800</v>
      </c>
      <c r="H298" s="22">
        <v>0</v>
      </c>
      <c r="I298" s="9">
        <v>41248</v>
      </c>
      <c r="J298" s="22" t="s">
        <v>218</v>
      </c>
    </row>
    <row r="299" spans="1:10" ht="14.25" x14ac:dyDescent="0.2">
      <c r="A299" s="22" t="s">
        <v>213</v>
      </c>
      <c r="B299" s="22" t="s">
        <v>343</v>
      </c>
      <c r="C299" s="22">
        <v>1650</v>
      </c>
      <c r="D299" s="22" t="s">
        <v>231</v>
      </c>
      <c r="E299" s="22">
        <v>39</v>
      </c>
      <c r="F299" s="22">
        <v>4</v>
      </c>
      <c r="G299" s="22">
        <v>64350</v>
      </c>
      <c r="H299" s="22">
        <v>6600</v>
      </c>
      <c r="I299" s="9">
        <v>41248</v>
      </c>
      <c r="J299" s="22" t="s">
        <v>217</v>
      </c>
    </row>
    <row r="300" spans="1:10" ht="14.25" x14ac:dyDescent="0.2">
      <c r="A300" s="22" t="s">
        <v>213</v>
      </c>
      <c r="B300" s="22" t="s">
        <v>343</v>
      </c>
      <c r="C300" s="22">
        <v>1660</v>
      </c>
      <c r="D300" s="22" t="s">
        <v>228</v>
      </c>
      <c r="E300" s="22">
        <v>44</v>
      </c>
      <c r="F300" s="22">
        <v>3</v>
      </c>
      <c r="G300" s="22">
        <v>73040</v>
      </c>
      <c r="H300" s="22">
        <v>4980</v>
      </c>
      <c r="I300" s="9">
        <v>41251</v>
      </c>
      <c r="J300" s="22" t="s">
        <v>642</v>
      </c>
    </row>
    <row r="301" spans="1:10" ht="14.25" x14ac:dyDescent="0.2">
      <c r="A301" s="22" t="s">
        <v>221</v>
      </c>
      <c r="B301" s="22" t="s">
        <v>341</v>
      </c>
      <c r="C301" s="22">
        <v>2300</v>
      </c>
      <c r="D301" s="22" t="s">
        <v>230</v>
      </c>
      <c r="E301" s="22">
        <v>34</v>
      </c>
      <c r="F301" s="22">
        <v>4</v>
      </c>
      <c r="G301" s="22">
        <v>78200</v>
      </c>
      <c r="H301" s="22">
        <v>9200</v>
      </c>
      <c r="I301" s="9">
        <v>41254</v>
      </c>
      <c r="J301" s="22" t="s">
        <v>216</v>
      </c>
    </row>
    <row r="302" spans="1:10" ht="14.25" x14ac:dyDescent="0.2">
      <c r="A302" s="22" t="s">
        <v>221</v>
      </c>
      <c r="B302" s="22" t="s">
        <v>344</v>
      </c>
      <c r="C302" s="22">
        <v>2600</v>
      </c>
      <c r="D302" s="22" t="s">
        <v>232</v>
      </c>
      <c r="E302" s="22">
        <v>32</v>
      </c>
      <c r="F302" s="22">
        <v>0</v>
      </c>
      <c r="G302" s="22">
        <v>83200</v>
      </c>
      <c r="H302" s="22">
        <v>0</v>
      </c>
      <c r="I302" s="9">
        <v>41256</v>
      </c>
      <c r="J302" s="22" t="s">
        <v>216</v>
      </c>
    </row>
    <row r="303" spans="1:10" ht="14.25" x14ac:dyDescent="0.2">
      <c r="A303" s="22" t="s">
        <v>219</v>
      </c>
      <c r="B303" s="22" t="s">
        <v>340</v>
      </c>
      <c r="C303" s="22">
        <v>3200</v>
      </c>
      <c r="D303" s="22" t="s">
        <v>232</v>
      </c>
      <c r="E303" s="22">
        <v>29</v>
      </c>
      <c r="F303" s="22">
        <v>0</v>
      </c>
      <c r="G303" s="22">
        <v>92800</v>
      </c>
      <c r="H303" s="22">
        <v>0</v>
      </c>
      <c r="I303" s="9">
        <v>41256</v>
      </c>
      <c r="J303" s="22" t="s">
        <v>215</v>
      </c>
    </row>
    <row r="304" spans="1:10" ht="14.25" x14ac:dyDescent="0.2">
      <c r="A304" s="22" t="s">
        <v>226</v>
      </c>
      <c r="B304" s="22" t="s">
        <v>343</v>
      </c>
      <c r="C304" s="22">
        <v>1700</v>
      </c>
      <c r="D304" s="22" t="s">
        <v>232</v>
      </c>
      <c r="E304" s="22">
        <v>14</v>
      </c>
      <c r="F304" s="22">
        <v>4</v>
      </c>
      <c r="G304" s="22">
        <v>23800</v>
      </c>
      <c r="H304" s="22">
        <v>6800</v>
      </c>
      <c r="I304" s="9">
        <v>41257</v>
      </c>
      <c r="J304" s="22" t="s">
        <v>217</v>
      </c>
    </row>
    <row r="305" spans="1:10" ht="14.25" x14ac:dyDescent="0.2">
      <c r="A305" s="22" t="s">
        <v>223</v>
      </c>
      <c r="B305" s="22" t="s">
        <v>344</v>
      </c>
      <c r="C305" s="22">
        <v>9990</v>
      </c>
      <c r="D305" s="22" t="s">
        <v>228</v>
      </c>
      <c r="E305" s="22">
        <v>43</v>
      </c>
      <c r="F305" s="22">
        <v>4</v>
      </c>
      <c r="G305" s="22">
        <v>429570</v>
      </c>
      <c r="H305" s="22">
        <v>39960</v>
      </c>
      <c r="I305" s="9">
        <v>41259</v>
      </c>
      <c r="J305" s="22" t="s">
        <v>217</v>
      </c>
    </row>
    <row r="306" spans="1:10" ht="14.25" x14ac:dyDescent="0.2">
      <c r="A306" s="22" t="s">
        <v>222</v>
      </c>
      <c r="B306" s="22" t="s">
        <v>346</v>
      </c>
      <c r="C306" s="22">
        <v>3880</v>
      </c>
      <c r="D306" s="22" t="s">
        <v>214</v>
      </c>
      <c r="E306" s="22">
        <v>15</v>
      </c>
      <c r="F306" s="22">
        <v>1</v>
      </c>
      <c r="G306" s="22">
        <v>58200</v>
      </c>
      <c r="H306" s="22">
        <v>3880</v>
      </c>
      <c r="I306" s="9">
        <v>41260</v>
      </c>
      <c r="J306" s="22" t="s">
        <v>64</v>
      </c>
    </row>
    <row r="307" spans="1:10" ht="14.25" x14ac:dyDescent="0.2">
      <c r="A307" s="22" t="s">
        <v>224</v>
      </c>
      <c r="B307" s="22" t="s">
        <v>339</v>
      </c>
      <c r="C307" s="22">
        <v>900</v>
      </c>
      <c r="D307" s="22" t="s">
        <v>229</v>
      </c>
      <c r="E307" s="22">
        <v>22</v>
      </c>
      <c r="F307" s="22">
        <v>1</v>
      </c>
      <c r="G307" s="22">
        <v>19800</v>
      </c>
      <c r="H307" s="22">
        <v>900</v>
      </c>
      <c r="I307" s="9">
        <v>41260</v>
      </c>
      <c r="J307" s="22" t="s">
        <v>217</v>
      </c>
    </row>
    <row r="308" spans="1:10" ht="14.25" x14ac:dyDescent="0.2">
      <c r="A308" s="22" t="s">
        <v>219</v>
      </c>
      <c r="B308" s="22" t="s">
        <v>342</v>
      </c>
      <c r="C308" s="22">
        <v>1990</v>
      </c>
      <c r="D308" s="22" t="s">
        <v>231</v>
      </c>
      <c r="E308" s="22">
        <v>25</v>
      </c>
      <c r="F308" s="22">
        <v>3</v>
      </c>
      <c r="G308" s="22">
        <v>49750</v>
      </c>
      <c r="H308" s="22">
        <v>5970</v>
      </c>
      <c r="I308" s="9">
        <v>41261</v>
      </c>
      <c r="J308" s="22" t="s">
        <v>217</v>
      </c>
    </row>
    <row r="309" spans="1:10" ht="14.25" x14ac:dyDescent="0.2">
      <c r="A309" s="22" t="s">
        <v>213</v>
      </c>
      <c r="B309" s="22" t="s">
        <v>340</v>
      </c>
      <c r="C309" s="22">
        <v>2000</v>
      </c>
      <c r="D309" s="22" t="s">
        <v>214</v>
      </c>
      <c r="E309" s="22">
        <v>50</v>
      </c>
      <c r="F309" s="22">
        <v>2</v>
      </c>
      <c r="G309" s="22">
        <v>100000</v>
      </c>
      <c r="H309" s="22">
        <v>4000</v>
      </c>
      <c r="I309" s="9">
        <v>41261</v>
      </c>
      <c r="J309" s="22" t="s">
        <v>216</v>
      </c>
    </row>
    <row r="310" spans="1:10" ht="14.25" x14ac:dyDescent="0.2">
      <c r="A310" s="22" t="s">
        <v>226</v>
      </c>
      <c r="B310" s="22" t="s">
        <v>340</v>
      </c>
      <c r="C310" s="22">
        <v>1150</v>
      </c>
      <c r="D310" s="22" t="s">
        <v>229</v>
      </c>
      <c r="E310" s="22">
        <v>47</v>
      </c>
      <c r="F310" s="22">
        <v>2</v>
      </c>
      <c r="G310" s="22">
        <v>54050</v>
      </c>
      <c r="H310" s="22">
        <v>2300</v>
      </c>
      <c r="I310" s="9">
        <v>41264</v>
      </c>
      <c r="J310" s="22" t="s">
        <v>217</v>
      </c>
    </row>
    <row r="311" spans="1:10" ht="14.25" x14ac:dyDescent="0.2">
      <c r="A311" s="22" t="s">
        <v>222</v>
      </c>
      <c r="B311" s="22" t="s">
        <v>346</v>
      </c>
      <c r="C311" s="22">
        <v>3880</v>
      </c>
      <c r="D311" s="22" t="s">
        <v>230</v>
      </c>
      <c r="E311" s="22">
        <v>22</v>
      </c>
      <c r="F311" s="22">
        <v>2</v>
      </c>
      <c r="G311" s="22">
        <v>85360</v>
      </c>
      <c r="H311" s="22">
        <v>7760</v>
      </c>
      <c r="I311" s="9">
        <v>41266</v>
      </c>
      <c r="J311" s="22" t="s">
        <v>217</v>
      </c>
    </row>
    <row r="312" spans="1:10" ht="14.25" x14ac:dyDescent="0.2">
      <c r="A312" s="22" t="s">
        <v>225</v>
      </c>
      <c r="B312" s="22" t="s">
        <v>348</v>
      </c>
      <c r="C312" s="22">
        <v>2800</v>
      </c>
      <c r="D312" s="22" t="s">
        <v>230</v>
      </c>
      <c r="E312" s="22">
        <v>16</v>
      </c>
      <c r="F312" s="22">
        <v>3</v>
      </c>
      <c r="G312" s="22">
        <v>44800</v>
      </c>
      <c r="H312" s="22">
        <v>8400</v>
      </c>
      <c r="I312" s="9">
        <v>41267</v>
      </c>
      <c r="J312" s="22" t="s">
        <v>218</v>
      </c>
    </row>
    <row r="313" spans="1:10" ht="14.25" x14ac:dyDescent="0.2">
      <c r="A313" s="22" t="s">
        <v>224</v>
      </c>
      <c r="B313" s="22" t="s">
        <v>340</v>
      </c>
      <c r="C313" s="22">
        <v>1750</v>
      </c>
      <c r="D313" s="22" t="s">
        <v>231</v>
      </c>
      <c r="E313" s="22">
        <v>42</v>
      </c>
      <c r="F313" s="22">
        <v>0</v>
      </c>
      <c r="G313" s="22">
        <v>73500</v>
      </c>
      <c r="H313" s="22">
        <v>0</v>
      </c>
      <c r="I313" s="9">
        <v>41267</v>
      </c>
      <c r="J313" s="22" t="s">
        <v>218</v>
      </c>
    </row>
    <row r="314" spans="1:10" ht="14.25" x14ac:dyDescent="0.2">
      <c r="A314" s="22" t="s">
        <v>224</v>
      </c>
      <c r="B314" s="22" t="s">
        <v>345</v>
      </c>
      <c r="C314" s="22">
        <v>1950</v>
      </c>
      <c r="D314" s="22" t="s">
        <v>230</v>
      </c>
      <c r="E314" s="22">
        <v>35</v>
      </c>
      <c r="F314" s="22">
        <v>2</v>
      </c>
      <c r="G314" s="22">
        <v>68250</v>
      </c>
      <c r="H314" s="22">
        <v>3900</v>
      </c>
      <c r="I314" s="9">
        <v>41268</v>
      </c>
      <c r="J314" s="22" t="s">
        <v>217</v>
      </c>
    </row>
    <row r="315" spans="1:10" ht="14.25" x14ac:dyDescent="0.2">
      <c r="A315" s="22" t="s">
        <v>221</v>
      </c>
      <c r="B315" s="22" t="s">
        <v>341</v>
      </c>
      <c r="C315" s="22">
        <v>2200</v>
      </c>
      <c r="D315" s="22" t="s">
        <v>228</v>
      </c>
      <c r="E315" s="22">
        <v>25</v>
      </c>
      <c r="F315" s="22">
        <v>4</v>
      </c>
      <c r="G315" s="22">
        <v>55000</v>
      </c>
      <c r="H315" s="22">
        <v>8800</v>
      </c>
      <c r="I315" s="9">
        <v>41269</v>
      </c>
      <c r="J315" s="22" t="s">
        <v>218</v>
      </c>
    </row>
    <row r="316" spans="1:10" ht="14.25" x14ac:dyDescent="0.2">
      <c r="A316" s="22" t="s">
        <v>227</v>
      </c>
      <c r="B316" s="22" t="s">
        <v>345</v>
      </c>
      <c r="C316" s="22">
        <v>1080</v>
      </c>
      <c r="D316" s="22" t="s">
        <v>214</v>
      </c>
      <c r="E316" s="22">
        <v>43</v>
      </c>
      <c r="F316" s="22">
        <v>4</v>
      </c>
      <c r="G316" s="22">
        <v>46440</v>
      </c>
      <c r="H316" s="22">
        <v>4320</v>
      </c>
      <c r="I316" s="9">
        <v>41270</v>
      </c>
      <c r="J316" s="22" t="s">
        <v>216</v>
      </c>
    </row>
    <row r="317" spans="1:10" ht="14.25" x14ac:dyDescent="0.2">
      <c r="A317" s="22" t="s">
        <v>226</v>
      </c>
      <c r="B317" s="22" t="s">
        <v>339</v>
      </c>
      <c r="C317" s="22">
        <v>890</v>
      </c>
      <c r="D317" s="22" t="s">
        <v>230</v>
      </c>
      <c r="E317" s="22">
        <v>50</v>
      </c>
      <c r="F317" s="22">
        <v>4</v>
      </c>
      <c r="G317" s="22">
        <v>44500</v>
      </c>
      <c r="H317" s="22">
        <v>3560</v>
      </c>
      <c r="I317" s="9">
        <v>41271</v>
      </c>
      <c r="J317" s="22" t="s">
        <v>215</v>
      </c>
    </row>
    <row r="318" spans="1:10" ht="14.25" x14ac:dyDescent="0.2">
      <c r="A318" s="22" t="s">
        <v>222</v>
      </c>
      <c r="B318" s="22" t="s">
        <v>344</v>
      </c>
      <c r="C318" s="22">
        <v>4050</v>
      </c>
      <c r="D318" s="22" t="s">
        <v>214</v>
      </c>
      <c r="E318" s="22">
        <v>48</v>
      </c>
      <c r="F318" s="22">
        <v>4</v>
      </c>
      <c r="G318" s="22">
        <v>194400</v>
      </c>
      <c r="H318" s="22">
        <v>16200</v>
      </c>
      <c r="I318" s="9">
        <v>41271</v>
      </c>
      <c r="J318" s="22" t="s">
        <v>217</v>
      </c>
    </row>
    <row r="319" spans="1:10" ht="14.25" x14ac:dyDescent="0.2">
      <c r="A319" s="22" t="s">
        <v>224</v>
      </c>
      <c r="B319" s="22" t="s">
        <v>345</v>
      </c>
      <c r="C319" s="22">
        <v>1950</v>
      </c>
      <c r="D319" s="22" t="s">
        <v>214</v>
      </c>
      <c r="E319" s="22">
        <v>43</v>
      </c>
      <c r="F319" s="22">
        <v>3</v>
      </c>
      <c r="G319" s="22">
        <v>83850</v>
      </c>
      <c r="H319" s="22">
        <v>5850</v>
      </c>
      <c r="I319" s="9">
        <v>41272</v>
      </c>
      <c r="J319" s="22" t="s">
        <v>217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tabColor rgb="FFFFCC00"/>
  </sheetPr>
  <dimension ref="A1:O320"/>
  <sheetViews>
    <sheetView workbookViewId="0">
      <selection sqref="A1:XFD2"/>
    </sheetView>
  </sheetViews>
  <sheetFormatPr defaultColWidth="17.5703125" defaultRowHeight="12.75" x14ac:dyDescent="0.2"/>
  <cols>
    <col min="1" max="1" width="19.5703125" bestFit="1" customWidth="1"/>
    <col min="2" max="2" width="17.85546875" bestFit="1" customWidth="1"/>
    <col min="3" max="3" width="14.7109375" bestFit="1" customWidth="1"/>
    <col min="4" max="4" width="16.5703125" bestFit="1" customWidth="1"/>
    <col min="5" max="5" width="12.85546875" bestFit="1" customWidth="1"/>
    <col min="6" max="6" width="17.42578125" bestFit="1" customWidth="1"/>
    <col min="7" max="7" width="9.85546875" bestFit="1" customWidth="1"/>
    <col min="8" max="8" width="22.7109375" bestFit="1" customWidth="1"/>
    <col min="9" max="9" width="21.5703125" bestFit="1" customWidth="1"/>
    <col min="10" max="10" width="16.5703125" bestFit="1" customWidth="1"/>
    <col min="11" max="11" width="16.42578125" bestFit="1" customWidth="1"/>
    <col min="12" max="12" width="7.7109375" bestFit="1" customWidth="1"/>
    <col min="13" max="13" width="18.140625" bestFit="1" customWidth="1"/>
    <col min="14" max="14" width="13.7109375" bestFit="1" customWidth="1"/>
    <col min="15" max="15" width="26.42578125" bestFit="1" customWidth="1"/>
  </cols>
  <sheetData>
    <row r="1" spans="1:15" s="46" customFormat="1" ht="19.5" customHeight="1" x14ac:dyDescent="0.2">
      <c r="A1" s="45" t="s">
        <v>5</v>
      </c>
      <c r="B1" s="45" t="s">
        <v>206</v>
      </c>
      <c r="C1" s="45" t="s">
        <v>207</v>
      </c>
      <c r="D1" s="45" t="s">
        <v>0</v>
      </c>
      <c r="E1" s="45" t="s">
        <v>415</v>
      </c>
      <c r="F1" s="45" t="s">
        <v>311</v>
      </c>
      <c r="G1" s="45" t="s">
        <v>208</v>
      </c>
      <c r="H1" s="45" t="s">
        <v>209</v>
      </c>
      <c r="I1" s="45" t="s">
        <v>210</v>
      </c>
      <c r="J1" s="45" t="s">
        <v>211</v>
      </c>
      <c r="K1" s="45" t="s">
        <v>416</v>
      </c>
      <c r="L1" s="45" t="s">
        <v>252</v>
      </c>
      <c r="M1" s="45" t="s">
        <v>212</v>
      </c>
      <c r="N1" s="45" t="s">
        <v>417</v>
      </c>
      <c r="O1" s="45" t="s">
        <v>418</v>
      </c>
    </row>
    <row r="2" spans="1:15" s="46" customFormat="1" ht="14.25" x14ac:dyDescent="0.2">
      <c r="A2" s="47">
        <v>1</v>
      </c>
      <c r="B2" s="47">
        <v>2</v>
      </c>
      <c r="C2" s="47">
        <v>3</v>
      </c>
      <c r="D2" s="47">
        <v>4</v>
      </c>
      <c r="E2" s="47">
        <v>5</v>
      </c>
      <c r="F2" s="47">
        <v>6</v>
      </c>
      <c r="G2" s="47">
        <v>7</v>
      </c>
      <c r="H2" s="47">
        <v>8</v>
      </c>
      <c r="I2" s="47">
        <v>9</v>
      </c>
      <c r="J2" s="47">
        <v>10</v>
      </c>
      <c r="K2" s="47">
        <v>11</v>
      </c>
      <c r="L2" s="47">
        <v>12</v>
      </c>
      <c r="M2" s="47">
        <v>13</v>
      </c>
      <c r="N2" s="47">
        <v>14</v>
      </c>
      <c r="O2" s="47">
        <v>15</v>
      </c>
    </row>
    <row r="3" spans="1:15" ht="14.25" x14ac:dyDescent="0.2">
      <c r="A3" s="22" t="s">
        <v>225</v>
      </c>
      <c r="B3" s="22" t="s">
        <v>348</v>
      </c>
      <c r="C3" s="22">
        <v>2800</v>
      </c>
      <c r="D3" s="22" t="s">
        <v>214</v>
      </c>
      <c r="E3" s="9">
        <v>40898</v>
      </c>
      <c r="F3" s="22">
        <v>34</v>
      </c>
      <c r="G3" s="22">
        <v>3</v>
      </c>
      <c r="H3" s="22">
        <f>F3*C3</f>
        <v>95200</v>
      </c>
      <c r="I3" s="22">
        <f>C3*G3</f>
        <v>8400</v>
      </c>
      <c r="J3" s="9">
        <v>40909</v>
      </c>
      <c r="K3" s="9">
        <v>40909</v>
      </c>
      <c r="L3" s="22">
        <v>1</v>
      </c>
      <c r="M3" s="22" t="s">
        <v>218</v>
      </c>
      <c r="N3" s="22">
        <f>F3-G3</f>
        <v>31</v>
      </c>
      <c r="O3" s="22">
        <f>C3*N3</f>
        <v>86800</v>
      </c>
    </row>
    <row r="4" spans="1:15" ht="14.25" x14ac:dyDescent="0.2">
      <c r="A4" s="22" t="s">
        <v>222</v>
      </c>
      <c r="B4" s="22" t="s">
        <v>346</v>
      </c>
      <c r="C4" s="22">
        <v>3880</v>
      </c>
      <c r="D4" s="22" t="s">
        <v>231</v>
      </c>
      <c r="E4" s="9">
        <v>40898</v>
      </c>
      <c r="F4" s="22">
        <v>24</v>
      </c>
      <c r="G4" s="22">
        <v>1</v>
      </c>
      <c r="H4" s="22">
        <f t="shared" ref="H4:H67" si="0">F4*C4</f>
        <v>93120</v>
      </c>
      <c r="I4" s="22">
        <f t="shared" ref="I4:I67" si="1">C4*G4</f>
        <v>3880</v>
      </c>
      <c r="J4" s="9">
        <v>40911</v>
      </c>
      <c r="K4" s="9">
        <v>40911</v>
      </c>
      <c r="L4" s="22">
        <v>1</v>
      </c>
      <c r="M4" s="22" t="s">
        <v>218</v>
      </c>
      <c r="N4" s="22">
        <f t="shared" ref="N4:N67" si="2">F4-G4</f>
        <v>23</v>
      </c>
      <c r="O4" s="22">
        <f t="shared" ref="O4:O67" si="3">C4*N4</f>
        <v>89240</v>
      </c>
    </row>
    <row r="5" spans="1:15" ht="14.25" x14ac:dyDescent="0.2">
      <c r="A5" s="22" t="s">
        <v>225</v>
      </c>
      <c r="B5" s="22" t="s">
        <v>348</v>
      </c>
      <c r="C5" s="22">
        <v>2800</v>
      </c>
      <c r="D5" s="22" t="s">
        <v>231</v>
      </c>
      <c r="E5" s="9">
        <v>40905</v>
      </c>
      <c r="F5" s="22">
        <v>38</v>
      </c>
      <c r="G5" s="22">
        <v>3</v>
      </c>
      <c r="H5" s="22">
        <f t="shared" si="0"/>
        <v>106400</v>
      </c>
      <c r="I5" s="22">
        <f t="shared" si="1"/>
        <v>8400</v>
      </c>
      <c r="J5" s="9">
        <v>40914</v>
      </c>
      <c r="K5" s="9">
        <v>40915</v>
      </c>
      <c r="L5" s="22">
        <v>1</v>
      </c>
      <c r="M5" s="22" t="s">
        <v>217</v>
      </c>
      <c r="N5" s="22">
        <f t="shared" si="2"/>
        <v>35</v>
      </c>
      <c r="O5" s="22">
        <f t="shared" si="3"/>
        <v>98000</v>
      </c>
    </row>
    <row r="6" spans="1:15" ht="14.25" x14ac:dyDescent="0.2">
      <c r="A6" s="22" t="s">
        <v>226</v>
      </c>
      <c r="B6" s="22" t="s">
        <v>339</v>
      </c>
      <c r="C6" s="22">
        <v>900</v>
      </c>
      <c r="D6" s="22" t="s">
        <v>228</v>
      </c>
      <c r="E6" s="9">
        <v>40910</v>
      </c>
      <c r="F6" s="22">
        <v>13</v>
      </c>
      <c r="G6" s="22">
        <v>3</v>
      </c>
      <c r="H6" s="22">
        <f t="shared" si="0"/>
        <v>11700</v>
      </c>
      <c r="I6" s="22">
        <f t="shared" si="1"/>
        <v>2700</v>
      </c>
      <c r="J6" s="9">
        <v>40915</v>
      </c>
      <c r="K6" s="9">
        <v>40917</v>
      </c>
      <c r="L6" s="22">
        <v>1</v>
      </c>
      <c r="M6" s="22" t="s">
        <v>217</v>
      </c>
      <c r="N6" s="22">
        <f t="shared" si="2"/>
        <v>10</v>
      </c>
      <c r="O6" s="22">
        <f t="shared" si="3"/>
        <v>9000</v>
      </c>
    </row>
    <row r="7" spans="1:15" ht="14.25" x14ac:dyDescent="0.2">
      <c r="A7" s="22" t="s">
        <v>226</v>
      </c>
      <c r="B7" s="22" t="s">
        <v>344</v>
      </c>
      <c r="C7" s="22">
        <v>2500</v>
      </c>
      <c r="D7" s="22" t="s">
        <v>231</v>
      </c>
      <c r="E7" s="9">
        <v>40904</v>
      </c>
      <c r="F7" s="22">
        <v>26</v>
      </c>
      <c r="G7" s="22">
        <v>0</v>
      </c>
      <c r="H7" s="22">
        <f t="shared" si="0"/>
        <v>65000</v>
      </c>
      <c r="I7" s="22">
        <f t="shared" si="1"/>
        <v>0</v>
      </c>
      <c r="J7" s="9">
        <v>40916</v>
      </c>
      <c r="K7" s="9">
        <v>40918</v>
      </c>
      <c r="L7" s="22">
        <v>1</v>
      </c>
      <c r="M7" s="22" t="s">
        <v>64</v>
      </c>
      <c r="N7" s="22">
        <f t="shared" si="2"/>
        <v>26</v>
      </c>
      <c r="O7" s="22">
        <f t="shared" si="3"/>
        <v>65000</v>
      </c>
    </row>
    <row r="8" spans="1:15" ht="14.25" x14ac:dyDescent="0.2">
      <c r="A8" s="22" t="s">
        <v>221</v>
      </c>
      <c r="B8" s="22" t="s">
        <v>339</v>
      </c>
      <c r="C8" s="22">
        <v>3900</v>
      </c>
      <c r="D8" s="22" t="s">
        <v>214</v>
      </c>
      <c r="E8" s="9">
        <v>40908</v>
      </c>
      <c r="F8" s="22">
        <v>46</v>
      </c>
      <c r="G8" s="22">
        <v>4</v>
      </c>
      <c r="H8" s="22">
        <f t="shared" si="0"/>
        <v>179400</v>
      </c>
      <c r="I8" s="22">
        <f t="shared" si="1"/>
        <v>15600</v>
      </c>
      <c r="J8" s="9">
        <v>40916</v>
      </c>
      <c r="K8" s="9">
        <v>40918</v>
      </c>
      <c r="L8" s="22">
        <v>1</v>
      </c>
      <c r="M8" s="22" t="s">
        <v>216</v>
      </c>
      <c r="N8" s="22">
        <f t="shared" si="2"/>
        <v>42</v>
      </c>
      <c r="O8" s="22">
        <f t="shared" si="3"/>
        <v>163800</v>
      </c>
    </row>
    <row r="9" spans="1:15" ht="14.25" x14ac:dyDescent="0.2">
      <c r="A9" s="22" t="s">
        <v>224</v>
      </c>
      <c r="B9" s="22" t="s">
        <v>343</v>
      </c>
      <c r="C9" s="22">
        <v>1100</v>
      </c>
      <c r="D9" s="22" t="s">
        <v>229</v>
      </c>
      <c r="E9" s="9">
        <v>40916</v>
      </c>
      <c r="F9" s="22">
        <v>20</v>
      </c>
      <c r="G9" s="22">
        <v>3</v>
      </c>
      <c r="H9" s="22">
        <f t="shared" si="0"/>
        <v>22000</v>
      </c>
      <c r="I9" s="22">
        <f t="shared" si="1"/>
        <v>3300</v>
      </c>
      <c r="J9" s="9">
        <v>40918</v>
      </c>
      <c r="K9" s="9">
        <v>40919</v>
      </c>
      <c r="L9" s="22">
        <v>1</v>
      </c>
      <c r="M9" s="22" t="s">
        <v>215</v>
      </c>
      <c r="N9" s="22">
        <f t="shared" si="2"/>
        <v>17</v>
      </c>
      <c r="O9" s="22">
        <f t="shared" si="3"/>
        <v>18700</v>
      </c>
    </row>
    <row r="10" spans="1:15" ht="14.25" x14ac:dyDescent="0.2">
      <c r="A10" s="22" t="s">
        <v>219</v>
      </c>
      <c r="B10" s="22" t="s">
        <v>341</v>
      </c>
      <c r="C10" s="22">
        <v>2360</v>
      </c>
      <c r="D10" s="22" t="s">
        <v>214</v>
      </c>
      <c r="E10" s="9">
        <v>40916</v>
      </c>
      <c r="F10" s="22">
        <v>20</v>
      </c>
      <c r="G10" s="22">
        <v>3</v>
      </c>
      <c r="H10" s="22">
        <f t="shared" si="0"/>
        <v>47200</v>
      </c>
      <c r="I10" s="22">
        <f t="shared" si="1"/>
        <v>7080</v>
      </c>
      <c r="J10" s="9">
        <v>40921</v>
      </c>
      <c r="K10" s="9">
        <v>40922</v>
      </c>
      <c r="L10" s="22">
        <v>2</v>
      </c>
      <c r="M10" s="22" t="s">
        <v>218</v>
      </c>
      <c r="N10" s="22">
        <f t="shared" si="2"/>
        <v>17</v>
      </c>
      <c r="O10" s="22">
        <f t="shared" si="3"/>
        <v>40120</v>
      </c>
    </row>
    <row r="11" spans="1:15" ht="14.25" x14ac:dyDescent="0.2">
      <c r="A11" s="22" t="s">
        <v>219</v>
      </c>
      <c r="B11" s="22" t="s">
        <v>345</v>
      </c>
      <c r="C11" s="22">
        <v>4850</v>
      </c>
      <c r="D11" s="22" t="s">
        <v>228</v>
      </c>
      <c r="E11" s="9">
        <v>40917</v>
      </c>
      <c r="F11" s="22">
        <v>24</v>
      </c>
      <c r="G11" s="22">
        <v>1</v>
      </c>
      <c r="H11" s="22">
        <f t="shared" si="0"/>
        <v>116400</v>
      </c>
      <c r="I11" s="22">
        <f t="shared" si="1"/>
        <v>4850</v>
      </c>
      <c r="J11" s="9">
        <v>40921</v>
      </c>
      <c r="K11" s="9">
        <v>40923</v>
      </c>
      <c r="L11" s="22">
        <v>2</v>
      </c>
      <c r="M11" s="22" t="s">
        <v>217</v>
      </c>
      <c r="N11" s="22">
        <f t="shared" si="2"/>
        <v>23</v>
      </c>
      <c r="O11" s="22">
        <f t="shared" si="3"/>
        <v>111550</v>
      </c>
    </row>
    <row r="12" spans="1:15" ht="14.25" x14ac:dyDescent="0.2">
      <c r="A12" s="22" t="s">
        <v>222</v>
      </c>
      <c r="B12" s="22" t="s">
        <v>342</v>
      </c>
      <c r="C12" s="22">
        <v>4100</v>
      </c>
      <c r="D12" s="22" t="s">
        <v>214</v>
      </c>
      <c r="E12" s="9">
        <v>40915</v>
      </c>
      <c r="F12" s="22">
        <v>30</v>
      </c>
      <c r="G12" s="22">
        <v>2</v>
      </c>
      <c r="H12" s="22">
        <f t="shared" si="0"/>
        <v>123000</v>
      </c>
      <c r="I12" s="22">
        <f t="shared" si="1"/>
        <v>8200</v>
      </c>
      <c r="J12" s="9">
        <v>40922</v>
      </c>
      <c r="K12" s="9">
        <v>40923</v>
      </c>
      <c r="L12" s="22">
        <v>1</v>
      </c>
      <c r="M12" s="22" t="s">
        <v>218</v>
      </c>
      <c r="N12" s="22">
        <f t="shared" si="2"/>
        <v>28</v>
      </c>
      <c r="O12" s="22">
        <f t="shared" si="3"/>
        <v>114800</v>
      </c>
    </row>
    <row r="13" spans="1:15" ht="14.25" x14ac:dyDescent="0.2">
      <c r="A13" s="22" t="s">
        <v>219</v>
      </c>
      <c r="B13" s="22" t="s">
        <v>343</v>
      </c>
      <c r="C13" s="22">
        <v>2500</v>
      </c>
      <c r="D13" s="22" t="s">
        <v>232</v>
      </c>
      <c r="E13" s="9">
        <v>40915</v>
      </c>
      <c r="F13" s="22">
        <v>49</v>
      </c>
      <c r="G13" s="22">
        <v>2</v>
      </c>
      <c r="H13" s="22">
        <f t="shared" si="0"/>
        <v>122500</v>
      </c>
      <c r="I13" s="22">
        <f t="shared" si="1"/>
        <v>5000</v>
      </c>
      <c r="J13" s="9">
        <v>40923</v>
      </c>
      <c r="K13" s="9">
        <v>40924</v>
      </c>
      <c r="L13" s="22">
        <v>1</v>
      </c>
      <c r="M13" s="22" t="s">
        <v>218</v>
      </c>
      <c r="N13" s="22">
        <f t="shared" si="2"/>
        <v>47</v>
      </c>
      <c r="O13" s="22">
        <f t="shared" si="3"/>
        <v>117500</v>
      </c>
    </row>
    <row r="14" spans="1:15" ht="14.25" x14ac:dyDescent="0.2">
      <c r="A14" s="22" t="s">
        <v>222</v>
      </c>
      <c r="B14" s="22" t="s">
        <v>342</v>
      </c>
      <c r="C14" s="22">
        <v>4100</v>
      </c>
      <c r="D14" s="22" t="s">
        <v>231</v>
      </c>
      <c r="E14" s="9">
        <v>40921</v>
      </c>
      <c r="F14" s="22">
        <v>24</v>
      </c>
      <c r="G14" s="22">
        <v>0</v>
      </c>
      <c r="H14" s="22">
        <f t="shared" si="0"/>
        <v>98400</v>
      </c>
      <c r="I14" s="22">
        <f t="shared" si="1"/>
        <v>0</v>
      </c>
      <c r="J14" s="9">
        <v>40924</v>
      </c>
      <c r="K14" s="9">
        <v>40925</v>
      </c>
      <c r="L14" s="22">
        <v>2</v>
      </c>
      <c r="M14" s="22" t="s">
        <v>117</v>
      </c>
      <c r="N14" s="22">
        <f t="shared" si="2"/>
        <v>24</v>
      </c>
      <c r="O14" s="22">
        <f t="shared" si="3"/>
        <v>98400</v>
      </c>
    </row>
    <row r="15" spans="1:15" ht="14.25" x14ac:dyDescent="0.2">
      <c r="A15" s="22" t="s">
        <v>225</v>
      </c>
      <c r="B15" s="22" t="s">
        <v>348</v>
      </c>
      <c r="C15" s="22">
        <v>2750</v>
      </c>
      <c r="D15" s="22" t="s">
        <v>228</v>
      </c>
      <c r="E15" s="9">
        <v>40917</v>
      </c>
      <c r="F15" s="22">
        <v>23</v>
      </c>
      <c r="G15" s="22">
        <v>0</v>
      </c>
      <c r="H15" s="22">
        <f t="shared" si="0"/>
        <v>63250</v>
      </c>
      <c r="I15" s="22">
        <f t="shared" si="1"/>
        <v>0</v>
      </c>
      <c r="J15" s="9">
        <v>40925</v>
      </c>
      <c r="K15" s="9">
        <v>40925</v>
      </c>
      <c r="L15" s="22">
        <v>1</v>
      </c>
      <c r="M15" s="22" t="s">
        <v>117</v>
      </c>
      <c r="N15" s="22">
        <f t="shared" si="2"/>
        <v>23</v>
      </c>
      <c r="O15" s="22">
        <f t="shared" si="3"/>
        <v>63250</v>
      </c>
    </row>
    <row r="16" spans="1:15" ht="14.25" x14ac:dyDescent="0.2">
      <c r="A16" s="22" t="s">
        <v>219</v>
      </c>
      <c r="B16" s="22" t="s">
        <v>341</v>
      </c>
      <c r="C16" s="22">
        <v>2400</v>
      </c>
      <c r="D16" s="22" t="s">
        <v>229</v>
      </c>
      <c r="E16" s="9">
        <v>40925</v>
      </c>
      <c r="F16" s="22">
        <v>23</v>
      </c>
      <c r="G16" s="22">
        <v>4</v>
      </c>
      <c r="H16" s="22">
        <f t="shared" si="0"/>
        <v>55200</v>
      </c>
      <c r="I16" s="22">
        <f t="shared" si="1"/>
        <v>9600</v>
      </c>
      <c r="J16" s="9">
        <v>40926</v>
      </c>
      <c r="K16" s="9">
        <v>40928</v>
      </c>
      <c r="L16" s="22">
        <v>2</v>
      </c>
      <c r="M16" s="22" t="s">
        <v>117</v>
      </c>
      <c r="N16" s="22">
        <f t="shared" si="2"/>
        <v>19</v>
      </c>
      <c r="O16" s="22">
        <f t="shared" si="3"/>
        <v>45600</v>
      </c>
    </row>
    <row r="17" spans="1:15" ht="14.25" x14ac:dyDescent="0.2">
      <c r="A17" s="22" t="s">
        <v>226</v>
      </c>
      <c r="B17" s="22" t="s">
        <v>342</v>
      </c>
      <c r="C17" s="22">
        <v>1960</v>
      </c>
      <c r="D17" s="22" t="s">
        <v>230</v>
      </c>
      <c r="E17" s="9">
        <v>40919</v>
      </c>
      <c r="F17" s="22">
        <v>33</v>
      </c>
      <c r="G17" s="22">
        <v>0</v>
      </c>
      <c r="H17" s="22">
        <f t="shared" si="0"/>
        <v>64680</v>
      </c>
      <c r="I17" s="22">
        <f t="shared" si="1"/>
        <v>0</v>
      </c>
      <c r="J17" s="9">
        <v>40927</v>
      </c>
      <c r="K17" s="9">
        <v>40927</v>
      </c>
      <c r="L17" s="22">
        <v>2</v>
      </c>
      <c r="M17" s="22" t="s">
        <v>216</v>
      </c>
      <c r="N17" s="22">
        <f t="shared" si="2"/>
        <v>33</v>
      </c>
      <c r="O17" s="22">
        <f t="shared" si="3"/>
        <v>64680</v>
      </c>
    </row>
    <row r="18" spans="1:15" ht="14.25" x14ac:dyDescent="0.2">
      <c r="A18" s="22" t="s">
        <v>221</v>
      </c>
      <c r="B18" s="22" t="s">
        <v>342</v>
      </c>
      <c r="C18" s="22">
        <v>1800</v>
      </c>
      <c r="D18" s="22" t="s">
        <v>232</v>
      </c>
      <c r="E18" s="9">
        <v>40916</v>
      </c>
      <c r="F18" s="22">
        <v>46</v>
      </c>
      <c r="G18" s="22">
        <v>1</v>
      </c>
      <c r="H18" s="22">
        <f t="shared" si="0"/>
        <v>82800</v>
      </c>
      <c r="I18" s="22">
        <f t="shared" si="1"/>
        <v>1800</v>
      </c>
      <c r="J18" s="9">
        <v>40927</v>
      </c>
      <c r="K18" s="9">
        <v>40929</v>
      </c>
      <c r="L18" s="22">
        <v>2</v>
      </c>
      <c r="M18" s="22" t="s">
        <v>217</v>
      </c>
      <c r="N18" s="22">
        <f t="shared" si="2"/>
        <v>45</v>
      </c>
      <c r="O18" s="22">
        <f t="shared" si="3"/>
        <v>81000</v>
      </c>
    </row>
    <row r="19" spans="1:15" ht="14.25" x14ac:dyDescent="0.2">
      <c r="A19" s="22" t="s">
        <v>222</v>
      </c>
      <c r="B19" s="22" t="s">
        <v>342</v>
      </c>
      <c r="C19" s="22">
        <v>4100</v>
      </c>
      <c r="D19" s="22" t="s">
        <v>230</v>
      </c>
      <c r="E19" s="9">
        <v>40928</v>
      </c>
      <c r="F19" s="22">
        <v>27</v>
      </c>
      <c r="G19" s="22">
        <v>4</v>
      </c>
      <c r="H19" s="22">
        <f t="shared" si="0"/>
        <v>110700</v>
      </c>
      <c r="I19" s="22">
        <f t="shared" si="1"/>
        <v>16400</v>
      </c>
      <c r="J19" s="9">
        <v>40928</v>
      </c>
      <c r="K19" s="9">
        <v>40928</v>
      </c>
      <c r="L19" s="22">
        <v>2</v>
      </c>
      <c r="M19" s="22" t="s">
        <v>117</v>
      </c>
      <c r="N19" s="22">
        <f t="shared" si="2"/>
        <v>23</v>
      </c>
      <c r="O19" s="22">
        <f t="shared" si="3"/>
        <v>94300</v>
      </c>
    </row>
    <row r="20" spans="1:15" ht="14.25" x14ac:dyDescent="0.2">
      <c r="A20" s="22" t="s">
        <v>220</v>
      </c>
      <c r="B20" s="22" t="s">
        <v>340</v>
      </c>
      <c r="C20" s="22">
        <v>1280</v>
      </c>
      <c r="D20" s="22" t="s">
        <v>231</v>
      </c>
      <c r="E20" s="9">
        <v>40919</v>
      </c>
      <c r="F20" s="22">
        <v>15</v>
      </c>
      <c r="G20" s="22">
        <v>4</v>
      </c>
      <c r="H20" s="22">
        <f t="shared" si="0"/>
        <v>19200</v>
      </c>
      <c r="I20" s="22">
        <f t="shared" si="1"/>
        <v>5120</v>
      </c>
      <c r="J20" s="9">
        <v>40930</v>
      </c>
      <c r="K20" s="9">
        <v>40931</v>
      </c>
      <c r="L20" s="22">
        <v>2</v>
      </c>
      <c r="M20" s="22" t="s">
        <v>117</v>
      </c>
      <c r="N20" s="22">
        <f t="shared" si="2"/>
        <v>11</v>
      </c>
      <c r="O20" s="22">
        <f t="shared" si="3"/>
        <v>14080</v>
      </c>
    </row>
    <row r="21" spans="1:15" ht="14.25" x14ac:dyDescent="0.2">
      <c r="A21" s="22" t="s">
        <v>220</v>
      </c>
      <c r="B21" s="22" t="s">
        <v>345</v>
      </c>
      <c r="C21" s="22">
        <v>3380</v>
      </c>
      <c r="D21" s="22" t="s">
        <v>231</v>
      </c>
      <c r="E21" s="9">
        <v>40923</v>
      </c>
      <c r="F21" s="22">
        <v>35</v>
      </c>
      <c r="G21" s="22">
        <v>3</v>
      </c>
      <c r="H21" s="22">
        <f t="shared" si="0"/>
        <v>118300</v>
      </c>
      <c r="I21" s="22">
        <f t="shared" si="1"/>
        <v>10140</v>
      </c>
      <c r="J21" s="9">
        <v>40931</v>
      </c>
      <c r="K21" s="9">
        <v>40933</v>
      </c>
      <c r="L21" s="22">
        <v>1</v>
      </c>
      <c r="M21" s="22" t="s">
        <v>217</v>
      </c>
      <c r="N21" s="22">
        <f t="shared" si="2"/>
        <v>32</v>
      </c>
      <c r="O21" s="22">
        <f t="shared" si="3"/>
        <v>108160</v>
      </c>
    </row>
    <row r="22" spans="1:15" ht="14.25" x14ac:dyDescent="0.2">
      <c r="A22" s="22" t="s">
        <v>222</v>
      </c>
      <c r="B22" s="22" t="s">
        <v>345</v>
      </c>
      <c r="C22" s="22">
        <v>2870</v>
      </c>
      <c r="D22" s="22" t="s">
        <v>231</v>
      </c>
      <c r="E22" s="9">
        <v>40924</v>
      </c>
      <c r="F22" s="22">
        <v>11</v>
      </c>
      <c r="G22" s="22">
        <v>2</v>
      </c>
      <c r="H22" s="22">
        <f t="shared" si="0"/>
        <v>31570</v>
      </c>
      <c r="I22" s="22">
        <f t="shared" si="1"/>
        <v>5740</v>
      </c>
      <c r="J22" s="9">
        <v>40931</v>
      </c>
      <c r="K22" s="9">
        <v>40933</v>
      </c>
      <c r="L22" s="22">
        <v>1</v>
      </c>
      <c r="M22" s="22" t="s">
        <v>215</v>
      </c>
      <c r="N22" s="22">
        <f t="shared" si="2"/>
        <v>9</v>
      </c>
      <c r="O22" s="22">
        <f t="shared" si="3"/>
        <v>25830</v>
      </c>
    </row>
    <row r="23" spans="1:15" ht="14.25" x14ac:dyDescent="0.2">
      <c r="A23" s="22" t="s">
        <v>227</v>
      </c>
      <c r="B23" s="22" t="s">
        <v>345</v>
      </c>
      <c r="C23" s="22">
        <v>1080</v>
      </c>
      <c r="D23" s="22" t="s">
        <v>229</v>
      </c>
      <c r="E23" s="9">
        <v>40931</v>
      </c>
      <c r="F23" s="22">
        <v>50</v>
      </c>
      <c r="G23" s="22">
        <v>3</v>
      </c>
      <c r="H23" s="22">
        <f t="shared" si="0"/>
        <v>54000</v>
      </c>
      <c r="I23" s="22">
        <f t="shared" si="1"/>
        <v>3240</v>
      </c>
      <c r="J23" s="9">
        <v>40933</v>
      </c>
      <c r="K23" s="9">
        <v>40933</v>
      </c>
      <c r="L23" s="22">
        <v>1</v>
      </c>
      <c r="M23" s="22" t="s">
        <v>217</v>
      </c>
      <c r="N23" s="22">
        <f t="shared" si="2"/>
        <v>47</v>
      </c>
      <c r="O23" s="22">
        <f t="shared" si="3"/>
        <v>50760</v>
      </c>
    </row>
    <row r="24" spans="1:15" ht="14.25" x14ac:dyDescent="0.2">
      <c r="A24" s="22" t="s">
        <v>224</v>
      </c>
      <c r="B24" s="22" t="s">
        <v>343</v>
      </c>
      <c r="C24" s="22">
        <v>1100</v>
      </c>
      <c r="D24" s="22" t="s">
        <v>231</v>
      </c>
      <c r="E24" s="9">
        <v>40924</v>
      </c>
      <c r="F24" s="22">
        <v>16</v>
      </c>
      <c r="G24" s="22">
        <v>4</v>
      </c>
      <c r="H24" s="22">
        <f t="shared" si="0"/>
        <v>17600</v>
      </c>
      <c r="I24" s="22">
        <f t="shared" si="1"/>
        <v>4400</v>
      </c>
      <c r="J24" s="9">
        <v>40933</v>
      </c>
      <c r="K24" s="9">
        <v>40933</v>
      </c>
      <c r="L24" s="22">
        <v>1</v>
      </c>
      <c r="M24" s="22" t="s">
        <v>117</v>
      </c>
      <c r="N24" s="22">
        <f t="shared" si="2"/>
        <v>12</v>
      </c>
      <c r="O24" s="22">
        <f t="shared" si="3"/>
        <v>13200</v>
      </c>
    </row>
    <row r="25" spans="1:15" ht="14.25" x14ac:dyDescent="0.2">
      <c r="A25" s="22" t="s">
        <v>222</v>
      </c>
      <c r="B25" s="22" t="s">
        <v>344</v>
      </c>
      <c r="C25" s="22">
        <v>4050</v>
      </c>
      <c r="D25" s="22" t="s">
        <v>230</v>
      </c>
      <c r="E25" s="9">
        <v>40923</v>
      </c>
      <c r="F25" s="22">
        <v>16</v>
      </c>
      <c r="G25" s="22">
        <v>4</v>
      </c>
      <c r="H25" s="22">
        <f t="shared" si="0"/>
        <v>64800</v>
      </c>
      <c r="I25" s="22">
        <f t="shared" si="1"/>
        <v>16200</v>
      </c>
      <c r="J25" s="9">
        <v>40934</v>
      </c>
      <c r="K25" s="9">
        <v>40936</v>
      </c>
      <c r="L25" s="22">
        <v>2</v>
      </c>
      <c r="M25" s="22" t="s">
        <v>216</v>
      </c>
      <c r="N25" s="22">
        <f t="shared" si="2"/>
        <v>12</v>
      </c>
      <c r="O25" s="22">
        <f t="shared" si="3"/>
        <v>48600</v>
      </c>
    </row>
    <row r="26" spans="1:15" ht="14.25" x14ac:dyDescent="0.2">
      <c r="A26" s="22" t="s">
        <v>221</v>
      </c>
      <c r="B26" s="22" t="s">
        <v>339</v>
      </c>
      <c r="C26" s="22">
        <v>3900</v>
      </c>
      <c r="D26" s="22" t="s">
        <v>229</v>
      </c>
      <c r="E26" s="9">
        <v>40931</v>
      </c>
      <c r="F26" s="22">
        <v>27</v>
      </c>
      <c r="G26" s="22">
        <v>4</v>
      </c>
      <c r="H26" s="22">
        <f t="shared" si="0"/>
        <v>105300</v>
      </c>
      <c r="I26" s="22">
        <f t="shared" si="1"/>
        <v>15600</v>
      </c>
      <c r="J26" s="9">
        <v>40936</v>
      </c>
      <c r="K26" s="9">
        <v>40937</v>
      </c>
      <c r="L26" s="22">
        <v>1</v>
      </c>
      <c r="M26" s="22" t="s">
        <v>117</v>
      </c>
      <c r="N26" s="22">
        <f t="shared" si="2"/>
        <v>23</v>
      </c>
      <c r="O26" s="22">
        <f t="shared" si="3"/>
        <v>89700</v>
      </c>
    </row>
    <row r="27" spans="1:15" ht="14.25" x14ac:dyDescent="0.2">
      <c r="A27" s="22" t="s">
        <v>224</v>
      </c>
      <c r="B27" s="22" t="s">
        <v>340</v>
      </c>
      <c r="C27" s="22">
        <v>1750</v>
      </c>
      <c r="D27" s="22" t="s">
        <v>232</v>
      </c>
      <c r="E27" s="9">
        <v>40934</v>
      </c>
      <c r="F27" s="22">
        <v>45</v>
      </c>
      <c r="G27" s="22">
        <v>3</v>
      </c>
      <c r="H27" s="22">
        <f t="shared" si="0"/>
        <v>78750</v>
      </c>
      <c r="I27" s="22">
        <f t="shared" si="1"/>
        <v>5250</v>
      </c>
      <c r="J27" s="9">
        <v>40937</v>
      </c>
      <c r="K27" s="9">
        <v>40938</v>
      </c>
      <c r="L27" s="22">
        <v>2</v>
      </c>
      <c r="M27" s="22" t="s">
        <v>217</v>
      </c>
      <c r="N27" s="22">
        <f t="shared" si="2"/>
        <v>42</v>
      </c>
      <c r="O27" s="22">
        <f t="shared" si="3"/>
        <v>73500</v>
      </c>
    </row>
    <row r="28" spans="1:15" ht="14.25" x14ac:dyDescent="0.2">
      <c r="A28" s="22" t="s">
        <v>226</v>
      </c>
      <c r="B28" s="22" t="s">
        <v>340</v>
      </c>
      <c r="C28" s="22">
        <v>1200</v>
      </c>
      <c r="D28" s="22" t="s">
        <v>232</v>
      </c>
      <c r="E28" s="9">
        <v>40934</v>
      </c>
      <c r="F28" s="22">
        <v>10</v>
      </c>
      <c r="G28" s="22">
        <v>1</v>
      </c>
      <c r="H28" s="22">
        <f t="shared" si="0"/>
        <v>12000</v>
      </c>
      <c r="I28" s="22">
        <f t="shared" si="1"/>
        <v>1200</v>
      </c>
      <c r="J28" s="9">
        <v>40940</v>
      </c>
      <c r="K28" s="9">
        <v>40942</v>
      </c>
      <c r="L28" s="22">
        <v>1</v>
      </c>
      <c r="M28" s="22" t="s">
        <v>117</v>
      </c>
      <c r="N28" s="22">
        <f t="shared" si="2"/>
        <v>9</v>
      </c>
      <c r="O28" s="22">
        <f t="shared" si="3"/>
        <v>10800</v>
      </c>
    </row>
    <row r="29" spans="1:15" ht="14.25" x14ac:dyDescent="0.2">
      <c r="A29" s="22" t="s">
        <v>223</v>
      </c>
      <c r="B29" s="22" t="s">
        <v>340</v>
      </c>
      <c r="C29" s="22">
        <v>4550</v>
      </c>
      <c r="D29" s="22" t="s">
        <v>214</v>
      </c>
      <c r="E29" s="9">
        <v>40941</v>
      </c>
      <c r="F29" s="22">
        <v>22</v>
      </c>
      <c r="G29" s="22">
        <v>4</v>
      </c>
      <c r="H29" s="22">
        <f t="shared" si="0"/>
        <v>100100</v>
      </c>
      <c r="I29" s="22">
        <f t="shared" si="1"/>
        <v>18200</v>
      </c>
      <c r="J29" s="9">
        <v>40941</v>
      </c>
      <c r="K29" s="9">
        <v>40943</v>
      </c>
      <c r="L29" s="22">
        <v>1</v>
      </c>
      <c r="M29" s="22" t="s">
        <v>217</v>
      </c>
      <c r="N29" s="22">
        <f t="shared" si="2"/>
        <v>18</v>
      </c>
      <c r="O29" s="22">
        <f t="shared" si="3"/>
        <v>81900</v>
      </c>
    </row>
    <row r="30" spans="1:15" ht="14.25" x14ac:dyDescent="0.2">
      <c r="A30" s="22" t="s">
        <v>225</v>
      </c>
      <c r="B30" s="22" t="s">
        <v>347</v>
      </c>
      <c r="C30" s="22">
        <v>3750</v>
      </c>
      <c r="D30" s="22" t="s">
        <v>229</v>
      </c>
      <c r="E30" s="9">
        <v>40942</v>
      </c>
      <c r="F30" s="22">
        <v>39</v>
      </c>
      <c r="G30" s="22">
        <v>1</v>
      </c>
      <c r="H30" s="22">
        <f t="shared" si="0"/>
        <v>146250</v>
      </c>
      <c r="I30" s="22">
        <f t="shared" si="1"/>
        <v>3750</v>
      </c>
      <c r="J30" s="9">
        <v>40943</v>
      </c>
      <c r="K30" s="9">
        <v>40945</v>
      </c>
      <c r="L30" s="22">
        <v>1</v>
      </c>
      <c r="M30" s="22" t="s">
        <v>216</v>
      </c>
      <c r="N30" s="22">
        <f t="shared" si="2"/>
        <v>38</v>
      </c>
      <c r="O30" s="22">
        <f t="shared" si="3"/>
        <v>142500</v>
      </c>
    </row>
    <row r="31" spans="1:15" ht="14.25" x14ac:dyDescent="0.2">
      <c r="A31" s="22" t="s">
        <v>219</v>
      </c>
      <c r="B31" s="22" t="s">
        <v>345</v>
      </c>
      <c r="C31" s="22">
        <v>4900</v>
      </c>
      <c r="D31" s="22" t="s">
        <v>229</v>
      </c>
      <c r="E31" s="9">
        <v>40940</v>
      </c>
      <c r="F31" s="22">
        <v>48</v>
      </c>
      <c r="G31" s="22">
        <v>0</v>
      </c>
      <c r="H31" s="22">
        <f t="shared" si="0"/>
        <v>235200</v>
      </c>
      <c r="I31" s="22">
        <f t="shared" si="1"/>
        <v>0</v>
      </c>
      <c r="J31" s="9">
        <v>40944</v>
      </c>
      <c r="K31" s="9">
        <v>40946</v>
      </c>
      <c r="L31" s="22">
        <v>1</v>
      </c>
      <c r="M31" s="22" t="s">
        <v>216</v>
      </c>
      <c r="N31" s="22">
        <f t="shared" si="2"/>
        <v>48</v>
      </c>
      <c r="O31" s="22">
        <f t="shared" si="3"/>
        <v>235200</v>
      </c>
    </row>
    <row r="32" spans="1:15" ht="14.25" x14ac:dyDescent="0.2">
      <c r="A32" s="22" t="s">
        <v>219</v>
      </c>
      <c r="B32" s="22" t="s">
        <v>345</v>
      </c>
      <c r="C32" s="22">
        <v>5000</v>
      </c>
      <c r="D32" s="22" t="s">
        <v>232</v>
      </c>
      <c r="E32" s="9">
        <v>40946</v>
      </c>
      <c r="F32" s="22">
        <v>31</v>
      </c>
      <c r="G32" s="22">
        <v>3</v>
      </c>
      <c r="H32" s="22">
        <f t="shared" si="0"/>
        <v>155000</v>
      </c>
      <c r="I32" s="22">
        <f t="shared" si="1"/>
        <v>15000</v>
      </c>
      <c r="J32" s="9">
        <v>40947</v>
      </c>
      <c r="K32" s="9">
        <v>40947</v>
      </c>
      <c r="L32" s="22">
        <v>1</v>
      </c>
      <c r="M32" s="22" t="s">
        <v>217</v>
      </c>
      <c r="N32" s="22">
        <f t="shared" si="2"/>
        <v>28</v>
      </c>
      <c r="O32" s="22">
        <f t="shared" si="3"/>
        <v>140000</v>
      </c>
    </row>
    <row r="33" spans="1:15" ht="14.25" x14ac:dyDescent="0.2">
      <c r="A33" s="22" t="s">
        <v>222</v>
      </c>
      <c r="B33" s="22" t="s">
        <v>344</v>
      </c>
      <c r="C33" s="22">
        <v>4000</v>
      </c>
      <c r="D33" s="22" t="s">
        <v>228</v>
      </c>
      <c r="E33" s="9">
        <v>40939</v>
      </c>
      <c r="F33" s="22">
        <v>24</v>
      </c>
      <c r="G33" s="22">
        <v>1</v>
      </c>
      <c r="H33" s="22">
        <f t="shared" si="0"/>
        <v>96000</v>
      </c>
      <c r="I33" s="22">
        <f t="shared" si="1"/>
        <v>4000</v>
      </c>
      <c r="J33" s="9">
        <v>40948</v>
      </c>
      <c r="K33" s="9">
        <v>40950</v>
      </c>
      <c r="L33" s="22">
        <v>2</v>
      </c>
      <c r="M33" s="22" t="s">
        <v>215</v>
      </c>
      <c r="N33" s="22">
        <f t="shared" si="2"/>
        <v>23</v>
      </c>
      <c r="O33" s="22">
        <f t="shared" si="3"/>
        <v>92000</v>
      </c>
    </row>
    <row r="34" spans="1:15" ht="14.25" x14ac:dyDescent="0.2">
      <c r="A34" s="22" t="s">
        <v>223</v>
      </c>
      <c r="B34" s="22" t="s">
        <v>344</v>
      </c>
      <c r="C34" s="22">
        <v>10000</v>
      </c>
      <c r="D34" s="22" t="s">
        <v>229</v>
      </c>
      <c r="E34" s="9">
        <v>40944</v>
      </c>
      <c r="F34" s="22">
        <v>28</v>
      </c>
      <c r="G34" s="22">
        <v>0</v>
      </c>
      <c r="H34" s="22">
        <f t="shared" si="0"/>
        <v>280000</v>
      </c>
      <c r="I34" s="22">
        <f t="shared" si="1"/>
        <v>0</v>
      </c>
      <c r="J34" s="9">
        <v>40949</v>
      </c>
      <c r="K34" s="9">
        <v>40950</v>
      </c>
      <c r="L34" s="22">
        <v>2</v>
      </c>
      <c r="M34" s="22" t="s">
        <v>215</v>
      </c>
      <c r="N34" s="22">
        <f t="shared" si="2"/>
        <v>28</v>
      </c>
      <c r="O34" s="22">
        <f t="shared" si="3"/>
        <v>280000</v>
      </c>
    </row>
    <row r="35" spans="1:15" ht="14.25" x14ac:dyDescent="0.2">
      <c r="A35" s="22" t="s">
        <v>223</v>
      </c>
      <c r="B35" s="22" t="s">
        <v>340</v>
      </c>
      <c r="C35" s="22">
        <v>4550</v>
      </c>
      <c r="D35" s="22" t="s">
        <v>230</v>
      </c>
      <c r="E35" s="9">
        <v>40941</v>
      </c>
      <c r="F35" s="22">
        <v>41</v>
      </c>
      <c r="G35" s="22">
        <v>4</v>
      </c>
      <c r="H35" s="22">
        <f t="shared" si="0"/>
        <v>186550</v>
      </c>
      <c r="I35" s="22">
        <f t="shared" si="1"/>
        <v>18200</v>
      </c>
      <c r="J35" s="9">
        <v>40949</v>
      </c>
      <c r="K35" s="9">
        <v>40951</v>
      </c>
      <c r="L35" s="22">
        <v>2</v>
      </c>
      <c r="M35" s="22" t="s">
        <v>117</v>
      </c>
      <c r="N35" s="22">
        <f t="shared" si="2"/>
        <v>37</v>
      </c>
      <c r="O35" s="22">
        <f t="shared" si="3"/>
        <v>168350</v>
      </c>
    </row>
    <row r="36" spans="1:15" ht="14.25" x14ac:dyDescent="0.2">
      <c r="A36" s="22" t="s">
        <v>220</v>
      </c>
      <c r="B36" s="22" t="s">
        <v>344</v>
      </c>
      <c r="C36" s="22">
        <v>2850</v>
      </c>
      <c r="D36" s="22" t="s">
        <v>230</v>
      </c>
      <c r="E36" s="9">
        <v>40946</v>
      </c>
      <c r="F36" s="22">
        <v>23</v>
      </c>
      <c r="G36" s="22">
        <v>3</v>
      </c>
      <c r="H36" s="22">
        <f t="shared" si="0"/>
        <v>65550</v>
      </c>
      <c r="I36" s="22">
        <f t="shared" si="1"/>
        <v>8550</v>
      </c>
      <c r="J36" s="9">
        <v>40951</v>
      </c>
      <c r="K36" s="9">
        <v>40952</v>
      </c>
      <c r="L36" s="22">
        <v>2</v>
      </c>
      <c r="M36" s="22" t="s">
        <v>217</v>
      </c>
      <c r="N36" s="22">
        <f t="shared" si="2"/>
        <v>20</v>
      </c>
      <c r="O36" s="22">
        <f t="shared" si="3"/>
        <v>57000</v>
      </c>
    </row>
    <row r="37" spans="1:15" ht="14.25" x14ac:dyDescent="0.2">
      <c r="A37" s="22" t="s">
        <v>226</v>
      </c>
      <c r="B37" s="22" t="s">
        <v>341</v>
      </c>
      <c r="C37" s="22">
        <v>1600</v>
      </c>
      <c r="D37" s="22" t="s">
        <v>232</v>
      </c>
      <c r="E37" s="9">
        <v>40951</v>
      </c>
      <c r="F37" s="22">
        <v>35</v>
      </c>
      <c r="G37" s="22">
        <v>1</v>
      </c>
      <c r="H37" s="22">
        <f t="shared" si="0"/>
        <v>56000</v>
      </c>
      <c r="I37" s="22">
        <f t="shared" si="1"/>
        <v>1600</v>
      </c>
      <c r="J37" s="9">
        <v>40953</v>
      </c>
      <c r="K37" s="9">
        <v>40953</v>
      </c>
      <c r="L37" s="22">
        <v>1</v>
      </c>
      <c r="M37" s="22" t="s">
        <v>64</v>
      </c>
      <c r="N37" s="22">
        <f t="shared" si="2"/>
        <v>34</v>
      </c>
      <c r="O37" s="22">
        <f t="shared" si="3"/>
        <v>54400</v>
      </c>
    </row>
    <row r="38" spans="1:15" ht="14.25" x14ac:dyDescent="0.2">
      <c r="A38" s="22" t="s">
        <v>224</v>
      </c>
      <c r="B38" s="22" t="s">
        <v>339</v>
      </c>
      <c r="C38" s="22">
        <v>900</v>
      </c>
      <c r="D38" s="22" t="s">
        <v>214</v>
      </c>
      <c r="E38" s="9">
        <v>40947</v>
      </c>
      <c r="F38" s="22">
        <v>28</v>
      </c>
      <c r="G38" s="22">
        <v>4</v>
      </c>
      <c r="H38" s="22">
        <f t="shared" si="0"/>
        <v>25200</v>
      </c>
      <c r="I38" s="22">
        <f t="shared" si="1"/>
        <v>3600</v>
      </c>
      <c r="J38" s="9">
        <v>40954</v>
      </c>
      <c r="K38" s="9">
        <v>40956</v>
      </c>
      <c r="L38" s="22">
        <v>2</v>
      </c>
      <c r="M38" s="22" t="s">
        <v>64</v>
      </c>
      <c r="N38" s="22">
        <f t="shared" si="2"/>
        <v>24</v>
      </c>
      <c r="O38" s="22">
        <f t="shared" si="3"/>
        <v>21600</v>
      </c>
    </row>
    <row r="39" spans="1:15" ht="14.25" x14ac:dyDescent="0.2">
      <c r="A39" s="22" t="s">
        <v>223</v>
      </c>
      <c r="B39" s="22" t="s">
        <v>344</v>
      </c>
      <c r="C39" s="22">
        <v>10250</v>
      </c>
      <c r="D39" s="22" t="s">
        <v>231</v>
      </c>
      <c r="E39" s="9">
        <v>40950</v>
      </c>
      <c r="F39" s="22">
        <v>16</v>
      </c>
      <c r="G39" s="22">
        <v>4</v>
      </c>
      <c r="H39" s="22">
        <f t="shared" si="0"/>
        <v>164000</v>
      </c>
      <c r="I39" s="22">
        <f t="shared" si="1"/>
        <v>41000</v>
      </c>
      <c r="J39" s="9">
        <v>40958</v>
      </c>
      <c r="K39" s="9">
        <v>40958</v>
      </c>
      <c r="L39" s="22">
        <v>2</v>
      </c>
      <c r="M39" s="22" t="s">
        <v>64</v>
      </c>
      <c r="N39" s="22">
        <f t="shared" si="2"/>
        <v>12</v>
      </c>
      <c r="O39" s="22">
        <f t="shared" si="3"/>
        <v>123000</v>
      </c>
    </row>
    <row r="40" spans="1:15" ht="14.25" x14ac:dyDescent="0.2">
      <c r="A40" s="22" t="s">
        <v>221</v>
      </c>
      <c r="B40" s="22" t="s">
        <v>339</v>
      </c>
      <c r="C40" s="22">
        <v>3900</v>
      </c>
      <c r="D40" s="22" t="s">
        <v>230</v>
      </c>
      <c r="E40" s="9">
        <v>40949</v>
      </c>
      <c r="F40" s="22">
        <v>38</v>
      </c>
      <c r="G40" s="22">
        <v>4</v>
      </c>
      <c r="H40" s="22">
        <f t="shared" si="0"/>
        <v>148200</v>
      </c>
      <c r="I40" s="22">
        <f t="shared" si="1"/>
        <v>15600</v>
      </c>
      <c r="J40" s="9">
        <v>40958</v>
      </c>
      <c r="K40" s="9">
        <v>40959</v>
      </c>
      <c r="L40" s="22">
        <v>2</v>
      </c>
      <c r="M40" s="22" t="s">
        <v>217</v>
      </c>
      <c r="N40" s="22">
        <f t="shared" si="2"/>
        <v>34</v>
      </c>
      <c r="O40" s="22">
        <f t="shared" si="3"/>
        <v>132600</v>
      </c>
    </row>
    <row r="41" spans="1:15" ht="14.25" x14ac:dyDescent="0.2">
      <c r="A41" s="22" t="s">
        <v>222</v>
      </c>
      <c r="B41" s="22" t="s">
        <v>344</v>
      </c>
      <c r="C41" s="22">
        <v>4050</v>
      </c>
      <c r="D41" s="22" t="s">
        <v>232</v>
      </c>
      <c r="E41" s="9">
        <v>40948</v>
      </c>
      <c r="F41" s="22">
        <v>19</v>
      </c>
      <c r="G41" s="22">
        <v>2</v>
      </c>
      <c r="H41" s="22">
        <f t="shared" si="0"/>
        <v>76950</v>
      </c>
      <c r="I41" s="22">
        <f t="shared" si="1"/>
        <v>8100</v>
      </c>
      <c r="J41" s="9">
        <v>40959</v>
      </c>
      <c r="K41" s="9">
        <v>40959</v>
      </c>
      <c r="L41" s="22">
        <v>2</v>
      </c>
      <c r="M41" s="22" t="s">
        <v>215</v>
      </c>
      <c r="N41" s="22">
        <f t="shared" si="2"/>
        <v>17</v>
      </c>
      <c r="O41" s="22">
        <f t="shared" si="3"/>
        <v>68850</v>
      </c>
    </row>
    <row r="42" spans="1:15" ht="14.25" x14ac:dyDescent="0.2">
      <c r="A42" s="22" t="s">
        <v>223</v>
      </c>
      <c r="B42" s="22" t="s">
        <v>343</v>
      </c>
      <c r="C42" s="22">
        <v>5400</v>
      </c>
      <c r="D42" s="22" t="s">
        <v>228</v>
      </c>
      <c r="E42" s="9">
        <v>40952</v>
      </c>
      <c r="F42" s="22">
        <v>35</v>
      </c>
      <c r="G42" s="22">
        <v>1</v>
      </c>
      <c r="H42" s="22">
        <f t="shared" si="0"/>
        <v>189000</v>
      </c>
      <c r="I42" s="22">
        <f t="shared" si="1"/>
        <v>5400</v>
      </c>
      <c r="J42" s="9">
        <v>40960</v>
      </c>
      <c r="K42" s="9">
        <v>40960</v>
      </c>
      <c r="L42" s="22">
        <v>1</v>
      </c>
      <c r="M42" s="22" t="s">
        <v>216</v>
      </c>
      <c r="N42" s="22">
        <f t="shared" si="2"/>
        <v>34</v>
      </c>
      <c r="O42" s="22">
        <f t="shared" si="3"/>
        <v>183600</v>
      </c>
    </row>
    <row r="43" spans="1:15" ht="14.25" x14ac:dyDescent="0.2">
      <c r="A43" s="22" t="s">
        <v>226</v>
      </c>
      <c r="B43" s="22" t="s">
        <v>342</v>
      </c>
      <c r="C43" s="22">
        <v>1960</v>
      </c>
      <c r="D43" s="22" t="s">
        <v>214</v>
      </c>
      <c r="E43" s="9">
        <v>40948</v>
      </c>
      <c r="F43" s="22">
        <v>20</v>
      </c>
      <c r="G43" s="22">
        <v>3</v>
      </c>
      <c r="H43" s="22">
        <f t="shared" si="0"/>
        <v>39200</v>
      </c>
      <c r="I43" s="22">
        <f t="shared" si="1"/>
        <v>5880</v>
      </c>
      <c r="J43" s="9">
        <v>40960</v>
      </c>
      <c r="K43" s="9">
        <v>40960</v>
      </c>
      <c r="L43" s="22">
        <v>1</v>
      </c>
      <c r="M43" s="22" t="s">
        <v>217</v>
      </c>
      <c r="N43" s="22">
        <f t="shared" si="2"/>
        <v>17</v>
      </c>
      <c r="O43" s="22">
        <f t="shared" si="3"/>
        <v>33320</v>
      </c>
    </row>
    <row r="44" spans="1:15" ht="14.25" x14ac:dyDescent="0.2">
      <c r="A44" s="22" t="s">
        <v>224</v>
      </c>
      <c r="B44" s="22" t="s">
        <v>345</v>
      </c>
      <c r="C44" s="22">
        <v>2000</v>
      </c>
      <c r="D44" s="22" t="s">
        <v>228</v>
      </c>
      <c r="E44" s="9">
        <v>40953</v>
      </c>
      <c r="F44" s="22">
        <v>14</v>
      </c>
      <c r="G44" s="22">
        <v>0</v>
      </c>
      <c r="H44" s="22">
        <f t="shared" si="0"/>
        <v>28000</v>
      </c>
      <c r="I44" s="22">
        <f t="shared" si="1"/>
        <v>0</v>
      </c>
      <c r="J44" s="9">
        <v>40961</v>
      </c>
      <c r="K44" s="9">
        <v>40961</v>
      </c>
      <c r="L44" s="22">
        <v>2</v>
      </c>
      <c r="M44" s="22" t="s">
        <v>216</v>
      </c>
      <c r="N44" s="22">
        <f t="shared" si="2"/>
        <v>14</v>
      </c>
      <c r="O44" s="22">
        <f t="shared" si="3"/>
        <v>28000</v>
      </c>
    </row>
    <row r="45" spans="1:15" ht="14.25" x14ac:dyDescent="0.2">
      <c r="A45" s="22" t="s">
        <v>213</v>
      </c>
      <c r="B45" s="22" t="s">
        <v>343</v>
      </c>
      <c r="C45" s="22">
        <v>1500</v>
      </c>
      <c r="D45" s="22" t="s">
        <v>229</v>
      </c>
      <c r="E45" s="9">
        <v>40958</v>
      </c>
      <c r="F45" s="22">
        <v>25</v>
      </c>
      <c r="G45" s="22">
        <v>1</v>
      </c>
      <c r="H45" s="22">
        <f t="shared" si="0"/>
        <v>37500</v>
      </c>
      <c r="I45" s="22">
        <f t="shared" si="1"/>
        <v>1500</v>
      </c>
      <c r="J45" s="9">
        <v>40961</v>
      </c>
      <c r="K45" s="9">
        <v>40961</v>
      </c>
      <c r="L45" s="22">
        <v>2</v>
      </c>
      <c r="M45" s="22" t="s">
        <v>217</v>
      </c>
      <c r="N45" s="22">
        <f t="shared" si="2"/>
        <v>24</v>
      </c>
      <c r="O45" s="22">
        <f t="shared" si="3"/>
        <v>36000</v>
      </c>
    </row>
    <row r="46" spans="1:15" ht="14.25" x14ac:dyDescent="0.2">
      <c r="A46" s="22" t="s">
        <v>219</v>
      </c>
      <c r="B46" s="22" t="s">
        <v>339</v>
      </c>
      <c r="C46" s="22">
        <v>1350</v>
      </c>
      <c r="D46" s="22" t="s">
        <v>230</v>
      </c>
      <c r="E46" s="9">
        <v>40958</v>
      </c>
      <c r="F46" s="22">
        <v>20</v>
      </c>
      <c r="G46" s="22">
        <v>3</v>
      </c>
      <c r="H46" s="22">
        <f t="shared" si="0"/>
        <v>27000</v>
      </c>
      <c r="I46" s="22">
        <f t="shared" si="1"/>
        <v>4050</v>
      </c>
      <c r="J46" s="9">
        <v>40962</v>
      </c>
      <c r="K46" s="9">
        <v>40963</v>
      </c>
      <c r="L46" s="22">
        <v>1</v>
      </c>
      <c r="M46" s="22" t="s">
        <v>64</v>
      </c>
      <c r="N46" s="22">
        <f t="shared" si="2"/>
        <v>17</v>
      </c>
      <c r="O46" s="22">
        <f t="shared" si="3"/>
        <v>22950</v>
      </c>
    </row>
    <row r="47" spans="1:15" ht="14.25" x14ac:dyDescent="0.2">
      <c r="A47" s="22" t="s">
        <v>213</v>
      </c>
      <c r="B47" s="22" t="s">
        <v>340</v>
      </c>
      <c r="C47" s="22">
        <v>2000</v>
      </c>
      <c r="D47" s="22" t="s">
        <v>231</v>
      </c>
      <c r="E47" s="9">
        <v>40962</v>
      </c>
      <c r="F47" s="22">
        <v>24</v>
      </c>
      <c r="G47" s="22">
        <v>3</v>
      </c>
      <c r="H47" s="22">
        <f t="shared" si="0"/>
        <v>48000</v>
      </c>
      <c r="I47" s="22">
        <f t="shared" si="1"/>
        <v>6000</v>
      </c>
      <c r="J47" s="9">
        <v>40962</v>
      </c>
      <c r="K47" s="9">
        <v>40963</v>
      </c>
      <c r="L47" s="22">
        <v>1</v>
      </c>
      <c r="M47" s="22" t="s">
        <v>117</v>
      </c>
      <c r="N47" s="22">
        <f t="shared" si="2"/>
        <v>21</v>
      </c>
      <c r="O47" s="22">
        <f t="shared" si="3"/>
        <v>42000</v>
      </c>
    </row>
    <row r="48" spans="1:15" ht="14.25" x14ac:dyDescent="0.2">
      <c r="A48" s="22" t="s">
        <v>213</v>
      </c>
      <c r="B48" s="22" t="s">
        <v>343</v>
      </c>
      <c r="C48" s="22">
        <v>1650</v>
      </c>
      <c r="D48" s="22" t="s">
        <v>214</v>
      </c>
      <c r="E48" s="9">
        <v>40949</v>
      </c>
      <c r="F48" s="22">
        <v>30</v>
      </c>
      <c r="G48" s="22">
        <v>1</v>
      </c>
      <c r="H48" s="22">
        <f t="shared" si="0"/>
        <v>49500</v>
      </c>
      <c r="I48" s="22">
        <f t="shared" si="1"/>
        <v>1650</v>
      </c>
      <c r="J48" s="9">
        <v>40963</v>
      </c>
      <c r="K48" s="9">
        <v>40965</v>
      </c>
      <c r="L48" s="22">
        <v>1</v>
      </c>
      <c r="M48" s="22" t="s">
        <v>117</v>
      </c>
      <c r="N48" s="22">
        <f t="shared" si="2"/>
        <v>29</v>
      </c>
      <c r="O48" s="22">
        <f t="shared" si="3"/>
        <v>47850</v>
      </c>
    </row>
    <row r="49" spans="1:15" ht="14.25" x14ac:dyDescent="0.2">
      <c r="A49" s="22" t="s">
        <v>213</v>
      </c>
      <c r="B49" s="22" t="s">
        <v>343</v>
      </c>
      <c r="C49" s="22">
        <v>1700</v>
      </c>
      <c r="D49" s="22" t="s">
        <v>232</v>
      </c>
      <c r="E49" s="9">
        <v>40961</v>
      </c>
      <c r="F49" s="22">
        <v>42</v>
      </c>
      <c r="G49" s="22">
        <v>1</v>
      </c>
      <c r="H49" s="22">
        <f t="shared" si="0"/>
        <v>71400</v>
      </c>
      <c r="I49" s="22">
        <f t="shared" si="1"/>
        <v>1700</v>
      </c>
      <c r="J49" s="9">
        <v>40964</v>
      </c>
      <c r="K49" s="9">
        <v>40965</v>
      </c>
      <c r="L49" s="22">
        <v>1</v>
      </c>
      <c r="M49" s="22" t="s">
        <v>215</v>
      </c>
      <c r="N49" s="22">
        <f t="shared" si="2"/>
        <v>41</v>
      </c>
      <c r="O49" s="22">
        <f t="shared" si="3"/>
        <v>69700</v>
      </c>
    </row>
    <row r="50" spans="1:15" ht="14.25" x14ac:dyDescent="0.2">
      <c r="A50" s="22" t="s">
        <v>226</v>
      </c>
      <c r="B50" s="22" t="s">
        <v>344</v>
      </c>
      <c r="C50" s="22">
        <v>2500</v>
      </c>
      <c r="D50" s="22" t="s">
        <v>214</v>
      </c>
      <c r="E50" s="9">
        <v>40962</v>
      </c>
      <c r="F50" s="22">
        <v>15</v>
      </c>
      <c r="G50" s="22">
        <v>3</v>
      </c>
      <c r="H50" s="22">
        <f t="shared" si="0"/>
        <v>37500</v>
      </c>
      <c r="I50" s="22">
        <f t="shared" si="1"/>
        <v>7500</v>
      </c>
      <c r="J50" s="9">
        <v>40965</v>
      </c>
      <c r="K50" s="9">
        <v>40967</v>
      </c>
      <c r="L50" s="22">
        <v>1</v>
      </c>
      <c r="M50" s="22" t="s">
        <v>64</v>
      </c>
      <c r="N50" s="22">
        <f t="shared" si="2"/>
        <v>12</v>
      </c>
      <c r="O50" s="22">
        <f t="shared" si="3"/>
        <v>30000</v>
      </c>
    </row>
    <row r="51" spans="1:15" ht="14.25" x14ac:dyDescent="0.2">
      <c r="A51" s="22" t="s">
        <v>226</v>
      </c>
      <c r="B51" s="22" t="s">
        <v>344</v>
      </c>
      <c r="C51" s="22">
        <v>2500</v>
      </c>
      <c r="D51" s="22" t="s">
        <v>230</v>
      </c>
      <c r="E51" s="9">
        <v>40954</v>
      </c>
      <c r="F51" s="22">
        <v>44</v>
      </c>
      <c r="G51" s="22">
        <v>0</v>
      </c>
      <c r="H51" s="22">
        <f t="shared" si="0"/>
        <v>110000</v>
      </c>
      <c r="I51" s="22">
        <f t="shared" si="1"/>
        <v>0</v>
      </c>
      <c r="J51" s="9">
        <v>40966</v>
      </c>
      <c r="K51" s="9">
        <v>40966</v>
      </c>
      <c r="L51" s="22">
        <v>2</v>
      </c>
      <c r="M51" s="22" t="s">
        <v>217</v>
      </c>
      <c r="N51" s="22">
        <f t="shared" si="2"/>
        <v>44</v>
      </c>
      <c r="O51" s="22">
        <f t="shared" si="3"/>
        <v>110000</v>
      </c>
    </row>
    <row r="52" spans="1:15" ht="14.25" x14ac:dyDescent="0.2">
      <c r="A52" s="22" t="s">
        <v>213</v>
      </c>
      <c r="B52" s="22" t="s">
        <v>342</v>
      </c>
      <c r="C52" s="22">
        <v>1750</v>
      </c>
      <c r="D52" s="22" t="s">
        <v>229</v>
      </c>
      <c r="E52" s="9">
        <v>40953</v>
      </c>
      <c r="F52" s="22">
        <v>38</v>
      </c>
      <c r="G52" s="22">
        <v>0</v>
      </c>
      <c r="H52" s="22">
        <f t="shared" si="0"/>
        <v>66500</v>
      </c>
      <c r="I52" s="22">
        <f t="shared" si="1"/>
        <v>0</v>
      </c>
      <c r="J52" s="9">
        <v>40967</v>
      </c>
      <c r="K52" s="9">
        <v>40968</v>
      </c>
      <c r="L52" s="22">
        <v>1</v>
      </c>
      <c r="M52" s="22" t="s">
        <v>216</v>
      </c>
      <c r="N52" s="22">
        <f t="shared" si="2"/>
        <v>38</v>
      </c>
      <c r="O52" s="22">
        <f t="shared" si="3"/>
        <v>66500</v>
      </c>
    </row>
    <row r="53" spans="1:15" ht="14.25" x14ac:dyDescent="0.2">
      <c r="A53" s="22" t="s">
        <v>219</v>
      </c>
      <c r="B53" s="22" t="s">
        <v>343</v>
      </c>
      <c r="C53" s="22">
        <v>2570</v>
      </c>
      <c r="D53" s="22" t="s">
        <v>230</v>
      </c>
      <c r="E53" s="9">
        <v>40965</v>
      </c>
      <c r="F53" s="22">
        <v>31</v>
      </c>
      <c r="G53" s="22">
        <v>3</v>
      </c>
      <c r="H53" s="22">
        <f t="shared" si="0"/>
        <v>79670</v>
      </c>
      <c r="I53" s="22">
        <f t="shared" si="1"/>
        <v>7710</v>
      </c>
      <c r="J53" s="9">
        <v>40969</v>
      </c>
      <c r="K53" s="9">
        <v>40970</v>
      </c>
      <c r="L53" s="22">
        <v>2</v>
      </c>
      <c r="M53" s="22" t="s">
        <v>218</v>
      </c>
      <c r="N53" s="22">
        <f t="shared" si="2"/>
        <v>28</v>
      </c>
      <c r="O53" s="22">
        <f t="shared" si="3"/>
        <v>71960</v>
      </c>
    </row>
    <row r="54" spans="1:15" ht="14.25" x14ac:dyDescent="0.2">
      <c r="A54" s="22" t="s">
        <v>226</v>
      </c>
      <c r="B54" s="22" t="s">
        <v>343</v>
      </c>
      <c r="C54" s="22">
        <v>1650</v>
      </c>
      <c r="D54" s="22" t="s">
        <v>230</v>
      </c>
      <c r="E54" s="9">
        <v>40968</v>
      </c>
      <c r="F54" s="22">
        <v>28</v>
      </c>
      <c r="G54" s="22">
        <v>0</v>
      </c>
      <c r="H54" s="22">
        <f t="shared" si="0"/>
        <v>46200</v>
      </c>
      <c r="I54" s="22">
        <f t="shared" si="1"/>
        <v>0</v>
      </c>
      <c r="J54" s="9">
        <v>40970</v>
      </c>
      <c r="K54" s="9">
        <v>40971</v>
      </c>
      <c r="L54" s="22">
        <v>1</v>
      </c>
      <c r="M54" s="22" t="s">
        <v>216</v>
      </c>
      <c r="N54" s="22">
        <f t="shared" si="2"/>
        <v>28</v>
      </c>
      <c r="O54" s="22">
        <f t="shared" si="3"/>
        <v>46200</v>
      </c>
    </row>
    <row r="55" spans="1:15" ht="14.25" x14ac:dyDescent="0.2">
      <c r="A55" s="22" t="s">
        <v>233</v>
      </c>
      <c r="B55" s="22" t="s">
        <v>339</v>
      </c>
      <c r="C55" s="22">
        <v>1850</v>
      </c>
      <c r="D55" s="22" t="s">
        <v>232</v>
      </c>
      <c r="E55" s="9">
        <v>40969</v>
      </c>
      <c r="F55" s="22">
        <v>12</v>
      </c>
      <c r="G55" s="22">
        <v>1</v>
      </c>
      <c r="H55" s="22">
        <f t="shared" si="0"/>
        <v>22200</v>
      </c>
      <c r="I55" s="22">
        <f t="shared" si="1"/>
        <v>1850</v>
      </c>
      <c r="J55" s="9">
        <v>40971</v>
      </c>
      <c r="K55" s="9">
        <v>40972</v>
      </c>
      <c r="L55" s="22">
        <v>1</v>
      </c>
      <c r="M55" s="22" t="s">
        <v>217</v>
      </c>
      <c r="N55" s="22">
        <f t="shared" si="2"/>
        <v>11</v>
      </c>
      <c r="O55" s="22">
        <f t="shared" si="3"/>
        <v>20350</v>
      </c>
    </row>
    <row r="56" spans="1:15" ht="14.25" x14ac:dyDescent="0.2">
      <c r="A56" s="22" t="s">
        <v>226</v>
      </c>
      <c r="B56" s="22" t="s">
        <v>344</v>
      </c>
      <c r="C56" s="22">
        <v>2500</v>
      </c>
      <c r="D56" s="22" t="s">
        <v>232</v>
      </c>
      <c r="E56" s="9">
        <v>40961</v>
      </c>
      <c r="F56" s="22">
        <v>11</v>
      </c>
      <c r="G56" s="22">
        <v>0</v>
      </c>
      <c r="H56" s="22">
        <f t="shared" si="0"/>
        <v>27500</v>
      </c>
      <c r="I56" s="22">
        <f t="shared" si="1"/>
        <v>0</v>
      </c>
      <c r="J56" s="9">
        <v>40971</v>
      </c>
      <c r="K56" s="9">
        <v>40971</v>
      </c>
      <c r="L56" s="22">
        <v>2</v>
      </c>
      <c r="M56" s="22" t="s">
        <v>216</v>
      </c>
      <c r="N56" s="22">
        <f t="shared" si="2"/>
        <v>11</v>
      </c>
      <c r="O56" s="22">
        <f t="shared" si="3"/>
        <v>27500</v>
      </c>
    </row>
    <row r="57" spans="1:15" ht="14.25" x14ac:dyDescent="0.2">
      <c r="A57" s="22" t="s">
        <v>222</v>
      </c>
      <c r="B57" s="22" t="s">
        <v>344</v>
      </c>
      <c r="C57" s="22">
        <v>4050</v>
      </c>
      <c r="D57" s="22" t="s">
        <v>231</v>
      </c>
      <c r="E57" s="9">
        <v>40964</v>
      </c>
      <c r="F57" s="22">
        <v>47</v>
      </c>
      <c r="G57" s="22">
        <v>3</v>
      </c>
      <c r="H57" s="22">
        <f t="shared" si="0"/>
        <v>190350</v>
      </c>
      <c r="I57" s="22">
        <f t="shared" si="1"/>
        <v>12150</v>
      </c>
      <c r="J57" s="9">
        <v>40971</v>
      </c>
      <c r="K57" s="9">
        <v>40973</v>
      </c>
      <c r="L57" s="22">
        <v>1</v>
      </c>
      <c r="M57" s="22" t="s">
        <v>64</v>
      </c>
      <c r="N57" s="22">
        <f t="shared" si="2"/>
        <v>44</v>
      </c>
      <c r="O57" s="22">
        <f t="shared" si="3"/>
        <v>178200</v>
      </c>
    </row>
    <row r="58" spans="1:15" ht="14.25" x14ac:dyDescent="0.2">
      <c r="A58" s="22" t="s">
        <v>227</v>
      </c>
      <c r="B58" s="22" t="s">
        <v>339</v>
      </c>
      <c r="C58" s="22">
        <v>1200</v>
      </c>
      <c r="D58" s="22" t="s">
        <v>228</v>
      </c>
      <c r="E58" s="9">
        <v>40962</v>
      </c>
      <c r="F58" s="22">
        <v>43</v>
      </c>
      <c r="G58" s="22">
        <v>0</v>
      </c>
      <c r="H58" s="22">
        <f t="shared" si="0"/>
        <v>51600</v>
      </c>
      <c r="I58" s="22">
        <f t="shared" si="1"/>
        <v>0</v>
      </c>
      <c r="J58" s="9">
        <v>40973</v>
      </c>
      <c r="K58" s="9">
        <v>40974</v>
      </c>
      <c r="L58" s="22">
        <v>1</v>
      </c>
      <c r="M58" s="22" t="s">
        <v>216</v>
      </c>
      <c r="N58" s="22">
        <f t="shared" si="2"/>
        <v>43</v>
      </c>
      <c r="O58" s="22">
        <f t="shared" si="3"/>
        <v>51600</v>
      </c>
    </row>
    <row r="59" spans="1:15" ht="14.25" x14ac:dyDescent="0.2">
      <c r="A59" s="22" t="s">
        <v>226</v>
      </c>
      <c r="B59" s="22" t="s">
        <v>342</v>
      </c>
      <c r="C59" s="22">
        <v>2000</v>
      </c>
      <c r="D59" s="22" t="s">
        <v>231</v>
      </c>
      <c r="E59" s="9">
        <v>40971</v>
      </c>
      <c r="F59" s="22">
        <v>16</v>
      </c>
      <c r="G59" s="22">
        <v>0</v>
      </c>
      <c r="H59" s="22">
        <f t="shared" si="0"/>
        <v>32000</v>
      </c>
      <c r="I59" s="22">
        <f t="shared" si="1"/>
        <v>0</v>
      </c>
      <c r="J59" s="9">
        <v>40973</v>
      </c>
      <c r="K59" s="9">
        <v>40974</v>
      </c>
      <c r="L59" s="22">
        <v>1</v>
      </c>
      <c r="M59" s="22" t="s">
        <v>217</v>
      </c>
      <c r="N59" s="22">
        <f t="shared" si="2"/>
        <v>16</v>
      </c>
      <c r="O59" s="22">
        <f t="shared" si="3"/>
        <v>32000</v>
      </c>
    </row>
    <row r="60" spans="1:15" ht="14.25" x14ac:dyDescent="0.2">
      <c r="A60" s="22" t="s">
        <v>221</v>
      </c>
      <c r="B60" s="22" t="s">
        <v>340</v>
      </c>
      <c r="C60" s="22">
        <v>2620</v>
      </c>
      <c r="D60" s="22" t="s">
        <v>231</v>
      </c>
      <c r="E60" s="9">
        <v>40966</v>
      </c>
      <c r="F60" s="22">
        <v>25</v>
      </c>
      <c r="G60" s="22">
        <v>0</v>
      </c>
      <c r="H60" s="22">
        <f t="shared" si="0"/>
        <v>65500</v>
      </c>
      <c r="I60" s="22">
        <f t="shared" si="1"/>
        <v>0</v>
      </c>
      <c r="J60" s="9">
        <v>40973</v>
      </c>
      <c r="K60" s="9">
        <v>40973</v>
      </c>
      <c r="L60" s="22">
        <v>1</v>
      </c>
      <c r="M60" s="22" t="s">
        <v>215</v>
      </c>
      <c r="N60" s="22">
        <f t="shared" si="2"/>
        <v>25</v>
      </c>
      <c r="O60" s="22">
        <f t="shared" si="3"/>
        <v>65500</v>
      </c>
    </row>
    <row r="61" spans="1:15" ht="14.25" x14ac:dyDescent="0.2">
      <c r="A61" s="22" t="s">
        <v>227</v>
      </c>
      <c r="B61" s="22" t="s">
        <v>345</v>
      </c>
      <c r="C61" s="22">
        <v>1100</v>
      </c>
      <c r="D61" s="22" t="s">
        <v>231</v>
      </c>
      <c r="E61" s="9">
        <v>40966</v>
      </c>
      <c r="F61" s="22">
        <v>50</v>
      </c>
      <c r="G61" s="22">
        <v>3</v>
      </c>
      <c r="H61" s="22">
        <f t="shared" si="0"/>
        <v>55000</v>
      </c>
      <c r="I61" s="22">
        <f t="shared" si="1"/>
        <v>3300</v>
      </c>
      <c r="J61" s="9">
        <v>40975</v>
      </c>
      <c r="K61" s="9">
        <v>40976</v>
      </c>
      <c r="L61" s="22">
        <v>2</v>
      </c>
      <c r="M61" s="22" t="s">
        <v>216</v>
      </c>
      <c r="N61" s="22">
        <f t="shared" si="2"/>
        <v>47</v>
      </c>
      <c r="O61" s="22">
        <f t="shared" si="3"/>
        <v>51700</v>
      </c>
    </row>
    <row r="62" spans="1:15" ht="14.25" x14ac:dyDescent="0.2">
      <c r="A62" s="22" t="s">
        <v>219</v>
      </c>
      <c r="B62" s="22" t="s">
        <v>340</v>
      </c>
      <c r="C62" s="22">
        <v>3200</v>
      </c>
      <c r="D62" s="22" t="s">
        <v>228</v>
      </c>
      <c r="E62" s="9">
        <v>40972</v>
      </c>
      <c r="F62" s="22">
        <v>32</v>
      </c>
      <c r="G62" s="22">
        <v>0</v>
      </c>
      <c r="H62" s="22">
        <f t="shared" si="0"/>
        <v>102400</v>
      </c>
      <c r="I62" s="22">
        <f t="shared" si="1"/>
        <v>0</v>
      </c>
      <c r="J62" s="9">
        <v>40975</v>
      </c>
      <c r="K62" s="9">
        <v>40975</v>
      </c>
      <c r="L62" s="22">
        <v>1</v>
      </c>
      <c r="M62" s="22" t="s">
        <v>217</v>
      </c>
      <c r="N62" s="22">
        <f t="shared" si="2"/>
        <v>32</v>
      </c>
      <c r="O62" s="22">
        <f t="shared" si="3"/>
        <v>102400</v>
      </c>
    </row>
    <row r="63" spans="1:15" ht="14.25" x14ac:dyDescent="0.2">
      <c r="A63" s="22" t="s">
        <v>222</v>
      </c>
      <c r="B63" s="22" t="s">
        <v>341</v>
      </c>
      <c r="C63" s="22">
        <v>4550</v>
      </c>
      <c r="D63" s="22" t="s">
        <v>232</v>
      </c>
      <c r="E63" s="9">
        <v>40968</v>
      </c>
      <c r="F63" s="22">
        <v>27</v>
      </c>
      <c r="G63" s="22">
        <v>0</v>
      </c>
      <c r="H63" s="22">
        <f t="shared" si="0"/>
        <v>122850</v>
      </c>
      <c r="I63" s="22">
        <f t="shared" si="1"/>
        <v>0</v>
      </c>
      <c r="J63" s="9">
        <v>40976</v>
      </c>
      <c r="K63" s="9">
        <v>40977</v>
      </c>
      <c r="L63" s="22">
        <v>2</v>
      </c>
      <c r="M63" s="22" t="s">
        <v>64</v>
      </c>
      <c r="N63" s="22">
        <f t="shared" si="2"/>
        <v>27</v>
      </c>
      <c r="O63" s="22">
        <f t="shared" si="3"/>
        <v>122850</v>
      </c>
    </row>
    <row r="64" spans="1:15" ht="14.25" x14ac:dyDescent="0.2">
      <c r="A64" s="22" t="s">
        <v>221</v>
      </c>
      <c r="B64" s="22" t="s">
        <v>340</v>
      </c>
      <c r="C64" s="22">
        <v>2600</v>
      </c>
      <c r="D64" s="22" t="s">
        <v>228</v>
      </c>
      <c r="E64" s="9">
        <v>40965</v>
      </c>
      <c r="F64" s="22">
        <v>10</v>
      </c>
      <c r="G64" s="22">
        <v>4</v>
      </c>
      <c r="H64" s="22">
        <f t="shared" si="0"/>
        <v>26000</v>
      </c>
      <c r="I64" s="22">
        <f t="shared" si="1"/>
        <v>10400</v>
      </c>
      <c r="J64" s="9">
        <v>40976</v>
      </c>
      <c r="K64" s="9">
        <v>40977</v>
      </c>
      <c r="L64" s="22">
        <v>1</v>
      </c>
      <c r="M64" s="22" t="s">
        <v>64</v>
      </c>
      <c r="N64" s="22">
        <f t="shared" si="2"/>
        <v>6</v>
      </c>
      <c r="O64" s="22">
        <f t="shared" si="3"/>
        <v>15600</v>
      </c>
    </row>
    <row r="65" spans="1:15" ht="14.25" x14ac:dyDescent="0.2">
      <c r="A65" s="22" t="s">
        <v>213</v>
      </c>
      <c r="B65" s="22" t="s">
        <v>341</v>
      </c>
      <c r="C65" s="22">
        <v>1350</v>
      </c>
      <c r="D65" s="22" t="s">
        <v>228</v>
      </c>
      <c r="E65" s="9">
        <v>40970</v>
      </c>
      <c r="F65" s="22">
        <v>36</v>
      </c>
      <c r="G65" s="22">
        <v>0</v>
      </c>
      <c r="H65" s="22">
        <f t="shared" si="0"/>
        <v>48600</v>
      </c>
      <c r="I65" s="22">
        <f t="shared" si="1"/>
        <v>0</v>
      </c>
      <c r="J65" s="9">
        <v>40976</v>
      </c>
      <c r="K65" s="9">
        <v>40978</v>
      </c>
      <c r="L65" s="22">
        <v>2</v>
      </c>
      <c r="M65" s="22" t="s">
        <v>117</v>
      </c>
      <c r="N65" s="22">
        <f t="shared" si="2"/>
        <v>36</v>
      </c>
      <c r="O65" s="22">
        <f t="shared" si="3"/>
        <v>48600</v>
      </c>
    </row>
    <row r="66" spans="1:15" ht="14.25" x14ac:dyDescent="0.2">
      <c r="A66" s="22" t="s">
        <v>227</v>
      </c>
      <c r="B66" s="22" t="s">
        <v>345</v>
      </c>
      <c r="C66" s="22">
        <v>1080</v>
      </c>
      <c r="D66" s="22" t="s">
        <v>230</v>
      </c>
      <c r="E66" s="9">
        <v>40972</v>
      </c>
      <c r="F66" s="22">
        <v>18</v>
      </c>
      <c r="G66" s="22">
        <v>1</v>
      </c>
      <c r="H66" s="22">
        <f t="shared" si="0"/>
        <v>19440</v>
      </c>
      <c r="I66" s="22">
        <f t="shared" si="1"/>
        <v>1080</v>
      </c>
      <c r="J66" s="9">
        <v>40978</v>
      </c>
      <c r="K66" s="9">
        <v>40979</v>
      </c>
      <c r="L66" s="22">
        <v>2</v>
      </c>
      <c r="M66" s="22" t="s">
        <v>215</v>
      </c>
      <c r="N66" s="22">
        <f t="shared" si="2"/>
        <v>17</v>
      </c>
      <c r="O66" s="22">
        <f t="shared" si="3"/>
        <v>18360</v>
      </c>
    </row>
    <row r="67" spans="1:15" ht="14.25" x14ac:dyDescent="0.2">
      <c r="A67" s="22" t="s">
        <v>213</v>
      </c>
      <c r="B67" s="22" t="s">
        <v>339</v>
      </c>
      <c r="C67" s="22">
        <v>1350</v>
      </c>
      <c r="D67" s="22" t="s">
        <v>214</v>
      </c>
      <c r="E67" s="9">
        <v>40966</v>
      </c>
      <c r="F67" s="22">
        <v>32</v>
      </c>
      <c r="G67" s="22">
        <v>0</v>
      </c>
      <c r="H67" s="22">
        <f t="shared" si="0"/>
        <v>43200</v>
      </c>
      <c r="I67" s="22">
        <f t="shared" si="1"/>
        <v>0</v>
      </c>
      <c r="J67" s="9">
        <v>40979</v>
      </c>
      <c r="K67" s="9">
        <v>40980</v>
      </c>
      <c r="L67" s="22">
        <v>1</v>
      </c>
      <c r="M67" s="22" t="s">
        <v>215</v>
      </c>
      <c r="N67" s="22">
        <f t="shared" si="2"/>
        <v>32</v>
      </c>
      <c r="O67" s="22">
        <f t="shared" si="3"/>
        <v>43200</v>
      </c>
    </row>
    <row r="68" spans="1:15" ht="14.25" x14ac:dyDescent="0.2">
      <c r="A68" s="22" t="s">
        <v>226</v>
      </c>
      <c r="B68" s="22" t="s">
        <v>343</v>
      </c>
      <c r="C68" s="22">
        <v>1650</v>
      </c>
      <c r="D68" s="22" t="s">
        <v>231</v>
      </c>
      <c r="E68" s="9">
        <v>40969</v>
      </c>
      <c r="F68" s="22">
        <v>16</v>
      </c>
      <c r="G68" s="22">
        <v>3</v>
      </c>
      <c r="H68" s="22">
        <f t="shared" ref="H68:H131" si="4">F68*C68</f>
        <v>26400</v>
      </c>
      <c r="I68" s="22">
        <f t="shared" ref="I68:I131" si="5">C68*G68</f>
        <v>4950</v>
      </c>
      <c r="J68" s="9">
        <v>40980</v>
      </c>
      <c r="K68" s="9">
        <v>40982</v>
      </c>
      <c r="L68" s="22">
        <v>1</v>
      </c>
      <c r="M68" s="22" t="s">
        <v>216</v>
      </c>
      <c r="N68" s="22">
        <f t="shared" ref="N68:N131" si="6">F68-G68</f>
        <v>13</v>
      </c>
      <c r="O68" s="22">
        <f t="shared" ref="O68:O131" si="7">C68*N68</f>
        <v>21450</v>
      </c>
    </row>
    <row r="69" spans="1:15" ht="14.25" x14ac:dyDescent="0.2">
      <c r="A69" s="22" t="s">
        <v>223</v>
      </c>
      <c r="B69" s="22" t="s">
        <v>343</v>
      </c>
      <c r="C69" s="22">
        <v>5490</v>
      </c>
      <c r="D69" s="22" t="s">
        <v>229</v>
      </c>
      <c r="E69" s="9">
        <v>40970</v>
      </c>
      <c r="F69" s="22">
        <v>41</v>
      </c>
      <c r="G69" s="22">
        <v>1</v>
      </c>
      <c r="H69" s="22">
        <f t="shared" si="4"/>
        <v>225090</v>
      </c>
      <c r="I69" s="22">
        <f t="shared" si="5"/>
        <v>5490</v>
      </c>
      <c r="J69" s="9">
        <v>40981</v>
      </c>
      <c r="K69" s="9">
        <v>40983</v>
      </c>
      <c r="L69" s="22">
        <v>1</v>
      </c>
      <c r="M69" s="22" t="s">
        <v>215</v>
      </c>
      <c r="N69" s="22">
        <f t="shared" si="6"/>
        <v>40</v>
      </c>
      <c r="O69" s="22">
        <f t="shared" si="7"/>
        <v>219600</v>
      </c>
    </row>
    <row r="70" spans="1:15" ht="14.25" x14ac:dyDescent="0.2">
      <c r="A70" s="22" t="s">
        <v>226</v>
      </c>
      <c r="B70" s="22" t="s">
        <v>341</v>
      </c>
      <c r="C70" s="22">
        <v>1560</v>
      </c>
      <c r="D70" s="22" t="s">
        <v>230</v>
      </c>
      <c r="E70" s="9">
        <v>40970</v>
      </c>
      <c r="F70" s="22">
        <v>18</v>
      </c>
      <c r="G70" s="22">
        <v>1</v>
      </c>
      <c r="H70" s="22">
        <f t="shared" si="4"/>
        <v>28080</v>
      </c>
      <c r="I70" s="22">
        <f t="shared" si="5"/>
        <v>1560</v>
      </c>
      <c r="J70" s="9">
        <v>40983</v>
      </c>
      <c r="K70" s="9">
        <v>40984</v>
      </c>
      <c r="L70" s="22">
        <v>1</v>
      </c>
      <c r="M70" s="22" t="s">
        <v>218</v>
      </c>
      <c r="N70" s="22">
        <f t="shared" si="6"/>
        <v>17</v>
      </c>
      <c r="O70" s="22">
        <f t="shared" si="7"/>
        <v>26520</v>
      </c>
    </row>
    <row r="71" spans="1:15" ht="14.25" x14ac:dyDescent="0.2">
      <c r="A71" s="22" t="s">
        <v>213</v>
      </c>
      <c r="B71" s="22" t="s">
        <v>341</v>
      </c>
      <c r="C71" s="22">
        <v>1300</v>
      </c>
      <c r="D71" s="22" t="s">
        <v>230</v>
      </c>
      <c r="E71" s="9">
        <v>40972</v>
      </c>
      <c r="F71" s="22">
        <v>35</v>
      </c>
      <c r="G71" s="22">
        <v>1</v>
      </c>
      <c r="H71" s="22">
        <f t="shared" si="4"/>
        <v>45500</v>
      </c>
      <c r="I71" s="22">
        <f t="shared" si="5"/>
        <v>1300</v>
      </c>
      <c r="J71" s="9">
        <v>40983</v>
      </c>
      <c r="K71" s="9">
        <v>40985</v>
      </c>
      <c r="L71" s="22">
        <v>2</v>
      </c>
      <c r="M71" s="22" t="s">
        <v>218</v>
      </c>
      <c r="N71" s="22">
        <f t="shared" si="6"/>
        <v>34</v>
      </c>
      <c r="O71" s="22">
        <f t="shared" si="7"/>
        <v>44200</v>
      </c>
    </row>
    <row r="72" spans="1:15" ht="14.25" x14ac:dyDescent="0.2">
      <c r="A72" s="22" t="s">
        <v>227</v>
      </c>
      <c r="B72" s="22" t="s">
        <v>343</v>
      </c>
      <c r="C72" s="22">
        <v>800</v>
      </c>
      <c r="D72" s="22" t="s">
        <v>214</v>
      </c>
      <c r="E72" s="9">
        <v>40984</v>
      </c>
      <c r="F72" s="22">
        <v>17</v>
      </c>
      <c r="G72" s="22">
        <v>1</v>
      </c>
      <c r="H72" s="22">
        <f t="shared" si="4"/>
        <v>13600</v>
      </c>
      <c r="I72" s="22">
        <f t="shared" si="5"/>
        <v>800</v>
      </c>
      <c r="J72" s="9">
        <v>40984</v>
      </c>
      <c r="K72" s="9">
        <v>40986</v>
      </c>
      <c r="L72" s="22">
        <v>2</v>
      </c>
      <c r="M72" s="22" t="s">
        <v>216</v>
      </c>
      <c r="N72" s="22">
        <f t="shared" si="6"/>
        <v>16</v>
      </c>
      <c r="O72" s="22">
        <f t="shared" si="7"/>
        <v>12800</v>
      </c>
    </row>
    <row r="73" spans="1:15" ht="14.25" x14ac:dyDescent="0.2">
      <c r="A73" s="22" t="s">
        <v>221</v>
      </c>
      <c r="B73" s="22" t="s">
        <v>344</v>
      </c>
      <c r="C73" s="22">
        <v>2500</v>
      </c>
      <c r="D73" s="22" t="s">
        <v>228</v>
      </c>
      <c r="E73" s="9">
        <v>40970</v>
      </c>
      <c r="F73" s="22">
        <v>48</v>
      </c>
      <c r="G73" s="22">
        <v>2</v>
      </c>
      <c r="H73" s="22">
        <f t="shared" si="4"/>
        <v>120000</v>
      </c>
      <c r="I73" s="22">
        <f t="shared" si="5"/>
        <v>5000</v>
      </c>
      <c r="J73" s="9">
        <v>40984</v>
      </c>
      <c r="K73" s="9">
        <v>40985</v>
      </c>
      <c r="L73" s="22">
        <v>1</v>
      </c>
      <c r="M73" s="22" t="s">
        <v>117</v>
      </c>
      <c r="N73" s="22">
        <f t="shared" si="6"/>
        <v>46</v>
      </c>
      <c r="O73" s="22">
        <f t="shared" si="7"/>
        <v>115000</v>
      </c>
    </row>
    <row r="74" spans="1:15" ht="14.25" x14ac:dyDescent="0.2">
      <c r="A74" s="22" t="s">
        <v>227</v>
      </c>
      <c r="B74" s="22" t="s">
        <v>342</v>
      </c>
      <c r="C74" s="22">
        <v>1240</v>
      </c>
      <c r="D74" s="22" t="s">
        <v>232</v>
      </c>
      <c r="E74" s="9">
        <v>40981</v>
      </c>
      <c r="F74" s="22">
        <v>27</v>
      </c>
      <c r="G74" s="22">
        <v>0</v>
      </c>
      <c r="H74" s="22">
        <f t="shared" si="4"/>
        <v>33480</v>
      </c>
      <c r="I74" s="22">
        <f t="shared" si="5"/>
        <v>0</v>
      </c>
      <c r="J74" s="9">
        <v>40986</v>
      </c>
      <c r="K74" s="9">
        <v>40987</v>
      </c>
      <c r="L74" s="22">
        <v>1</v>
      </c>
      <c r="M74" s="22" t="s">
        <v>64</v>
      </c>
      <c r="N74" s="22">
        <f t="shared" si="6"/>
        <v>27</v>
      </c>
      <c r="O74" s="22">
        <f t="shared" si="7"/>
        <v>33480</v>
      </c>
    </row>
    <row r="75" spans="1:15" ht="14.25" x14ac:dyDescent="0.2">
      <c r="A75" s="22" t="s">
        <v>219</v>
      </c>
      <c r="B75" s="22" t="s">
        <v>339</v>
      </c>
      <c r="C75" s="22">
        <v>3180</v>
      </c>
      <c r="D75" s="22" t="s">
        <v>230</v>
      </c>
      <c r="E75" s="9">
        <v>40983</v>
      </c>
      <c r="F75" s="22">
        <v>39</v>
      </c>
      <c r="G75" s="22">
        <v>1</v>
      </c>
      <c r="H75" s="22">
        <f t="shared" si="4"/>
        <v>124020</v>
      </c>
      <c r="I75" s="22">
        <f t="shared" si="5"/>
        <v>3180</v>
      </c>
      <c r="J75" s="9">
        <v>40986</v>
      </c>
      <c r="K75" s="9">
        <v>40986</v>
      </c>
      <c r="L75" s="22">
        <v>2</v>
      </c>
      <c r="M75" s="22" t="s">
        <v>217</v>
      </c>
      <c r="N75" s="22">
        <f t="shared" si="6"/>
        <v>38</v>
      </c>
      <c r="O75" s="22">
        <f t="shared" si="7"/>
        <v>120840</v>
      </c>
    </row>
    <row r="76" spans="1:15" ht="14.25" x14ac:dyDescent="0.2">
      <c r="A76" s="22" t="s">
        <v>226</v>
      </c>
      <c r="B76" s="22" t="s">
        <v>339</v>
      </c>
      <c r="C76" s="22">
        <v>900</v>
      </c>
      <c r="D76" s="22" t="s">
        <v>231</v>
      </c>
      <c r="E76" s="9">
        <v>40981</v>
      </c>
      <c r="F76" s="22">
        <v>40</v>
      </c>
      <c r="G76" s="22">
        <v>4</v>
      </c>
      <c r="H76" s="22">
        <f t="shared" si="4"/>
        <v>36000</v>
      </c>
      <c r="I76" s="22">
        <f t="shared" si="5"/>
        <v>3600</v>
      </c>
      <c r="J76" s="9">
        <v>40988</v>
      </c>
      <c r="K76" s="9">
        <v>40989</v>
      </c>
      <c r="L76" s="22">
        <v>1</v>
      </c>
      <c r="M76" s="22" t="s">
        <v>216</v>
      </c>
      <c r="N76" s="22">
        <f t="shared" si="6"/>
        <v>36</v>
      </c>
      <c r="O76" s="22">
        <f t="shared" si="7"/>
        <v>32400</v>
      </c>
    </row>
    <row r="77" spans="1:15" ht="14.25" x14ac:dyDescent="0.2">
      <c r="A77" s="22" t="s">
        <v>226</v>
      </c>
      <c r="B77" s="22" t="s">
        <v>343</v>
      </c>
      <c r="C77" s="22">
        <v>1700</v>
      </c>
      <c r="D77" s="22" t="s">
        <v>228</v>
      </c>
      <c r="E77" s="9">
        <v>40979</v>
      </c>
      <c r="F77" s="22">
        <v>40</v>
      </c>
      <c r="G77" s="22">
        <v>2</v>
      </c>
      <c r="H77" s="22">
        <f t="shared" si="4"/>
        <v>68000</v>
      </c>
      <c r="I77" s="22">
        <f t="shared" si="5"/>
        <v>3400</v>
      </c>
      <c r="J77" s="9">
        <v>40992</v>
      </c>
      <c r="K77" s="9">
        <v>40992</v>
      </c>
      <c r="L77" s="22">
        <v>1</v>
      </c>
      <c r="M77" s="22" t="s">
        <v>217</v>
      </c>
      <c r="N77" s="22">
        <f t="shared" si="6"/>
        <v>38</v>
      </c>
      <c r="O77" s="22">
        <f t="shared" si="7"/>
        <v>64600</v>
      </c>
    </row>
    <row r="78" spans="1:15" ht="14.25" x14ac:dyDescent="0.2">
      <c r="A78" s="22" t="s">
        <v>226</v>
      </c>
      <c r="B78" s="22" t="s">
        <v>339</v>
      </c>
      <c r="C78" s="22">
        <v>880</v>
      </c>
      <c r="D78" s="22" t="s">
        <v>229</v>
      </c>
      <c r="E78" s="9">
        <v>40985</v>
      </c>
      <c r="F78" s="22">
        <v>29</v>
      </c>
      <c r="G78" s="22">
        <v>2</v>
      </c>
      <c r="H78" s="22">
        <f t="shared" si="4"/>
        <v>25520</v>
      </c>
      <c r="I78" s="22">
        <f t="shared" si="5"/>
        <v>1760</v>
      </c>
      <c r="J78" s="9">
        <v>40992</v>
      </c>
      <c r="K78" s="9">
        <v>40994</v>
      </c>
      <c r="L78" s="22">
        <v>1</v>
      </c>
      <c r="M78" s="22" t="s">
        <v>64</v>
      </c>
      <c r="N78" s="22">
        <f t="shared" si="6"/>
        <v>27</v>
      </c>
      <c r="O78" s="22">
        <f t="shared" si="7"/>
        <v>23760</v>
      </c>
    </row>
    <row r="79" spans="1:15" ht="14.25" x14ac:dyDescent="0.2">
      <c r="A79" s="22" t="s">
        <v>213</v>
      </c>
      <c r="B79" s="22" t="s">
        <v>342</v>
      </c>
      <c r="C79" s="22">
        <v>1800</v>
      </c>
      <c r="D79" s="22" t="s">
        <v>232</v>
      </c>
      <c r="E79" s="9">
        <v>40989</v>
      </c>
      <c r="F79" s="22">
        <v>48</v>
      </c>
      <c r="G79" s="22">
        <v>4</v>
      </c>
      <c r="H79" s="22">
        <f t="shared" si="4"/>
        <v>86400</v>
      </c>
      <c r="I79" s="22">
        <f t="shared" si="5"/>
        <v>7200</v>
      </c>
      <c r="J79" s="9">
        <v>40992</v>
      </c>
      <c r="K79" s="9">
        <v>40994</v>
      </c>
      <c r="L79" s="22">
        <v>1</v>
      </c>
      <c r="M79" s="22" t="s">
        <v>218</v>
      </c>
      <c r="N79" s="22">
        <f t="shared" si="6"/>
        <v>44</v>
      </c>
      <c r="O79" s="22">
        <f t="shared" si="7"/>
        <v>79200</v>
      </c>
    </row>
    <row r="80" spans="1:15" ht="14.25" x14ac:dyDescent="0.2">
      <c r="A80" s="22" t="s">
        <v>221</v>
      </c>
      <c r="B80" s="22" t="s">
        <v>344</v>
      </c>
      <c r="C80" s="22">
        <v>2560</v>
      </c>
      <c r="D80" s="22" t="s">
        <v>214</v>
      </c>
      <c r="E80" s="9">
        <v>40990</v>
      </c>
      <c r="F80" s="22">
        <v>15</v>
      </c>
      <c r="G80" s="22">
        <v>0</v>
      </c>
      <c r="H80" s="22">
        <f t="shared" si="4"/>
        <v>38400</v>
      </c>
      <c r="I80" s="22">
        <f t="shared" si="5"/>
        <v>0</v>
      </c>
      <c r="J80" s="9">
        <v>40993</v>
      </c>
      <c r="K80" s="9">
        <v>40994</v>
      </c>
      <c r="L80" s="22">
        <v>1</v>
      </c>
      <c r="M80" s="22" t="s">
        <v>217</v>
      </c>
      <c r="N80" s="22">
        <f t="shared" si="6"/>
        <v>15</v>
      </c>
      <c r="O80" s="22">
        <f t="shared" si="7"/>
        <v>38400</v>
      </c>
    </row>
    <row r="81" spans="1:15" ht="14.25" x14ac:dyDescent="0.2">
      <c r="A81" s="22" t="s">
        <v>224</v>
      </c>
      <c r="B81" s="22" t="s">
        <v>340</v>
      </c>
      <c r="C81" s="22">
        <v>1750</v>
      </c>
      <c r="D81" s="22" t="s">
        <v>230</v>
      </c>
      <c r="E81" s="9">
        <v>40989</v>
      </c>
      <c r="F81" s="22">
        <v>32</v>
      </c>
      <c r="G81" s="22">
        <v>2</v>
      </c>
      <c r="H81" s="22">
        <f t="shared" si="4"/>
        <v>56000</v>
      </c>
      <c r="I81" s="22">
        <f t="shared" si="5"/>
        <v>3500</v>
      </c>
      <c r="J81" s="9">
        <v>40994</v>
      </c>
      <c r="K81" s="9">
        <v>40994</v>
      </c>
      <c r="L81" s="22">
        <v>2</v>
      </c>
      <c r="M81" s="22" t="s">
        <v>216</v>
      </c>
      <c r="N81" s="22">
        <f t="shared" si="6"/>
        <v>30</v>
      </c>
      <c r="O81" s="22">
        <f t="shared" si="7"/>
        <v>52500</v>
      </c>
    </row>
    <row r="82" spans="1:15" ht="14.25" x14ac:dyDescent="0.2">
      <c r="A82" s="22" t="s">
        <v>213</v>
      </c>
      <c r="B82" s="22" t="s">
        <v>340</v>
      </c>
      <c r="C82" s="22">
        <v>2000</v>
      </c>
      <c r="D82" s="22" t="s">
        <v>230</v>
      </c>
      <c r="E82" s="9">
        <v>40987</v>
      </c>
      <c r="F82" s="22">
        <v>44</v>
      </c>
      <c r="G82" s="22">
        <v>4</v>
      </c>
      <c r="H82" s="22">
        <f t="shared" si="4"/>
        <v>88000</v>
      </c>
      <c r="I82" s="22">
        <f t="shared" si="5"/>
        <v>8000</v>
      </c>
      <c r="J82" s="9">
        <v>40996</v>
      </c>
      <c r="K82" s="9">
        <v>40996</v>
      </c>
      <c r="L82" s="22">
        <v>1</v>
      </c>
      <c r="M82" s="22" t="s">
        <v>117</v>
      </c>
      <c r="N82" s="22">
        <f t="shared" si="6"/>
        <v>40</v>
      </c>
      <c r="O82" s="22">
        <f t="shared" si="7"/>
        <v>80000</v>
      </c>
    </row>
    <row r="83" spans="1:15" ht="14.25" x14ac:dyDescent="0.2">
      <c r="A83" s="22" t="s">
        <v>227</v>
      </c>
      <c r="B83" s="22" t="s">
        <v>343</v>
      </c>
      <c r="C83" s="22">
        <v>900</v>
      </c>
      <c r="D83" s="22" t="s">
        <v>228</v>
      </c>
      <c r="E83" s="9">
        <v>40988</v>
      </c>
      <c r="F83" s="22">
        <v>38</v>
      </c>
      <c r="G83" s="22">
        <v>0</v>
      </c>
      <c r="H83" s="22">
        <f t="shared" si="4"/>
        <v>34200</v>
      </c>
      <c r="I83" s="22">
        <f t="shared" si="5"/>
        <v>0</v>
      </c>
      <c r="J83" s="9">
        <v>40997</v>
      </c>
      <c r="K83" s="9">
        <v>40997</v>
      </c>
      <c r="L83" s="22">
        <v>2</v>
      </c>
      <c r="M83" s="22" t="s">
        <v>215</v>
      </c>
      <c r="N83" s="22">
        <f t="shared" si="6"/>
        <v>38</v>
      </c>
      <c r="O83" s="22">
        <f t="shared" si="7"/>
        <v>34200</v>
      </c>
    </row>
    <row r="84" spans="1:15" ht="14.25" x14ac:dyDescent="0.2">
      <c r="A84" s="22" t="s">
        <v>225</v>
      </c>
      <c r="B84" s="22" t="s">
        <v>346</v>
      </c>
      <c r="C84" s="22">
        <v>4700</v>
      </c>
      <c r="D84" s="22" t="s">
        <v>229</v>
      </c>
      <c r="E84" s="9">
        <v>40995</v>
      </c>
      <c r="F84" s="22">
        <v>31</v>
      </c>
      <c r="G84" s="22">
        <v>2</v>
      </c>
      <c r="H84" s="22">
        <f t="shared" si="4"/>
        <v>145700</v>
      </c>
      <c r="I84" s="22">
        <f t="shared" si="5"/>
        <v>9400</v>
      </c>
      <c r="J84" s="9">
        <v>40997</v>
      </c>
      <c r="K84" s="9">
        <v>40997</v>
      </c>
      <c r="L84" s="22">
        <v>2</v>
      </c>
      <c r="M84" s="22" t="s">
        <v>215</v>
      </c>
      <c r="N84" s="22">
        <f t="shared" si="6"/>
        <v>29</v>
      </c>
      <c r="O84" s="22">
        <f t="shared" si="7"/>
        <v>136300</v>
      </c>
    </row>
    <row r="85" spans="1:15" ht="14.25" x14ac:dyDescent="0.2">
      <c r="A85" s="22" t="s">
        <v>219</v>
      </c>
      <c r="B85" s="22" t="s">
        <v>342</v>
      </c>
      <c r="C85" s="22">
        <v>1900</v>
      </c>
      <c r="D85" s="22" t="s">
        <v>232</v>
      </c>
      <c r="E85" s="9">
        <v>40989</v>
      </c>
      <c r="F85" s="22">
        <v>12</v>
      </c>
      <c r="G85" s="22">
        <v>4</v>
      </c>
      <c r="H85" s="22">
        <f t="shared" si="4"/>
        <v>22800</v>
      </c>
      <c r="I85" s="22">
        <f t="shared" si="5"/>
        <v>7600</v>
      </c>
      <c r="J85" s="9">
        <v>40997</v>
      </c>
      <c r="K85" s="9">
        <v>40998</v>
      </c>
      <c r="L85" s="22">
        <v>1</v>
      </c>
      <c r="M85" s="22" t="s">
        <v>117</v>
      </c>
      <c r="N85" s="22">
        <f t="shared" si="6"/>
        <v>8</v>
      </c>
      <c r="O85" s="22">
        <f t="shared" si="7"/>
        <v>15200</v>
      </c>
    </row>
    <row r="86" spans="1:15" ht="14.25" x14ac:dyDescent="0.2">
      <c r="A86" s="22" t="s">
        <v>213</v>
      </c>
      <c r="B86" s="22" t="s">
        <v>344</v>
      </c>
      <c r="C86" s="22">
        <v>1300</v>
      </c>
      <c r="D86" s="22" t="s">
        <v>232</v>
      </c>
      <c r="E86" s="9">
        <v>40995</v>
      </c>
      <c r="F86" s="22">
        <v>28</v>
      </c>
      <c r="G86" s="22">
        <v>4</v>
      </c>
      <c r="H86" s="22">
        <f t="shared" si="4"/>
        <v>36400</v>
      </c>
      <c r="I86" s="22">
        <f t="shared" si="5"/>
        <v>5200</v>
      </c>
      <c r="J86" s="9">
        <v>40998</v>
      </c>
      <c r="K86" s="9">
        <v>40999</v>
      </c>
      <c r="L86" s="22">
        <v>2</v>
      </c>
      <c r="M86" s="22" t="s">
        <v>216</v>
      </c>
      <c r="N86" s="22">
        <f t="shared" si="6"/>
        <v>24</v>
      </c>
      <c r="O86" s="22">
        <f t="shared" si="7"/>
        <v>31200</v>
      </c>
    </row>
    <row r="87" spans="1:15" ht="14.25" x14ac:dyDescent="0.2">
      <c r="A87" s="22" t="s">
        <v>222</v>
      </c>
      <c r="B87" s="22" t="s">
        <v>339</v>
      </c>
      <c r="C87" s="22">
        <v>4200</v>
      </c>
      <c r="D87" s="22" t="s">
        <v>232</v>
      </c>
      <c r="E87" s="9">
        <v>41000</v>
      </c>
      <c r="F87" s="22">
        <v>48</v>
      </c>
      <c r="G87" s="22">
        <v>3</v>
      </c>
      <c r="H87" s="22">
        <f t="shared" si="4"/>
        <v>201600</v>
      </c>
      <c r="I87" s="22">
        <f t="shared" si="5"/>
        <v>12600</v>
      </c>
      <c r="J87" s="9">
        <v>41000</v>
      </c>
      <c r="K87" s="9">
        <v>41001</v>
      </c>
      <c r="L87" s="22">
        <v>2</v>
      </c>
      <c r="M87" s="22" t="s">
        <v>217</v>
      </c>
      <c r="N87" s="22">
        <f t="shared" si="6"/>
        <v>45</v>
      </c>
      <c r="O87" s="22">
        <f t="shared" si="7"/>
        <v>189000</v>
      </c>
    </row>
    <row r="88" spans="1:15" ht="14.25" x14ac:dyDescent="0.2">
      <c r="A88" s="22" t="s">
        <v>213</v>
      </c>
      <c r="B88" s="22" t="s">
        <v>343</v>
      </c>
      <c r="C88" s="22">
        <v>1650</v>
      </c>
      <c r="D88" s="22" t="s">
        <v>230</v>
      </c>
      <c r="E88" s="9">
        <v>40999</v>
      </c>
      <c r="F88" s="22">
        <v>42</v>
      </c>
      <c r="G88" s="22">
        <v>2</v>
      </c>
      <c r="H88" s="22">
        <f t="shared" si="4"/>
        <v>69300</v>
      </c>
      <c r="I88" s="22">
        <f t="shared" si="5"/>
        <v>3300</v>
      </c>
      <c r="J88" s="9">
        <v>41000</v>
      </c>
      <c r="K88" s="9">
        <v>41000</v>
      </c>
      <c r="L88" s="22">
        <v>1</v>
      </c>
      <c r="M88" s="22" t="s">
        <v>218</v>
      </c>
      <c r="N88" s="22">
        <f t="shared" si="6"/>
        <v>40</v>
      </c>
      <c r="O88" s="22">
        <f t="shared" si="7"/>
        <v>66000</v>
      </c>
    </row>
    <row r="89" spans="1:15" ht="14.25" x14ac:dyDescent="0.2">
      <c r="A89" s="22" t="s">
        <v>221</v>
      </c>
      <c r="B89" s="22" t="s">
        <v>340</v>
      </c>
      <c r="C89" s="22">
        <v>2700</v>
      </c>
      <c r="D89" s="22" t="s">
        <v>230</v>
      </c>
      <c r="E89" s="9">
        <v>41000</v>
      </c>
      <c r="F89" s="22">
        <v>38</v>
      </c>
      <c r="G89" s="22">
        <v>4</v>
      </c>
      <c r="H89" s="22">
        <f t="shared" si="4"/>
        <v>102600</v>
      </c>
      <c r="I89" s="22">
        <f t="shared" si="5"/>
        <v>10800</v>
      </c>
      <c r="J89" s="9">
        <v>41001</v>
      </c>
      <c r="K89" s="9">
        <v>41003</v>
      </c>
      <c r="L89" s="22">
        <v>1</v>
      </c>
      <c r="M89" s="22" t="s">
        <v>117</v>
      </c>
      <c r="N89" s="22">
        <f t="shared" si="6"/>
        <v>34</v>
      </c>
      <c r="O89" s="22">
        <f t="shared" si="7"/>
        <v>91800</v>
      </c>
    </row>
    <row r="90" spans="1:15" ht="14.25" x14ac:dyDescent="0.2">
      <c r="A90" s="22" t="s">
        <v>225</v>
      </c>
      <c r="B90" s="22" t="s">
        <v>349</v>
      </c>
      <c r="C90" s="22">
        <v>4450</v>
      </c>
      <c r="D90" s="22" t="s">
        <v>231</v>
      </c>
      <c r="E90" s="9">
        <v>40987</v>
      </c>
      <c r="F90" s="22">
        <v>50</v>
      </c>
      <c r="G90" s="22">
        <v>2</v>
      </c>
      <c r="H90" s="22">
        <f t="shared" si="4"/>
        <v>222500</v>
      </c>
      <c r="I90" s="22">
        <f t="shared" si="5"/>
        <v>8900</v>
      </c>
      <c r="J90" s="9">
        <v>41001</v>
      </c>
      <c r="K90" s="9">
        <v>41002</v>
      </c>
      <c r="L90" s="22">
        <v>2</v>
      </c>
      <c r="M90" s="22" t="s">
        <v>215</v>
      </c>
      <c r="N90" s="22">
        <f t="shared" si="6"/>
        <v>48</v>
      </c>
      <c r="O90" s="22">
        <f t="shared" si="7"/>
        <v>213600</v>
      </c>
    </row>
    <row r="91" spans="1:15" ht="14.25" x14ac:dyDescent="0.2">
      <c r="A91" s="22" t="s">
        <v>222</v>
      </c>
      <c r="B91" s="22" t="s">
        <v>341</v>
      </c>
      <c r="C91" s="22">
        <v>4350</v>
      </c>
      <c r="D91" s="22" t="s">
        <v>214</v>
      </c>
      <c r="E91" s="9">
        <v>40999</v>
      </c>
      <c r="F91" s="22">
        <v>21</v>
      </c>
      <c r="G91" s="22">
        <v>3</v>
      </c>
      <c r="H91" s="22">
        <f t="shared" si="4"/>
        <v>91350</v>
      </c>
      <c r="I91" s="22">
        <f t="shared" si="5"/>
        <v>13050</v>
      </c>
      <c r="J91" s="9">
        <v>41002</v>
      </c>
      <c r="K91" s="9">
        <v>41004</v>
      </c>
      <c r="L91" s="22">
        <v>2</v>
      </c>
      <c r="M91" s="22" t="s">
        <v>215</v>
      </c>
      <c r="N91" s="22">
        <f t="shared" si="6"/>
        <v>18</v>
      </c>
      <c r="O91" s="22">
        <f t="shared" si="7"/>
        <v>78300</v>
      </c>
    </row>
    <row r="92" spans="1:15" ht="14.25" x14ac:dyDescent="0.2">
      <c r="A92" s="22" t="s">
        <v>221</v>
      </c>
      <c r="B92" s="22" t="s">
        <v>342</v>
      </c>
      <c r="C92" s="22">
        <v>1800</v>
      </c>
      <c r="D92" s="22" t="s">
        <v>229</v>
      </c>
      <c r="E92" s="9">
        <v>40993</v>
      </c>
      <c r="F92" s="22">
        <v>13</v>
      </c>
      <c r="G92" s="22">
        <v>3</v>
      </c>
      <c r="H92" s="22">
        <f t="shared" si="4"/>
        <v>23400</v>
      </c>
      <c r="I92" s="22">
        <f t="shared" si="5"/>
        <v>5400</v>
      </c>
      <c r="J92" s="9">
        <v>41003</v>
      </c>
      <c r="K92" s="9">
        <v>41003</v>
      </c>
      <c r="L92" s="22">
        <v>2</v>
      </c>
      <c r="M92" s="22" t="s">
        <v>218</v>
      </c>
      <c r="N92" s="22">
        <f t="shared" si="6"/>
        <v>10</v>
      </c>
      <c r="O92" s="22">
        <f t="shared" si="7"/>
        <v>18000</v>
      </c>
    </row>
    <row r="93" spans="1:15" ht="14.25" x14ac:dyDescent="0.2">
      <c r="A93" s="22" t="s">
        <v>221</v>
      </c>
      <c r="B93" s="22" t="s">
        <v>341</v>
      </c>
      <c r="C93" s="22">
        <v>2090</v>
      </c>
      <c r="D93" s="22" t="s">
        <v>229</v>
      </c>
      <c r="E93" s="9">
        <v>40993</v>
      </c>
      <c r="F93" s="22">
        <v>24</v>
      </c>
      <c r="G93" s="22">
        <v>2</v>
      </c>
      <c r="H93" s="22">
        <f t="shared" si="4"/>
        <v>50160</v>
      </c>
      <c r="I93" s="22">
        <f t="shared" si="5"/>
        <v>4180</v>
      </c>
      <c r="J93" s="9">
        <v>41004</v>
      </c>
      <c r="K93" s="9">
        <v>41004</v>
      </c>
      <c r="L93" s="22">
        <v>2</v>
      </c>
      <c r="M93" s="22" t="s">
        <v>64</v>
      </c>
      <c r="N93" s="22">
        <f t="shared" si="6"/>
        <v>22</v>
      </c>
      <c r="O93" s="22">
        <f t="shared" si="7"/>
        <v>45980</v>
      </c>
    </row>
    <row r="94" spans="1:15" ht="14.25" x14ac:dyDescent="0.2">
      <c r="A94" s="22" t="s">
        <v>227</v>
      </c>
      <c r="B94" s="22" t="s">
        <v>345</v>
      </c>
      <c r="C94" s="22">
        <v>1120</v>
      </c>
      <c r="D94" s="22" t="s">
        <v>232</v>
      </c>
      <c r="E94" s="9">
        <v>41005</v>
      </c>
      <c r="F94" s="22">
        <v>39</v>
      </c>
      <c r="G94" s="22">
        <v>0</v>
      </c>
      <c r="H94" s="22">
        <f t="shared" si="4"/>
        <v>43680</v>
      </c>
      <c r="I94" s="22">
        <f t="shared" si="5"/>
        <v>0</v>
      </c>
      <c r="J94" s="9">
        <v>41005</v>
      </c>
      <c r="K94" s="9">
        <v>41006</v>
      </c>
      <c r="L94" s="22">
        <v>2</v>
      </c>
      <c r="M94" s="22" t="s">
        <v>117</v>
      </c>
      <c r="N94" s="22">
        <f t="shared" si="6"/>
        <v>39</v>
      </c>
      <c r="O94" s="22">
        <f t="shared" si="7"/>
        <v>43680</v>
      </c>
    </row>
    <row r="95" spans="1:15" ht="14.25" x14ac:dyDescent="0.2">
      <c r="A95" s="22" t="s">
        <v>221</v>
      </c>
      <c r="B95" s="22" t="s">
        <v>342</v>
      </c>
      <c r="C95" s="22">
        <v>1800</v>
      </c>
      <c r="D95" s="22" t="s">
        <v>228</v>
      </c>
      <c r="E95" s="9">
        <v>41000</v>
      </c>
      <c r="F95" s="22">
        <v>11</v>
      </c>
      <c r="G95" s="22">
        <v>1</v>
      </c>
      <c r="H95" s="22">
        <f t="shared" si="4"/>
        <v>19800</v>
      </c>
      <c r="I95" s="22">
        <f t="shared" si="5"/>
        <v>1800</v>
      </c>
      <c r="J95" s="9">
        <v>41005</v>
      </c>
      <c r="K95" s="9">
        <v>41007</v>
      </c>
      <c r="L95" s="22">
        <v>2</v>
      </c>
      <c r="M95" s="22" t="s">
        <v>215</v>
      </c>
      <c r="N95" s="22">
        <f t="shared" si="6"/>
        <v>10</v>
      </c>
      <c r="O95" s="22">
        <f t="shared" si="7"/>
        <v>18000</v>
      </c>
    </row>
    <row r="96" spans="1:15" ht="14.25" x14ac:dyDescent="0.2">
      <c r="A96" s="22" t="s">
        <v>225</v>
      </c>
      <c r="B96" s="22" t="s">
        <v>347</v>
      </c>
      <c r="C96" s="22">
        <v>3820</v>
      </c>
      <c r="D96" s="22" t="s">
        <v>232</v>
      </c>
      <c r="E96" s="9">
        <v>41001</v>
      </c>
      <c r="F96" s="22">
        <v>20</v>
      </c>
      <c r="G96" s="22">
        <v>0</v>
      </c>
      <c r="H96" s="22">
        <f t="shared" si="4"/>
        <v>76400</v>
      </c>
      <c r="I96" s="22">
        <f t="shared" si="5"/>
        <v>0</v>
      </c>
      <c r="J96" s="9">
        <v>41005</v>
      </c>
      <c r="K96" s="9">
        <v>41006</v>
      </c>
      <c r="L96" s="22">
        <v>1</v>
      </c>
      <c r="M96" s="22" t="s">
        <v>217</v>
      </c>
      <c r="N96" s="22">
        <f t="shared" si="6"/>
        <v>20</v>
      </c>
      <c r="O96" s="22">
        <f t="shared" si="7"/>
        <v>76400</v>
      </c>
    </row>
    <row r="97" spans="1:15" ht="14.25" x14ac:dyDescent="0.2">
      <c r="A97" s="22" t="s">
        <v>223</v>
      </c>
      <c r="B97" s="22" t="s">
        <v>340</v>
      </c>
      <c r="C97" s="22">
        <v>4600</v>
      </c>
      <c r="D97" s="22" t="s">
        <v>231</v>
      </c>
      <c r="E97" s="9">
        <v>40995</v>
      </c>
      <c r="F97" s="22">
        <v>24</v>
      </c>
      <c r="G97" s="22">
        <v>3</v>
      </c>
      <c r="H97" s="22">
        <f t="shared" si="4"/>
        <v>110400</v>
      </c>
      <c r="I97" s="22">
        <f t="shared" si="5"/>
        <v>13800</v>
      </c>
      <c r="J97" s="9">
        <v>41007</v>
      </c>
      <c r="K97" s="9">
        <v>41007</v>
      </c>
      <c r="L97" s="22">
        <v>2</v>
      </c>
      <c r="M97" s="22" t="s">
        <v>117</v>
      </c>
      <c r="N97" s="22">
        <f t="shared" si="6"/>
        <v>21</v>
      </c>
      <c r="O97" s="22">
        <f t="shared" si="7"/>
        <v>96600</v>
      </c>
    </row>
    <row r="98" spans="1:15" ht="14.25" x14ac:dyDescent="0.2">
      <c r="A98" s="22" t="s">
        <v>224</v>
      </c>
      <c r="B98" s="22" t="s">
        <v>345</v>
      </c>
      <c r="C98" s="22">
        <v>1950</v>
      </c>
      <c r="D98" s="22" t="s">
        <v>231</v>
      </c>
      <c r="E98" s="9">
        <v>40996</v>
      </c>
      <c r="F98" s="22">
        <v>32</v>
      </c>
      <c r="G98" s="22">
        <v>3</v>
      </c>
      <c r="H98" s="22">
        <f t="shared" si="4"/>
        <v>62400</v>
      </c>
      <c r="I98" s="22">
        <f t="shared" si="5"/>
        <v>5850</v>
      </c>
      <c r="J98" s="9">
        <v>41007</v>
      </c>
      <c r="K98" s="9">
        <v>41008</v>
      </c>
      <c r="L98" s="22">
        <v>1</v>
      </c>
      <c r="M98" s="22" t="s">
        <v>117</v>
      </c>
      <c r="N98" s="22">
        <f t="shared" si="6"/>
        <v>29</v>
      </c>
      <c r="O98" s="22">
        <f t="shared" si="7"/>
        <v>56550</v>
      </c>
    </row>
    <row r="99" spans="1:15" ht="14.25" x14ac:dyDescent="0.2">
      <c r="A99" s="22" t="s">
        <v>225</v>
      </c>
      <c r="B99" s="22" t="s">
        <v>347</v>
      </c>
      <c r="C99" s="22">
        <v>3800</v>
      </c>
      <c r="D99" s="22" t="s">
        <v>228</v>
      </c>
      <c r="E99" s="9">
        <v>41006</v>
      </c>
      <c r="F99" s="22">
        <v>40</v>
      </c>
      <c r="G99" s="22">
        <v>3</v>
      </c>
      <c r="H99" s="22">
        <f t="shared" si="4"/>
        <v>152000</v>
      </c>
      <c r="I99" s="22">
        <f t="shared" si="5"/>
        <v>11400</v>
      </c>
      <c r="J99" s="9">
        <v>41008</v>
      </c>
      <c r="K99" s="9">
        <v>41009</v>
      </c>
      <c r="L99" s="22">
        <v>1</v>
      </c>
      <c r="M99" s="22" t="s">
        <v>64</v>
      </c>
      <c r="N99" s="22">
        <f t="shared" si="6"/>
        <v>37</v>
      </c>
      <c r="O99" s="22">
        <f t="shared" si="7"/>
        <v>140600</v>
      </c>
    </row>
    <row r="100" spans="1:15" ht="14.25" x14ac:dyDescent="0.2">
      <c r="A100" s="22" t="s">
        <v>219</v>
      </c>
      <c r="B100" s="22" t="s">
        <v>339</v>
      </c>
      <c r="C100" s="22">
        <v>3190</v>
      </c>
      <c r="D100" s="22" t="s">
        <v>231</v>
      </c>
      <c r="E100" s="9">
        <v>40996</v>
      </c>
      <c r="F100" s="22">
        <v>23</v>
      </c>
      <c r="G100" s="22">
        <v>1</v>
      </c>
      <c r="H100" s="22">
        <f t="shared" si="4"/>
        <v>73370</v>
      </c>
      <c r="I100" s="22">
        <f t="shared" si="5"/>
        <v>3190</v>
      </c>
      <c r="J100" s="9">
        <v>41008</v>
      </c>
      <c r="K100" s="9">
        <v>41008</v>
      </c>
      <c r="L100" s="22">
        <v>2</v>
      </c>
      <c r="M100" s="22" t="s">
        <v>218</v>
      </c>
      <c r="N100" s="22">
        <f t="shared" si="6"/>
        <v>22</v>
      </c>
      <c r="O100" s="22">
        <f t="shared" si="7"/>
        <v>70180</v>
      </c>
    </row>
    <row r="101" spans="1:15" ht="14.25" x14ac:dyDescent="0.2">
      <c r="A101" s="22" t="s">
        <v>220</v>
      </c>
      <c r="B101" s="22" t="s">
        <v>340</v>
      </c>
      <c r="C101" s="22">
        <v>1250</v>
      </c>
      <c r="D101" s="22" t="s">
        <v>232</v>
      </c>
      <c r="E101" s="9">
        <v>41007</v>
      </c>
      <c r="F101" s="22">
        <v>29</v>
      </c>
      <c r="G101" s="22">
        <v>4</v>
      </c>
      <c r="H101" s="22">
        <f t="shared" si="4"/>
        <v>36250</v>
      </c>
      <c r="I101" s="22">
        <f t="shared" si="5"/>
        <v>5000</v>
      </c>
      <c r="J101" s="9">
        <v>41009</v>
      </c>
      <c r="K101" s="9">
        <v>41009</v>
      </c>
      <c r="L101" s="22">
        <v>1</v>
      </c>
      <c r="M101" s="22" t="s">
        <v>218</v>
      </c>
      <c r="N101" s="22">
        <f t="shared" si="6"/>
        <v>25</v>
      </c>
      <c r="O101" s="22">
        <f t="shared" si="7"/>
        <v>31250</v>
      </c>
    </row>
    <row r="102" spans="1:15" ht="14.25" x14ac:dyDescent="0.2">
      <c r="A102" s="22" t="s">
        <v>223</v>
      </c>
      <c r="B102" s="22" t="s">
        <v>343</v>
      </c>
      <c r="C102" s="22">
        <v>5500</v>
      </c>
      <c r="D102" s="22" t="s">
        <v>232</v>
      </c>
      <c r="E102" s="9">
        <v>41008</v>
      </c>
      <c r="F102" s="22">
        <v>20</v>
      </c>
      <c r="G102" s="22">
        <v>4</v>
      </c>
      <c r="H102" s="22">
        <f t="shared" si="4"/>
        <v>110000</v>
      </c>
      <c r="I102" s="22">
        <f t="shared" si="5"/>
        <v>22000</v>
      </c>
      <c r="J102" s="9">
        <v>41009</v>
      </c>
      <c r="K102" s="9">
        <v>41009</v>
      </c>
      <c r="L102" s="22">
        <v>2</v>
      </c>
      <c r="M102" s="22" t="s">
        <v>117</v>
      </c>
      <c r="N102" s="22">
        <f t="shared" si="6"/>
        <v>16</v>
      </c>
      <c r="O102" s="22">
        <f t="shared" si="7"/>
        <v>88000</v>
      </c>
    </row>
    <row r="103" spans="1:15" ht="14.25" x14ac:dyDescent="0.2">
      <c r="A103" s="22" t="s">
        <v>226</v>
      </c>
      <c r="B103" s="22" t="s">
        <v>340</v>
      </c>
      <c r="C103" s="22">
        <v>1200</v>
      </c>
      <c r="D103" s="22" t="s">
        <v>231</v>
      </c>
      <c r="E103" s="9">
        <v>41011</v>
      </c>
      <c r="F103" s="22">
        <v>44</v>
      </c>
      <c r="G103" s="22">
        <v>2</v>
      </c>
      <c r="H103" s="22">
        <f t="shared" si="4"/>
        <v>52800</v>
      </c>
      <c r="I103" s="22">
        <f t="shared" si="5"/>
        <v>2400</v>
      </c>
      <c r="J103" s="9">
        <v>41011</v>
      </c>
      <c r="K103" s="9">
        <v>41013</v>
      </c>
      <c r="L103" s="22">
        <v>2</v>
      </c>
      <c r="M103" s="22" t="s">
        <v>215</v>
      </c>
      <c r="N103" s="22">
        <f t="shared" si="6"/>
        <v>42</v>
      </c>
      <c r="O103" s="22">
        <f t="shared" si="7"/>
        <v>50400</v>
      </c>
    </row>
    <row r="104" spans="1:15" ht="14.25" x14ac:dyDescent="0.2">
      <c r="A104" s="22" t="s">
        <v>222</v>
      </c>
      <c r="B104" s="22" t="s">
        <v>343</v>
      </c>
      <c r="C104" s="22">
        <v>2850</v>
      </c>
      <c r="D104" s="22" t="s">
        <v>231</v>
      </c>
      <c r="E104" s="9">
        <v>41002</v>
      </c>
      <c r="F104" s="22">
        <v>48</v>
      </c>
      <c r="G104" s="22">
        <v>1</v>
      </c>
      <c r="H104" s="22">
        <f t="shared" si="4"/>
        <v>136800</v>
      </c>
      <c r="I104" s="22">
        <f t="shared" si="5"/>
        <v>2850</v>
      </c>
      <c r="J104" s="9">
        <v>41012</v>
      </c>
      <c r="K104" s="9">
        <v>41013</v>
      </c>
      <c r="L104" s="22">
        <v>1</v>
      </c>
      <c r="M104" s="22" t="s">
        <v>117</v>
      </c>
      <c r="N104" s="22">
        <f t="shared" si="6"/>
        <v>47</v>
      </c>
      <c r="O104" s="22">
        <f t="shared" si="7"/>
        <v>133950</v>
      </c>
    </row>
    <row r="105" spans="1:15" ht="14.25" x14ac:dyDescent="0.2">
      <c r="A105" s="22" t="s">
        <v>213</v>
      </c>
      <c r="B105" s="22" t="s">
        <v>342</v>
      </c>
      <c r="C105" s="22">
        <v>1700</v>
      </c>
      <c r="D105" s="22" t="s">
        <v>228</v>
      </c>
      <c r="E105" s="9">
        <v>41001</v>
      </c>
      <c r="F105" s="22">
        <v>45</v>
      </c>
      <c r="G105" s="22">
        <v>2</v>
      </c>
      <c r="H105" s="22">
        <f t="shared" si="4"/>
        <v>76500</v>
      </c>
      <c r="I105" s="22">
        <f t="shared" si="5"/>
        <v>3400</v>
      </c>
      <c r="J105" s="9">
        <v>41012</v>
      </c>
      <c r="K105" s="9">
        <v>41013</v>
      </c>
      <c r="L105" s="22">
        <v>1</v>
      </c>
      <c r="M105" s="22" t="s">
        <v>117</v>
      </c>
      <c r="N105" s="22">
        <f t="shared" si="6"/>
        <v>43</v>
      </c>
      <c r="O105" s="22">
        <f t="shared" si="7"/>
        <v>73100</v>
      </c>
    </row>
    <row r="106" spans="1:15" ht="14.25" x14ac:dyDescent="0.2">
      <c r="A106" s="22" t="s">
        <v>227</v>
      </c>
      <c r="B106" s="22" t="s">
        <v>342</v>
      </c>
      <c r="C106" s="22">
        <v>1200</v>
      </c>
      <c r="D106" s="22" t="s">
        <v>229</v>
      </c>
      <c r="E106" s="9">
        <v>41005</v>
      </c>
      <c r="F106" s="22">
        <v>44</v>
      </c>
      <c r="G106" s="22">
        <v>3</v>
      </c>
      <c r="H106" s="22">
        <f t="shared" si="4"/>
        <v>52800</v>
      </c>
      <c r="I106" s="22">
        <f t="shared" si="5"/>
        <v>3600</v>
      </c>
      <c r="J106" s="9">
        <v>41013</v>
      </c>
      <c r="K106" s="9">
        <v>41015</v>
      </c>
      <c r="L106" s="22">
        <v>1</v>
      </c>
      <c r="M106" s="22" t="s">
        <v>216</v>
      </c>
      <c r="N106" s="22">
        <f t="shared" si="6"/>
        <v>41</v>
      </c>
      <c r="O106" s="22">
        <f t="shared" si="7"/>
        <v>49200</v>
      </c>
    </row>
    <row r="107" spans="1:15" ht="14.25" x14ac:dyDescent="0.2">
      <c r="A107" s="22" t="s">
        <v>213</v>
      </c>
      <c r="B107" s="22" t="s">
        <v>341</v>
      </c>
      <c r="C107" s="22">
        <v>1400</v>
      </c>
      <c r="D107" s="22" t="s">
        <v>229</v>
      </c>
      <c r="E107" s="9">
        <v>41014</v>
      </c>
      <c r="F107" s="22">
        <v>12</v>
      </c>
      <c r="G107" s="22">
        <v>1</v>
      </c>
      <c r="H107" s="22">
        <f t="shared" si="4"/>
        <v>16800</v>
      </c>
      <c r="I107" s="22">
        <f t="shared" si="5"/>
        <v>1400</v>
      </c>
      <c r="J107" s="9">
        <v>41014</v>
      </c>
      <c r="K107" s="9">
        <v>41015</v>
      </c>
      <c r="L107" s="22">
        <v>1</v>
      </c>
      <c r="M107" s="22" t="s">
        <v>215</v>
      </c>
      <c r="N107" s="22">
        <f t="shared" si="6"/>
        <v>11</v>
      </c>
      <c r="O107" s="22">
        <f t="shared" si="7"/>
        <v>15400</v>
      </c>
    </row>
    <row r="108" spans="1:15" ht="14.25" x14ac:dyDescent="0.2">
      <c r="A108" s="22" t="s">
        <v>224</v>
      </c>
      <c r="B108" s="22" t="s">
        <v>339</v>
      </c>
      <c r="C108" s="22">
        <v>900</v>
      </c>
      <c r="D108" s="22" t="s">
        <v>230</v>
      </c>
      <c r="E108" s="9">
        <v>41010</v>
      </c>
      <c r="F108" s="22">
        <v>34</v>
      </c>
      <c r="G108" s="22">
        <v>1</v>
      </c>
      <c r="H108" s="22">
        <f t="shared" si="4"/>
        <v>30600</v>
      </c>
      <c r="I108" s="22">
        <f t="shared" si="5"/>
        <v>900</v>
      </c>
      <c r="J108" s="9">
        <v>41015</v>
      </c>
      <c r="K108" s="9">
        <v>41015</v>
      </c>
      <c r="L108" s="22">
        <v>1</v>
      </c>
      <c r="M108" s="22" t="s">
        <v>218</v>
      </c>
      <c r="N108" s="22">
        <f t="shared" si="6"/>
        <v>33</v>
      </c>
      <c r="O108" s="22">
        <f t="shared" si="7"/>
        <v>29700</v>
      </c>
    </row>
    <row r="109" spans="1:15" ht="14.25" x14ac:dyDescent="0.2">
      <c r="A109" s="22" t="s">
        <v>213</v>
      </c>
      <c r="B109" s="22" t="s">
        <v>341</v>
      </c>
      <c r="C109" s="22">
        <v>1380</v>
      </c>
      <c r="D109" s="22" t="s">
        <v>214</v>
      </c>
      <c r="E109" s="9">
        <v>41008</v>
      </c>
      <c r="F109" s="22">
        <v>14</v>
      </c>
      <c r="G109" s="22">
        <v>1</v>
      </c>
      <c r="H109" s="22">
        <f t="shared" si="4"/>
        <v>19320</v>
      </c>
      <c r="I109" s="22">
        <f t="shared" si="5"/>
        <v>1380</v>
      </c>
      <c r="J109" s="9">
        <v>41016</v>
      </c>
      <c r="K109" s="9">
        <v>41018</v>
      </c>
      <c r="L109" s="22">
        <v>2</v>
      </c>
      <c r="M109" s="22" t="s">
        <v>217</v>
      </c>
      <c r="N109" s="22">
        <f t="shared" si="6"/>
        <v>13</v>
      </c>
      <c r="O109" s="22">
        <f t="shared" si="7"/>
        <v>17940</v>
      </c>
    </row>
    <row r="110" spans="1:15" ht="14.25" x14ac:dyDescent="0.2">
      <c r="A110" s="22" t="s">
        <v>223</v>
      </c>
      <c r="B110" s="22" t="s">
        <v>340</v>
      </c>
      <c r="C110" s="22">
        <v>4550</v>
      </c>
      <c r="D110" s="22" t="s">
        <v>232</v>
      </c>
      <c r="E110" s="9">
        <v>41010</v>
      </c>
      <c r="F110" s="22">
        <v>26</v>
      </c>
      <c r="G110" s="22">
        <v>3</v>
      </c>
      <c r="H110" s="22">
        <f t="shared" si="4"/>
        <v>118300</v>
      </c>
      <c r="I110" s="22">
        <f t="shared" si="5"/>
        <v>13650</v>
      </c>
      <c r="J110" s="9">
        <v>41017</v>
      </c>
      <c r="K110" s="9">
        <v>41018</v>
      </c>
      <c r="L110" s="22">
        <v>1</v>
      </c>
      <c r="M110" s="22" t="s">
        <v>64</v>
      </c>
      <c r="N110" s="22">
        <f t="shared" si="6"/>
        <v>23</v>
      </c>
      <c r="O110" s="22">
        <f t="shared" si="7"/>
        <v>104650</v>
      </c>
    </row>
    <row r="111" spans="1:15" ht="14.25" x14ac:dyDescent="0.2">
      <c r="A111" s="22" t="s">
        <v>226</v>
      </c>
      <c r="B111" s="22" t="s">
        <v>344</v>
      </c>
      <c r="C111" s="22">
        <v>2500</v>
      </c>
      <c r="D111" s="22" t="s">
        <v>228</v>
      </c>
      <c r="E111" s="9">
        <v>41018</v>
      </c>
      <c r="F111" s="22">
        <v>25</v>
      </c>
      <c r="G111" s="22">
        <v>0</v>
      </c>
      <c r="H111" s="22">
        <f t="shared" si="4"/>
        <v>62500</v>
      </c>
      <c r="I111" s="22">
        <f t="shared" si="5"/>
        <v>0</v>
      </c>
      <c r="J111" s="9">
        <v>41018</v>
      </c>
      <c r="K111" s="9">
        <v>41018</v>
      </c>
      <c r="L111" s="22">
        <v>1</v>
      </c>
      <c r="M111" s="22" t="s">
        <v>218</v>
      </c>
      <c r="N111" s="22">
        <f t="shared" si="6"/>
        <v>25</v>
      </c>
      <c r="O111" s="22">
        <f t="shared" si="7"/>
        <v>62500</v>
      </c>
    </row>
    <row r="112" spans="1:15" ht="14.25" x14ac:dyDescent="0.2">
      <c r="A112" s="22" t="s">
        <v>222</v>
      </c>
      <c r="B112" s="22" t="s">
        <v>343</v>
      </c>
      <c r="C112" s="22">
        <v>2850</v>
      </c>
      <c r="D112" s="22" t="s">
        <v>214</v>
      </c>
      <c r="E112" s="9">
        <v>41008</v>
      </c>
      <c r="F112" s="22">
        <v>35</v>
      </c>
      <c r="G112" s="22">
        <v>2</v>
      </c>
      <c r="H112" s="22">
        <f t="shared" si="4"/>
        <v>99750</v>
      </c>
      <c r="I112" s="22">
        <f t="shared" si="5"/>
        <v>5700</v>
      </c>
      <c r="J112" s="9">
        <v>41018</v>
      </c>
      <c r="K112" s="9">
        <v>41019</v>
      </c>
      <c r="L112" s="22">
        <v>2</v>
      </c>
      <c r="M112" s="22" t="s">
        <v>216</v>
      </c>
      <c r="N112" s="22">
        <f t="shared" si="6"/>
        <v>33</v>
      </c>
      <c r="O112" s="22">
        <f t="shared" si="7"/>
        <v>94050</v>
      </c>
    </row>
    <row r="113" spans="1:15" ht="14.25" x14ac:dyDescent="0.2">
      <c r="A113" s="22" t="s">
        <v>226</v>
      </c>
      <c r="B113" s="22" t="s">
        <v>339</v>
      </c>
      <c r="C113" s="22">
        <v>850</v>
      </c>
      <c r="D113" s="22" t="s">
        <v>232</v>
      </c>
      <c r="E113" s="9">
        <v>41013</v>
      </c>
      <c r="F113" s="22">
        <v>26</v>
      </c>
      <c r="G113" s="22">
        <v>0</v>
      </c>
      <c r="H113" s="22">
        <f t="shared" si="4"/>
        <v>22100</v>
      </c>
      <c r="I113" s="22">
        <f t="shared" si="5"/>
        <v>0</v>
      </c>
      <c r="J113" s="9">
        <v>41020</v>
      </c>
      <c r="K113" s="9">
        <v>41022</v>
      </c>
      <c r="L113" s="22">
        <v>2</v>
      </c>
      <c r="M113" s="22" t="s">
        <v>218</v>
      </c>
      <c r="N113" s="22">
        <f t="shared" si="6"/>
        <v>26</v>
      </c>
      <c r="O113" s="22">
        <f t="shared" si="7"/>
        <v>22100</v>
      </c>
    </row>
    <row r="114" spans="1:15" ht="14.25" x14ac:dyDescent="0.2">
      <c r="A114" s="22" t="s">
        <v>222</v>
      </c>
      <c r="B114" s="22" t="s">
        <v>346</v>
      </c>
      <c r="C114" s="22">
        <v>3900</v>
      </c>
      <c r="D114" s="22" t="s">
        <v>232</v>
      </c>
      <c r="E114" s="9">
        <v>41008</v>
      </c>
      <c r="F114" s="22">
        <v>27</v>
      </c>
      <c r="G114" s="22">
        <v>3</v>
      </c>
      <c r="H114" s="22">
        <f t="shared" si="4"/>
        <v>105300</v>
      </c>
      <c r="I114" s="22">
        <f t="shared" si="5"/>
        <v>11700</v>
      </c>
      <c r="J114" s="9">
        <v>41020</v>
      </c>
      <c r="K114" s="9">
        <v>41021</v>
      </c>
      <c r="L114" s="22">
        <v>2</v>
      </c>
      <c r="M114" s="22" t="s">
        <v>216</v>
      </c>
      <c r="N114" s="22">
        <f t="shared" si="6"/>
        <v>24</v>
      </c>
      <c r="O114" s="22">
        <f t="shared" si="7"/>
        <v>93600</v>
      </c>
    </row>
    <row r="115" spans="1:15" ht="14.25" x14ac:dyDescent="0.2">
      <c r="A115" s="22" t="s">
        <v>213</v>
      </c>
      <c r="B115" s="22" t="s">
        <v>344</v>
      </c>
      <c r="C115" s="22">
        <v>1280</v>
      </c>
      <c r="D115" s="22" t="s">
        <v>230</v>
      </c>
      <c r="E115" s="9">
        <v>41018</v>
      </c>
      <c r="F115" s="22">
        <v>42</v>
      </c>
      <c r="G115" s="22">
        <v>0</v>
      </c>
      <c r="H115" s="22">
        <f t="shared" si="4"/>
        <v>53760</v>
      </c>
      <c r="I115" s="22">
        <f t="shared" si="5"/>
        <v>0</v>
      </c>
      <c r="J115" s="9">
        <v>41020</v>
      </c>
      <c r="K115" s="9">
        <v>41021</v>
      </c>
      <c r="L115" s="22">
        <v>1</v>
      </c>
      <c r="M115" s="22" t="s">
        <v>215</v>
      </c>
      <c r="N115" s="22">
        <f t="shared" si="6"/>
        <v>42</v>
      </c>
      <c r="O115" s="22">
        <f t="shared" si="7"/>
        <v>53760</v>
      </c>
    </row>
    <row r="116" spans="1:15" ht="14.25" x14ac:dyDescent="0.2">
      <c r="A116" s="22" t="s">
        <v>221</v>
      </c>
      <c r="B116" s="22" t="s">
        <v>341</v>
      </c>
      <c r="C116" s="22">
        <v>2150</v>
      </c>
      <c r="D116" s="22" t="s">
        <v>231</v>
      </c>
      <c r="E116" s="9">
        <v>41009</v>
      </c>
      <c r="F116" s="22">
        <v>18</v>
      </c>
      <c r="G116" s="22">
        <v>4</v>
      </c>
      <c r="H116" s="22">
        <f t="shared" si="4"/>
        <v>38700</v>
      </c>
      <c r="I116" s="22">
        <f t="shared" si="5"/>
        <v>8600</v>
      </c>
      <c r="J116" s="9">
        <v>41021</v>
      </c>
      <c r="K116" s="9">
        <v>41023</v>
      </c>
      <c r="L116" s="22">
        <v>1</v>
      </c>
      <c r="M116" s="22" t="s">
        <v>117</v>
      </c>
      <c r="N116" s="22">
        <f t="shared" si="6"/>
        <v>14</v>
      </c>
      <c r="O116" s="22">
        <f t="shared" si="7"/>
        <v>30100</v>
      </c>
    </row>
    <row r="117" spans="1:15" ht="14.25" x14ac:dyDescent="0.2">
      <c r="A117" s="22" t="s">
        <v>223</v>
      </c>
      <c r="B117" s="22" t="s">
        <v>344</v>
      </c>
      <c r="C117" s="22">
        <v>10110</v>
      </c>
      <c r="D117" s="22" t="s">
        <v>232</v>
      </c>
      <c r="E117" s="9">
        <v>41009</v>
      </c>
      <c r="F117" s="22">
        <v>39</v>
      </c>
      <c r="G117" s="22">
        <v>4</v>
      </c>
      <c r="H117" s="22">
        <f t="shared" si="4"/>
        <v>394290</v>
      </c>
      <c r="I117" s="22">
        <f t="shared" si="5"/>
        <v>40440</v>
      </c>
      <c r="J117" s="9">
        <v>41022</v>
      </c>
      <c r="K117" s="9">
        <v>41022</v>
      </c>
      <c r="L117" s="22">
        <v>1</v>
      </c>
      <c r="M117" s="22" t="s">
        <v>218</v>
      </c>
      <c r="N117" s="22">
        <f t="shared" si="6"/>
        <v>35</v>
      </c>
      <c r="O117" s="22">
        <f t="shared" si="7"/>
        <v>353850</v>
      </c>
    </row>
    <row r="118" spans="1:15" ht="14.25" x14ac:dyDescent="0.2">
      <c r="A118" s="22" t="s">
        <v>219</v>
      </c>
      <c r="B118" s="22" t="s">
        <v>339</v>
      </c>
      <c r="C118" s="22">
        <v>3160</v>
      </c>
      <c r="D118" s="22" t="s">
        <v>214</v>
      </c>
      <c r="E118" s="9">
        <v>41014</v>
      </c>
      <c r="F118" s="22">
        <v>46</v>
      </c>
      <c r="G118" s="22">
        <v>1</v>
      </c>
      <c r="H118" s="22">
        <f t="shared" si="4"/>
        <v>145360</v>
      </c>
      <c r="I118" s="22">
        <f t="shared" si="5"/>
        <v>3160</v>
      </c>
      <c r="J118" s="9">
        <v>41022</v>
      </c>
      <c r="K118" s="9">
        <v>41024</v>
      </c>
      <c r="L118" s="22">
        <v>1</v>
      </c>
      <c r="M118" s="22" t="s">
        <v>218</v>
      </c>
      <c r="N118" s="22">
        <f t="shared" si="6"/>
        <v>45</v>
      </c>
      <c r="O118" s="22">
        <f t="shared" si="7"/>
        <v>142200</v>
      </c>
    </row>
    <row r="119" spans="1:15" ht="14.25" x14ac:dyDescent="0.2">
      <c r="A119" s="22" t="s">
        <v>223</v>
      </c>
      <c r="B119" s="22" t="s">
        <v>343</v>
      </c>
      <c r="C119" s="22">
        <v>5490</v>
      </c>
      <c r="D119" s="22" t="s">
        <v>230</v>
      </c>
      <c r="E119" s="9">
        <v>41019</v>
      </c>
      <c r="F119" s="22">
        <v>17</v>
      </c>
      <c r="G119" s="22">
        <v>2</v>
      </c>
      <c r="H119" s="22">
        <f t="shared" si="4"/>
        <v>93330</v>
      </c>
      <c r="I119" s="22">
        <f t="shared" si="5"/>
        <v>10980</v>
      </c>
      <c r="J119" s="9">
        <v>41023</v>
      </c>
      <c r="K119" s="9">
        <v>41023</v>
      </c>
      <c r="L119" s="22">
        <v>1</v>
      </c>
      <c r="M119" s="22" t="s">
        <v>217</v>
      </c>
      <c r="N119" s="22">
        <f t="shared" si="6"/>
        <v>15</v>
      </c>
      <c r="O119" s="22">
        <f t="shared" si="7"/>
        <v>82350</v>
      </c>
    </row>
    <row r="120" spans="1:15" ht="14.25" x14ac:dyDescent="0.2">
      <c r="A120" s="22" t="s">
        <v>219</v>
      </c>
      <c r="B120" s="22" t="s">
        <v>340</v>
      </c>
      <c r="C120" s="22">
        <v>3150</v>
      </c>
      <c r="D120" s="22" t="s">
        <v>214</v>
      </c>
      <c r="E120" s="9">
        <v>41013</v>
      </c>
      <c r="F120" s="22">
        <v>39</v>
      </c>
      <c r="G120" s="22">
        <v>0</v>
      </c>
      <c r="H120" s="22">
        <f t="shared" si="4"/>
        <v>122850</v>
      </c>
      <c r="I120" s="22">
        <f t="shared" si="5"/>
        <v>0</v>
      </c>
      <c r="J120" s="9">
        <v>41023</v>
      </c>
      <c r="K120" s="9">
        <v>41024</v>
      </c>
      <c r="L120" s="22">
        <v>1</v>
      </c>
      <c r="M120" s="22" t="s">
        <v>215</v>
      </c>
      <c r="N120" s="22">
        <f t="shared" si="6"/>
        <v>39</v>
      </c>
      <c r="O120" s="22">
        <f t="shared" si="7"/>
        <v>122850</v>
      </c>
    </row>
    <row r="121" spans="1:15" ht="14.25" x14ac:dyDescent="0.2">
      <c r="A121" s="22" t="s">
        <v>220</v>
      </c>
      <c r="B121" s="22" t="s">
        <v>345</v>
      </c>
      <c r="C121" s="22">
        <v>3400</v>
      </c>
      <c r="D121" s="22" t="s">
        <v>232</v>
      </c>
      <c r="E121" s="9">
        <v>41017</v>
      </c>
      <c r="F121" s="22">
        <v>17</v>
      </c>
      <c r="G121" s="22">
        <v>2</v>
      </c>
      <c r="H121" s="22">
        <f t="shared" si="4"/>
        <v>57800</v>
      </c>
      <c r="I121" s="22">
        <f t="shared" si="5"/>
        <v>6800</v>
      </c>
      <c r="J121" s="9">
        <v>41024</v>
      </c>
      <c r="K121" s="9">
        <v>41024</v>
      </c>
      <c r="L121" s="22">
        <v>1</v>
      </c>
      <c r="M121" s="22" t="s">
        <v>64</v>
      </c>
      <c r="N121" s="22">
        <f t="shared" si="6"/>
        <v>15</v>
      </c>
      <c r="O121" s="22">
        <f t="shared" si="7"/>
        <v>51000</v>
      </c>
    </row>
    <row r="122" spans="1:15" ht="14.25" x14ac:dyDescent="0.2">
      <c r="A122" s="22" t="s">
        <v>226</v>
      </c>
      <c r="B122" s="22" t="s">
        <v>339</v>
      </c>
      <c r="C122" s="22">
        <v>890</v>
      </c>
      <c r="D122" s="22" t="s">
        <v>214</v>
      </c>
      <c r="E122" s="9">
        <v>41017</v>
      </c>
      <c r="F122" s="22">
        <v>44</v>
      </c>
      <c r="G122" s="22">
        <v>1</v>
      </c>
      <c r="H122" s="22">
        <f t="shared" si="4"/>
        <v>39160</v>
      </c>
      <c r="I122" s="22">
        <f t="shared" si="5"/>
        <v>890</v>
      </c>
      <c r="J122" s="9">
        <v>41024</v>
      </c>
      <c r="K122" s="9">
        <v>41026</v>
      </c>
      <c r="L122" s="22">
        <v>1</v>
      </c>
      <c r="M122" s="22" t="s">
        <v>216</v>
      </c>
      <c r="N122" s="22">
        <f t="shared" si="6"/>
        <v>43</v>
      </c>
      <c r="O122" s="22">
        <f t="shared" si="7"/>
        <v>38270</v>
      </c>
    </row>
    <row r="123" spans="1:15" ht="14.25" x14ac:dyDescent="0.2">
      <c r="A123" s="22" t="s">
        <v>225</v>
      </c>
      <c r="B123" s="22" t="s">
        <v>349</v>
      </c>
      <c r="C123" s="22">
        <v>4500</v>
      </c>
      <c r="D123" s="22" t="s">
        <v>230</v>
      </c>
      <c r="E123" s="9">
        <v>41015</v>
      </c>
      <c r="F123" s="22">
        <v>33</v>
      </c>
      <c r="G123" s="22">
        <v>3</v>
      </c>
      <c r="H123" s="22">
        <f t="shared" si="4"/>
        <v>148500</v>
      </c>
      <c r="I123" s="22">
        <f t="shared" si="5"/>
        <v>13500</v>
      </c>
      <c r="J123" s="9">
        <v>41026</v>
      </c>
      <c r="K123" s="9">
        <v>41027</v>
      </c>
      <c r="L123" s="22">
        <v>2</v>
      </c>
      <c r="M123" s="22" t="s">
        <v>215</v>
      </c>
      <c r="N123" s="22">
        <f t="shared" si="6"/>
        <v>30</v>
      </c>
      <c r="O123" s="22">
        <f t="shared" si="7"/>
        <v>135000</v>
      </c>
    </row>
    <row r="124" spans="1:15" ht="14.25" x14ac:dyDescent="0.2">
      <c r="A124" s="22" t="s">
        <v>220</v>
      </c>
      <c r="B124" s="22" t="s">
        <v>340</v>
      </c>
      <c r="C124" s="22">
        <v>1280</v>
      </c>
      <c r="D124" s="22" t="s">
        <v>230</v>
      </c>
      <c r="E124" s="9">
        <v>41021</v>
      </c>
      <c r="F124" s="22">
        <v>14</v>
      </c>
      <c r="G124" s="22">
        <v>0</v>
      </c>
      <c r="H124" s="22">
        <f t="shared" si="4"/>
        <v>17920</v>
      </c>
      <c r="I124" s="22">
        <f t="shared" si="5"/>
        <v>0</v>
      </c>
      <c r="J124" s="9">
        <v>41029</v>
      </c>
      <c r="K124" s="9">
        <v>41029</v>
      </c>
      <c r="L124" s="22">
        <v>1</v>
      </c>
      <c r="M124" s="22" t="s">
        <v>216</v>
      </c>
      <c r="N124" s="22">
        <f t="shared" si="6"/>
        <v>14</v>
      </c>
      <c r="O124" s="22">
        <f t="shared" si="7"/>
        <v>17920</v>
      </c>
    </row>
    <row r="125" spans="1:15" ht="14.25" x14ac:dyDescent="0.2">
      <c r="A125" s="22" t="s">
        <v>221</v>
      </c>
      <c r="B125" s="22" t="s">
        <v>343</v>
      </c>
      <c r="C125" s="22">
        <v>2540</v>
      </c>
      <c r="D125" s="22" t="s">
        <v>231</v>
      </c>
      <c r="E125" s="9">
        <v>41023</v>
      </c>
      <c r="F125" s="22">
        <v>48</v>
      </c>
      <c r="G125" s="22">
        <v>4</v>
      </c>
      <c r="H125" s="22">
        <f t="shared" si="4"/>
        <v>121920</v>
      </c>
      <c r="I125" s="22">
        <f t="shared" si="5"/>
        <v>10160</v>
      </c>
      <c r="J125" s="9">
        <v>41030</v>
      </c>
      <c r="K125" s="9">
        <v>41032</v>
      </c>
      <c r="L125" s="22">
        <v>1</v>
      </c>
      <c r="M125" s="22" t="s">
        <v>217</v>
      </c>
      <c r="N125" s="22">
        <f t="shared" si="6"/>
        <v>44</v>
      </c>
      <c r="O125" s="22">
        <f t="shared" si="7"/>
        <v>111760</v>
      </c>
    </row>
    <row r="126" spans="1:15" ht="14.25" x14ac:dyDescent="0.2">
      <c r="A126" s="22" t="s">
        <v>213</v>
      </c>
      <c r="B126" s="22" t="s">
        <v>344</v>
      </c>
      <c r="C126" s="22">
        <v>1200</v>
      </c>
      <c r="D126" s="22" t="s">
        <v>229</v>
      </c>
      <c r="E126" s="9">
        <v>41023</v>
      </c>
      <c r="F126" s="22">
        <v>23</v>
      </c>
      <c r="G126" s="22">
        <v>2</v>
      </c>
      <c r="H126" s="22">
        <f t="shared" si="4"/>
        <v>27600</v>
      </c>
      <c r="I126" s="22">
        <f t="shared" si="5"/>
        <v>2400</v>
      </c>
      <c r="J126" s="9">
        <v>41033</v>
      </c>
      <c r="K126" s="9">
        <v>41033</v>
      </c>
      <c r="L126" s="22">
        <v>2</v>
      </c>
      <c r="M126" s="22" t="s">
        <v>64</v>
      </c>
      <c r="N126" s="22">
        <f t="shared" si="6"/>
        <v>21</v>
      </c>
      <c r="O126" s="22">
        <f t="shared" si="7"/>
        <v>25200</v>
      </c>
    </row>
    <row r="127" spans="1:15" ht="14.25" x14ac:dyDescent="0.2">
      <c r="A127" s="22" t="s">
        <v>227</v>
      </c>
      <c r="B127" s="22" t="s">
        <v>343</v>
      </c>
      <c r="C127" s="22">
        <v>800</v>
      </c>
      <c r="D127" s="22" t="s">
        <v>229</v>
      </c>
      <c r="E127" s="9">
        <v>41023</v>
      </c>
      <c r="F127" s="22">
        <v>44</v>
      </c>
      <c r="G127" s="22">
        <v>4</v>
      </c>
      <c r="H127" s="22">
        <f t="shared" si="4"/>
        <v>35200</v>
      </c>
      <c r="I127" s="22">
        <f t="shared" si="5"/>
        <v>3200</v>
      </c>
      <c r="J127" s="9">
        <v>41034</v>
      </c>
      <c r="K127" s="9">
        <v>41035</v>
      </c>
      <c r="L127" s="22">
        <v>2</v>
      </c>
      <c r="M127" s="22" t="s">
        <v>217</v>
      </c>
      <c r="N127" s="22">
        <f t="shared" si="6"/>
        <v>40</v>
      </c>
      <c r="O127" s="22">
        <f t="shared" si="7"/>
        <v>32000</v>
      </c>
    </row>
    <row r="128" spans="1:15" ht="14.25" x14ac:dyDescent="0.2">
      <c r="A128" s="22" t="s">
        <v>222</v>
      </c>
      <c r="B128" s="22" t="s">
        <v>345</v>
      </c>
      <c r="C128" s="22">
        <v>2900</v>
      </c>
      <c r="D128" s="22" t="s">
        <v>228</v>
      </c>
      <c r="E128" s="9">
        <v>41027</v>
      </c>
      <c r="F128" s="22">
        <v>42</v>
      </c>
      <c r="G128" s="22">
        <v>3</v>
      </c>
      <c r="H128" s="22">
        <f t="shared" si="4"/>
        <v>121800</v>
      </c>
      <c r="I128" s="22">
        <f t="shared" si="5"/>
        <v>8700</v>
      </c>
      <c r="J128" s="9">
        <v>41036</v>
      </c>
      <c r="K128" s="9">
        <v>41036</v>
      </c>
      <c r="L128" s="22">
        <v>1</v>
      </c>
      <c r="M128" s="22" t="s">
        <v>216</v>
      </c>
      <c r="N128" s="22">
        <f t="shared" si="6"/>
        <v>39</v>
      </c>
      <c r="O128" s="22">
        <f t="shared" si="7"/>
        <v>113100</v>
      </c>
    </row>
    <row r="129" spans="1:15" ht="14.25" x14ac:dyDescent="0.2">
      <c r="A129" s="22" t="s">
        <v>221</v>
      </c>
      <c r="B129" s="22" t="s">
        <v>342</v>
      </c>
      <c r="C129" s="22">
        <v>1790</v>
      </c>
      <c r="D129" s="22" t="s">
        <v>230</v>
      </c>
      <c r="E129" s="9">
        <v>41031</v>
      </c>
      <c r="F129" s="22">
        <v>24</v>
      </c>
      <c r="G129" s="22">
        <v>4</v>
      </c>
      <c r="H129" s="22">
        <f t="shared" si="4"/>
        <v>42960</v>
      </c>
      <c r="I129" s="22">
        <f t="shared" si="5"/>
        <v>7160</v>
      </c>
      <c r="J129" s="9">
        <v>41036</v>
      </c>
      <c r="K129" s="9">
        <v>41036</v>
      </c>
      <c r="L129" s="22">
        <v>1</v>
      </c>
      <c r="M129" s="22" t="s">
        <v>64</v>
      </c>
      <c r="N129" s="22">
        <f t="shared" si="6"/>
        <v>20</v>
      </c>
      <c r="O129" s="22">
        <f t="shared" si="7"/>
        <v>35800</v>
      </c>
    </row>
    <row r="130" spans="1:15" ht="14.25" x14ac:dyDescent="0.2">
      <c r="A130" s="22" t="s">
        <v>233</v>
      </c>
      <c r="B130" s="22" t="s">
        <v>339</v>
      </c>
      <c r="C130" s="22">
        <v>1870</v>
      </c>
      <c r="D130" s="22" t="s">
        <v>230</v>
      </c>
      <c r="E130" s="9">
        <v>41025</v>
      </c>
      <c r="F130" s="22">
        <v>20</v>
      </c>
      <c r="G130" s="22">
        <v>0</v>
      </c>
      <c r="H130" s="22">
        <f t="shared" si="4"/>
        <v>37400</v>
      </c>
      <c r="I130" s="22">
        <f t="shared" si="5"/>
        <v>0</v>
      </c>
      <c r="J130" s="9">
        <v>41037</v>
      </c>
      <c r="K130" s="9">
        <v>41039</v>
      </c>
      <c r="L130" s="22">
        <v>2</v>
      </c>
      <c r="M130" s="22" t="s">
        <v>64</v>
      </c>
      <c r="N130" s="22">
        <f t="shared" si="6"/>
        <v>20</v>
      </c>
      <c r="O130" s="22">
        <f t="shared" si="7"/>
        <v>37400</v>
      </c>
    </row>
    <row r="131" spans="1:15" ht="14.25" x14ac:dyDescent="0.2">
      <c r="A131" s="22" t="s">
        <v>221</v>
      </c>
      <c r="B131" s="22" t="s">
        <v>340</v>
      </c>
      <c r="C131" s="22">
        <v>2700</v>
      </c>
      <c r="D131" s="22" t="s">
        <v>232</v>
      </c>
      <c r="E131" s="9">
        <v>41031</v>
      </c>
      <c r="F131" s="22">
        <v>16</v>
      </c>
      <c r="G131" s="22">
        <v>1</v>
      </c>
      <c r="H131" s="22">
        <f t="shared" si="4"/>
        <v>43200</v>
      </c>
      <c r="I131" s="22">
        <f t="shared" si="5"/>
        <v>2700</v>
      </c>
      <c r="J131" s="9">
        <v>41038</v>
      </c>
      <c r="K131" s="9">
        <v>41038</v>
      </c>
      <c r="L131" s="22">
        <v>2</v>
      </c>
      <c r="M131" s="22" t="s">
        <v>215</v>
      </c>
      <c r="N131" s="22">
        <f t="shared" si="6"/>
        <v>15</v>
      </c>
      <c r="O131" s="22">
        <f t="shared" si="7"/>
        <v>40500</v>
      </c>
    </row>
    <row r="132" spans="1:15" ht="14.25" x14ac:dyDescent="0.2">
      <c r="A132" s="22" t="s">
        <v>219</v>
      </c>
      <c r="B132" s="22" t="s">
        <v>343</v>
      </c>
      <c r="C132" s="22">
        <v>2550</v>
      </c>
      <c r="D132" s="22" t="s">
        <v>231</v>
      </c>
      <c r="E132" s="9">
        <v>41033</v>
      </c>
      <c r="F132" s="22">
        <v>21</v>
      </c>
      <c r="G132" s="22">
        <v>3</v>
      </c>
      <c r="H132" s="22">
        <f t="shared" ref="H132:H195" si="8">F132*C132</f>
        <v>53550</v>
      </c>
      <c r="I132" s="22">
        <f t="shared" ref="I132:I195" si="9">C132*G132</f>
        <v>7650</v>
      </c>
      <c r="J132" s="9">
        <v>41039</v>
      </c>
      <c r="K132" s="9">
        <v>41039</v>
      </c>
      <c r="L132" s="22">
        <v>1</v>
      </c>
      <c r="M132" s="22" t="s">
        <v>117</v>
      </c>
      <c r="N132" s="22">
        <f t="shared" ref="N132:N195" si="10">F132-G132</f>
        <v>18</v>
      </c>
      <c r="O132" s="22">
        <f t="shared" ref="O132:O195" si="11">C132*N132</f>
        <v>45900</v>
      </c>
    </row>
    <row r="133" spans="1:15" ht="14.25" x14ac:dyDescent="0.2">
      <c r="A133" s="22" t="s">
        <v>220</v>
      </c>
      <c r="B133" s="22" t="s">
        <v>345</v>
      </c>
      <c r="C133" s="22">
        <v>3370</v>
      </c>
      <c r="D133" s="22" t="s">
        <v>214</v>
      </c>
      <c r="E133" s="9">
        <v>41040</v>
      </c>
      <c r="F133" s="22">
        <v>33</v>
      </c>
      <c r="G133" s="22">
        <v>2</v>
      </c>
      <c r="H133" s="22">
        <f t="shared" si="8"/>
        <v>111210</v>
      </c>
      <c r="I133" s="22">
        <f t="shared" si="9"/>
        <v>6740</v>
      </c>
      <c r="J133" s="9">
        <v>41041</v>
      </c>
      <c r="K133" s="9">
        <v>41043</v>
      </c>
      <c r="L133" s="22">
        <v>2</v>
      </c>
      <c r="M133" s="22" t="s">
        <v>216</v>
      </c>
      <c r="N133" s="22">
        <f t="shared" si="10"/>
        <v>31</v>
      </c>
      <c r="O133" s="22">
        <f t="shared" si="11"/>
        <v>104470</v>
      </c>
    </row>
    <row r="134" spans="1:15" ht="14.25" x14ac:dyDescent="0.2">
      <c r="A134" s="22" t="s">
        <v>224</v>
      </c>
      <c r="B134" s="22" t="s">
        <v>345</v>
      </c>
      <c r="C134" s="22">
        <v>1980</v>
      </c>
      <c r="D134" s="22" t="s">
        <v>232</v>
      </c>
      <c r="E134" s="9">
        <v>41036</v>
      </c>
      <c r="F134" s="22">
        <v>35</v>
      </c>
      <c r="G134" s="22">
        <v>2</v>
      </c>
      <c r="H134" s="22">
        <f t="shared" si="8"/>
        <v>69300</v>
      </c>
      <c r="I134" s="22">
        <f t="shared" si="9"/>
        <v>3960</v>
      </c>
      <c r="J134" s="9">
        <v>41041</v>
      </c>
      <c r="K134" s="9">
        <v>41043</v>
      </c>
      <c r="L134" s="22">
        <v>1</v>
      </c>
      <c r="M134" s="22" t="s">
        <v>216</v>
      </c>
      <c r="N134" s="22">
        <f t="shared" si="10"/>
        <v>33</v>
      </c>
      <c r="O134" s="22">
        <f t="shared" si="11"/>
        <v>65340</v>
      </c>
    </row>
    <row r="135" spans="1:15" ht="14.25" x14ac:dyDescent="0.2">
      <c r="A135" s="22" t="s">
        <v>219</v>
      </c>
      <c r="B135" s="22" t="s">
        <v>339</v>
      </c>
      <c r="C135" s="22">
        <v>3200</v>
      </c>
      <c r="D135" s="22" t="s">
        <v>229</v>
      </c>
      <c r="E135" s="9">
        <v>41040</v>
      </c>
      <c r="F135" s="22">
        <v>27</v>
      </c>
      <c r="G135" s="22">
        <v>1</v>
      </c>
      <c r="H135" s="22">
        <f t="shared" si="8"/>
        <v>86400</v>
      </c>
      <c r="I135" s="22">
        <f t="shared" si="9"/>
        <v>3200</v>
      </c>
      <c r="J135" s="9">
        <v>41043</v>
      </c>
      <c r="K135" s="9">
        <v>41045</v>
      </c>
      <c r="L135" s="22">
        <v>2</v>
      </c>
      <c r="M135" s="22" t="s">
        <v>218</v>
      </c>
      <c r="N135" s="22">
        <f t="shared" si="10"/>
        <v>26</v>
      </c>
      <c r="O135" s="22">
        <f t="shared" si="11"/>
        <v>83200</v>
      </c>
    </row>
    <row r="136" spans="1:15" ht="14.25" x14ac:dyDescent="0.2">
      <c r="A136" s="22" t="s">
        <v>221</v>
      </c>
      <c r="B136" s="22" t="s">
        <v>341</v>
      </c>
      <c r="C136" s="22">
        <v>2220</v>
      </c>
      <c r="D136" s="22" t="s">
        <v>232</v>
      </c>
      <c r="E136" s="9">
        <v>41033</v>
      </c>
      <c r="F136" s="22">
        <v>32</v>
      </c>
      <c r="G136" s="22">
        <v>3</v>
      </c>
      <c r="H136" s="22">
        <f t="shared" si="8"/>
        <v>71040</v>
      </c>
      <c r="I136" s="22">
        <f t="shared" si="9"/>
        <v>6660</v>
      </c>
      <c r="J136" s="9">
        <v>41044</v>
      </c>
      <c r="K136" s="9">
        <v>41046</v>
      </c>
      <c r="L136" s="22">
        <v>1</v>
      </c>
      <c r="M136" s="22" t="s">
        <v>217</v>
      </c>
      <c r="N136" s="22">
        <f t="shared" si="10"/>
        <v>29</v>
      </c>
      <c r="O136" s="22">
        <f t="shared" si="11"/>
        <v>64380</v>
      </c>
    </row>
    <row r="137" spans="1:15" ht="14.25" x14ac:dyDescent="0.2">
      <c r="A137" s="22" t="s">
        <v>220</v>
      </c>
      <c r="B137" s="22" t="s">
        <v>344</v>
      </c>
      <c r="C137" s="22">
        <v>2900</v>
      </c>
      <c r="D137" s="22" t="s">
        <v>214</v>
      </c>
      <c r="E137" s="9">
        <v>41041</v>
      </c>
      <c r="F137" s="22">
        <v>36</v>
      </c>
      <c r="G137" s="22">
        <v>0</v>
      </c>
      <c r="H137" s="22">
        <f t="shared" si="8"/>
        <v>104400</v>
      </c>
      <c r="I137" s="22">
        <f t="shared" si="9"/>
        <v>0</v>
      </c>
      <c r="J137" s="9">
        <v>41045</v>
      </c>
      <c r="K137" s="9">
        <v>41045</v>
      </c>
      <c r="L137" s="22">
        <v>1</v>
      </c>
      <c r="M137" s="22" t="s">
        <v>117</v>
      </c>
      <c r="N137" s="22">
        <f t="shared" si="10"/>
        <v>36</v>
      </c>
      <c r="O137" s="22">
        <f t="shared" si="11"/>
        <v>104400</v>
      </c>
    </row>
    <row r="138" spans="1:15" ht="14.25" x14ac:dyDescent="0.2">
      <c r="A138" s="22" t="s">
        <v>222</v>
      </c>
      <c r="B138" s="22" t="s">
        <v>339</v>
      </c>
      <c r="C138" s="22">
        <v>4210</v>
      </c>
      <c r="D138" s="22" t="s">
        <v>229</v>
      </c>
      <c r="E138" s="9">
        <v>41045</v>
      </c>
      <c r="F138" s="22">
        <v>20</v>
      </c>
      <c r="G138" s="22">
        <v>4</v>
      </c>
      <c r="H138" s="22">
        <f t="shared" si="8"/>
        <v>84200</v>
      </c>
      <c r="I138" s="22">
        <f t="shared" si="9"/>
        <v>16840</v>
      </c>
      <c r="J138" s="9">
        <v>41046</v>
      </c>
      <c r="K138" s="9">
        <v>41048</v>
      </c>
      <c r="L138" s="22">
        <v>2</v>
      </c>
      <c r="M138" s="22" t="s">
        <v>117</v>
      </c>
      <c r="N138" s="22">
        <f t="shared" si="10"/>
        <v>16</v>
      </c>
      <c r="O138" s="22">
        <f t="shared" si="11"/>
        <v>67360</v>
      </c>
    </row>
    <row r="139" spans="1:15" ht="14.25" x14ac:dyDescent="0.2">
      <c r="A139" s="22" t="s">
        <v>219</v>
      </c>
      <c r="B139" s="22" t="s">
        <v>345</v>
      </c>
      <c r="C139" s="22">
        <v>4800</v>
      </c>
      <c r="D139" s="22" t="s">
        <v>214</v>
      </c>
      <c r="E139" s="9">
        <v>41033</v>
      </c>
      <c r="F139" s="22">
        <v>27</v>
      </c>
      <c r="G139" s="22">
        <v>4</v>
      </c>
      <c r="H139" s="22">
        <f t="shared" si="8"/>
        <v>129600</v>
      </c>
      <c r="I139" s="22">
        <f t="shared" si="9"/>
        <v>19200</v>
      </c>
      <c r="J139" s="9">
        <v>41046</v>
      </c>
      <c r="K139" s="9">
        <v>41048</v>
      </c>
      <c r="L139" s="22">
        <v>1</v>
      </c>
      <c r="M139" s="22" t="s">
        <v>215</v>
      </c>
      <c r="N139" s="22">
        <f t="shared" si="10"/>
        <v>23</v>
      </c>
      <c r="O139" s="22">
        <f t="shared" si="11"/>
        <v>110400</v>
      </c>
    </row>
    <row r="140" spans="1:15" ht="14.25" x14ac:dyDescent="0.2">
      <c r="A140" s="22" t="s">
        <v>233</v>
      </c>
      <c r="B140" s="22" t="s">
        <v>339</v>
      </c>
      <c r="C140" s="22">
        <v>1850</v>
      </c>
      <c r="D140" s="22" t="s">
        <v>214</v>
      </c>
      <c r="E140" s="9">
        <v>41038</v>
      </c>
      <c r="F140" s="22">
        <v>12</v>
      </c>
      <c r="G140" s="22">
        <v>1</v>
      </c>
      <c r="H140" s="22">
        <f t="shared" si="8"/>
        <v>22200</v>
      </c>
      <c r="I140" s="22">
        <f t="shared" si="9"/>
        <v>1850</v>
      </c>
      <c r="J140" s="9">
        <v>41047</v>
      </c>
      <c r="K140" s="9">
        <v>41049</v>
      </c>
      <c r="L140" s="22">
        <v>1</v>
      </c>
      <c r="M140" s="22" t="s">
        <v>215</v>
      </c>
      <c r="N140" s="22">
        <f t="shared" si="10"/>
        <v>11</v>
      </c>
      <c r="O140" s="22">
        <f t="shared" si="11"/>
        <v>20350</v>
      </c>
    </row>
    <row r="141" spans="1:15" ht="14.25" x14ac:dyDescent="0.2">
      <c r="A141" s="22" t="s">
        <v>220</v>
      </c>
      <c r="B141" s="22" t="s">
        <v>343</v>
      </c>
      <c r="C141" s="22">
        <v>1450</v>
      </c>
      <c r="D141" s="22" t="s">
        <v>228</v>
      </c>
      <c r="E141" s="9">
        <v>41041</v>
      </c>
      <c r="F141" s="22">
        <v>14</v>
      </c>
      <c r="G141" s="22">
        <v>1</v>
      </c>
      <c r="H141" s="22">
        <f t="shared" si="8"/>
        <v>20300</v>
      </c>
      <c r="I141" s="22">
        <f t="shared" si="9"/>
        <v>1450</v>
      </c>
      <c r="J141" s="9">
        <v>41048</v>
      </c>
      <c r="K141" s="9">
        <v>41050</v>
      </c>
      <c r="L141" s="22">
        <v>2</v>
      </c>
      <c r="M141" s="22" t="s">
        <v>215</v>
      </c>
      <c r="N141" s="22">
        <f t="shared" si="10"/>
        <v>13</v>
      </c>
      <c r="O141" s="22">
        <f t="shared" si="11"/>
        <v>18850</v>
      </c>
    </row>
    <row r="142" spans="1:15" ht="14.25" x14ac:dyDescent="0.2">
      <c r="A142" s="22" t="s">
        <v>221</v>
      </c>
      <c r="B142" s="22" t="s">
        <v>342</v>
      </c>
      <c r="C142" s="22">
        <v>1790</v>
      </c>
      <c r="D142" s="22" t="s">
        <v>214</v>
      </c>
      <c r="E142" s="9">
        <v>41042</v>
      </c>
      <c r="F142" s="22">
        <v>31</v>
      </c>
      <c r="G142" s="22">
        <v>1</v>
      </c>
      <c r="H142" s="22">
        <f t="shared" si="8"/>
        <v>55490</v>
      </c>
      <c r="I142" s="22">
        <f t="shared" si="9"/>
        <v>1790</v>
      </c>
      <c r="J142" s="9">
        <v>41049</v>
      </c>
      <c r="K142" s="9">
        <v>41049</v>
      </c>
      <c r="L142" s="22">
        <v>2</v>
      </c>
      <c r="M142" s="22" t="s">
        <v>217</v>
      </c>
      <c r="N142" s="22">
        <f t="shared" si="10"/>
        <v>30</v>
      </c>
      <c r="O142" s="22">
        <f t="shared" si="11"/>
        <v>53700</v>
      </c>
    </row>
    <row r="143" spans="1:15" ht="14.25" x14ac:dyDescent="0.2">
      <c r="A143" s="22" t="s">
        <v>227</v>
      </c>
      <c r="B143" s="22" t="s">
        <v>342</v>
      </c>
      <c r="C143" s="22">
        <v>1200</v>
      </c>
      <c r="D143" s="22" t="s">
        <v>214</v>
      </c>
      <c r="E143" s="9">
        <v>41042</v>
      </c>
      <c r="F143" s="22">
        <v>42</v>
      </c>
      <c r="G143" s="22">
        <v>2</v>
      </c>
      <c r="H143" s="22">
        <f t="shared" si="8"/>
        <v>50400</v>
      </c>
      <c r="I143" s="22">
        <f t="shared" si="9"/>
        <v>2400</v>
      </c>
      <c r="J143" s="9">
        <v>41050</v>
      </c>
      <c r="K143" s="9">
        <v>41051</v>
      </c>
      <c r="L143" s="22">
        <v>1</v>
      </c>
      <c r="M143" s="22" t="s">
        <v>64</v>
      </c>
      <c r="N143" s="22">
        <f t="shared" si="10"/>
        <v>40</v>
      </c>
      <c r="O143" s="22">
        <f t="shared" si="11"/>
        <v>48000</v>
      </c>
    </row>
    <row r="144" spans="1:15" ht="14.25" x14ac:dyDescent="0.2">
      <c r="A144" s="22" t="s">
        <v>222</v>
      </c>
      <c r="B144" s="22" t="s">
        <v>341</v>
      </c>
      <c r="C144" s="22">
        <v>4350</v>
      </c>
      <c r="D144" s="22" t="s">
        <v>229</v>
      </c>
      <c r="E144" s="9">
        <v>41048</v>
      </c>
      <c r="F144" s="22">
        <v>41</v>
      </c>
      <c r="G144" s="22">
        <v>2</v>
      </c>
      <c r="H144" s="22">
        <f t="shared" si="8"/>
        <v>178350</v>
      </c>
      <c r="I144" s="22">
        <f t="shared" si="9"/>
        <v>8700</v>
      </c>
      <c r="J144" s="9">
        <v>41051</v>
      </c>
      <c r="K144" s="9">
        <v>41052</v>
      </c>
      <c r="L144" s="22">
        <v>1</v>
      </c>
      <c r="M144" s="22" t="s">
        <v>216</v>
      </c>
      <c r="N144" s="22">
        <f t="shared" si="10"/>
        <v>39</v>
      </c>
      <c r="O144" s="22">
        <f t="shared" si="11"/>
        <v>169650</v>
      </c>
    </row>
    <row r="145" spans="1:15" ht="14.25" x14ac:dyDescent="0.2">
      <c r="A145" s="22" t="s">
        <v>225</v>
      </c>
      <c r="B145" s="22" t="s">
        <v>347</v>
      </c>
      <c r="C145" s="22">
        <v>3750</v>
      </c>
      <c r="D145" s="22" t="s">
        <v>231</v>
      </c>
      <c r="E145" s="9">
        <v>41045</v>
      </c>
      <c r="F145" s="22">
        <v>40</v>
      </c>
      <c r="G145" s="22">
        <v>0</v>
      </c>
      <c r="H145" s="22">
        <f t="shared" si="8"/>
        <v>150000</v>
      </c>
      <c r="I145" s="22">
        <f t="shared" si="9"/>
        <v>0</v>
      </c>
      <c r="J145" s="9">
        <v>41051</v>
      </c>
      <c r="K145" s="9">
        <v>41053</v>
      </c>
      <c r="L145" s="22">
        <v>2</v>
      </c>
      <c r="M145" s="22" t="s">
        <v>216</v>
      </c>
      <c r="N145" s="22">
        <f t="shared" si="10"/>
        <v>40</v>
      </c>
      <c r="O145" s="22">
        <f t="shared" si="11"/>
        <v>150000</v>
      </c>
    </row>
    <row r="146" spans="1:15" ht="14.25" x14ac:dyDescent="0.2">
      <c r="A146" s="22" t="s">
        <v>219</v>
      </c>
      <c r="B146" s="22" t="s">
        <v>339</v>
      </c>
      <c r="C146" s="22">
        <v>3200</v>
      </c>
      <c r="D146" s="22" t="s">
        <v>228</v>
      </c>
      <c r="E146" s="9">
        <v>41050</v>
      </c>
      <c r="F146" s="22">
        <v>47</v>
      </c>
      <c r="G146" s="22">
        <v>0</v>
      </c>
      <c r="H146" s="22">
        <f t="shared" si="8"/>
        <v>150400</v>
      </c>
      <c r="I146" s="22">
        <f t="shared" si="9"/>
        <v>0</v>
      </c>
      <c r="J146" s="9">
        <v>41051</v>
      </c>
      <c r="K146" s="9">
        <v>41052</v>
      </c>
      <c r="L146" s="22">
        <v>2</v>
      </c>
      <c r="M146" s="22" t="s">
        <v>216</v>
      </c>
      <c r="N146" s="22">
        <f t="shared" si="10"/>
        <v>47</v>
      </c>
      <c r="O146" s="22">
        <f t="shared" si="11"/>
        <v>150400</v>
      </c>
    </row>
    <row r="147" spans="1:15" ht="14.25" x14ac:dyDescent="0.2">
      <c r="A147" s="22" t="s">
        <v>220</v>
      </c>
      <c r="B147" s="22" t="s">
        <v>345</v>
      </c>
      <c r="C147" s="22">
        <v>3350</v>
      </c>
      <c r="D147" s="22" t="s">
        <v>228</v>
      </c>
      <c r="E147" s="9">
        <v>41053</v>
      </c>
      <c r="F147" s="22">
        <v>38</v>
      </c>
      <c r="G147" s="22">
        <v>3</v>
      </c>
      <c r="H147" s="22">
        <f t="shared" si="8"/>
        <v>127300</v>
      </c>
      <c r="I147" s="22">
        <f t="shared" si="9"/>
        <v>10050</v>
      </c>
      <c r="J147" s="9">
        <v>41053</v>
      </c>
      <c r="K147" s="9">
        <v>41055</v>
      </c>
      <c r="L147" s="22">
        <v>1</v>
      </c>
      <c r="M147" s="22" t="s">
        <v>215</v>
      </c>
      <c r="N147" s="22">
        <f t="shared" si="10"/>
        <v>35</v>
      </c>
      <c r="O147" s="22">
        <f t="shared" si="11"/>
        <v>117250</v>
      </c>
    </row>
    <row r="148" spans="1:15" ht="14.25" x14ac:dyDescent="0.2">
      <c r="A148" s="22" t="s">
        <v>219</v>
      </c>
      <c r="B148" s="22" t="s">
        <v>339</v>
      </c>
      <c r="C148" s="22">
        <v>1400</v>
      </c>
      <c r="D148" s="22" t="s">
        <v>232</v>
      </c>
      <c r="E148" s="9">
        <v>41052</v>
      </c>
      <c r="F148" s="22">
        <v>46</v>
      </c>
      <c r="G148" s="22">
        <v>4</v>
      </c>
      <c r="H148" s="22">
        <f t="shared" si="8"/>
        <v>64400</v>
      </c>
      <c r="I148" s="22">
        <f t="shared" si="9"/>
        <v>5600</v>
      </c>
      <c r="J148" s="9">
        <v>41054</v>
      </c>
      <c r="K148" s="9">
        <v>41055</v>
      </c>
      <c r="L148" s="22">
        <v>1</v>
      </c>
      <c r="M148" s="22" t="s">
        <v>217</v>
      </c>
      <c r="N148" s="22">
        <f t="shared" si="10"/>
        <v>42</v>
      </c>
      <c r="O148" s="22">
        <f t="shared" si="11"/>
        <v>58800</v>
      </c>
    </row>
    <row r="149" spans="1:15" ht="14.25" x14ac:dyDescent="0.2">
      <c r="A149" s="22" t="s">
        <v>219</v>
      </c>
      <c r="B149" s="22" t="s">
        <v>339</v>
      </c>
      <c r="C149" s="22">
        <v>3200</v>
      </c>
      <c r="D149" s="22" t="s">
        <v>232</v>
      </c>
      <c r="E149" s="9">
        <v>41048</v>
      </c>
      <c r="F149" s="22">
        <v>50</v>
      </c>
      <c r="G149" s="22">
        <v>4</v>
      </c>
      <c r="H149" s="22">
        <f t="shared" si="8"/>
        <v>160000</v>
      </c>
      <c r="I149" s="22">
        <f t="shared" si="9"/>
        <v>12800</v>
      </c>
      <c r="J149" s="9">
        <v>41056</v>
      </c>
      <c r="K149" s="9">
        <v>41056</v>
      </c>
      <c r="L149" s="22">
        <v>1</v>
      </c>
      <c r="M149" s="22" t="s">
        <v>64</v>
      </c>
      <c r="N149" s="22">
        <f t="shared" si="10"/>
        <v>46</v>
      </c>
      <c r="O149" s="22">
        <f t="shared" si="11"/>
        <v>147200</v>
      </c>
    </row>
    <row r="150" spans="1:15" ht="14.25" x14ac:dyDescent="0.2">
      <c r="A150" s="22" t="s">
        <v>223</v>
      </c>
      <c r="B150" s="22" t="s">
        <v>341</v>
      </c>
      <c r="C150" s="22">
        <v>4590</v>
      </c>
      <c r="D150" s="22" t="s">
        <v>214</v>
      </c>
      <c r="E150" s="9">
        <v>41054</v>
      </c>
      <c r="F150" s="22">
        <v>28</v>
      </c>
      <c r="G150" s="22">
        <v>2</v>
      </c>
      <c r="H150" s="22">
        <f t="shared" si="8"/>
        <v>128520</v>
      </c>
      <c r="I150" s="22">
        <f t="shared" si="9"/>
        <v>9180</v>
      </c>
      <c r="J150" s="9">
        <v>41057</v>
      </c>
      <c r="K150" s="9">
        <v>41058</v>
      </c>
      <c r="L150" s="22">
        <v>2</v>
      </c>
      <c r="M150" s="22" t="s">
        <v>218</v>
      </c>
      <c r="N150" s="22">
        <f t="shared" si="10"/>
        <v>26</v>
      </c>
      <c r="O150" s="22">
        <f t="shared" si="11"/>
        <v>119340</v>
      </c>
    </row>
    <row r="151" spans="1:15" ht="14.25" x14ac:dyDescent="0.2">
      <c r="A151" s="22" t="s">
        <v>227</v>
      </c>
      <c r="B151" s="22" t="s">
        <v>342</v>
      </c>
      <c r="C151" s="22">
        <v>1200</v>
      </c>
      <c r="D151" s="22" t="s">
        <v>228</v>
      </c>
      <c r="E151" s="9">
        <v>41053</v>
      </c>
      <c r="F151" s="22">
        <v>33</v>
      </c>
      <c r="G151" s="22">
        <v>3</v>
      </c>
      <c r="H151" s="22">
        <f t="shared" si="8"/>
        <v>39600</v>
      </c>
      <c r="I151" s="22">
        <f t="shared" si="9"/>
        <v>3600</v>
      </c>
      <c r="J151" s="9">
        <v>41058</v>
      </c>
      <c r="K151" s="9">
        <v>41058</v>
      </c>
      <c r="L151" s="22">
        <v>2</v>
      </c>
      <c r="M151" s="22" t="s">
        <v>217</v>
      </c>
      <c r="N151" s="22">
        <f t="shared" si="10"/>
        <v>30</v>
      </c>
      <c r="O151" s="22">
        <f t="shared" si="11"/>
        <v>36000</v>
      </c>
    </row>
    <row r="152" spans="1:15" ht="14.25" x14ac:dyDescent="0.2">
      <c r="A152" s="22" t="s">
        <v>220</v>
      </c>
      <c r="B152" s="22" t="s">
        <v>344</v>
      </c>
      <c r="C152" s="22">
        <v>2920</v>
      </c>
      <c r="D152" s="22" t="s">
        <v>229</v>
      </c>
      <c r="E152" s="9">
        <v>41052</v>
      </c>
      <c r="F152" s="22">
        <v>21</v>
      </c>
      <c r="G152" s="22">
        <v>1</v>
      </c>
      <c r="H152" s="22">
        <f t="shared" si="8"/>
        <v>61320</v>
      </c>
      <c r="I152" s="22">
        <f t="shared" si="9"/>
        <v>2920</v>
      </c>
      <c r="J152" s="9">
        <v>41060</v>
      </c>
      <c r="K152" s="9">
        <v>41060</v>
      </c>
      <c r="L152" s="22">
        <v>2</v>
      </c>
      <c r="M152" s="22" t="s">
        <v>217</v>
      </c>
      <c r="N152" s="22">
        <f t="shared" si="10"/>
        <v>20</v>
      </c>
      <c r="O152" s="22">
        <f t="shared" si="11"/>
        <v>58400</v>
      </c>
    </row>
    <row r="153" spans="1:15" ht="14.25" x14ac:dyDescent="0.2">
      <c r="A153" s="22" t="s">
        <v>225</v>
      </c>
      <c r="B153" s="22" t="s">
        <v>349</v>
      </c>
      <c r="C153" s="22">
        <v>4550</v>
      </c>
      <c r="D153" s="22" t="s">
        <v>228</v>
      </c>
      <c r="E153" s="9">
        <v>41052</v>
      </c>
      <c r="F153" s="22">
        <v>10</v>
      </c>
      <c r="G153" s="22">
        <v>1</v>
      </c>
      <c r="H153" s="22">
        <f t="shared" si="8"/>
        <v>45500</v>
      </c>
      <c r="I153" s="22">
        <f t="shared" si="9"/>
        <v>4550</v>
      </c>
      <c r="J153" s="9">
        <v>41061</v>
      </c>
      <c r="K153" s="9">
        <v>41061</v>
      </c>
      <c r="L153" s="22">
        <v>1</v>
      </c>
      <c r="M153" s="22" t="s">
        <v>218</v>
      </c>
      <c r="N153" s="22">
        <f t="shared" si="10"/>
        <v>9</v>
      </c>
      <c r="O153" s="22">
        <f t="shared" si="11"/>
        <v>40950</v>
      </c>
    </row>
    <row r="154" spans="1:15" ht="14.25" x14ac:dyDescent="0.2">
      <c r="A154" s="22" t="s">
        <v>226</v>
      </c>
      <c r="B154" s="22" t="s">
        <v>340</v>
      </c>
      <c r="C154" s="22">
        <v>1150</v>
      </c>
      <c r="D154" s="22" t="s">
        <v>214</v>
      </c>
      <c r="E154" s="9">
        <v>41058</v>
      </c>
      <c r="F154" s="22">
        <v>13</v>
      </c>
      <c r="G154" s="22">
        <v>0</v>
      </c>
      <c r="H154" s="22">
        <f t="shared" si="8"/>
        <v>14950</v>
      </c>
      <c r="I154" s="22">
        <f t="shared" si="9"/>
        <v>0</v>
      </c>
      <c r="J154" s="9">
        <v>41064</v>
      </c>
      <c r="K154" s="9">
        <v>41066</v>
      </c>
      <c r="L154" s="22">
        <v>1</v>
      </c>
      <c r="M154" s="22" t="s">
        <v>64</v>
      </c>
      <c r="N154" s="22">
        <f t="shared" si="10"/>
        <v>13</v>
      </c>
      <c r="O154" s="22">
        <f t="shared" si="11"/>
        <v>14950</v>
      </c>
    </row>
    <row r="155" spans="1:15" ht="14.25" x14ac:dyDescent="0.2">
      <c r="A155" s="22" t="s">
        <v>213</v>
      </c>
      <c r="B155" s="22" t="s">
        <v>341</v>
      </c>
      <c r="C155" s="22">
        <v>1400</v>
      </c>
      <c r="D155" s="22" t="s">
        <v>231</v>
      </c>
      <c r="E155" s="9">
        <v>41053</v>
      </c>
      <c r="F155" s="22">
        <v>39</v>
      </c>
      <c r="G155" s="22">
        <v>1</v>
      </c>
      <c r="H155" s="22">
        <f t="shared" si="8"/>
        <v>54600</v>
      </c>
      <c r="I155" s="22">
        <f t="shared" si="9"/>
        <v>1400</v>
      </c>
      <c r="J155" s="9">
        <v>41065</v>
      </c>
      <c r="K155" s="9">
        <v>41065</v>
      </c>
      <c r="L155" s="22">
        <v>1</v>
      </c>
      <c r="M155" s="22" t="s">
        <v>64</v>
      </c>
      <c r="N155" s="22">
        <f t="shared" si="10"/>
        <v>38</v>
      </c>
      <c r="O155" s="22">
        <f t="shared" si="11"/>
        <v>53200</v>
      </c>
    </row>
    <row r="156" spans="1:15" ht="14.25" x14ac:dyDescent="0.2">
      <c r="A156" s="22" t="s">
        <v>225</v>
      </c>
      <c r="B156" s="22" t="s">
        <v>346</v>
      </c>
      <c r="C156" s="22">
        <v>4700</v>
      </c>
      <c r="D156" s="22" t="s">
        <v>231</v>
      </c>
      <c r="E156" s="9">
        <v>41063</v>
      </c>
      <c r="F156" s="22">
        <v>43</v>
      </c>
      <c r="G156" s="22">
        <v>0</v>
      </c>
      <c r="H156" s="22">
        <f t="shared" si="8"/>
        <v>202100</v>
      </c>
      <c r="I156" s="22">
        <f t="shared" si="9"/>
        <v>0</v>
      </c>
      <c r="J156" s="9">
        <v>41068</v>
      </c>
      <c r="K156" s="9">
        <v>41069</v>
      </c>
      <c r="L156" s="22">
        <v>1</v>
      </c>
      <c r="M156" s="22" t="s">
        <v>215</v>
      </c>
      <c r="N156" s="22">
        <f t="shared" si="10"/>
        <v>43</v>
      </c>
      <c r="O156" s="22">
        <f t="shared" si="11"/>
        <v>202100</v>
      </c>
    </row>
    <row r="157" spans="1:15" ht="14.25" x14ac:dyDescent="0.2">
      <c r="A157" s="22" t="s">
        <v>213</v>
      </c>
      <c r="B157" s="22" t="s">
        <v>340</v>
      </c>
      <c r="C157" s="22">
        <v>2100</v>
      </c>
      <c r="D157" s="22" t="s">
        <v>232</v>
      </c>
      <c r="E157" s="9">
        <v>41070</v>
      </c>
      <c r="F157" s="22">
        <v>18</v>
      </c>
      <c r="G157" s="22">
        <v>4</v>
      </c>
      <c r="H157" s="22">
        <f t="shared" si="8"/>
        <v>37800</v>
      </c>
      <c r="I157" s="22">
        <f t="shared" si="9"/>
        <v>8400</v>
      </c>
      <c r="J157" s="9">
        <v>41071</v>
      </c>
      <c r="K157" s="9">
        <v>41073</v>
      </c>
      <c r="L157" s="22">
        <v>2</v>
      </c>
      <c r="M157" s="22" t="s">
        <v>64</v>
      </c>
      <c r="N157" s="22">
        <f t="shared" si="10"/>
        <v>14</v>
      </c>
      <c r="O157" s="22">
        <f t="shared" si="11"/>
        <v>29400</v>
      </c>
    </row>
    <row r="158" spans="1:15" ht="14.25" x14ac:dyDescent="0.2">
      <c r="A158" s="22" t="s">
        <v>223</v>
      </c>
      <c r="B158" s="22" t="s">
        <v>340</v>
      </c>
      <c r="C158" s="22">
        <v>4550</v>
      </c>
      <c r="D158" s="22" t="s">
        <v>229</v>
      </c>
      <c r="E158" s="9">
        <v>41066</v>
      </c>
      <c r="F158" s="22">
        <v>19</v>
      </c>
      <c r="G158" s="22">
        <v>3</v>
      </c>
      <c r="H158" s="22">
        <f t="shared" si="8"/>
        <v>86450</v>
      </c>
      <c r="I158" s="22">
        <f t="shared" si="9"/>
        <v>13650</v>
      </c>
      <c r="J158" s="9">
        <v>41072</v>
      </c>
      <c r="K158" s="9">
        <v>41073</v>
      </c>
      <c r="L158" s="22">
        <v>2</v>
      </c>
      <c r="M158" s="22" t="s">
        <v>216</v>
      </c>
      <c r="N158" s="22">
        <f t="shared" si="10"/>
        <v>16</v>
      </c>
      <c r="O158" s="22">
        <f t="shared" si="11"/>
        <v>72800</v>
      </c>
    </row>
    <row r="159" spans="1:15" ht="14.25" x14ac:dyDescent="0.2">
      <c r="A159" s="22" t="s">
        <v>221</v>
      </c>
      <c r="B159" s="22" t="s">
        <v>343</v>
      </c>
      <c r="C159" s="22">
        <v>2540</v>
      </c>
      <c r="D159" s="22" t="s">
        <v>230</v>
      </c>
      <c r="E159" s="9">
        <v>41060</v>
      </c>
      <c r="F159" s="22">
        <v>32</v>
      </c>
      <c r="G159" s="22">
        <v>4</v>
      </c>
      <c r="H159" s="22">
        <f t="shared" si="8"/>
        <v>81280</v>
      </c>
      <c r="I159" s="22">
        <f t="shared" si="9"/>
        <v>10160</v>
      </c>
      <c r="J159" s="9">
        <v>41073</v>
      </c>
      <c r="K159" s="9">
        <v>41073</v>
      </c>
      <c r="L159" s="22">
        <v>2</v>
      </c>
      <c r="M159" s="22" t="s">
        <v>64</v>
      </c>
      <c r="N159" s="22">
        <f t="shared" si="10"/>
        <v>28</v>
      </c>
      <c r="O159" s="22">
        <f t="shared" si="11"/>
        <v>71120</v>
      </c>
    </row>
    <row r="160" spans="1:15" ht="14.25" x14ac:dyDescent="0.2">
      <c r="A160" s="22" t="s">
        <v>221</v>
      </c>
      <c r="B160" s="22" t="s">
        <v>343</v>
      </c>
      <c r="C160" s="22">
        <v>2600</v>
      </c>
      <c r="D160" s="22" t="s">
        <v>232</v>
      </c>
      <c r="E160" s="9">
        <v>41062</v>
      </c>
      <c r="F160" s="22">
        <v>17</v>
      </c>
      <c r="G160" s="22">
        <v>2</v>
      </c>
      <c r="H160" s="22">
        <f t="shared" si="8"/>
        <v>44200</v>
      </c>
      <c r="I160" s="22">
        <f t="shared" si="9"/>
        <v>5200</v>
      </c>
      <c r="J160" s="9">
        <v>41073</v>
      </c>
      <c r="K160" s="9">
        <v>41073</v>
      </c>
      <c r="L160" s="22">
        <v>1</v>
      </c>
      <c r="M160" s="22" t="s">
        <v>117</v>
      </c>
      <c r="N160" s="22">
        <f t="shared" si="10"/>
        <v>15</v>
      </c>
      <c r="O160" s="22">
        <f t="shared" si="11"/>
        <v>39000</v>
      </c>
    </row>
    <row r="161" spans="1:15" ht="14.25" x14ac:dyDescent="0.2">
      <c r="A161" s="22" t="s">
        <v>223</v>
      </c>
      <c r="B161" s="22" t="s">
        <v>344</v>
      </c>
      <c r="C161" s="22">
        <v>10500</v>
      </c>
      <c r="D161" s="22" t="s">
        <v>230</v>
      </c>
      <c r="E161" s="9">
        <v>41064</v>
      </c>
      <c r="F161" s="22">
        <v>49</v>
      </c>
      <c r="G161" s="22">
        <v>0</v>
      </c>
      <c r="H161" s="22">
        <f t="shared" si="8"/>
        <v>514500</v>
      </c>
      <c r="I161" s="22">
        <f t="shared" si="9"/>
        <v>0</v>
      </c>
      <c r="J161" s="9">
        <v>41074</v>
      </c>
      <c r="K161" s="9">
        <v>41074</v>
      </c>
      <c r="L161" s="22">
        <v>2</v>
      </c>
      <c r="M161" s="22" t="s">
        <v>64</v>
      </c>
      <c r="N161" s="22">
        <f t="shared" si="10"/>
        <v>49</v>
      </c>
      <c r="O161" s="22">
        <f t="shared" si="11"/>
        <v>514500</v>
      </c>
    </row>
    <row r="162" spans="1:15" ht="14.25" x14ac:dyDescent="0.2">
      <c r="A162" s="22" t="s">
        <v>213</v>
      </c>
      <c r="B162" s="22" t="s">
        <v>344</v>
      </c>
      <c r="C162" s="22">
        <v>1200</v>
      </c>
      <c r="D162" s="22" t="s">
        <v>228</v>
      </c>
      <c r="E162" s="9">
        <v>41073</v>
      </c>
      <c r="F162" s="22">
        <v>46</v>
      </c>
      <c r="G162" s="22">
        <v>2</v>
      </c>
      <c r="H162" s="22">
        <f t="shared" si="8"/>
        <v>55200</v>
      </c>
      <c r="I162" s="22">
        <f t="shared" si="9"/>
        <v>2400</v>
      </c>
      <c r="J162" s="9">
        <v>41074</v>
      </c>
      <c r="K162" s="9">
        <v>41076</v>
      </c>
      <c r="L162" s="22">
        <v>2</v>
      </c>
      <c r="M162" s="22" t="s">
        <v>117</v>
      </c>
      <c r="N162" s="22">
        <f t="shared" si="10"/>
        <v>44</v>
      </c>
      <c r="O162" s="22">
        <f t="shared" si="11"/>
        <v>52800</v>
      </c>
    </row>
    <row r="163" spans="1:15" ht="14.25" x14ac:dyDescent="0.2">
      <c r="A163" s="22" t="s">
        <v>227</v>
      </c>
      <c r="B163" s="22" t="s">
        <v>343</v>
      </c>
      <c r="C163" s="22">
        <v>1000</v>
      </c>
      <c r="D163" s="22" t="s">
        <v>231</v>
      </c>
      <c r="E163" s="9">
        <v>41062</v>
      </c>
      <c r="F163" s="22">
        <v>32</v>
      </c>
      <c r="G163" s="22">
        <v>4</v>
      </c>
      <c r="H163" s="22">
        <f t="shared" si="8"/>
        <v>32000</v>
      </c>
      <c r="I163" s="22">
        <f t="shared" si="9"/>
        <v>4000</v>
      </c>
      <c r="J163" s="9">
        <v>41075</v>
      </c>
      <c r="K163" s="9">
        <v>41075</v>
      </c>
      <c r="L163" s="22">
        <v>1</v>
      </c>
      <c r="M163" s="22" t="s">
        <v>117</v>
      </c>
      <c r="N163" s="22">
        <f t="shared" si="10"/>
        <v>28</v>
      </c>
      <c r="O163" s="22">
        <f t="shared" si="11"/>
        <v>28000</v>
      </c>
    </row>
    <row r="164" spans="1:15" ht="14.25" x14ac:dyDescent="0.2">
      <c r="A164" s="22" t="s">
        <v>224</v>
      </c>
      <c r="B164" s="22" t="s">
        <v>340</v>
      </c>
      <c r="C164" s="22">
        <v>1800</v>
      </c>
      <c r="D164" s="22" t="s">
        <v>229</v>
      </c>
      <c r="E164" s="9">
        <v>41071</v>
      </c>
      <c r="F164" s="22">
        <v>44</v>
      </c>
      <c r="G164" s="22">
        <v>0</v>
      </c>
      <c r="H164" s="22">
        <f t="shared" si="8"/>
        <v>79200</v>
      </c>
      <c r="I164" s="22">
        <f t="shared" si="9"/>
        <v>0</v>
      </c>
      <c r="J164" s="9">
        <v>41075</v>
      </c>
      <c r="K164" s="9">
        <v>41077</v>
      </c>
      <c r="L164" s="22">
        <v>1</v>
      </c>
      <c r="M164" s="22" t="s">
        <v>216</v>
      </c>
      <c r="N164" s="22">
        <f t="shared" si="10"/>
        <v>44</v>
      </c>
      <c r="O164" s="22">
        <f t="shared" si="11"/>
        <v>79200</v>
      </c>
    </row>
    <row r="165" spans="1:15" ht="14.25" x14ac:dyDescent="0.2">
      <c r="A165" s="22" t="s">
        <v>220</v>
      </c>
      <c r="B165" s="22" t="s">
        <v>344</v>
      </c>
      <c r="C165" s="22">
        <v>2850</v>
      </c>
      <c r="D165" s="22" t="s">
        <v>232</v>
      </c>
      <c r="E165" s="9">
        <v>41069</v>
      </c>
      <c r="F165" s="22">
        <v>21</v>
      </c>
      <c r="G165" s="22">
        <v>3</v>
      </c>
      <c r="H165" s="22">
        <f t="shared" si="8"/>
        <v>59850</v>
      </c>
      <c r="I165" s="22">
        <f t="shared" si="9"/>
        <v>8550</v>
      </c>
      <c r="J165" s="9">
        <v>41077</v>
      </c>
      <c r="K165" s="9">
        <v>41078</v>
      </c>
      <c r="L165" s="22">
        <v>1</v>
      </c>
      <c r="M165" s="22" t="s">
        <v>64</v>
      </c>
      <c r="N165" s="22">
        <f t="shared" si="10"/>
        <v>18</v>
      </c>
      <c r="O165" s="22">
        <f t="shared" si="11"/>
        <v>51300</v>
      </c>
    </row>
    <row r="166" spans="1:15" ht="14.25" x14ac:dyDescent="0.2">
      <c r="A166" s="22" t="s">
        <v>221</v>
      </c>
      <c r="B166" s="22" t="s">
        <v>344</v>
      </c>
      <c r="C166" s="22">
        <v>2500</v>
      </c>
      <c r="D166" s="22" t="s">
        <v>229</v>
      </c>
      <c r="E166" s="9">
        <v>41064</v>
      </c>
      <c r="F166" s="22">
        <v>49</v>
      </c>
      <c r="G166" s="22">
        <v>3</v>
      </c>
      <c r="H166" s="22">
        <f t="shared" si="8"/>
        <v>122500</v>
      </c>
      <c r="I166" s="22">
        <f t="shared" si="9"/>
        <v>7500</v>
      </c>
      <c r="J166" s="9">
        <v>41078</v>
      </c>
      <c r="K166" s="9">
        <v>41079</v>
      </c>
      <c r="L166" s="22">
        <v>2</v>
      </c>
      <c r="M166" s="22" t="s">
        <v>217</v>
      </c>
      <c r="N166" s="22">
        <f t="shared" si="10"/>
        <v>46</v>
      </c>
      <c r="O166" s="22">
        <f t="shared" si="11"/>
        <v>115000</v>
      </c>
    </row>
    <row r="167" spans="1:15" ht="14.25" x14ac:dyDescent="0.2">
      <c r="A167" s="22" t="s">
        <v>219</v>
      </c>
      <c r="B167" s="22" t="s">
        <v>343</v>
      </c>
      <c r="C167" s="22">
        <v>2570</v>
      </c>
      <c r="D167" s="22" t="s">
        <v>214</v>
      </c>
      <c r="E167" s="9">
        <v>41067</v>
      </c>
      <c r="F167" s="22">
        <v>23</v>
      </c>
      <c r="G167" s="22">
        <v>3</v>
      </c>
      <c r="H167" s="22">
        <f t="shared" si="8"/>
        <v>59110</v>
      </c>
      <c r="I167" s="22">
        <f t="shared" si="9"/>
        <v>7710</v>
      </c>
      <c r="J167" s="9">
        <v>41078</v>
      </c>
      <c r="K167" s="9">
        <v>41080</v>
      </c>
      <c r="L167" s="22">
        <v>2</v>
      </c>
      <c r="M167" s="22" t="s">
        <v>216</v>
      </c>
      <c r="N167" s="22">
        <f t="shared" si="10"/>
        <v>20</v>
      </c>
      <c r="O167" s="22">
        <f t="shared" si="11"/>
        <v>51400</v>
      </c>
    </row>
    <row r="168" spans="1:15" ht="14.25" x14ac:dyDescent="0.2">
      <c r="A168" s="22" t="s">
        <v>219</v>
      </c>
      <c r="B168" s="22" t="s">
        <v>341</v>
      </c>
      <c r="C168" s="22">
        <v>2400</v>
      </c>
      <c r="D168" s="22" t="s">
        <v>232</v>
      </c>
      <c r="E168" s="9">
        <v>41071</v>
      </c>
      <c r="F168" s="22">
        <v>22</v>
      </c>
      <c r="G168" s="22">
        <v>2</v>
      </c>
      <c r="H168" s="22">
        <f t="shared" si="8"/>
        <v>52800</v>
      </c>
      <c r="I168" s="22">
        <f t="shared" si="9"/>
        <v>4800</v>
      </c>
      <c r="J168" s="9">
        <v>41079</v>
      </c>
      <c r="K168" s="9">
        <v>41079</v>
      </c>
      <c r="L168" s="22">
        <v>2</v>
      </c>
      <c r="M168" s="22" t="s">
        <v>217</v>
      </c>
      <c r="N168" s="22">
        <f t="shared" si="10"/>
        <v>20</v>
      </c>
      <c r="O168" s="22">
        <f t="shared" si="11"/>
        <v>48000</v>
      </c>
    </row>
    <row r="169" spans="1:15" ht="14.25" x14ac:dyDescent="0.2">
      <c r="A169" s="22" t="s">
        <v>222</v>
      </c>
      <c r="B169" s="22" t="s">
        <v>344</v>
      </c>
      <c r="C169" s="22">
        <v>4050</v>
      </c>
      <c r="D169" s="22" t="s">
        <v>229</v>
      </c>
      <c r="E169" s="9">
        <v>41066</v>
      </c>
      <c r="F169" s="22">
        <v>17</v>
      </c>
      <c r="G169" s="22">
        <v>0</v>
      </c>
      <c r="H169" s="22">
        <f t="shared" si="8"/>
        <v>68850</v>
      </c>
      <c r="I169" s="22">
        <f t="shared" si="9"/>
        <v>0</v>
      </c>
      <c r="J169" s="9">
        <v>41080</v>
      </c>
      <c r="K169" s="9">
        <v>41082</v>
      </c>
      <c r="L169" s="22">
        <v>2</v>
      </c>
      <c r="M169" s="22" t="s">
        <v>218</v>
      </c>
      <c r="N169" s="22">
        <f t="shared" si="10"/>
        <v>17</v>
      </c>
      <c r="O169" s="22">
        <f t="shared" si="11"/>
        <v>68850</v>
      </c>
    </row>
    <row r="170" spans="1:15" ht="14.25" x14ac:dyDescent="0.2">
      <c r="A170" s="22" t="s">
        <v>225</v>
      </c>
      <c r="B170" s="22" t="s">
        <v>348</v>
      </c>
      <c r="C170" s="22">
        <v>2800</v>
      </c>
      <c r="D170" s="22" t="s">
        <v>229</v>
      </c>
      <c r="E170" s="9">
        <v>41072</v>
      </c>
      <c r="F170" s="22">
        <v>46</v>
      </c>
      <c r="G170" s="22">
        <v>3</v>
      </c>
      <c r="H170" s="22">
        <f t="shared" si="8"/>
        <v>128800</v>
      </c>
      <c r="I170" s="22">
        <f t="shared" si="9"/>
        <v>8400</v>
      </c>
      <c r="J170" s="9">
        <v>41080</v>
      </c>
      <c r="K170" s="9">
        <v>41081</v>
      </c>
      <c r="L170" s="22">
        <v>1</v>
      </c>
      <c r="M170" s="22" t="s">
        <v>217</v>
      </c>
      <c r="N170" s="22">
        <f t="shared" si="10"/>
        <v>43</v>
      </c>
      <c r="O170" s="22">
        <f t="shared" si="11"/>
        <v>120400</v>
      </c>
    </row>
    <row r="171" spans="1:15" ht="14.25" x14ac:dyDescent="0.2">
      <c r="A171" s="22" t="s">
        <v>219</v>
      </c>
      <c r="B171" s="22" t="s">
        <v>344</v>
      </c>
      <c r="C171" s="22">
        <v>3300</v>
      </c>
      <c r="D171" s="22" t="s">
        <v>229</v>
      </c>
      <c r="E171" s="9">
        <v>41069</v>
      </c>
      <c r="F171" s="22">
        <v>34</v>
      </c>
      <c r="G171" s="22">
        <v>1</v>
      </c>
      <c r="H171" s="22">
        <f t="shared" si="8"/>
        <v>112200</v>
      </c>
      <c r="I171" s="22">
        <f t="shared" si="9"/>
        <v>3300</v>
      </c>
      <c r="J171" s="9">
        <v>41080</v>
      </c>
      <c r="K171" s="9">
        <v>41080</v>
      </c>
      <c r="L171" s="22">
        <v>1</v>
      </c>
      <c r="M171" s="22" t="s">
        <v>216</v>
      </c>
      <c r="N171" s="22">
        <f t="shared" si="10"/>
        <v>33</v>
      </c>
      <c r="O171" s="22">
        <f t="shared" si="11"/>
        <v>108900</v>
      </c>
    </row>
    <row r="172" spans="1:15" ht="14.25" x14ac:dyDescent="0.2">
      <c r="A172" s="22" t="s">
        <v>213</v>
      </c>
      <c r="B172" s="22" t="s">
        <v>339</v>
      </c>
      <c r="C172" s="22">
        <v>1300</v>
      </c>
      <c r="D172" s="22" t="s">
        <v>228</v>
      </c>
      <c r="E172" s="9">
        <v>41074</v>
      </c>
      <c r="F172" s="22">
        <v>17</v>
      </c>
      <c r="G172" s="22">
        <v>2</v>
      </c>
      <c r="H172" s="22">
        <f t="shared" si="8"/>
        <v>22100</v>
      </c>
      <c r="I172" s="22">
        <f t="shared" si="9"/>
        <v>2600</v>
      </c>
      <c r="J172" s="9">
        <v>41080</v>
      </c>
      <c r="K172" s="9">
        <v>41080</v>
      </c>
      <c r="L172" s="22">
        <v>2</v>
      </c>
      <c r="M172" s="22" t="s">
        <v>217</v>
      </c>
      <c r="N172" s="22">
        <f t="shared" si="10"/>
        <v>15</v>
      </c>
      <c r="O172" s="22">
        <f t="shared" si="11"/>
        <v>19500</v>
      </c>
    </row>
    <row r="173" spans="1:15" ht="14.25" x14ac:dyDescent="0.2">
      <c r="A173" s="22" t="s">
        <v>226</v>
      </c>
      <c r="B173" s="22" t="s">
        <v>341</v>
      </c>
      <c r="C173" s="22">
        <v>1560</v>
      </c>
      <c r="D173" s="22" t="s">
        <v>214</v>
      </c>
      <c r="E173" s="9">
        <v>41079</v>
      </c>
      <c r="F173" s="22">
        <v>25</v>
      </c>
      <c r="G173" s="22">
        <v>3</v>
      </c>
      <c r="H173" s="22">
        <f t="shared" si="8"/>
        <v>39000</v>
      </c>
      <c r="I173" s="22">
        <f t="shared" si="9"/>
        <v>4680</v>
      </c>
      <c r="J173" s="9">
        <v>41083</v>
      </c>
      <c r="K173" s="9">
        <v>41085</v>
      </c>
      <c r="L173" s="22">
        <v>2</v>
      </c>
      <c r="M173" s="22" t="s">
        <v>217</v>
      </c>
      <c r="N173" s="22">
        <f t="shared" si="10"/>
        <v>22</v>
      </c>
      <c r="O173" s="22">
        <f t="shared" si="11"/>
        <v>34320</v>
      </c>
    </row>
    <row r="174" spans="1:15" ht="14.25" x14ac:dyDescent="0.2">
      <c r="A174" s="22" t="s">
        <v>221</v>
      </c>
      <c r="B174" s="22" t="s">
        <v>344</v>
      </c>
      <c r="C174" s="22">
        <v>2560</v>
      </c>
      <c r="D174" s="22" t="s">
        <v>230</v>
      </c>
      <c r="E174" s="9">
        <v>41074</v>
      </c>
      <c r="F174" s="22">
        <v>28</v>
      </c>
      <c r="G174" s="22">
        <v>1</v>
      </c>
      <c r="H174" s="22">
        <f t="shared" si="8"/>
        <v>71680</v>
      </c>
      <c r="I174" s="22">
        <f t="shared" si="9"/>
        <v>2560</v>
      </c>
      <c r="J174" s="9">
        <v>41083</v>
      </c>
      <c r="K174" s="9">
        <v>41083</v>
      </c>
      <c r="L174" s="22">
        <v>2</v>
      </c>
      <c r="M174" s="22" t="s">
        <v>218</v>
      </c>
      <c r="N174" s="22">
        <f t="shared" si="10"/>
        <v>27</v>
      </c>
      <c r="O174" s="22">
        <f t="shared" si="11"/>
        <v>69120</v>
      </c>
    </row>
    <row r="175" spans="1:15" ht="14.25" x14ac:dyDescent="0.2">
      <c r="A175" s="22" t="s">
        <v>220</v>
      </c>
      <c r="B175" s="22" t="s">
        <v>340</v>
      </c>
      <c r="C175" s="22">
        <v>4500</v>
      </c>
      <c r="D175" s="22" t="s">
        <v>229</v>
      </c>
      <c r="E175" s="9">
        <v>41080</v>
      </c>
      <c r="F175" s="22">
        <v>10</v>
      </c>
      <c r="G175" s="22">
        <v>0</v>
      </c>
      <c r="H175" s="22">
        <f t="shared" si="8"/>
        <v>45000</v>
      </c>
      <c r="I175" s="22">
        <f t="shared" si="9"/>
        <v>0</v>
      </c>
      <c r="J175" s="9">
        <v>41084</v>
      </c>
      <c r="K175" s="9">
        <v>41084</v>
      </c>
      <c r="L175" s="22">
        <v>1</v>
      </c>
      <c r="M175" s="22" t="s">
        <v>217</v>
      </c>
      <c r="N175" s="22">
        <f t="shared" si="10"/>
        <v>10</v>
      </c>
      <c r="O175" s="22">
        <f t="shared" si="11"/>
        <v>45000</v>
      </c>
    </row>
    <row r="176" spans="1:15" ht="14.25" x14ac:dyDescent="0.2">
      <c r="A176" s="22" t="s">
        <v>223</v>
      </c>
      <c r="B176" s="22" t="s">
        <v>341</v>
      </c>
      <c r="C176" s="22">
        <v>4590</v>
      </c>
      <c r="D176" s="22" t="s">
        <v>231</v>
      </c>
      <c r="E176" s="9">
        <v>41088</v>
      </c>
      <c r="F176" s="22">
        <v>29</v>
      </c>
      <c r="G176" s="22">
        <v>4</v>
      </c>
      <c r="H176" s="22">
        <f t="shared" si="8"/>
        <v>133110</v>
      </c>
      <c r="I176" s="22">
        <f t="shared" si="9"/>
        <v>18360</v>
      </c>
      <c r="J176" s="9">
        <v>41088</v>
      </c>
      <c r="K176" s="9">
        <v>41089</v>
      </c>
      <c r="L176" s="22">
        <v>1</v>
      </c>
      <c r="M176" s="22" t="s">
        <v>216</v>
      </c>
      <c r="N176" s="22">
        <f t="shared" si="10"/>
        <v>25</v>
      </c>
      <c r="O176" s="22">
        <f t="shared" si="11"/>
        <v>114750</v>
      </c>
    </row>
    <row r="177" spans="1:15" ht="14.25" x14ac:dyDescent="0.2">
      <c r="A177" s="22" t="s">
        <v>224</v>
      </c>
      <c r="B177" s="22" t="s">
        <v>343</v>
      </c>
      <c r="C177" s="22">
        <v>1100</v>
      </c>
      <c r="D177" s="22" t="s">
        <v>230</v>
      </c>
      <c r="E177" s="9">
        <v>41079</v>
      </c>
      <c r="F177" s="22">
        <v>38</v>
      </c>
      <c r="G177" s="22">
        <v>4</v>
      </c>
      <c r="H177" s="22">
        <f t="shared" si="8"/>
        <v>41800</v>
      </c>
      <c r="I177" s="22">
        <f t="shared" si="9"/>
        <v>4400</v>
      </c>
      <c r="J177" s="9">
        <v>41088</v>
      </c>
      <c r="K177" s="9">
        <v>41089</v>
      </c>
      <c r="L177" s="22">
        <v>1</v>
      </c>
      <c r="M177" s="22" t="s">
        <v>215</v>
      </c>
      <c r="N177" s="22">
        <f t="shared" si="10"/>
        <v>34</v>
      </c>
      <c r="O177" s="22">
        <f t="shared" si="11"/>
        <v>37400</v>
      </c>
    </row>
    <row r="178" spans="1:15" ht="14.25" x14ac:dyDescent="0.2">
      <c r="A178" s="22" t="s">
        <v>222</v>
      </c>
      <c r="B178" s="22" t="s">
        <v>341</v>
      </c>
      <c r="C178" s="22">
        <v>4350</v>
      </c>
      <c r="D178" s="22" t="s">
        <v>230</v>
      </c>
      <c r="E178" s="9">
        <v>41079</v>
      </c>
      <c r="F178" s="22">
        <v>16</v>
      </c>
      <c r="G178" s="22">
        <v>4</v>
      </c>
      <c r="H178" s="22">
        <f t="shared" si="8"/>
        <v>69600</v>
      </c>
      <c r="I178" s="22">
        <f t="shared" si="9"/>
        <v>17400</v>
      </c>
      <c r="J178" s="9">
        <v>41090</v>
      </c>
      <c r="K178" s="9">
        <v>41091</v>
      </c>
      <c r="L178" s="22">
        <v>1</v>
      </c>
      <c r="M178" s="22" t="s">
        <v>117</v>
      </c>
      <c r="N178" s="22">
        <f t="shared" si="10"/>
        <v>12</v>
      </c>
      <c r="O178" s="22">
        <f t="shared" si="11"/>
        <v>52200</v>
      </c>
    </row>
    <row r="179" spans="1:15" ht="14.25" x14ac:dyDescent="0.2">
      <c r="A179" s="22" t="s">
        <v>224</v>
      </c>
      <c r="B179" s="22" t="s">
        <v>343</v>
      </c>
      <c r="C179" s="22">
        <v>1000</v>
      </c>
      <c r="D179" s="22" t="s">
        <v>228</v>
      </c>
      <c r="E179" s="9">
        <v>41081</v>
      </c>
      <c r="F179" s="22">
        <v>37</v>
      </c>
      <c r="G179" s="22">
        <v>2</v>
      </c>
      <c r="H179" s="22">
        <f t="shared" si="8"/>
        <v>37000</v>
      </c>
      <c r="I179" s="22">
        <f t="shared" si="9"/>
        <v>2000</v>
      </c>
      <c r="J179" s="9">
        <v>41092</v>
      </c>
      <c r="K179" s="9">
        <v>41092</v>
      </c>
      <c r="L179" s="22">
        <v>2</v>
      </c>
      <c r="M179" s="22" t="s">
        <v>217</v>
      </c>
      <c r="N179" s="22">
        <f t="shared" si="10"/>
        <v>35</v>
      </c>
      <c r="O179" s="22">
        <f t="shared" si="11"/>
        <v>35000</v>
      </c>
    </row>
    <row r="180" spans="1:15" ht="14.25" x14ac:dyDescent="0.2">
      <c r="A180" s="22" t="s">
        <v>223</v>
      </c>
      <c r="B180" s="22" t="s">
        <v>344</v>
      </c>
      <c r="C180" s="22">
        <v>10010</v>
      </c>
      <c r="D180" s="22" t="s">
        <v>214</v>
      </c>
      <c r="E180" s="9">
        <v>41080</v>
      </c>
      <c r="F180" s="22">
        <v>14</v>
      </c>
      <c r="G180" s="22">
        <v>3</v>
      </c>
      <c r="H180" s="22">
        <f t="shared" si="8"/>
        <v>140140</v>
      </c>
      <c r="I180" s="22">
        <f t="shared" si="9"/>
        <v>30030</v>
      </c>
      <c r="J180" s="9">
        <v>41094</v>
      </c>
      <c r="K180" s="9">
        <v>41096</v>
      </c>
      <c r="L180" s="22">
        <v>1</v>
      </c>
      <c r="M180" s="22" t="s">
        <v>218</v>
      </c>
      <c r="N180" s="22">
        <f t="shared" si="10"/>
        <v>11</v>
      </c>
      <c r="O180" s="22">
        <f t="shared" si="11"/>
        <v>110110</v>
      </c>
    </row>
    <row r="181" spans="1:15" ht="14.25" x14ac:dyDescent="0.2">
      <c r="A181" s="22" t="s">
        <v>222</v>
      </c>
      <c r="B181" s="22" t="s">
        <v>346</v>
      </c>
      <c r="C181" s="22">
        <v>3900</v>
      </c>
      <c r="D181" s="22" t="s">
        <v>228</v>
      </c>
      <c r="E181" s="9">
        <v>41089</v>
      </c>
      <c r="F181" s="22">
        <v>36</v>
      </c>
      <c r="G181" s="22">
        <v>1</v>
      </c>
      <c r="H181" s="22">
        <f t="shared" si="8"/>
        <v>140400</v>
      </c>
      <c r="I181" s="22">
        <f t="shared" si="9"/>
        <v>3900</v>
      </c>
      <c r="J181" s="9">
        <v>41094</v>
      </c>
      <c r="K181" s="9">
        <v>41094</v>
      </c>
      <c r="L181" s="22">
        <v>2</v>
      </c>
      <c r="M181" s="22" t="s">
        <v>216</v>
      </c>
      <c r="N181" s="22">
        <f t="shared" si="10"/>
        <v>35</v>
      </c>
      <c r="O181" s="22">
        <f t="shared" si="11"/>
        <v>136500</v>
      </c>
    </row>
    <row r="182" spans="1:15" ht="14.25" x14ac:dyDescent="0.2">
      <c r="A182" s="22" t="s">
        <v>227</v>
      </c>
      <c r="B182" s="22" t="s">
        <v>343</v>
      </c>
      <c r="C182" s="22">
        <v>800</v>
      </c>
      <c r="D182" s="22" t="s">
        <v>232</v>
      </c>
      <c r="E182" s="9">
        <v>41087</v>
      </c>
      <c r="F182" s="22">
        <v>12</v>
      </c>
      <c r="G182" s="22">
        <v>2</v>
      </c>
      <c r="H182" s="22">
        <f t="shared" si="8"/>
        <v>9600</v>
      </c>
      <c r="I182" s="22">
        <f t="shared" si="9"/>
        <v>1600</v>
      </c>
      <c r="J182" s="9">
        <v>41095</v>
      </c>
      <c r="K182" s="9">
        <v>41097</v>
      </c>
      <c r="L182" s="22">
        <v>2</v>
      </c>
      <c r="M182" s="22" t="s">
        <v>215</v>
      </c>
      <c r="N182" s="22">
        <f t="shared" si="10"/>
        <v>10</v>
      </c>
      <c r="O182" s="22">
        <f t="shared" si="11"/>
        <v>8000</v>
      </c>
    </row>
    <row r="183" spans="1:15" ht="14.25" x14ac:dyDescent="0.2">
      <c r="A183" s="22" t="s">
        <v>213</v>
      </c>
      <c r="B183" s="22" t="s">
        <v>342</v>
      </c>
      <c r="C183" s="22">
        <v>1700</v>
      </c>
      <c r="D183" s="22" t="s">
        <v>214</v>
      </c>
      <c r="E183" s="9">
        <v>41093</v>
      </c>
      <c r="F183" s="22">
        <v>16</v>
      </c>
      <c r="G183" s="22">
        <v>2</v>
      </c>
      <c r="H183" s="22">
        <f t="shared" si="8"/>
        <v>27200</v>
      </c>
      <c r="I183" s="22">
        <f t="shared" si="9"/>
        <v>3400</v>
      </c>
      <c r="J183" s="9">
        <v>41097</v>
      </c>
      <c r="K183" s="9">
        <v>41097</v>
      </c>
      <c r="L183" s="22">
        <v>1</v>
      </c>
      <c r="M183" s="22" t="s">
        <v>64</v>
      </c>
      <c r="N183" s="22">
        <f t="shared" si="10"/>
        <v>14</v>
      </c>
      <c r="O183" s="22">
        <f t="shared" si="11"/>
        <v>23800</v>
      </c>
    </row>
    <row r="184" spans="1:15" ht="14.25" x14ac:dyDescent="0.2">
      <c r="A184" s="22" t="s">
        <v>219</v>
      </c>
      <c r="B184" s="22" t="s">
        <v>342</v>
      </c>
      <c r="C184" s="22">
        <v>1990</v>
      </c>
      <c r="D184" s="22" t="s">
        <v>230</v>
      </c>
      <c r="E184" s="9">
        <v>41086</v>
      </c>
      <c r="F184" s="22">
        <v>38</v>
      </c>
      <c r="G184" s="22">
        <v>3</v>
      </c>
      <c r="H184" s="22">
        <f t="shared" si="8"/>
        <v>75620</v>
      </c>
      <c r="I184" s="22">
        <f t="shared" si="9"/>
        <v>5970</v>
      </c>
      <c r="J184" s="9">
        <v>41098</v>
      </c>
      <c r="K184" s="9">
        <v>41098</v>
      </c>
      <c r="L184" s="22">
        <v>2</v>
      </c>
      <c r="M184" s="22" t="s">
        <v>117</v>
      </c>
      <c r="N184" s="22">
        <f t="shared" si="10"/>
        <v>35</v>
      </c>
      <c r="O184" s="22">
        <f t="shared" si="11"/>
        <v>69650</v>
      </c>
    </row>
    <row r="185" spans="1:15" ht="14.25" x14ac:dyDescent="0.2">
      <c r="A185" s="22" t="s">
        <v>220</v>
      </c>
      <c r="B185" s="22" t="s">
        <v>344</v>
      </c>
      <c r="C185" s="22">
        <v>2950</v>
      </c>
      <c r="D185" s="22" t="s">
        <v>228</v>
      </c>
      <c r="E185" s="9">
        <v>41094</v>
      </c>
      <c r="F185" s="22">
        <v>38</v>
      </c>
      <c r="G185" s="22">
        <v>0</v>
      </c>
      <c r="H185" s="22">
        <f t="shared" si="8"/>
        <v>112100</v>
      </c>
      <c r="I185" s="22">
        <f t="shared" si="9"/>
        <v>0</v>
      </c>
      <c r="J185" s="9">
        <v>41099</v>
      </c>
      <c r="K185" s="9">
        <v>41101</v>
      </c>
      <c r="L185" s="22">
        <v>1</v>
      </c>
      <c r="M185" s="22" t="s">
        <v>216</v>
      </c>
      <c r="N185" s="22">
        <f t="shared" si="10"/>
        <v>38</v>
      </c>
      <c r="O185" s="22">
        <f t="shared" si="11"/>
        <v>112100</v>
      </c>
    </row>
    <row r="186" spans="1:15" ht="14.25" x14ac:dyDescent="0.2">
      <c r="A186" s="22" t="s">
        <v>219</v>
      </c>
      <c r="B186" s="22" t="s">
        <v>341</v>
      </c>
      <c r="C186" s="22">
        <v>2360</v>
      </c>
      <c r="D186" s="22" t="s">
        <v>230</v>
      </c>
      <c r="E186" s="9">
        <v>41091</v>
      </c>
      <c r="F186" s="22">
        <v>25</v>
      </c>
      <c r="G186" s="22">
        <v>2</v>
      </c>
      <c r="H186" s="22">
        <f t="shared" si="8"/>
        <v>59000</v>
      </c>
      <c r="I186" s="22">
        <f t="shared" si="9"/>
        <v>4720</v>
      </c>
      <c r="J186" s="9">
        <v>41101</v>
      </c>
      <c r="K186" s="9">
        <v>41101</v>
      </c>
      <c r="L186" s="22">
        <v>2</v>
      </c>
      <c r="M186" s="22" t="s">
        <v>216</v>
      </c>
      <c r="N186" s="22">
        <f t="shared" si="10"/>
        <v>23</v>
      </c>
      <c r="O186" s="22">
        <f t="shared" si="11"/>
        <v>54280</v>
      </c>
    </row>
    <row r="187" spans="1:15" ht="14.25" x14ac:dyDescent="0.2">
      <c r="A187" s="22" t="s">
        <v>222</v>
      </c>
      <c r="B187" s="22" t="s">
        <v>343</v>
      </c>
      <c r="C187" s="22">
        <v>2850</v>
      </c>
      <c r="D187" s="22" t="s">
        <v>228</v>
      </c>
      <c r="E187" s="9">
        <v>41102</v>
      </c>
      <c r="F187" s="22">
        <v>19</v>
      </c>
      <c r="G187" s="22">
        <v>1</v>
      </c>
      <c r="H187" s="22">
        <f t="shared" si="8"/>
        <v>54150</v>
      </c>
      <c r="I187" s="22">
        <f t="shared" si="9"/>
        <v>2850</v>
      </c>
      <c r="J187" s="9">
        <v>41103</v>
      </c>
      <c r="K187" s="9">
        <v>41103</v>
      </c>
      <c r="L187" s="22">
        <v>1</v>
      </c>
      <c r="M187" s="22" t="s">
        <v>215</v>
      </c>
      <c r="N187" s="22">
        <f t="shared" si="10"/>
        <v>18</v>
      </c>
      <c r="O187" s="22">
        <f t="shared" si="11"/>
        <v>51300</v>
      </c>
    </row>
    <row r="188" spans="1:15" ht="14.25" x14ac:dyDescent="0.2">
      <c r="A188" s="22" t="s">
        <v>226</v>
      </c>
      <c r="B188" s="22" t="s">
        <v>342</v>
      </c>
      <c r="C188" s="22">
        <v>2000</v>
      </c>
      <c r="D188" s="22" t="s">
        <v>229</v>
      </c>
      <c r="E188" s="9">
        <v>41093</v>
      </c>
      <c r="F188" s="22">
        <v>14</v>
      </c>
      <c r="G188" s="22">
        <v>4</v>
      </c>
      <c r="H188" s="22">
        <f t="shared" si="8"/>
        <v>28000</v>
      </c>
      <c r="I188" s="22">
        <f t="shared" si="9"/>
        <v>8000</v>
      </c>
      <c r="J188" s="9">
        <v>41104</v>
      </c>
      <c r="K188" s="9">
        <v>41104</v>
      </c>
      <c r="L188" s="22">
        <v>1</v>
      </c>
      <c r="M188" s="22" t="s">
        <v>117</v>
      </c>
      <c r="N188" s="22">
        <f t="shared" si="10"/>
        <v>10</v>
      </c>
      <c r="O188" s="22">
        <f t="shared" si="11"/>
        <v>20000</v>
      </c>
    </row>
    <row r="189" spans="1:15" ht="14.25" x14ac:dyDescent="0.2">
      <c r="A189" s="22" t="s">
        <v>223</v>
      </c>
      <c r="B189" s="22" t="s">
        <v>341</v>
      </c>
      <c r="C189" s="22">
        <v>4600</v>
      </c>
      <c r="D189" s="22" t="s">
        <v>228</v>
      </c>
      <c r="E189" s="9">
        <v>41099</v>
      </c>
      <c r="F189" s="22">
        <v>46</v>
      </c>
      <c r="G189" s="22">
        <v>1</v>
      </c>
      <c r="H189" s="22">
        <f t="shared" si="8"/>
        <v>211600</v>
      </c>
      <c r="I189" s="22">
        <f t="shared" si="9"/>
        <v>4600</v>
      </c>
      <c r="J189" s="9">
        <v>41108</v>
      </c>
      <c r="K189" s="9">
        <v>41109</v>
      </c>
      <c r="L189" s="22">
        <v>1</v>
      </c>
      <c r="M189" s="22" t="s">
        <v>216</v>
      </c>
      <c r="N189" s="22">
        <f t="shared" si="10"/>
        <v>45</v>
      </c>
      <c r="O189" s="22">
        <f t="shared" si="11"/>
        <v>207000</v>
      </c>
    </row>
    <row r="190" spans="1:15" ht="14.25" x14ac:dyDescent="0.2">
      <c r="A190" s="22" t="s">
        <v>224</v>
      </c>
      <c r="B190" s="22" t="s">
        <v>339</v>
      </c>
      <c r="C190" s="22">
        <v>900</v>
      </c>
      <c r="D190" s="22" t="s">
        <v>231</v>
      </c>
      <c r="E190" s="9">
        <v>41101</v>
      </c>
      <c r="F190" s="22">
        <v>39</v>
      </c>
      <c r="G190" s="22">
        <v>4</v>
      </c>
      <c r="H190" s="22">
        <f t="shared" si="8"/>
        <v>35100</v>
      </c>
      <c r="I190" s="22">
        <f t="shared" si="9"/>
        <v>3600</v>
      </c>
      <c r="J190" s="9">
        <v>41111</v>
      </c>
      <c r="K190" s="9">
        <v>41111</v>
      </c>
      <c r="L190" s="22">
        <v>2</v>
      </c>
      <c r="M190" s="22" t="s">
        <v>218</v>
      </c>
      <c r="N190" s="22">
        <f t="shared" si="10"/>
        <v>35</v>
      </c>
      <c r="O190" s="22">
        <f t="shared" si="11"/>
        <v>31500</v>
      </c>
    </row>
    <row r="191" spans="1:15" ht="14.25" x14ac:dyDescent="0.2">
      <c r="A191" s="22" t="s">
        <v>224</v>
      </c>
      <c r="B191" s="22" t="s">
        <v>339</v>
      </c>
      <c r="C191" s="22">
        <v>1000</v>
      </c>
      <c r="D191" s="22" t="s">
        <v>228</v>
      </c>
      <c r="E191" s="9">
        <v>41112</v>
      </c>
      <c r="F191" s="22">
        <v>42</v>
      </c>
      <c r="G191" s="22">
        <v>1</v>
      </c>
      <c r="H191" s="22">
        <f t="shared" si="8"/>
        <v>42000</v>
      </c>
      <c r="I191" s="22">
        <f t="shared" si="9"/>
        <v>1000</v>
      </c>
      <c r="J191" s="9">
        <v>41112</v>
      </c>
      <c r="K191" s="9">
        <v>41113</v>
      </c>
      <c r="L191" s="22">
        <v>1</v>
      </c>
      <c r="M191" s="22" t="s">
        <v>217</v>
      </c>
      <c r="N191" s="22">
        <f t="shared" si="10"/>
        <v>41</v>
      </c>
      <c r="O191" s="22">
        <f t="shared" si="11"/>
        <v>41000</v>
      </c>
    </row>
    <row r="192" spans="1:15" ht="14.25" x14ac:dyDescent="0.2">
      <c r="A192" s="22" t="s">
        <v>226</v>
      </c>
      <c r="B192" s="22" t="s">
        <v>341</v>
      </c>
      <c r="C192" s="22">
        <v>1560</v>
      </c>
      <c r="D192" s="22" t="s">
        <v>231</v>
      </c>
      <c r="E192" s="9">
        <v>41104</v>
      </c>
      <c r="F192" s="22">
        <v>40</v>
      </c>
      <c r="G192" s="22">
        <v>4</v>
      </c>
      <c r="H192" s="22">
        <f t="shared" si="8"/>
        <v>62400</v>
      </c>
      <c r="I192" s="22">
        <f t="shared" si="9"/>
        <v>6240</v>
      </c>
      <c r="J192" s="9">
        <v>41115</v>
      </c>
      <c r="K192" s="9">
        <v>41116</v>
      </c>
      <c r="L192" s="22">
        <v>2</v>
      </c>
      <c r="M192" s="22" t="s">
        <v>217</v>
      </c>
      <c r="N192" s="22">
        <f t="shared" si="10"/>
        <v>36</v>
      </c>
      <c r="O192" s="22">
        <f t="shared" si="11"/>
        <v>56160</v>
      </c>
    </row>
    <row r="193" spans="1:15" ht="14.25" x14ac:dyDescent="0.2">
      <c r="A193" s="22" t="s">
        <v>222</v>
      </c>
      <c r="B193" s="22" t="s">
        <v>339</v>
      </c>
      <c r="C193" s="22">
        <v>4210</v>
      </c>
      <c r="D193" s="22" t="s">
        <v>214</v>
      </c>
      <c r="E193" s="9">
        <v>41115</v>
      </c>
      <c r="F193" s="22">
        <v>35</v>
      </c>
      <c r="G193" s="22">
        <v>2</v>
      </c>
      <c r="H193" s="22">
        <f t="shared" si="8"/>
        <v>147350</v>
      </c>
      <c r="I193" s="22">
        <f t="shared" si="9"/>
        <v>8420</v>
      </c>
      <c r="J193" s="9">
        <v>41115</v>
      </c>
      <c r="K193" s="9">
        <v>41115</v>
      </c>
      <c r="L193" s="22">
        <v>2</v>
      </c>
      <c r="M193" s="22" t="s">
        <v>117</v>
      </c>
      <c r="N193" s="22">
        <f t="shared" si="10"/>
        <v>33</v>
      </c>
      <c r="O193" s="22">
        <f t="shared" si="11"/>
        <v>138930</v>
      </c>
    </row>
    <row r="194" spans="1:15" ht="14.25" x14ac:dyDescent="0.2">
      <c r="A194" s="22" t="s">
        <v>213</v>
      </c>
      <c r="B194" s="22" t="s">
        <v>341</v>
      </c>
      <c r="C194" s="22">
        <v>1400</v>
      </c>
      <c r="D194" s="22" t="s">
        <v>232</v>
      </c>
      <c r="E194" s="9">
        <v>41107</v>
      </c>
      <c r="F194" s="22">
        <v>23</v>
      </c>
      <c r="G194" s="22">
        <v>4</v>
      </c>
      <c r="H194" s="22">
        <f t="shared" si="8"/>
        <v>32200</v>
      </c>
      <c r="I194" s="22">
        <f t="shared" si="9"/>
        <v>5600</v>
      </c>
      <c r="J194" s="9">
        <v>41115</v>
      </c>
      <c r="K194" s="9">
        <v>41115</v>
      </c>
      <c r="L194" s="22">
        <v>1</v>
      </c>
      <c r="M194" s="22" t="s">
        <v>117</v>
      </c>
      <c r="N194" s="22">
        <f t="shared" si="10"/>
        <v>19</v>
      </c>
      <c r="O194" s="22">
        <f t="shared" si="11"/>
        <v>26600</v>
      </c>
    </row>
    <row r="195" spans="1:15" ht="14.25" x14ac:dyDescent="0.2">
      <c r="A195" s="22" t="s">
        <v>226</v>
      </c>
      <c r="B195" s="22" t="s">
        <v>342</v>
      </c>
      <c r="C195" s="22">
        <v>2000</v>
      </c>
      <c r="D195" s="22" t="s">
        <v>228</v>
      </c>
      <c r="E195" s="9">
        <v>41113</v>
      </c>
      <c r="F195" s="22">
        <v>40</v>
      </c>
      <c r="G195" s="22">
        <v>3</v>
      </c>
      <c r="H195" s="22">
        <f t="shared" si="8"/>
        <v>80000</v>
      </c>
      <c r="I195" s="22">
        <f t="shared" si="9"/>
        <v>6000</v>
      </c>
      <c r="J195" s="9">
        <v>41116</v>
      </c>
      <c r="K195" s="9">
        <v>41118</v>
      </c>
      <c r="L195" s="22">
        <v>1</v>
      </c>
      <c r="M195" s="22" t="s">
        <v>117</v>
      </c>
      <c r="N195" s="22">
        <f t="shared" si="10"/>
        <v>37</v>
      </c>
      <c r="O195" s="22">
        <f t="shared" si="11"/>
        <v>74000</v>
      </c>
    </row>
    <row r="196" spans="1:15" ht="14.25" x14ac:dyDescent="0.2">
      <c r="A196" s="22" t="s">
        <v>221</v>
      </c>
      <c r="B196" s="22" t="s">
        <v>344</v>
      </c>
      <c r="C196" s="22">
        <v>2600</v>
      </c>
      <c r="D196" s="22" t="s">
        <v>231</v>
      </c>
      <c r="E196" s="9">
        <v>41112</v>
      </c>
      <c r="F196" s="22">
        <v>42</v>
      </c>
      <c r="G196" s="22">
        <v>2</v>
      </c>
      <c r="H196" s="22">
        <f t="shared" ref="H196:H259" si="12">F196*C196</f>
        <v>109200</v>
      </c>
      <c r="I196" s="22">
        <f t="shared" ref="I196:I259" si="13">C196*G196</f>
        <v>5200</v>
      </c>
      <c r="J196" s="9">
        <v>41118</v>
      </c>
      <c r="K196" s="9">
        <v>41120</v>
      </c>
      <c r="L196" s="22">
        <v>2</v>
      </c>
      <c r="M196" s="22" t="s">
        <v>217</v>
      </c>
      <c r="N196" s="22">
        <f t="shared" ref="N196:N259" si="14">F196-G196</f>
        <v>40</v>
      </c>
      <c r="O196" s="22">
        <f t="shared" ref="O196:O259" si="15">C196*N196</f>
        <v>104000</v>
      </c>
    </row>
    <row r="197" spans="1:15" ht="14.25" x14ac:dyDescent="0.2">
      <c r="A197" s="22" t="s">
        <v>219</v>
      </c>
      <c r="B197" s="22" t="s">
        <v>342</v>
      </c>
      <c r="C197" s="22">
        <v>1950</v>
      </c>
      <c r="D197" s="22" t="s">
        <v>229</v>
      </c>
      <c r="E197" s="9">
        <v>41118</v>
      </c>
      <c r="F197" s="22">
        <v>33</v>
      </c>
      <c r="G197" s="22">
        <v>1</v>
      </c>
      <c r="H197" s="22">
        <f t="shared" si="12"/>
        <v>64350</v>
      </c>
      <c r="I197" s="22">
        <f t="shared" si="13"/>
        <v>1950</v>
      </c>
      <c r="J197" s="9">
        <v>41118</v>
      </c>
      <c r="K197" s="9">
        <v>41119</v>
      </c>
      <c r="L197" s="22">
        <v>2</v>
      </c>
      <c r="M197" s="22" t="s">
        <v>218</v>
      </c>
      <c r="N197" s="22">
        <f t="shared" si="14"/>
        <v>32</v>
      </c>
      <c r="O197" s="22">
        <f t="shared" si="15"/>
        <v>62400</v>
      </c>
    </row>
    <row r="198" spans="1:15" ht="14.25" x14ac:dyDescent="0.2">
      <c r="A198" s="22" t="s">
        <v>220</v>
      </c>
      <c r="B198" s="22" t="s">
        <v>343</v>
      </c>
      <c r="C198" s="22">
        <v>1490</v>
      </c>
      <c r="D198" s="22" t="s">
        <v>231</v>
      </c>
      <c r="E198" s="9">
        <v>41110</v>
      </c>
      <c r="F198" s="22">
        <v>49</v>
      </c>
      <c r="G198" s="22">
        <v>1</v>
      </c>
      <c r="H198" s="22">
        <f t="shared" si="12"/>
        <v>73010</v>
      </c>
      <c r="I198" s="22">
        <f t="shared" si="13"/>
        <v>1490</v>
      </c>
      <c r="J198" s="9">
        <v>41119</v>
      </c>
      <c r="K198" s="9">
        <v>41120</v>
      </c>
      <c r="L198" s="22">
        <v>1</v>
      </c>
      <c r="M198" s="22" t="s">
        <v>64</v>
      </c>
      <c r="N198" s="22">
        <f t="shared" si="14"/>
        <v>48</v>
      </c>
      <c r="O198" s="22">
        <f t="shared" si="15"/>
        <v>71520</v>
      </c>
    </row>
    <row r="199" spans="1:15" ht="14.25" x14ac:dyDescent="0.2">
      <c r="A199" s="22" t="s">
        <v>219</v>
      </c>
      <c r="B199" s="22" t="s">
        <v>344</v>
      </c>
      <c r="C199" s="22">
        <v>3100</v>
      </c>
      <c r="D199" s="22" t="s">
        <v>214</v>
      </c>
      <c r="E199" s="9">
        <v>41119</v>
      </c>
      <c r="F199" s="22">
        <v>30</v>
      </c>
      <c r="G199" s="22">
        <v>3</v>
      </c>
      <c r="H199" s="22">
        <f t="shared" si="12"/>
        <v>93000</v>
      </c>
      <c r="I199" s="22">
        <f t="shared" si="13"/>
        <v>9300</v>
      </c>
      <c r="J199" s="9">
        <v>41119</v>
      </c>
      <c r="K199" s="9">
        <v>41120</v>
      </c>
      <c r="L199" s="22">
        <v>2</v>
      </c>
      <c r="M199" s="22" t="s">
        <v>216</v>
      </c>
      <c r="N199" s="22">
        <f t="shared" si="14"/>
        <v>27</v>
      </c>
      <c r="O199" s="22">
        <f t="shared" si="15"/>
        <v>83700</v>
      </c>
    </row>
    <row r="200" spans="1:15" ht="14.25" x14ac:dyDescent="0.2">
      <c r="A200" s="22" t="s">
        <v>220</v>
      </c>
      <c r="B200" s="22" t="s">
        <v>343</v>
      </c>
      <c r="C200" s="22">
        <v>1500</v>
      </c>
      <c r="D200" s="22" t="s">
        <v>230</v>
      </c>
      <c r="E200" s="9">
        <v>41116</v>
      </c>
      <c r="F200" s="22">
        <v>20</v>
      </c>
      <c r="G200" s="22">
        <v>1</v>
      </c>
      <c r="H200" s="22">
        <f t="shared" si="12"/>
        <v>30000</v>
      </c>
      <c r="I200" s="22">
        <f t="shared" si="13"/>
        <v>1500</v>
      </c>
      <c r="J200" s="9">
        <v>41120</v>
      </c>
      <c r="K200" s="9">
        <v>41121</v>
      </c>
      <c r="L200" s="22">
        <v>1</v>
      </c>
      <c r="M200" s="22" t="s">
        <v>215</v>
      </c>
      <c r="N200" s="22">
        <f t="shared" si="14"/>
        <v>19</v>
      </c>
      <c r="O200" s="22">
        <f t="shared" si="15"/>
        <v>28500</v>
      </c>
    </row>
    <row r="201" spans="1:15" ht="14.25" x14ac:dyDescent="0.2">
      <c r="A201" s="22" t="s">
        <v>223</v>
      </c>
      <c r="B201" s="22" t="s">
        <v>343</v>
      </c>
      <c r="C201" s="22">
        <v>5490</v>
      </c>
      <c r="D201" s="22" t="s">
        <v>214</v>
      </c>
      <c r="E201" s="9">
        <v>41112</v>
      </c>
      <c r="F201" s="22">
        <v>28</v>
      </c>
      <c r="G201" s="22">
        <v>2</v>
      </c>
      <c r="H201" s="22">
        <f t="shared" si="12"/>
        <v>153720</v>
      </c>
      <c r="I201" s="22">
        <f t="shared" si="13"/>
        <v>10980</v>
      </c>
      <c r="J201" s="9">
        <v>41120</v>
      </c>
      <c r="K201" s="9">
        <v>41120</v>
      </c>
      <c r="L201" s="22">
        <v>1</v>
      </c>
      <c r="M201" s="22" t="s">
        <v>117</v>
      </c>
      <c r="N201" s="22">
        <f t="shared" si="14"/>
        <v>26</v>
      </c>
      <c r="O201" s="22">
        <f t="shared" si="15"/>
        <v>142740</v>
      </c>
    </row>
    <row r="202" spans="1:15" ht="14.25" x14ac:dyDescent="0.2">
      <c r="A202" s="22" t="s">
        <v>225</v>
      </c>
      <c r="B202" s="22" t="s">
        <v>346</v>
      </c>
      <c r="C202" s="22">
        <v>4800</v>
      </c>
      <c r="D202" s="22" t="s">
        <v>228</v>
      </c>
      <c r="E202" s="9">
        <v>41114</v>
      </c>
      <c r="F202" s="22">
        <v>22</v>
      </c>
      <c r="G202" s="22">
        <v>3</v>
      </c>
      <c r="H202" s="22">
        <f t="shared" si="12"/>
        <v>105600</v>
      </c>
      <c r="I202" s="22">
        <f t="shared" si="13"/>
        <v>14400</v>
      </c>
      <c r="J202" s="9">
        <v>41121</v>
      </c>
      <c r="K202" s="9">
        <v>41121</v>
      </c>
      <c r="L202" s="22">
        <v>1</v>
      </c>
      <c r="M202" s="22" t="s">
        <v>217</v>
      </c>
      <c r="N202" s="22">
        <f t="shared" si="14"/>
        <v>19</v>
      </c>
      <c r="O202" s="22">
        <f t="shared" si="15"/>
        <v>91200</v>
      </c>
    </row>
    <row r="203" spans="1:15" ht="14.25" x14ac:dyDescent="0.2">
      <c r="A203" s="22" t="s">
        <v>213</v>
      </c>
      <c r="B203" s="22" t="s">
        <v>342</v>
      </c>
      <c r="C203" s="22">
        <v>1700</v>
      </c>
      <c r="D203" s="22" t="s">
        <v>230</v>
      </c>
      <c r="E203" s="9">
        <v>41122</v>
      </c>
      <c r="F203" s="22">
        <v>42</v>
      </c>
      <c r="G203" s="22">
        <v>3</v>
      </c>
      <c r="H203" s="22">
        <f t="shared" si="12"/>
        <v>71400</v>
      </c>
      <c r="I203" s="22">
        <f t="shared" si="13"/>
        <v>5100</v>
      </c>
      <c r="J203" s="9">
        <v>41127</v>
      </c>
      <c r="K203" s="9">
        <v>41128</v>
      </c>
      <c r="L203" s="22">
        <v>2</v>
      </c>
      <c r="M203" s="22" t="s">
        <v>117</v>
      </c>
      <c r="N203" s="22">
        <f t="shared" si="14"/>
        <v>39</v>
      </c>
      <c r="O203" s="22">
        <f t="shared" si="15"/>
        <v>66300</v>
      </c>
    </row>
    <row r="204" spans="1:15" ht="14.25" x14ac:dyDescent="0.2">
      <c r="A204" s="22" t="s">
        <v>222</v>
      </c>
      <c r="B204" s="22" t="s">
        <v>345</v>
      </c>
      <c r="C204" s="22">
        <v>2870</v>
      </c>
      <c r="D204" s="22" t="s">
        <v>232</v>
      </c>
      <c r="E204" s="9">
        <v>41131</v>
      </c>
      <c r="F204" s="22">
        <v>31</v>
      </c>
      <c r="G204" s="22">
        <v>3</v>
      </c>
      <c r="H204" s="22">
        <f t="shared" si="12"/>
        <v>88970</v>
      </c>
      <c r="I204" s="22">
        <f t="shared" si="13"/>
        <v>8610</v>
      </c>
      <c r="J204" s="9">
        <v>41131</v>
      </c>
      <c r="K204" s="9">
        <v>41131</v>
      </c>
      <c r="L204" s="22">
        <v>2</v>
      </c>
      <c r="M204" s="22" t="s">
        <v>117</v>
      </c>
      <c r="N204" s="22">
        <f t="shared" si="14"/>
        <v>28</v>
      </c>
      <c r="O204" s="22">
        <f t="shared" si="15"/>
        <v>80360</v>
      </c>
    </row>
    <row r="205" spans="1:15" ht="14.25" x14ac:dyDescent="0.2">
      <c r="A205" s="22" t="s">
        <v>221</v>
      </c>
      <c r="B205" s="22" t="s">
        <v>340</v>
      </c>
      <c r="C205" s="22">
        <v>2710</v>
      </c>
      <c r="D205" s="22" t="s">
        <v>229</v>
      </c>
      <c r="E205" s="9">
        <v>41120</v>
      </c>
      <c r="F205" s="22">
        <v>14</v>
      </c>
      <c r="G205" s="22">
        <v>0</v>
      </c>
      <c r="H205" s="22">
        <f t="shared" si="12"/>
        <v>37940</v>
      </c>
      <c r="I205" s="22">
        <f t="shared" si="13"/>
        <v>0</v>
      </c>
      <c r="J205" s="9">
        <v>41132</v>
      </c>
      <c r="K205" s="9">
        <v>41132</v>
      </c>
      <c r="L205" s="22">
        <v>2</v>
      </c>
      <c r="M205" s="22" t="s">
        <v>216</v>
      </c>
      <c r="N205" s="22">
        <f t="shared" si="14"/>
        <v>14</v>
      </c>
      <c r="O205" s="22">
        <f t="shared" si="15"/>
        <v>37940</v>
      </c>
    </row>
    <row r="206" spans="1:15" ht="14.25" x14ac:dyDescent="0.2">
      <c r="A206" s="22" t="s">
        <v>219</v>
      </c>
      <c r="B206" s="22" t="s">
        <v>344</v>
      </c>
      <c r="C206" s="22">
        <v>3300</v>
      </c>
      <c r="D206" s="22" t="s">
        <v>232</v>
      </c>
      <c r="E206" s="9">
        <v>41121</v>
      </c>
      <c r="F206" s="22">
        <v>11</v>
      </c>
      <c r="G206" s="22">
        <v>3</v>
      </c>
      <c r="H206" s="22">
        <f t="shared" si="12"/>
        <v>36300</v>
      </c>
      <c r="I206" s="22">
        <f t="shared" si="13"/>
        <v>9900</v>
      </c>
      <c r="J206" s="9">
        <v>41132</v>
      </c>
      <c r="K206" s="9">
        <v>41134</v>
      </c>
      <c r="L206" s="22">
        <v>1</v>
      </c>
      <c r="M206" s="22" t="s">
        <v>216</v>
      </c>
      <c r="N206" s="22">
        <f t="shared" si="14"/>
        <v>8</v>
      </c>
      <c r="O206" s="22">
        <f t="shared" si="15"/>
        <v>26400</v>
      </c>
    </row>
    <row r="207" spans="1:15" ht="14.25" x14ac:dyDescent="0.2">
      <c r="A207" s="22" t="s">
        <v>222</v>
      </c>
      <c r="B207" s="22" t="s">
        <v>345</v>
      </c>
      <c r="C207" s="22">
        <v>2870</v>
      </c>
      <c r="D207" s="22" t="s">
        <v>214</v>
      </c>
      <c r="E207" s="9">
        <v>41123</v>
      </c>
      <c r="F207" s="22">
        <v>16</v>
      </c>
      <c r="G207" s="22">
        <v>0</v>
      </c>
      <c r="H207" s="22">
        <f t="shared" si="12"/>
        <v>45920</v>
      </c>
      <c r="I207" s="22">
        <f t="shared" si="13"/>
        <v>0</v>
      </c>
      <c r="J207" s="9">
        <v>41133</v>
      </c>
      <c r="K207" s="9">
        <v>41134</v>
      </c>
      <c r="L207" s="22">
        <v>2</v>
      </c>
      <c r="M207" s="22" t="s">
        <v>117</v>
      </c>
      <c r="N207" s="22">
        <f t="shared" si="14"/>
        <v>16</v>
      </c>
      <c r="O207" s="22">
        <f t="shared" si="15"/>
        <v>45920</v>
      </c>
    </row>
    <row r="208" spans="1:15" ht="14.25" x14ac:dyDescent="0.2">
      <c r="A208" s="22" t="s">
        <v>219</v>
      </c>
      <c r="B208" s="22" t="s">
        <v>344</v>
      </c>
      <c r="C208" s="22">
        <v>3140</v>
      </c>
      <c r="D208" s="22" t="s">
        <v>230</v>
      </c>
      <c r="E208" s="9">
        <v>41129</v>
      </c>
      <c r="F208" s="22">
        <v>20</v>
      </c>
      <c r="G208" s="22">
        <v>0</v>
      </c>
      <c r="H208" s="22">
        <f t="shared" si="12"/>
        <v>62800</v>
      </c>
      <c r="I208" s="22">
        <f t="shared" si="13"/>
        <v>0</v>
      </c>
      <c r="J208" s="9">
        <v>41133</v>
      </c>
      <c r="K208" s="9">
        <v>41135</v>
      </c>
      <c r="L208" s="22">
        <v>1</v>
      </c>
      <c r="M208" s="22" t="s">
        <v>216</v>
      </c>
      <c r="N208" s="22">
        <f t="shared" si="14"/>
        <v>20</v>
      </c>
      <c r="O208" s="22">
        <f t="shared" si="15"/>
        <v>62800</v>
      </c>
    </row>
    <row r="209" spans="1:15" ht="14.25" x14ac:dyDescent="0.2">
      <c r="A209" s="22" t="s">
        <v>227</v>
      </c>
      <c r="B209" s="22" t="s">
        <v>345</v>
      </c>
      <c r="C209" s="22">
        <v>1100</v>
      </c>
      <c r="D209" s="22" t="s">
        <v>228</v>
      </c>
      <c r="E209" s="9">
        <v>41132</v>
      </c>
      <c r="F209" s="22">
        <v>28</v>
      </c>
      <c r="G209" s="22">
        <v>2</v>
      </c>
      <c r="H209" s="22">
        <f t="shared" si="12"/>
        <v>30800</v>
      </c>
      <c r="I209" s="22">
        <f t="shared" si="13"/>
        <v>2200</v>
      </c>
      <c r="J209" s="9">
        <v>41134</v>
      </c>
      <c r="K209" s="9">
        <v>41135</v>
      </c>
      <c r="L209" s="22">
        <v>2</v>
      </c>
      <c r="M209" s="22" t="s">
        <v>64</v>
      </c>
      <c r="N209" s="22">
        <f t="shared" si="14"/>
        <v>26</v>
      </c>
      <c r="O209" s="22">
        <f t="shared" si="15"/>
        <v>28600</v>
      </c>
    </row>
    <row r="210" spans="1:15" ht="14.25" x14ac:dyDescent="0.2">
      <c r="A210" s="22" t="s">
        <v>219</v>
      </c>
      <c r="B210" s="22" t="s">
        <v>339</v>
      </c>
      <c r="C210" s="22">
        <v>1380</v>
      </c>
      <c r="D210" s="22" t="s">
        <v>229</v>
      </c>
      <c r="E210" s="9">
        <v>41125</v>
      </c>
      <c r="F210" s="22">
        <v>28</v>
      </c>
      <c r="G210" s="22">
        <v>3</v>
      </c>
      <c r="H210" s="22">
        <f t="shared" si="12"/>
        <v>38640</v>
      </c>
      <c r="I210" s="22">
        <f t="shared" si="13"/>
        <v>4140</v>
      </c>
      <c r="J210" s="9">
        <v>41134</v>
      </c>
      <c r="K210" s="9">
        <v>41136</v>
      </c>
      <c r="L210" s="22">
        <v>2</v>
      </c>
      <c r="M210" s="22" t="s">
        <v>117</v>
      </c>
      <c r="N210" s="22">
        <f t="shared" si="14"/>
        <v>25</v>
      </c>
      <c r="O210" s="22">
        <f t="shared" si="15"/>
        <v>34500</v>
      </c>
    </row>
    <row r="211" spans="1:15" ht="14.25" x14ac:dyDescent="0.2">
      <c r="A211" s="22" t="s">
        <v>223</v>
      </c>
      <c r="B211" s="22" t="s">
        <v>343</v>
      </c>
      <c r="C211" s="22">
        <v>5490</v>
      </c>
      <c r="D211" s="22" t="s">
        <v>231</v>
      </c>
      <c r="E211" s="9">
        <v>41129</v>
      </c>
      <c r="F211" s="22">
        <v>23</v>
      </c>
      <c r="G211" s="22">
        <v>0</v>
      </c>
      <c r="H211" s="22">
        <f t="shared" si="12"/>
        <v>126270</v>
      </c>
      <c r="I211" s="22">
        <f t="shared" si="13"/>
        <v>0</v>
      </c>
      <c r="J211" s="9">
        <v>41136</v>
      </c>
      <c r="K211" s="9">
        <v>41138</v>
      </c>
      <c r="L211" s="22">
        <v>1</v>
      </c>
      <c r="M211" s="22" t="s">
        <v>217</v>
      </c>
      <c r="N211" s="22">
        <f t="shared" si="14"/>
        <v>23</v>
      </c>
      <c r="O211" s="22">
        <f t="shared" si="15"/>
        <v>126270</v>
      </c>
    </row>
    <row r="212" spans="1:15" ht="14.25" x14ac:dyDescent="0.2">
      <c r="A212" s="22" t="s">
        <v>225</v>
      </c>
      <c r="B212" s="22" t="s">
        <v>349</v>
      </c>
      <c r="C212" s="22">
        <v>4500</v>
      </c>
      <c r="D212" s="22" t="s">
        <v>229</v>
      </c>
      <c r="E212" s="9">
        <v>41129</v>
      </c>
      <c r="F212" s="22">
        <v>48</v>
      </c>
      <c r="G212" s="22">
        <v>2</v>
      </c>
      <c r="H212" s="22">
        <f t="shared" si="12"/>
        <v>216000</v>
      </c>
      <c r="I212" s="22">
        <f t="shared" si="13"/>
        <v>9000</v>
      </c>
      <c r="J212" s="9">
        <v>41136</v>
      </c>
      <c r="K212" s="9">
        <v>41137</v>
      </c>
      <c r="L212" s="22">
        <v>1</v>
      </c>
      <c r="M212" s="22" t="s">
        <v>64</v>
      </c>
      <c r="N212" s="22">
        <f t="shared" si="14"/>
        <v>46</v>
      </c>
      <c r="O212" s="22">
        <f t="shared" si="15"/>
        <v>207000</v>
      </c>
    </row>
    <row r="213" spans="1:15" ht="14.25" x14ac:dyDescent="0.2">
      <c r="A213" s="22" t="s">
        <v>220</v>
      </c>
      <c r="B213" s="22" t="s">
        <v>345</v>
      </c>
      <c r="C213" s="22">
        <v>3100</v>
      </c>
      <c r="D213" s="22" t="s">
        <v>229</v>
      </c>
      <c r="E213" s="9">
        <v>41133</v>
      </c>
      <c r="F213" s="22">
        <v>29</v>
      </c>
      <c r="G213" s="22">
        <v>1</v>
      </c>
      <c r="H213" s="22">
        <f t="shared" si="12"/>
        <v>89900</v>
      </c>
      <c r="I213" s="22">
        <f t="shared" si="13"/>
        <v>3100</v>
      </c>
      <c r="J213" s="9">
        <v>41140</v>
      </c>
      <c r="K213" s="9">
        <v>41140</v>
      </c>
      <c r="L213" s="22">
        <v>2</v>
      </c>
      <c r="M213" s="22" t="s">
        <v>217</v>
      </c>
      <c r="N213" s="22">
        <f t="shared" si="14"/>
        <v>28</v>
      </c>
      <c r="O213" s="22">
        <f t="shared" si="15"/>
        <v>86800</v>
      </c>
    </row>
    <row r="214" spans="1:15" ht="14.25" x14ac:dyDescent="0.2">
      <c r="A214" s="22" t="s">
        <v>222</v>
      </c>
      <c r="B214" s="22" t="s">
        <v>339</v>
      </c>
      <c r="C214" s="22">
        <v>4180</v>
      </c>
      <c r="D214" s="22" t="s">
        <v>231</v>
      </c>
      <c r="E214" s="9">
        <v>41127</v>
      </c>
      <c r="F214" s="22">
        <v>28</v>
      </c>
      <c r="G214" s="22">
        <v>1</v>
      </c>
      <c r="H214" s="22">
        <f t="shared" si="12"/>
        <v>117040</v>
      </c>
      <c r="I214" s="22">
        <f t="shared" si="13"/>
        <v>4180</v>
      </c>
      <c r="J214" s="9">
        <v>41140</v>
      </c>
      <c r="K214" s="9">
        <v>41142</v>
      </c>
      <c r="L214" s="22">
        <v>2</v>
      </c>
      <c r="M214" s="22" t="s">
        <v>217</v>
      </c>
      <c r="N214" s="22">
        <f t="shared" si="14"/>
        <v>27</v>
      </c>
      <c r="O214" s="22">
        <f t="shared" si="15"/>
        <v>112860</v>
      </c>
    </row>
    <row r="215" spans="1:15" ht="14.25" x14ac:dyDescent="0.2">
      <c r="A215" s="22" t="s">
        <v>233</v>
      </c>
      <c r="B215" s="22" t="s">
        <v>339</v>
      </c>
      <c r="C215" s="22">
        <v>1900</v>
      </c>
      <c r="D215" s="22" t="s">
        <v>228</v>
      </c>
      <c r="E215" s="9">
        <v>41129</v>
      </c>
      <c r="F215" s="22">
        <v>10</v>
      </c>
      <c r="G215" s="22">
        <v>1</v>
      </c>
      <c r="H215" s="22">
        <f t="shared" si="12"/>
        <v>19000</v>
      </c>
      <c r="I215" s="22">
        <f t="shared" si="13"/>
        <v>1900</v>
      </c>
      <c r="J215" s="9">
        <v>41141</v>
      </c>
      <c r="K215" s="9">
        <v>41143</v>
      </c>
      <c r="L215" s="22">
        <v>1</v>
      </c>
      <c r="M215" s="22" t="s">
        <v>217</v>
      </c>
      <c r="N215" s="22">
        <f t="shared" si="14"/>
        <v>9</v>
      </c>
      <c r="O215" s="22">
        <f t="shared" si="15"/>
        <v>17100</v>
      </c>
    </row>
    <row r="216" spans="1:15" ht="14.25" x14ac:dyDescent="0.2">
      <c r="A216" s="22" t="s">
        <v>219</v>
      </c>
      <c r="B216" s="22" t="s">
        <v>345</v>
      </c>
      <c r="C216" s="22">
        <v>4800</v>
      </c>
      <c r="D216" s="22" t="s">
        <v>230</v>
      </c>
      <c r="E216" s="9">
        <v>41140</v>
      </c>
      <c r="F216" s="22">
        <v>29</v>
      </c>
      <c r="G216" s="22">
        <v>0</v>
      </c>
      <c r="H216" s="22">
        <f t="shared" si="12"/>
        <v>139200</v>
      </c>
      <c r="I216" s="22">
        <f t="shared" si="13"/>
        <v>0</v>
      </c>
      <c r="J216" s="9">
        <v>41142</v>
      </c>
      <c r="K216" s="9">
        <v>41144</v>
      </c>
      <c r="L216" s="22">
        <v>1</v>
      </c>
      <c r="M216" s="22" t="s">
        <v>215</v>
      </c>
      <c r="N216" s="22">
        <f t="shared" si="14"/>
        <v>29</v>
      </c>
      <c r="O216" s="22">
        <f t="shared" si="15"/>
        <v>139200</v>
      </c>
    </row>
    <row r="217" spans="1:15" ht="14.25" x14ac:dyDescent="0.2">
      <c r="A217" s="22" t="s">
        <v>226</v>
      </c>
      <c r="B217" s="22" t="s">
        <v>340</v>
      </c>
      <c r="C217" s="22">
        <v>1200</v>
      </c>
      <c r="D217" s="22" t="s">
        <v>228</v>
      </c>
      <c r="E217" s="9">
        <v>41137</v>
      </c>
      <c r="F217" s="22">
        <v>32</v>
      </c>
      <c r="G217" s="22">
        <v>4</v>
      </c>
      <c r="H217" s="22">
        <f t="shared" si="12"/>
        <v>38400</v>
      </c>
      <c r="I217" s="22">
        <f t="shared" si="13"/>
        <v>4800</v>
      </c>
      <c r="J217" s="9">
        <v>41145</v>
      </c>
      <c r="K217" s="9">
        <v>41145</v>
      </c>
      <c r="L217" s="22">
        <v>2</v>
      </c>
      <c r="M217" s="22" t="s">
        <v>217</v>
      </c>
      <c r="N217" s="22">
        <f t="shared" si="14"/>
        <v>28</v>
      </c>
      <c r="O217" s="22">
        <f t="shared" si="15"/>
        <v>33600</v>
      </c>
    </row>
    <row r="218" spans="1:15" ht="14.25" x14ac:dyDescent="0.2">
      <c r="A218" s="22" t="s">
        <v>219</v>
      </c>
      <c r="B218" s="22" t="s">
        <v>342</v>
      </c>
      <c r="C218" s="22">
        <v>1900</v>
      </c>
      <c r="D218" s="22" t="s">
        <v>228</v>
      </c>
      <c r="E218" s="9">
        <v>41144</v>
      </c>
      <c r="F218" s="22">
        <v>30</v>
      </c>
      <c r="G218" s="22">
        <v>1</v>
      </c>
      <c r="H218" s="22">
        <f t="shared" si="12"/>
        <v>57000</v>
      </c>
      <c r="I218" s="22">
        <f t="shared" si="13"/>
        <v>1900</v>
      </c>
      <c r="J218" s="9">
        <v>41149</v>
      </c>
      <c r="K218" s="9">
        <v>41149</v>
      </c>
      <c r="L218" s="22">
        <v>2</v>
      </c>
      <c r="M218" s="22" t="s">
        <v>217</v>
      </c>
      <c r="N218" s="22">
        <f t="shared" si="14"/>
        <v>29</v>
      </c>
      <c r="O218" s="22">
        <f t="shared" si="15"/>
        <v>55100</v>
      </c>
    </row>
    <row r="219" spans="1:15" ht="14.25" x14ac:dyDescent="0.2">
      <c r="A219" s="22" t="s">
        <v>213</v>
      </c>
      <c r="B219" s="22" t="s">
        <v>340</v>
      </c>
      <c r="C219" s="22">
        <v>1990</v>
      </c>
      <c r="D219" s="22" t="s">
        <v>229</v>
      </c>
      <c r="E219" s="9">
        <v>41137</v>
      </c>
      <c r="F219" s="22">
        <v>10</v>
      </c>
      <c r="G219" s="22">
        <v>1</v>
      </c>
      <c r="H219" s="22">
        <f t="shared" si="12"/>
        <v>19900</v>
      </c>
      <c r="I219" s="22">
        <f t="shared" si="13"/>
        <v>1990</v>
      </c>
      <c r="J219" s="9">
        <v>41149</v>
      </c>
      <c r="K219" s="9">
        <v>41150</v>
      </c>
      <c r="L219" s="22">
        <v>2</v>
      </c>
      <c r="M219" s="22" t="s">
        <v>218</v>
      </c>
      <c r="N219" s="22">
        <f t="shared" si="14"/>
        <v>9</v>
      </c>
      <c r="O219" s="22">
        <f t="shared" si="15"/>
        <v>17910</v>
      </c>
    </row>
    <row r="220" spans="1:15" ht="14.25" x14ac:dyDescent="0.2">
      <c r="A220" s="22" t="s">
        <v>220</v>
      </c>
      <c r="B220" s="22" t="s">
        <v>344</v>
      </c>
      <c r="C220" s="22">
        <v>2970</v>
      </c>
      <c r="D220" s="22" t="s">
        <v>231</v>
      </c>
      <c r="E220" s="9">
        <v>41146</v>
      </c>
      <c r="F220" s="22">
        <v>41</v>
      </c>
      <c r="G220" s="22">
        <v>1</v>
      </c>
      <c r="H220" s="22">
        <f t="shared" si="12"/>
        <v>121770</v>
      </c>
      <c r="I220" s="22">
        <f t="shared" si="13"/>
        <v>2970</v>
      </c>
      <c r="J220" s="9">
        <v>41150</v>
      </c>
      <c r="K220" s="9">
        <v>41150</v>
      </c>
      <c r="L220" s="22">
        <v>1</v>
      </c>
      <c r="M220" s="22" t="s">
        <v>218</v>
      </c>
      <c r="N220" s="22">
        <f t="shared" si="14"/>
        <v>40</v>
      </c>
      <c r="O220" s="22">
        <f t="shared" si="15"/>
        <v>118800</v>
      </c>
    </row>
    <row r="221" spans="1:15" ht="14.25" x14ac:dyDescent="0.2">
      <c r="A221" s="22" t="s">
        <v>220</v>
      </c>
      <c r="B221" s="22" t="s">
        <v>340</v>
      </c>
      <c r="C221" s="22">
        <v>1200</v>
      </c>
      <c r="D221" s="22" t="s">
        <v>228</v>
      </c>
      <c r="E221" s="9">
        <v>41144</v>
      </c>
      <c r="F221" s="22">
        <v>13</v>
      </c>
      <c r="G221" s="22">
        <v>1</v>
      </c>
      <c r="H221" s="22">
        <f t="shared" si="12"/>
        <v>15600</v>
      </c>
      <c r="I221" s="22">
        <f t="shared" si="13"/>
        <v>1200</v>
      </c>
      <c r="J221" s="9">
        <v>41152</v>
      </c>
      <c r="K221" s="9">
        <v>41152</v>
      </c>
      <c r="L221" s="22">
        <v>1</v>
      </c>
      <c r="M221" s="22" t="s">
        <v>215</v>
      </c>
      <c r="N221" s="22">
        <f t="shared" si="14"/>
        <v>12</v>
      </c>
      <c r="O221" s="22">
        <f t="shared" si="15"/>
        <v>14400</v>
      </c>
    </row>
    <row r="222" spans="1:15" ht="14.25" x14ac:dyDescent="0.2">
      <c r="A222" s="22" t="s">
        <v>222</v>
      </c>
      <c r="B222" s="22" t="s">
        <v>342</v>
      </c>
      <c r="C222" s="22">
        <v>4100</v>
      </c>
      <c r="D222" s="22" t="s">
        <v>229</v>
      </c>
      <c r="E222" s="9">
        <v>41151</v>
      </c>
      <c r="F222" s="22">
        <v>45</v>
      </c>
      <c r="G222" s="22">
        <v>4</v>
      </c>
      <c r="H222" s="22">
        <f t="shared" si="12"/>
        <v>184500</v>
      </c>
      <c r="I222" s="22">
        <f t="shared" si="13"/>
        <v>16400</v>
      </c>
      <c r="J222" s="9">
        <v>41152</v>
      </c>
      <c r="K222" s="9">
        <v>41152</v>
      </c>
      <c r="L222" s="22">
        <v>1</v>
      </c>
      <c r="M222" s="22" t="s">
        <v>217</v>
      </c>
      <c r="N222" s="22">
        <f t="shared" si="14"/>
        <v>41</v>
      </c>
      <c r="O222" s="22">
        <f t="shared" si="15"/>
        <v>168100</v>
      </c>
    </row>
    <row r="223" spans="1:15" ht="14.25" x14ac:dyDescent="0.2">
      <c r="A223" s="22" t="s">
        <v>226</v>
      </c>
      <c r="B223" s="22" t="s">
        <v>343</v>
      </c>
      <c r="C223" s="22">
        <v>1650</v>
      </c>
      <c r="D223" s="22" t="s">
        <v>229</v>
      </c>
      <c r="E223" s="9">
        <v>41144</v>
      </c>
      <c r="F223" s="22">
        <v>22</v>
      </c>
      <c r="G223" s="22">
        <v>1</v>
      </c>
      <c r="H223" s="22">
        <f t="shared" si="12"/>
        <v>36300</v>
      </c>
      <c r="I223" s="22">
        <f t="shared" si="13"/>
        <v>1650</v>
      </c>
      <c r="J223" s="9">
        <v>41153</v>
      </c>
      <c r="K223" s="9">
        <v>41155</v>
      </c>
      <c r="L223" s="22">
        <v>2</v>
      </c>
      <c r="M223" s="22" t="s">
        <v>117</v>
      </c>
      <c r="N223" s="22">
        <f t="shared" si="14"/>
        <v>21</v>
      </c>
      <c r="O223" s="22">
        <f t="shared" si="15"/>
        <v>34650</v>
      </c>
    </row>
    <row r="224" spans="1:15" ht="14.25" x14ac:dyDescent="0.2">
      <c r="A224" s="22" t="s">
        <v>219</v>
      </c>
      <c r="B224" s="22" t="s">
        <v>340</v>
      </c>
      <c r="C224" s="22">
        <v>3150</v>
      </c>
      <c r="D224" s="22" t="s">
        <v>231</v>
      </c>
      <c r="E224" s="9">
        <v>41147</v>
      </c>
      <c r="F224" s="22">
        <v>38</v>
      </c>
      <c r="G224" s="22">
        <v>2</v>
      </c>
      <c r="H224" s="22">
        <f t="shared" si="12"/>
        <v>119700</v>
      </c>
      <c r="I224" s="22">
        <f t="shared" si="13"/>
        <v>6300</v>
      </c>
      <c r="J224" s="9">
        <v>41154</v>
      </c>
      <c r="K224" s="9">
        <v>41154</v>
      </c>
      <c r="L224" s="22">
        <v>2</v>
      </c>
      <c r="M224" s="22" t="s">
        <v>117</v>
      </c>
      <c r="N224" s="22">
        <f t="shared" si="14"/>
        <v>36</v>
      </c>
      <c r="O224" s="22">
        <f t="shared" si="15"/>
        <v>113400</v>
      </c>
    </row>
    <row r="225" spans="1:15" ht="14.25" x14ac:dyDescent="0.2">
      <c r="A225" s="22" t="s">
        <v>213</v>
      </c>
      <c r="B225" s="22" t="s">
        <v>342</v>
      </c>
      <c r="C225" s="22">
        <v>1700</v>
      </c>
      <c r="D225" s="22" t="s">
        <v>231</v>
      </c>
      <c r="E225" s="9">
        <v>41150</v>
      </c>
      <c r="F225" s="22">
        <v>50</v>
      </c>
      <c r="G225" s="22">
        <v>4</v>
      </c>
      <c r="H225" s="22">
        <f t="shared" si="12"/>
        <v>85000</v>
      </c>
      <c r="I225" s="22">
        <f t="shared" si="13"/>
        <v>6800</v>
      </c>
      <c r="J225" s="9">
        <v>41154</v>
      </c>
      <c r="K225" s="9">
        <v>41156</v>
      </c>
      <c r="L225" s="22">
        <v>1</v>
      </c>
      <c r="M225" s="22" t="s">
        <v>218</v>
      </c>
      <c r="N225" s="22">
        <f t="shared" si="14"/>
        <v>46</v>
      </c>
      <c r="O225" s="22">
        <f t="shared" si="15"/>
        <v>78200</v>
      </c>
    </row>
    <row r="226" spans="1:15" ht="14.25" x14ac:dyDescent="0.2">
      <c r="A226" s="22" t="s">
        <v>227</v>
      </c>
      <c r="B226" s="22" t="s">
        <v>339</v>
      </c>
      <c r="C226" s="22">
        <v>1150</v>
      </c>
      <c r="D226" s="22" t="s">
        <v>231</v>
      </c>
      <c r="E226" s="9">
        <v>41151</v>
      </c>
      <c r="F226" s="22">
        <v>48</v>
      </c>
      <c r="G226" s="22">
        <v>2</v>
      </c>
      <c r="H226" s="22">
        <f t="shared" si="12"/>
        <v>55200</v>
      </c>
      <c r="I226" s="22">
        <f t="shared" si="13"/>
        <v>2300</v>
      </c>
      <c r="J226" s="9">
        <v>41157</v>
      </c>
      <c r="K226" s="9">
        <v>41158</v>
      </c>
      <c r="L226" s="22">
        <v>1</v>
      </c>
      <c r="M226" s="22" t="s">
        <v>218</v>
      </c>
      <c r="N226" s="22">
        <f t="shared" si="14"/>
        <v>46</v>
      </c>
      <c r="O226" s="22">
        <f t="shared" si="15"/>
        <v>52900</v>
      </c>
    </row>
    <row r="227" spans="1:15" ht="14.25" x14ac:dyDescent="0.2">
      <c r="A227" s="22" t="s">
        <v>227</v>
      </c>
      <c r="B227" s="22" t="s">
        <v>339</v>
      </c>
      <c r="C227" s="22">
        <v>1150</v>
      </c>
      <c r="D227" s="22" t="s">
        <v>230</v>
      </c>
      <c r="E227" s="9">
        <v>41158</v>
      </c>
      <c r="F227" s="22">
        <v>27</v>
      </c>
      <c r="G227" s="22">
        <v>3</v>
      </c>
      <c r="H227" s="22">
        <f t="shared" si="12"/>
        <v>31050</v>
      </c>
      <c r="I227" s="22">
        <f t="shared" si="13"/>
        <v>3450</v>
      </c>
      <c r="J227" s="9">
        <v>41159</v>
      </c>
      <c r="K227" s="9">
        <v>41159</v>
      </c>
      <c r="L227" s="22">
        <v>1</v>
      </c>
      <c r="M227" s="22" t="s">
        <v>117</v>
      </c>
      <c r="N227" s="22">
        <f t="shared" si="14"/>
        <v>24</v>
      </c>
      <c r="O227" s="22">
        <f t="shared" si="15"/>
        <v>27600</v>
      </c>
    </row>
    <row r="228" spans="1:15" ht="14.25" x14ac:dyDescent="0.2">
      <c r="A228" s="22" t="s">
        <v>219</v>
      </c>
      <c r="B228" s="22" t="s">
        <v>341</v>
      </c>
      <c r="C228" s="22">
        <v>2400</v>
      </c>
      <c r="D228" s="22" t="s">
        <v>228</v>
      </c>
      <c r="E228" s="9">
        <v>41153</v>
      </c>
      <c r="F228" s="22">
        <v>48</v>
      </c>
      <c r="G228" s="22">
        <v>2</v>
      </c>
      <c r="H228" s="22">
        <f t="shared" si="12"/>
        <v>115200</v>
      </c>
      <c r="I228" s="22">
        <f t="shared" si="13"/>
        <v>4800</v>
      </c>
      <c r="J228" s="9">
        <v>41160</v>
      </c>
      <c r="K228" s="9">
        <v>41160</v>
      </c>
      <c r="L228" s="22">
        <v>1</v>
      </c>
      <c r="M228" s="22" t="s">
        <v>64</v>
      </c>
      <c r="N228" s="22">
        <f t="shared" si="14"/>
        <v>46</v>
      </c>
      <c r="O228" s="22">
        <f t="shared" si="15"/>
        <v>110400</v>
      </c>
    </row>
    <row r="229" spans="1:15" ht="14.25" x14ac:dyDescent="0.2">
      <c r="A229" s="22" t="s">
        <v>226</v>
      </c>
      <c r="B229" s="22" t="s">
        <v>340</v>
      </c>
      <c r="C229" s="22">
        <v>1150</v>
      </c>
      <c r="D229" s="22" t="s">
        <v>230</v>
      </c>
      <c r="E229" s="9">
        <v>41148</v>
      </c>
      <c r="F229" s="22">
        <v>14</v>
      </c>
      <c r="G229" s="22">
        <v>4</v>
      </c>
      <c r="H229" s="22">
        <f t="shared" si="12"/>
        <v>16100</v>
      </c>
      <c r="I229" s="22">
        <f t="shared" si="13"/>
        <v>4600</v>
      </c>
      <c r="J229" s="9">
        <v>41161</v>
      </c>
      <c r="K229" s="9">
        <v>41162</v>
      </c>
      <c r="L229" s="22">
        <v>2</v>
      </c>
      <c r="M229" s="22" t="s">
        <v>215</v>
      </c>
      <c r="N229" s="22">
        <f t="shared" si="14"/>
        <v>10</v>
      </c>
      <c r="O229" s="22">
        <f t="shared" si="15"/>
        <v>11500</v>
      </c>
    </row>
    <row r="230" spans="1:15" ht="14.25" x14ac:dyDescent="0.2">
      <c r="A230" s="22" t="s">
        <v>222</v>
      </c>
      <c r="B230" s="22" t="s">
        <v>339</v>
      </c>
      <c r="C230" s="22">
        <v>4200</v>
      </c>
      <c r="D230" s="22" t="s">
        <v>228</v>
      </c>
      <c r="E230" s="9">
        <v>41161</v>
      </c>
      <c r="F230" s="22">
        <v>26</v>
      </c>
      <c r="G230" s="22">
        <v>1</v>
      </c>
      <c r="H230" s="22">
        <f t="shared" si="12"/>
        <v>109200</v>
      </c>
      <c r="I230" s="22">
        <f t="shared" si="13"/>
        <v>4200</v>
      </c>
      <c r="J230" s="9">
        <v>41162</v>
      </c>
      <c r="K230" s="9">
        <v>41163</v>
      </c>
      <c r="L230" s="22">
        <v>1</v>
      </c>
      <c r="M230" s="22" t="s">
        <v>216</v>
      </c>
      <c r="N230" s="22">
        <f t="shared" si="14"/>
        <v>25</v>
      </c>
      <c r="O230" s="22">
        <f t="shared" si="15"/>
        <v>105000</v>
      </c>
    </row>
    <row r="231" spans="1:15" ht="14.25" x14ac:dyDescent="0.2">
      <c r="A231" s="22" t="s">
        <v>213</v>
      </c>
      <c r="B231" s="22" t="s">
        <v>340</v>
      </c>
      <c r="C231" s="22">
        <v>2100</v>
      </c>
      <c r="D231" s="22" t="s">
        <v>228</v>
      </c>
      <c r="E231" s="9">
        <v>41157</v>
      </c>
      <c r="F231" s="22">
        <v>37</v>
      </c>
      <c r="G231" s="22">
        <v>0</v>
      </c>
      <c r="H231" s="22">
        <f t="shared" si="12"/>
        <v>77700</v>
      </c>
      <c r="I231" s="22">
        <f t="shared" si="13"/>
        <v>0</v>
      </c>
      <c r="J231" s="9">
        <v>41162</v>
      </c>
      <c r="K231" s="9">
        <v>41162</v>
      </c>
      <c r="L231" s="22">
        <v>2</v>
      </c>
      <c r="M231" s="22" t="s">
        <v>117</v>
      </c>
      <c r="N231" s="22">
        <f t="shared" si="14"/>
        <v>37</v>
      </c>
      <c r="O231" s="22">
        <f t="shared" si="15"/>
        <v>77700</v>
      </c>
    </row>
    <row r="232" spans="1:15" ht="14.25" x14ac:dyDescent="0.2">
      <c r="A232" s="22" t="s">
        <v>227</v>
      </c>
      <c r="B232" s="22" t="s">
        <v>342</v>
      </c>
      <c r="C232" s="22">
        <v>1200</v>
      </c>
      <c r="D232" s="22" t="s">
        <v>231</v>
      </c>
      <c r="E232" s="9">
        <v>41151</v>
      </c>
      <c r="F232" s="22">
        <v>39</v>
      </c>
      <c r="G232" s="22">
        <v>4</v>
      </c>
      <c r="H232" s="22">
        <f t="shared" si="12"/>
        <v>46800</v>
      </c>
      <c r="I232" s="22">
        <f t="shared" si="13"/>
        <v>4800</v>
      </c>
      <c r="J232" s="9">
        <v>41164</v>
      </c>
      <c r="K232" s="9">
        <v>41166</v>
      </c>
      <c r="L232" s="22">
        <v>1</v>
      </c>
      <c r="M232" s="22" t="s">
        <v>215</v>
      </c>
      <c r="N232" s="22">
        <f t="shared" si="14"/>
        <v>35</v>
      </c>
      <c r="O232" s="22">
        <f t="shared" si="15"/>
        <v>42000</v>
      </c>
    </row>
    <row r="233" spans="1:15" ht="14.25" x14ac:dyDescent="0.2">
      <c r="A233" s="22" t="s">
        <v>222</v>
      </c>
      <c r="B233" s="22" t="s">
        <v>343</v>
      </c>
      <c r="C233" s="22">
        <v>2850</v>
      </c>
      <c r="D233" s="22" t="s">
        <v>229</v>
      </c>
      <c r="E233" s="9">
        <v>41160</v>
      </c>
      <c r="F233" s="22">
        <v>25</v>
      </c>
      <c r="G233" s="22">
        <v>3</v>
      </c>
      <c r="H233" s="22">
        <f t="shared" si="12"/>
        <v>71250</v>
      </c>
      <c r="I233" s="22">
        <f t="shared" si="13"/>
        <v>8550</v>
      </c>
      <c r="J233" s="9">
        <v>41164</v>
      </c>
      <c r="K233" s="9">
        <v>41164</v>
      </c>
      <c r="L233" s="22">
        <v>2</v>
      </c>
      <c r="M233" s="22" t="s">
        <v>217</v>
      </c>
      <c r="N233" s="22">
        <f t="shared" si="14"/>
        <v>22</v>
      </c>
      <c r="O233" s="22">
        <f t="shared" si="15"/>
        <v>62700</v>
      </c>
    </row>
    <row r="234" spans="1:15" ht="14.25" x14ac:dyDescent="0.2">
      <c r="A234" s="22" t="s">
        <v>222</v>
      </c>
      <c r="B234" s="22" t="s">
        <v>341</v>
      </c>
      <c r="C234" s="22">
        <v>4350</v>
      </c>
      <c r="D234" s="22" t="s">
        <v>231</v>
      </c>
      <c r="E234" s="9">
        <v>41159</v>
      </c>
      <c r="F234" s="22">
        <v>41</v>
      </c>
      <c r="G234" s="22">
        <v>2</v>
      </c>
      <c r="H234" s="22">
        <f t="shared" si="12"/>
        <v>178350</v>
      </c>
      <c r="I234" s="22">
        <f t="shared" si="13"/>
        <v>8700</v>
      </c>
      <c r="J234" s="9">
        <v>41167</v>
      </c>
      <c r="K234" s="9">
        <v>41169</v>
      </c>
      <c r="L234" s="22">
        <v>1</v>
      </c>
      <c r="M234" s="22" t="s">
        <v>217</v>
      </c>
      <c r="N234" s="22">
        <f t="shared" si="14"/>
        <v>39</v>
      </c>
      <c r="O234" s="22">
        <f t="shared" si="15"/>
        <v>169650</v>
      </c>
    </row>
    <row r="235" spans="1:15" ht="14.25" x14ac:dyDescent="0.2">
      <c r="A235" s="22" t="s">
        <v>225</v>
      </c>
      <c r="B235" s="22" t="s">
        <v>348</v>
      </c>
      <c r="C235" s="22">
        <v>2850</v>
      </c>
      <c r="D235" s="22" t="s">
        <v>232</v>
      </c>
      <c r="E235" s="9">
        <v>41167</v>
      </c>
      <c r="F235" s="22">
        <v>11</v>
      </c>
      <c r="G235" s="22">
        <v>0</v>
      </c>
      <c r="H235" s="22">
        <f t="shared" si="12"/>
        <v>31350</v>
      </c>
      <c r="I235" s="22">
        <f t="shared" si="13"/>
        <v>0</v>
      </c>
      <c r="J235" s="9">
        <v>41168</v>
      </c>
      <c r="K235" s="9">
        <v>41168</v>
      </c>
      <c r="L235" s="22">
        <v>2</v>
      </c>
      <c r="M235" s="22" t="s">
        <v>215</v>
      </c>
      <c r="N235" s="22">
        <f t="shared" si="14"/>
        <v>11</v>
      </c>
      <c r="O235" s="22">
        <f t="shared" si="15"/>
        <v>31350</v>
      </c>
    </row>
    <row r="236" spans="1:15" ht="14.25" x14ac:dyDescent="0.2">
      <c r="A236" s="22" t="s">
        <v>219</v>
      </c>
      <c r="B236" s="22" t="s">
        <v>340</v>
      </c>
      <c r="C236" s="22">
        <v>3150</v>
      </c>
      <c r="D236" s="22" t="s">
        <v>230</v>
      </c>
      <c r="E236" s="9">
        <v>41162</v>
      </c>
      <c r="F236" s="22">
        <v>29</v>
      </c>
      <c r="G236" s="22">
        <v>3</v>
      </c>
      <c r="H236" s="22">
        <f t="shared" si="12"/>
        <v>91350</v>
      </c>
      <c r="I236" s="22">
        <f t="shared" si="13"/>
        <v>9450</v>
      </c>
      <c r="J236" s="9">
        <v>41170</v>
      </c>
      <c r="K236" s="9">
        <v>41172</v>
      </c>
      <c r="L236" s="22">
        <v>1</v>
      </c>
      <c r="M236" s="22" t="s">
        <v>215</v>
      </c>
      <c r="N236" s="22">
        <f t="shared" si="14"/>
        <v>26</v>
      </c>
      <c r="O236" s="22">
        <f t="shared" si="15"/>
        <v>81900</v>
      </c>
    </row>
    <row r="237" spans="1:15" ht="14.25" x14ac:dyDescent="0.2">
      <c r="A237" s="22" t="s">
        <v>222</v>
      </c>
      <c r="B237" s="22" t="s">
        <v>341</v>
      </c>
      <c r="C237" s="22">
        <v>4400</v>
      </c>
      <c r="D237" s="22" t="s">
        <v>228</v>
      </c>
      <c r="E237" s="9">
        <v>41171</v>
      </c>
      <c r="F237" s="22">
        <v>39</v>
      </c>
      <c r="G237" s="22">
        <v>1</v>
      </c>
      <c r="H237" s="22">
        <f t="shared" si="12"/>
        <v>171600</v>
      </c>
      <c r="I237" s="22">
        <f t="shared" si="13"/>
        <v>4400</v>
      </c>
      <c r="J237" s="9">
        <v>41171</v>
      </c>
      <c r="K237" s="9">
        <v>41172</v>
      </c>
      <c r="L237" s="22">
        <v>2</v>
      </c>
      <c r="M237" s="22" t="s">
        <v>215</v>
      </c>
      <c r="N237" s="22">
        <f t="shared" si="14"/>
        <v>38</v>
      </c>
      <c r="O237" s="22">
        <f t="shared" si="15"/>
        <v>167200</v>
      </c>
    </row>
    <row r="238" spans="1:15" ht="14.25" x14ac:dyDescent="0.2">
      <c r="A238" s="22" t="s">
        <v>222</v>
      </c>
      <c r="B238" s="22" t="s">
        <v>345</v>
      </c>
      <c r="C238" s="22">
        <v>2870</v>
      </c>
      <c r="D238" s="22" t="s">
        <v>229</v>
      </c>
      <c r="E238" s="9">
        <v>41163</v>
      </c>
      <c r="F238" s="22">
        <v>28</v>
      </c>
      <c r="G238" s="22">
        <v>1</v>
      </c>
      <c r="H238" s="22">
        <f t="shared" si="12"/>
        <v>80360</v>
      </c>
      <c r="I238" s="22">
        <f t="shared" si="13"/>
        <v>2870</v>
      </c>
      <c r="J238" s="9">
        <v>41172</v>
      </c>
      <c r="K238" s="9">
        <v>41173</v>
      </c>
      <c r="L238" s="22">
        <v>1</v>
      </c>
      <c r="M238" s="22" t="s">
        <v>117</v>
      </c>
      <c r="N238" s="22">
        <f t="shared" si="14"/>
        <v>27</v>
      </c>
      <c r="O238" s="22">
        <f t="shared" si="15"/>
        <v>77490</v>
      </c>
    </row>
    <row r="239" spans="1:15" ht="14.25" x14ac:dyDescent="0.2">
      <c r="A239" s="22" t="s">
        <v>223</v>
      </c>
      <c r="B239" s="22" t="s">
        <v>341</v>
      </c>
      <c r="C239" s="22">
        <v>4590</v>
      </c>
      <c r="D239" s="22" t="s">
        <v>229</v>
      </c>
      <c r="E239" s="9">
        <v>41163</v>
      </c>
      <c r="F239" s="22">
        <v>36</v>
      </c>
      <c r="G239" s="22">
        <v>2</v>
      </c>
      <c r="H239" s="22">
        <f t="shared" si="12"/>
        <v>165240</v>
      </c>
      <c r="I239" s="22">
        <f t="shared" si="13"/>
        <v>9180</v>
      </c>
      <c r="J239" s="9">
        <v>41173</v>
      </c>
      <c r="K239" s="9">
        <v>41174</v>
      </c>
      <c r="L239" s="22">
        <v>1</v>
      </c>
      <c r="M239" s="22" t="s">
        <v>217</v>
      </c>
      <c r="N239" s="22">
        <f t="shared" si="14"/>
        <v>34</v>
      </c>
      <c r="O239" s="22">
        <f t="shared" si="15"/>
        <v>156060</v>
      </c>
    </row>
    <row r="240" spans="1:15" ht="14.25" x14ac:dyDescent="0.2">
      <c r="A240" s="22" t="s">
        <v>233</v>
      </c>
      <c r="B240" s="22" t="s">
        <v>339</v>
      </c>
      <c r="C240" s="22">
        <v>1800</v>
      </c>
      <c r="D240" s="22" t="s">
        <v>229</v>
      </c>
      <c r="E240" s="9">
        <v>41169</v>
      </c>
      <c r="F240" s="22">
        <v>8</v>
      </c>
      <c r="G240" s="22">
        <v>1</v>
      </c>
      <c r="H240" s="22">
        <f t="shared" si="12"/>
        <v>14400</v>
      </c>
      <c r="I240" s="22">
        <f t="shared" si="13"/>
        <v>1800</v>
      </c>
      <c r="J240" s="9">
        <v>41174</v>
      </c>
      <c r="K240" s="9">
        <v>41176</v>
      </c>
      <c r="L240" s="22">
        <v>2</v>
      </c>
      <c r="M240" s="22" t="s">
        <v>117</v>
      </c>
      <c r="N240" s="22">
        <f t="shared" si="14"/>
        <v>7</v>
      </c>
      <c r="O240" s="22">
        <f t="shared" si="15"/>
        <v>12600</v>
      </c>
    </row>
    <row r="241" spans="1:15" ht="14.25" x14ac:dyDescent="0.2">
      <c r="A241" s="22" t="s">
        <v>220</v>
      </c>
      <c r="B241" s="22" t="s">
        <v>345</v>
      </c>
      <c r="C241" s="22">
        <v>3390</v>
      </c>
      <c r="D241" s="22" t="s">
        <v>230</v>
      </c>
      <c r="E241" s="9">
        <v>41165</v>
      </c>
      <c r="F241" s="22">
        <v>19</v>
      </c>
      <c r="G241" s="22">
        <v>3</v>
      </c>
      <c r="H241" s="22">
        <f t="shared" si="12"/>
        <v>64410</v>
      </c>
      <c r="I241" s="22">
        <f t="shared" si="13"/>
        <v>10170</v>
      </c>
      <c r="J241" s="9">
        <v>41174</v>
      </c>
      <c r="K241" s="9">
        <v>41176</v>
      </c>
      <c r="L241" s="22">
        <v>1</v>
      </c>
      <c r="M241" s="22" t="s">
        <v>216</v>
      </c>
      <c r="N241" s="22">
        <f t="shared" si="14"/>
        <v>16</v>
      </c>
      <c r="O241" s="22">
        <f t="shared" si="15"/>
        <v>54240</v>
      </c>
    </row>
    <row r="242" spans="1:15" ht="14.25" x14ac:dyDescent="0.2">
      <c r="A242" s="22" t="s">
        <v>222</v>
      </c>
      <c r="B242" s="22" t="s">
        <v>343</v>
      </c>
      <c r="C242" s="22">
        <v>2850</v>
      </c>
      <c r="D242" s="22" t="s">
        <v>230</v>
      </c>
      <c r="E242" s="9">
        <v>41161</v>
      </c>
      <c r="F242" s="22">
        <v>36</v>
      </c>
      <c r="G242" s="22">
        <v>2</v>
      </c>
      <c r="H242" s="22">
        <f t="shared" si="12"/>
        <v>102600</v>
      </c>
      <c r="I242" s="22">
        <f t="shared" si="13"/>
        <v>5700</v>
      </c>
      <c r="J242" s="9">
        <v>41174</v>
      </c>
      <c r="K242" s="9">
        <v>41174</v>
      </c>
      <c r="L242" s="22">
        <v>2</v>
      </c>
      <c r="M242" s="22" t="s">
        <v>215</v>
      </c>
      <c r="N242" s="22">
        <f t="shared" si="14"/>
        <v>34</v>
      </c>
      <c r="O242" s="22">
        <f t="shared" si="15"/>
        <v>96900</v>
      </c>
    </row>
    <row r="243" spans="1:15" ht="14.25" x14ac:dyDescent="0.2">
      <c r="A243" s="22" t="s">
        <v>221</v>
      </c>
      <c r="B243" s="22" t="s">
        <v>340</v>
      </c>
      <c r="C243" s="22">
        <v>2620</v>
      </c>
      <c r="D243" s="22" t="s">
        <v>214</v>
      </c>
      <c r="E243" s="9">
        <v>41167</v>
      </c>
      <c r="F243" s="22">
        <v>20</v>
      </c>
      <c r="G243" s="22">
        <v>2</v>
      </c>
      <c r="H243" s="22">
        <f t="shared" si="12"/>
        <v>52400</v>
      </c>
      <c r="I243" s="22">
        <f t="shared" si="13"/>
        <v>5240</v>
      </c>
      <c r="J243" s="9">
        <v>41178</v>
      </c>
      <c r="K243" s="9">
        <v>41180</v>
      </c>
      <c r="L243" s="22">
        <v>2</v>
      </c>
      <c r="M243" s="22" t="s">
        <v>216</v>
      </c>
      <c r="N243" s="22">
        <f t="shared" si="14"/>
        <v>18</v>
      </c>
      <c r="O243" s="22">
        <f t="shared" si="15"/>
        <v>47160</v>
      </c>
    </row>
    <row r="244" spans="1:15" ht="14.25" x14ac:dyDescent="0.2">
      <c r="A244" s="22" t="s">
        <v>223</v>
      </c>
      <c r="B244" s="22" t="s">
        <v>340</v>
      </c>
      <c r="C244" s="22">
        <v>4550</v>
      </c>
      <c r="D244" s="22" t="s">
        <v>228</v>
      </c>
      <c r="E244" s="9">
        <v>41167</v>
      </c>
      <c r="F244" s="22">
        <v>28</v>
      </c>
      <c r="G244" s="22">
        <v>0</v>
      </c>
      <c r="H244" s="22">
        <f t="shared" si="12"/>
        <v>127400</v>
      </c>
      <c r="I244" s="22">
        <f t="shared" si="13"/>
        <v>0</v>
      </c>
      <c r="J244" s="9">
        <v>41180</v>
      </c>
      <c r="K244" s="9">
        <v>41182</v>
      </c>
      <c r="L244" s="22">
        <v>2</v>
      </c>
      <c r="M244" s="22" t="s">
        <v>217</v>
      </c>
      <c r="N244" s="22">
        <f t="shared" si="14"/>
        <v>28</v>
      </c>
      <c r="O244" s="22">
        <f t="shared" si="15"/>
        <v>127400</v>
      </c>
    </row>
    <row r="245" spans="1:15" ht="14.25" x14ac:dyDescent="0.2">
      <c r="A245" s="22" t="s">
        <v>225</v>
      </c>
      <c r="B245" s="22" t="s">
        <v>347</v>
      </c>
      <c r="C245" s="22">
        <v>3750</v>
      </c>
      <c r="D245" s="22" t="s">
        <v>230</v>
      </c>
      <c r="E245" s="9">
        <v>41168</v>
      </c>
      <c r="F245" s="22">
        <v>47</v>
      </c>
      <c r="G245" s="22">
        <v>1</v>
      </c>
      <c r="H245" s="22">
        <f t="shared" si="12"/>
        <v>176250</v>
      </c>
      <c r="I245" s="22">
        <f t="shared" si="13"/>
        <v>3750</v>
      </c>
      <c r="J245" s="9">
        <v>41181</v>
      </c>
      <c r="K245" s="9">
        <v>41181</v>
      </c>
      <c r="L245" s="22">
        <v>1</v>
      </c>
      <c r="M245" s="22" t="s">
        <v>117</v>
      </c>
      <c r="N245" s="22">
        <f t="shared" si="14"/>
        <v>46</v>
      </c>
      <c r="O245" s="22">
        <f t="shared" si="15"/>
        <v>172500</v>
      </c>
    </row>
    <row r="246" spans="1:15" ht="14.25" x14ac:dyDescent="0.2">
      <c r="A246" s="22" t="s">
        <v>224</v>
      </c>
      <c r="B246" s="22" t="s">
        <v>339</v>
      </c>
      <c r="C246" s="22">
        <v>900</v>
      </c>
      <c r="D246" s="22" t="s">
        <v>232</v>
      </c>
      <c r="E246" s="9">
        <v>41167</v>
      </c>
      <c r="F246" s="22">
        <v>18</v>
      </c>
      <c r="G246" s="22">
        <v>3</v>
      </c>
      <c r="H246" s="22">
        <f t="shared" si="12"/>
        <v>16200</v>
      </c>
      <c r="I246" s="22">
        <f t="shared" si="13"/>
        <v>2700</v>
      </c>
      <c r="J246" s="9">
        <v>41181</v>
      </c>
      <c r="K246" s="9">
        <v>41183</v>
      </c>
      <c r="L246" s="22">
        <v>2</v>
      </c>
      <c r="M246" s="22" t="s">
        <v>217</v>
      </c>
      <c r="N246" s="22">
        <f t="shared" si="14"/>
        <v>15</v>
      </c>
      <c r="O246" s="22">
        <f t="shared" si="15"/>
        <v>13500</v>
      </c>
    </row>
    <row r="247" spans="1:15" ht="14.25" x14ac:dyDescent="0.2">
      <c r="A247" s="22" t="s">
        <v>220</v>
      </c>
      <c r="B247" s="22" t="s">
        <v>343</v>
      </c>
      <c r="C247" s="22">
        <v>1500</v>
      </c>
      <c r="D247" s="22" t="s">
        <v>229</v>
      </c>
      <c r="E247" s="9">
        <v>41176</v>
      </c>
      <c r="F247" s="22">
        <v>38</v>
      </c>
      <c r="G247" s="22">
        <v>1</v>
      </c>
      <c r="H247" s="22">
        <f t="shared" si="12"/>
        <v>57000</v>
      </c>
      <c r="I247" s="22">
        <f t="shared" si="13"/>
        <v>1500</v>
      </c>
      <c r="J247" s="9">
        <v>41183</v>
      </c>
      <c r="K247" s="9">
        <v>41184</v>
      </c>
      <c r="L247" s="22">
        <v>1</v>
      </c>
      <c r="M247" s="22" t="s">
        <v>217</v>
      </c>
      <c r="N247" s="22">
        <f t="shared" si="14"/>
        <v>37</v>
      </c>
      <c r="O247" s="22">
        <f t="shared" si="15"/>
        <v>55500</v>
      </c>
    </row>
    <row r="248" spans="1:15" ht="14.25" x14ac:dyDescent="0.2">
      <c r="A248" s="22" t="s">
        <v>220</v>
      </c>
      <c r="B248" s="22" t="s">
        <v>343</v>
      </c>
      <c r="C248" s="22">
        <v>1600</v>
      </c>
      <c r="D248" s="22" t="s">
        <v>232</v>
      </c>
      <c r="E248" s="9">
        <v>41170</v>
      </c>
      <c r="F248" s="22">
        <v>14</v>
      </c>
      <c r="G248" s="22">
        <v>0</v>
      </c>
      <c r="H248" s="22">
        <f t="shared" si="12"/>
        <v>22400</v>
      </c>
      <c r="I248" s="22">
        <f t="shared" si="13"/>
        <v>0</v>
      </c>
      <c r="J248" s="9">
        <v>41183</v>
      </c>
      <c r="K248" s="9">
        <v>41183</v>
      </c>
      <c r="L248" s="22">
        <v>1</v>
      </c>
      <c r="M248" s="22" t="s">
        <v>117</v>
      </c>
      <c r="N248" s="22">
        <f t="shared" si="14"/>
        <v>14</v>
      </c>
      <c r="O248" s="22">
        <f t="shared" si="15"/>
        <v>22400</v>
      </c>
    </row>
    <row r="249" spans="1:15" ht="14.25" x14ac:dyDescent="0.2">
      <c r="A249" s="22" t="s">
        <v>224</v>
      </c>
      <c r="B249" s="22" t="s">
        <v>343</v>
      </c>
      <c r="C249" s="22">
        <v>1100</v>
      </c>
      <c r="D249" s="22" t="s">
        <v>214</v>
      </c>
      <c r="E249" s="9">
        <v>41175</v>
      </c>
      <c r="F249" s="22">
        <v>40</v>
      </c>
      <c r="G249" s="22">
        <v>3</v>
      </c>
      <c r="H249" s="22">
        <f t="shared" si="12"/>
        <v>44000</v>
      </c>
      <c r="I249" s="22">
        <f t="shared" si="13"/>
        <v>3300</v>
      </c>
      <c r="J249" s="9">
        <v>41186</v>
      </c>
      <c r="K249" s="9">
        <v>41186</v>
      </c>
      <c r="L249" s="22">
        <v>2</v>
      </c>
      <c r="M249" s="22" t="s">
        <v>215</v>
      </c>
      <c r="N249" s="22">
        <f t="shared" si="14"/>
        <v>37</v>
      </c>
      <c r="O249" s="22">
        <f t="shared" si="15"/>
        <v>40700</v>
      </c>
    </row>
    <row r="250" spans="1:15" ht="14.25" x14ac:dyDescent="0.2">
      <c r="A250" s="22" t="s">
        <v>219</v>
      </c>
      <c r="B250" s="22" t="s">
        <v>344</v>
      </c>
      <c r="C250" s="22">
        <v>3100</v>
      </c>
      <c r="D250" s="22" t="s">
        <v>231</v>
      </c>
      <c r="E250" s="9">
        <v>41180</v>
      </c>
      <c r="F250" s="22">
        <v>27</v>
      </c>
      <c r="G250" s="22">
        <v>1</v>
      </c>
      <c r="H250" s="22">
        <f t="shared" si="12"/>
        <v>83700</v>
      </c>
      <c r="I250" s="22">
        <f t="shared" si="13"/>
        <v>3100</v>
      </c>
      <c r="J250" s="9">
        <v>41188</v>
      </c>
      <c r="K250" s="9">
        <v>41189</v>
      </c>
      <c r="L250" s="22">
        <v>1</v>
      </c>
      <c r="M250" s="22" t="s">
        <v>215</v>
      </c>
      <c r="N250" s="22">
        <f t="shared" si="14"/>
        <v>26</v>
      </c>
      <c r="O250" s="22">
        <f t="shared" si="15"/>
        <v>80600</v>
      </c>
    </row>
    <row r="251" spans="1:15" ht="14.25" x14ac:dyDescent="0.2">
      <c r="A251" s="22" t="s">
        <v>227</v>
      </c>
      <c r="B251" s="22" t="s">
        <v>339</v>
      </c>
      <c r="C251" s="22">
        <v>1200</v>
      </c>
      <c r="D251" s="22" t="s">
        <v>232</v>
      </c>
      <c r="E251" s="9">
        <v>41183</v>
      </c>
      <c r="F251" s="22">
        <v>20</v>
      </c>
      <c r="G251" s="22">
        <v>4</v>
      </c>
      <c r="H251" s="22">
        <f t="shared" si="12"/>
        <v>24000</v>
      </c>
      <c r="I251" s="22">
        <f t="shared" si="13"/>
        <v>4800</v>
      </c>
      <c r="J251" s="9">
        <v>41189</v>
      </c>
      <c r="K251" s="9">
        <v>41191</v>
      </c>
      <c r="L251" s="22">
        <v>2</v>
      </c>
      <c r="M251" s="22" t="s">
        <v>216</v>
      </c>
      <c r="N251" s="22">
        <f t="shared" si="14"/>
        <v>16</v>
      </c>
      <c r="O251" s="22">
        <f t="shared" si="15"/>
        <v>19200</v>
      </c>
    </row>
    <row r="252" spans="1:15" ht="14.25" x14ac:dyDescent="0.2">
      <c r="A252" s="22" t="s">
        <v>226</v>
      </c>
      <c r="B252" s="22" t="s">
        <v>344</v>
      </c>
      <c r="C252" s="22">
        <v>2500</v>
      </c>
      <c r="D252" s="22" t="s">
        <v>229</v>
      </c>
      <c r="E252" s="9">
        <v>41188</v>
      </c>
      <c r="F252" s="22">
        <v>18</v>
      </c>
      <c r="G252" s="22">
        <v>1</v>
      </c>
      <c r="H252" s="22">
        <f t="shared" si="12"/>
        <v>45000</v>
      </c>
      <c r="I252" s="22">
        <f t="shared" si="13"/>
        <v>2500</v>
      </c>
      <c r="J252" s="9">
        <v>41189</v>
      </c>
      <c r="K252" s="9">
        <v>41190</v>
      </c>
      <c r="L252" s="22">
        <v>2</v>
      </c>
      <c r="M252" s="22" t="s">
        <v>218</v>
      </c>
      <c r="N252" s="22">
        <f t="shared" si="14"/>
        <v>17</v>
      </c>
      <c r="O252" s="22">
        <f t="shared" si="15"/>
        <v>42500</v>
      </c>
    </row>
    <row r="253" spans="1:15" ht="14.25" x14ac:dyDescent="0.2">
      <c r="A253" s="22" t="s">
        <v>221</v>
      </c>
      <c r="B253" s="22" t="s">
        <v>339</v>
      </c>
      <c r="C253" s="22">
        <v>3900</v>
      </c>
      <c r="D253" s="22" t="s">
        <v>231</v>
      </c>
      <c r="E253" s="9">
        <v>41178</v>
      </c>
      <c r="F253" s="22">
        <v>29</v>
      </c>
      <c r="G253" s="22">
        <v>2</v>
      </c>
      <c r="H253" s="22">
        <f t="shared" si="12"/>
        <v>113100</v>
      </c>
      <c r="I253" s="22">
        <f t="shared" si="13"/>
        <v>7800</v>
      </c>
      <c r="J253" s="9">
        <v>41190</v>
      </c>
      <c r="K253" s="9">
        <v>41192</v>
      </c>
      <c r="L253" s="22">
        <v>2</v>
      </c>
      <c r="M253" s="22" t="s">
        <v>64</v>
      </c>
      <c r="N253" s="22">
        <f t="shared" si="14"/>
        <v>27</v>
      </c>
      <c r="O253" s="22">
        <f t="shared" si="15"/>
        <v>105300</v>
      </c>
    </row>
    <row r="254" spans="1:15" ht="14.25" x14ac:dyDescent="0.2">
      <c r="A254" s="22" t="s">
        <v>233</v>
      </c>
      <c r="B254" s="22" t="s">
        <v>339</v>
      </c>
      <c r="C254" s="22">
        <v>1890</v>
      </c>
      <c r="D254" s="22" t="s">
        <v>231</v>
      </c>
      <c r="E254" s="9">
        <v>41180</v>
      </c>
      <c r="F254" s="22">
        <v>16</v>
      </c>
      <c r="G254" s="22">
        <v>0</v>
      </c>
      <c r="H254" s="22">
        <f t="shared" si="12"/>
        <v>30240</v>
      </c>
      <c r="I254" s="22">
        <f t="shared" si="13"/>
        <v>0</v>
      </c>
      <c r="J254" s="9">
        <v>41192</v>
      </c>
      <c r="K254" s="9">
        <v>41193</v>
      </c>
      <c r="L254" s="22">
        <v>2</v>
      </c>
      <c r="M254" s="22" t="s">
        <v>216</v>
      </c>
      <c r="N254" s="22">
        <f t="shared" si="14"/>
        <v>16</v>
      </c>
      <c r="O254" s="22">
        <f t="shared" si="15"/>
        <v>30240</v>
      </c>
    </row>
    <row r="255" spans="1:15" ht="14.25" x14ac:dyDescent="0.2">
      <c r="A255" s="22" t="s">
        <v>221</v>
      </c>
      <c r="B255" s="22" t="s">
        <v>343</v>
      </c>
      <c r="C255" s="22">
        <v>2580</v>
      </c>
      <c r="D255" s="22" t="s">
        <v>229</v>
      </c>
      <c r="E255" s="9">
        <v>41180</v>
      </c>
      <c r="F255" s="22">
        <v>45</v>
      </c>
      <c r="G255" s="22">
        <v>0</v>
      </c>
      <c r="H255" s="22">
        <f t="shared" si="12"/>
        <v>116100</v>
      </c>
      <c r="I255" s="22">
        <f t="shared" si="13"/>
        <v>0</v>
      </c>
      <c r="J255" s="9">
        <v>41192</v>
      </c>
      <c r="K255" s="9">
        <v>41193</v>
      </c>
      <c r="L255" s="22">
        <v>2</v>
      </c>
      <c r="M255" s="22" t="s">
        <v>215</v>
      </c>
      <c r="N255" s="22">
        <f t="shared" si="14"/>
        <v>45</v>
      </c>
      <c r="O255" s="22">
        <f t="shared" si="15"/>
        <v>116100</v>
      </c>
    </row>
    <row r="256" spans="1:15" ht="14.25" x14ac:dyDescent="0.2">
      <c r="A256" s="22" t="s">
        <v>219</v>
      </c>
      <c r="B256" s="22" t="s">
        <v>343</v>
      </c>
      <c r="C256" s="22">
        <v>2500</v>
      </c>
      <c r="D256" s="22" t="s">
        <v>229</v>
      </c>
      <c r="E256" s="9">
        <v>41178</v>
      </c>
      <c r="F256" s="22">
        <v>19</v>
      </c>
      <c r="G256" s="22">
        <v>2</v>
      </c>
      <c r="H256" s="22">
        <f t="shared" si="12"/>
        <v>47500</v>
      </c>
      <c r="I256" s="22">
        <f t="shared" si="13"/>
        <v>5000</v>
      </c>
      <c r="J256" s="9">
        <v>41192</v>
      </c>
      <c r="K256" s="9">
        <v>41194</v>
      </c>
      <c r="L256" s="22">
        <v>2</v>
      </c>
      <c r="M256" s="22" t="s">
        <v>218</v>
      </c>
      <c r="N256" s="22">
        <f t="shared" si="14"/>
        <v>17</v>
      </c>
      <c r="O256" s="22">
        <f t="shared" si="15"/>
        <v>42500</v>
      </c>
    </row>
    <row r="257" spans="1:15" ht="14.25" x14ac:dyDescent="0.2">
      <c r="A257" s="22" t="s">
        <v>227</v>
      </c>
      <c r="B257" s="22" t="s">
        <v>339</v>
      </c>
      <c r="C257" s="22">
        <v>1150</v>
      </c>
      <c r="D257" s="22" t="s">
        <v>229</v>
      </c>
      <c r="E257" s="9">
        <v>41184</v>
      </c>
      <c r="F257" s="22">
        <v>46</v>
      </c>
      <c r="G257" s="22">
        <v>4</v>
      </c>
      <c r="H257" s="22">
        <f t="shared" si="12"/>
        <v>52900</v>
      </c>
      <c r="I257" s="22">
        <f t="shared" si="13"/>
        <v>4600</v>
      </c>
      <c r="J257" s="9">
        <v>41193</v>
      </c>
      <c r="K257" s="9">
        <v>41193</v>
      </c>
      <c r="L257" s="22">
        <v>2</v>
      </c>
      <c r="M257" s="22" t="s">
        <v>215</v>
      </c>
      <c r="N257" s="22">
        <f t="shared" si="14"/>
        <v>42</v>
      </c>
      <c r="O257" s="22">
        <f t="shared" si="15"/>
        <v>48300</v>
      </c>
    </row>
    <row r="258" spans="1:15" ht="14.25" x14ac:dyDescent="0.2">
      <c r="A258" s="22" t="s">
        <v>226</v>
      </c>
      <c r="B258" s="22" t="s">
        <v>342</v>
      </c>
      <c r="C258" s="22">
        <v>2000</v>
      </c>
      <c r="D258" s="22" t="s">
        <v>232</v>
      </c>
      <c r="E258" s="9">
        <v>41182</v>
      </c>
      <c r="F258" s="22">
        <v>26</v>
      </c>
      <c r="G258" s="22">
        <v>4</v>
      </c>
      <c r="H258" s="22">
        <f t="shared" si="12"/>
        <v>52000</v>
      </c>
      <c r="I258" s="22">
        <f t="shared" si="13"/>
        <v>8000</v>
      </c>
      <c r="J258" s="9">
        <v>41193</v>
      </c>
      <c r="K258" s="9">
        <v>41193</v>
      </c>
      <c r="L258" s="22">
        <v>2</v>
      </c>
      <c r="M258" s="22" t="s">
        <v>215</v>
      </c>
      <c r="N258" s="22">
        <f t="shared" si="14"/>
        <v>22</v>
      </c>
      <c r="O258" s="22">
        <f t="shared" si="15"/>
        <v>44000</v>
      </c>
    </row>
    <row r="259" spans="1:15" ht="14.25" x14ac:dyDescent="0.2">
      <c r="A259" s="22" t="s">
        <v>227</v>
      </c>
      <c r="B259" s="22" t="s">
        <v>343</v>
      </c>
      <c r="C259" s="22">
        <v>780</v>
      </c>
      <c r="D259" s="22" t="s">
        <v>230</v>
      </c>
      <c r="E259" s="9">
        <v>41194</v>
      </c>
      <c r="F259" s="22">
        <v>31</v>
      </c>
      <c r="G259" s="22">
        <v>4</v>
      </c>
      <c r="H259" s="22">
        <f t="shared" si="12"/>
        <v>24180</v>
      </c>
      <c r="I259" s="22">
        <f t="shared" si="13"/>
        <v>3120</v>
      </c>
      <c r="J259" s="9">
        <v>41195</v>
      </c>
      <c r="K259" s="9">
        <v>41197</v>
      </c>
      <c r="L259" s="22">
        <v>2</v>
      </c>
      <c r="M259" s="22" t="s">
        <v>64</v>
      </c>
      <c r="N259" s="22">
        <f t="shared" si="14"/>
        <v>27</v>
      </c>
      <c r="O259" s="22">
        <f t="shared" si="15"/>
        <v>21060</v>
      </c>
    </row>
    <row r="260" spans="1:15" ht="14.25" x14ac:dyDescent="0.2">
      <c r="A260" s="22" t="s">
        <v>219</v>
      </c>
      <c r="B260" s="22" t="s">
        <v>343</v>
      </c>
      <c r="C260" s="22">
        <v>2500</v>
      </c>
      <c r="D260" s="22" t="s">
        <v>228</v>
      </c>
      <c r="E260" s="9">
        <v>41182</v>
      </c>
      <c r="F260" s="22">
        <v>47</v>
      </c>
      <c r="G260" s="22">
        <v>4</v>
      </c>
      <c r="H260" s="22">
        <f t="shared" ref="H260:H320" si="16">F260*C260</f>
        <v>117500</v>
      </c>
      <c r="I260" s="22">
        <f t="shared" ref="I260:I320" si="17">C260*G260</f>
        <v>10000</v>
      </c>
      <c r="J260" s="9">
        <v>41195</v>
      </c>
      <c r="K260" s="9">
        <v>41195</v>
      </c>
      <c r="L260" s="22">
        <v>2</v>
      </c>
      <c r="M260" s="22" t="s">
        <v>64</v>
      </c>
      <c r="N260" s="22">
        <f t="shared" ref="N260:N320" si="18">F260-G260</f>
        <v>43</v>
      </c>
      <c r="O260" s="22">
        <f t="shared" ref="O260:O320" si="19">C260*N260</f>
        <v>107500</v>
      </c>
    </row>
    <row r="261" spans="1:15" ht="14.25" x14ac:dyDescent="0.2">
      <c r="A261" s="22" t="s">
        <v>224</v>
      </c>
      <c r="B261" s="22" t="s">
        <v>345</v>
      </c>
      <c r="C261" s="22">
        <v>1950</v>
      </c>
      <c r="D261" s="22" t="s">
        <v>229</v>
      </c>
      <c r="E261" s="9">
        <v>41194</v>
      </c>
      <c r="F261" s="22">
        <v>24</v>
      </c>
      <c r="G261" s="22">
        <v>0</v>
      </c>
      <c r="H261" s="22">
        <f t="shared" si="16"/>
        <v>46800</v>
      </c>
      <c r="I261" s="22">
        <f t="shared" si="17"/>
        <v>0</v>
      </c>
      <c r="J261" s="9">
        <v>41198</v>
      </c>
      <c r="K261" s="9">
        <v>41198</v>
      </c>
      <c r="L261" s="22">
        <v>1</v>
      </c>
      <c r="M261" s="22" t="s">
        <v>217</v>
      </c>
      <c r="N261" s="22">
        <f t="shared" si="18"/>
        <v>24</v>
      </c>
      <c r="O261" s="22">
        <f t="shared" si="19"/>
        <v>46800</v>
      </c>
    </row>
    <row r="262" spans="1:15" ht="14.25" x14ac:dyDescent="0.2">
      <c r="A262" s="22" t="s">
        <v>227</v>
      </c>
      <c r="B262" s="22" t="s">
        <v>339</v>
      </c>
      <c r="C262" s="22">
        <v>1150</v>
      </c>
      <c r="D262" s="22" t="s">
        <v>214</v>
      </c>
      <c r="E262" s="9">
        <v>41199</v>
      </c>
      <c r="F262" s="22">
        <v>31</v>
      </c>
      <c r="G262" s="22">
        <v>1</v>
      </c>
      <c r="H262" s="22">
        <f t="shared" si="16"/>
        <v>35650</v>
      </c>
      <c r="I262" s="22">
        <f t="shared" si="17"/>
        <v>1150</v>
      </c>
      <c r="J262" s="9">
        <v>41202</v>
      </c>
      <c r="K262" s="9">
        <v>41204</v>
      </c>
      <c r="L262" s="22">
        <v>2</v>
      </c>
      <c r="M262" s="22" t="s">
        <v>217</v>
      </c>
      <c r="N262" s="22">
        <f t="shared" si="18"/>
        <v>30</v>
      </c>
      <c r="O262" s="22">
        <f t="shared" si="19"/>
        <v>34500</v>
      </c>
    </row>
    <row r="263" spans="1:15" ht="14.25" x14ac:dyDescent="0.2">
      <c r="A263" s="22" t="s">
        <v>219</v>
      </c>
      <c r="B263" s="22" t="s">
        <v>344</v>
      </c>
      <c r="C263" s="22">
        <v>3300</v>
      </c>
      <c r="D263" s="22" t="s">
        <v>228</v>
      </c>
      <c r="E263" s="9">
        <v>41199</v>
      </c>
      <c r="F263" s="22">
        <v>19</v>
      </c>
      <c r="G263" s="22">
        <v>0</v>
      </c>
      <c r="H263" s="22">
        <f t="shared" si="16"/>
        <v>62700</v>
      </c>
      <c r="I263" s="22">
        <f t="shared" si="17"/>
        <v>0</v>
      </c>
      <c r="J263" s="9">
        <v>41203</v>
      </c>
      <c r="K263" s="9">
        <v>41203</v>
      </c>
      <c r="L263" s="22">
        <v>2</v>
      </c>
      <c r="M263" s="22" t="s">
        <v>64</v>
      </c>
      <c r="N263" s="22">
        <f t="shared" si="18"/>
        <v>19</v>
      </c>
      <c r="O263" s="22">
        <f t="shared" si="19"/>
        <v>62700</v>
      </c>
    </row>
    <row r="264" spans="1:15" ht="14.25" x14ac:dyDescent="0.2">
      <c r="A264" s="22" t="s">
        <v>224</v>
      </c>
      <c r="B264" s="22" t="s">
        <v>340</v>
      </c>
      <c r="C264" s="22">
        <v>1750</v>
      </c>
      <c r="D264" s="22" t="s">
        <v>214</v>
      </c>
      <c r="E264" s="9">
        <v>41200</v>
      </c>
      <c r="F264" s="22">
        <v>40</v>
      </c>
      <c r="G264" s="22">
        <v>0</v>
      </c>
      <c r="H264" s="22">
        <f t="shared" si="16"/>
        <v>70000</v>
      </c>
      <c r="I264" s="22">
        <f t="shared" si="17"/>
        <v>0</v>
      </c>
      <c r="J264" s="9">
        <v>41203</v>
      </c>
      <c r="K264" s="9">
        <v>41203</v>
      </c>
      <c r="L264" s="22">
        <v>2</v>
      </c>
      <c r="M264" s="22" t="s">
        <v>216</v>
      </c>
      <c r="N264" s="22">
        <f t="shared" si="18"/>
        <v>40</v>
      </c>
      <c r="O264" s="22">
        <f t="shared" si="19"/>
        <v>70000</v>
      </c>
    </row>
    <row r="265" spans="1:15" ht="14.25" x14ac:dyDescent="0.2">
      <c r="A265" s="22" t="s">
        <v>222</v>
      </c>
      <c r="B265" s="22" t="s">
        <v>346</v>
      </c>
      <c r="C265" s="22">
        <v>3880</v>
      </c>
      <c r="D265" s="22" t="s">
        <v>229</v>
      </c>
      <c r="E265" s="9">
        <v>41207</v>
      </c>
      <c r="F265" s="22">
        <v>12</v>
      </c>
      <c r="G265" s="22">
        <v>4</v>
      </c>
      <c r="H265" s="22">
        <f t="shared" si="16"/>
        <v>46560</v>
      </c>
      <c r="I265" s="22">
        <f t="shared" si="17"/>
        <v>15520</v>
      </c>
      <c r="J265" s="9">
        <v>41208</v>
      </c>
      <c r="K265" s="9">
        <v>41210</v>
      </c>
      <c r="L265" s="22">
        <v>1</v>
      </c>
      <c r="M265" s="22" t="s">
        <v>217</v>
      </c>
      <c r="N265" s="22">
        <f t="shared" si="18"/>
        <v>8</v>
      </c>
      <c r="O265" s="22">
        <f t="shared" si="19"/>
        <v>31040</v>
      </c>
    </row>
    <row r="266" spans="1:15" ht="14.25" x14ac:dyDescent="0.2">
      <c r="A266" s="22" t="s">
        <v>222</v>
      </c>
      <c r="B266" s="22" t="s">
        <v>339</v>
      </c>
      <c r="C266" s="22">
        <v>4300</v>
      </c>
      <c r="D266" s="22" t="s">
        <v>230</v>
      </c>
      <c r="E266" s="9">
        <v>41204</v>
      </c>
      <c r="F266" s="22">
        <v>36</v>
      </c>
      <c r="G266" s="22">
        <v>3</v>
      </c>
      <c r="H266" s="22">
        <f t="shared" si="16"/>
        <v>154800</v>
      </c>
      <c r="I266" s="22">
        <f t="shared" si="17"/>
        <v>12900</v>
      </c>
      <c r="J266" s="9">
        <v>41210</v>
      </c>
      <c r="K266" s="9">
        <v>41212</v>
      </c>
      <c r="L266" s="22">
        <v>2</v>
      </c>
      <c r="M266" s="22" t="s">
        <v>64</v>
      </c>
      <c r="N266" s="22">
        <f t="shared" si="18"/>
        <v>33</v>
      </c>
      <c r="O266" s="22">
        <f t="shared" si="19"/>
        <v>141900</v>
      </c>
    </row>
    <row r="267" spans="1:15" ht="14.25" x14ac:dyDescent="0.2">
      <c r="A267" s="22" t="s">
        <v>221</v>
      </c>
      <c r="B267" s="22" t="s">
        <v>343</v>
      </c>
      <c r="C267" s="22">
        <v>2600</v>
      </c>
      <c r="D267" s="22" t="s">
        <v>228</v>
      </c>
      <c r="E267" s="9">
        <v>41206</v>
      </c>
      <c r="F267" s="22">
        <v>10</v>
      </c>
      <c r="G267" s="22">
        <v>2</v>
      </c>
      <c r="H267" s="22">
        <f t="shared" si="16"/>
        <v>26000</v>
      </c>
      <c r="I267" s="22">
        <f t="shared" si="17"/>
        <v>5200</v>
      </c>
      <c r="J267" s="9">
        <v>41210</v>
      </c>
      <c r="K267" s="9">
        <v>41212</v>
      </c>
      <c r="L267" s="22">
        <v>1</v>
      </c>
      <c r="M267" s="22" t="s">
        <v>217</v>
      </c>
      <c r="N267" s="22">
        <f t="shared" si="18"/>
        <v>8</v>
      </c>
      <c r="O267" s="22">
        <f t="shared" si="19"/>
        <v>20800</v>
      </c>
    </row>
    <row r="268" spans="1:15" ht="14.25" x14ac:dyDescent="0.2">
      <c r="A268" s="22" t="s">
        <v>226</v>
      </c>
      <c r="B268" s="22" t="s">
        <v>341</v>
      </c>
      <c r="C268" s="22">
        <v>1680</v>
      </c>
      <c r="D268" s="22" t="s">
        <v>228</v>
      </c>
      <c r="E268" s="9">
        <v>41202</v>
      </c>
      <c r="F268" s="22">
        <v>31</v>
      </c>
      <c r="G268" s="22">
        <v>3</v>
      </c>
      <c r="H268" s="22">
        <f t="shared" si="16"/>
        <v>52080</v>
      </c>
      <c r="I268" s="22">
        <f t="shared" si="17"/>
        <v>5040</v>
      </c>
      <c r="J268" s="9">
        <v>41211</v>
      </c>
      <c r="K268" s="9">
        <v>41213</v>
      </c>
      <c r="L268" s="22">
        <v>2</v>
      </c>
      <c r="M268" s="22" t="s">
        <v>217</v>
      </c>
      <c r="N268" s="22">
        <f t="shared" si="18"/>
        <v>28</v>
      </c>
      <c r="O268" s="22">
        <f t="shared" si="19"/>
        <v>47040</v>
      </c>
    </row>
    <row r="269" spans="1:15" ht="14.25" x14ac:dyDescent="0.2">
      <c r="A269" s="22" t="s">
        <v>225</v>
      </c>
      <c r="B269" s="22" t="s">
        <v>346</v>
      </c>
      <c r="C269" s="22">
        <v>4700</v>
      </c>
      <c r="D269" s="22" t="s">
        <v>230</v>
      </c>
      <c r="E269" s="9">
        <v>41205</v>
      </c>
      <c r="F269" s="22">
        <v>34</v>
      </c>
      <c r="G269" s="22">
        <v>1</v>
      </c>
      <c r="H269" s="22">
        <f t="shared" si="16"/>
        <v>159800</v>
      </c>
      <c r="I269" s="22">
        <f t="shared" si="17"/>
        <v>4700</v>
      </c>
      <c r="J269" s="9">
        <v>41211</v>
      </c>
      <c r="K269" s="9">
        <v>41211</v>
      </c>
      <c r="L269" s="22">
        <v>2</v>
      </c>
      <c r="M269" s="22" t="s">
        <v>64</v>
      </c>
      <c r="N269" s="22">
        <f t="shared" si="18"/>
        <v>33</v>
      </c>
      <c r="O269" s="22">
        <f t="shared" si="19"/>
        <v>155100</v>
      </c>
    </row>
    <row r="270" spans="1:15" ht="14.25" x14ac:dyDescent="0.2">
      <c r="A270" s="22" t="s">
        <v>225</v>
      </c>
      <c r="B270" s="22" t="s">
        <v>346</v>
      </c>
      <c r="C270" s="22">
        <v>4700</v>
      </c>
      <c r="D270" s="22" t="s">
        <v>214</v>
      </c>
      <c r="E270" s="9">
        <v>41207</v>
      </c>
      <c r="F270" s="22">
        <v>49</v>
      </c>
      <c r="G270" s="22">
        <v>0</v>
      </c>
      <c r="H270" s="22">
        <f t="shared" si="16"/>
        <v>230300</v>
      </c>
      <c r="I270" s="22">
        <f t="shared" si="17"/>
        <v>0</v>
      </c>
      <c r="J270" s="9">
        <v>41216</v>
      </c>
      <c r="K270" s="9">
        <v>41217</v>
      </c>
      <c r="L270" s="22">
        <v>2</v>
      </c>
      <c r="M270" s="22" t="s">
        <v>64</v>
      </c>
      <c r="N270" s="22">
        <f t="shared" si="18"/>
        <v>49</v>
      </c>
      <c r="O270" s="22">
        <f t="shared" si="19"/>
        <v>230300</v>
      </c>
    </row>
    <row r="271" spans="1:15" ht="14.25" x14ac:dyDescent="0.2">
      <c r="A271" s="22" t="s">
        <v>225</v>
      </c>
      <c r="B271" s="22" t="s">
        <v>349</v>
      </c>
      <c r="C271" s="22">
        <v>4580</v>
      </c>
      <c r="D271" s="22" t="s">
        <v>232</v>
      </c>
      <c r="E271" s="9">
        <v>41204</v>
      </c>
      <c r="F271" s="22">
        <v>44</v>
      </c>
      <c r="G271" s="22">
        <v>3</v>
      </c>
      <c r="H271" s="22">
        <f t="shared" si="16"/>
        <v>201520</v>
      </c>
      <c r="I271" s="22">
        <f t="shared" si="17"/>
        <v>13740</v>
      </c>
      <c r="J271" s="9">
        <v>41216</v>
      </c>
      <c r="K271" s="9">
        <v>41216</v>
      </c>
      <c r="L271" s="22">
        <v>1</v>
      </c>
      <c r="M271" s="22" t="s">
        <v>216</v>
      </c>
      <c r="N271" s="22">
        <f t="shared" si="18"/>
        <v>41</v>
      </c>
      <c r="O271" s="22">
        <f t="shared" si="19"/>
        <v>187780</v>
      </c>
    </row>
    <row r="272" spans="1:15" ht="14.25" x14ac:dyDescent="0.2">
      <c r="A272" s="22" t="s">
        <v>213</v>
      </c>
      <c r="B272" s="22" t="s">
        <v>344</v>
      </c>
      <c r="C272" s="22">
        <v>1250</v>
      </c>
      <c r="D272" s="22" t="s">
        <v>214</v>
      </c>
      <c r="E272" s="9">
        <v>41213</v>
      </c>
      <c r="F272" s="22">
        <v>47</v>
      </c>
      <c r="G272" s="22">
        <v>0</v>
      </c>
      <c r="H272" s="22">
        <f t="shared" si="16"/>
        <v>58750</v>
      </c>
      <c r="I272" s="22">
        <f t="shared" si="17"/>
        <v>0</v>
      </c>
      <c r="J272" s="9">
        <v>41217</v>
      </c>
      <c r="K272" s="9">
        <v>41219</v>
      </c>
      <c r="L272" s="22">
        <v>1</v>
      </c>
      <c r="M272" s="22" t="s">
        <v>218</v>
      </c>
      <c r="N272" s="22">
        <f t="shared" si="18"/>
        <v>47</v>
      </c>
      <c r="O272" s="22">
        <f t="shared" si="19"/>
        <v>58750</v>
      </c>
    </row>
    <row r="273" spans="1:15" ht="14.25" x14ac:dyDescent="0.2">
      <c r="A273" s="22" t="s">
        <v>222</v>
      </c>
      <c r="B273" s="22" t="s">
        <v>342</v>
      </c>
      <c r="C273" s="22">
        <v>4100</v>
      </c>
      <c r="D273" s="22" t="s">
        <v>232</v>
      </c>
      <c r="E273" s="9">
        <v>41208</v>
      </c>
      <c r="F273" s="22">
        <v>17</v>
      </c>
      <c r="G273" s="22">
        <v>2</v>
      </c>
      <c r="H273" s="22">
        <f t="shared" si="16"/>
        <v>69700</v>
      </c>
      <c r="I273" s="22">
        <f t="shared" si="17"/>
        <v>8200</v>
      </c>
      <c r="J273" s="9">
        <v>41218</v>
      </c>
      <c r="K273" s="9">
        <v>41220</v>
      </c>
      <c r="L273" s="22">
        <v>2</v>
      </c>
      <c r="M273" s="22" t="s">
        <v>64</v>
      </c>
      <c r="N273" s="22">
        <f t="shared" si="18"/>
        <v>15</v>
      </c>
      <c r="O273" s="22">
        <f t="shared" si="19"/>
        <v>61500</v>
      </c>
    </row>
    <row r="274" spans="1:15" ht="14.25" x14ac:dyDescent="0.2">
      <c r="A274" s="22" t="s">
        <v>223</v>
      </c>
      <c r="B274" s="22" t="s">
        <v>341</v>
      </c>
      <c r="C274" s="22">
        <v>4590</v>
      </c>
      <c r="D274" s="22" t="s">
        <v>232</v>
      </c>
      <c r="E274" s="9">
        <v>41210</v>
      </c>
      <c r="F274" s="22">
        <v>19</v>
      </c>
      <c r="G274" s="22">
        <v>4</v>
      </c>
      <c r="H274" s="22">
        <f t="shared" si="16"/>
        <v>87210</v>
      </c>
      <c r="I274" s="22">
        <f t="shared" si="17"/>
        <v>18360</v>
      </c>
      <c r="J274" s="9">
        <v>41219</v>
      </c>
      <c r="K274" s="9">
        <v>41219</v>
      </c>
      <c r="L274" s="22">
        <v>1</v>
      </c>
      <c r="M274" s="22" t="s">
        <v>218</v>
      </c>
      <c r="N274" s="22">
        <f t="shared" si="18"/>
        <v>15</v>
      </c>
      <c r="O274" s="22">
        <f t="shared" si="19"/>
        <v>68850</v>
      </c>
    </row>
    <row r="275" spans="1:15" ht="14.25" x14ac:dyDescent="0.2">
      <c r="A275" s="22" t="s">
        <v>226</v>
      </c>
      <c r="B275" s="22" t="s">
        <v>341</v>
      </c>
      <c r="C275" s="22">
        <v>1560</v>
      </c>
      <c r="D275" s="22" t="s">
        <v>229</v>
      </c>
      <c r="E275" s="9">
        <v>41213</v>
      </c>
      <c r="F275" s="22">
        <v>30</v>
      </c>
      <c r="G275" s="22">
        <v>2</v>
      </c>
      <c r="H275" s="22">
        <f t="shared" si="16"/>
        <v>46800</v>
      </c>
      <c r="I275" s="22">
        <f t="shared" si="17"/>
        <v>3120</v>
      </c>
      <c r="J275" s="9">
        <v>41221</v>
      </c>
      <c r="K275" s="9">
        <v>41222</v>
      </c>
      <c r="L275" s="22">
        <v>1</v>
      </c>
      <c r="M275" s="22" t="s">
        <v>218</v>
      </c>
      <c r="N275" s="22">
        <f t="shared" si="18"/>
        <v>28</v>
      </c>
      <c r="O275" s="22">
        <f t="shared" si="19"/>
        <v>43680</v>
      </c>
    </row>
    <row r="276" spans="1:15" ht="14.25" x14ac:dyDescent="0.2">
      <c r="A276" s="22" t="s">
        <v>221</v>
      </c>
      <c r="B276" s="22" t="s">
        <v>343</v>
      </c>
      <c r="C276" s="22">
        <v>2540</v>
      </c>
      <c r="D276" s="22" t="s">
        <v>214</v>
      </c>
      <c r="E276" s="9">
        <v>41218</v>
      </c>
      <c r="F276" s="22">
        <v>39</v>
      </c>
      <c r="G276" s="22">
        <v>0</v>
      </c>
      <c r="H276" s="22">
        <f t="shared" si="16"/>
        <v>99060</v>
      </c>
      <c r="I276" s="22">
        <f t="shared" si="17"/>
        <v>0</v>
      </c>
      <c r="J276" s="9">
        <v>41221</v>
      </c>
      <c r="K276" s="9">
        <v>41221</v>
      </c>
      <c r="L276" s="22">
        <v>2</v>
      </c>
      <c r="M276" s="22" t="s">
        <v>218</v>
      </c>
      <c r="N276" s="22">
        <f t="shared" si="18"/>
        <v>39</v>
      </c>
      <c r="O276" s="22">
        <f t="shared" si="19"/>
        <v>99060</v>
      </c>
    </row>
    <row r="277" spans="1:15" ht="14.25" x14ac:dyDescent="0.2">
      <c r="A277" s="22" t="s">
        <v>225</v>
      </c>
      <c r="B277" s="22" t="s">
        <v>347</v>
      </c>
      <c r="C277" s="22">
        <v>3750</v>
      </c>
      <c r="D277" s="22" t="s">
        <v>214</v>
      </c>
      <c r="E277" s="9">
        <v>41218</v>
      </c>
      <c r="F277" s="22">
        <v>41</v>
      </c>
      <c r="G277" s="22">
        <v>3</v>
      </c>
      <c r="H277" s="22">
        <f t="shared" si="16"/>
        <v>153750</v>
      </c>
      <c r="I277" s="22">
        <f t="shared" si="17"/>
        <v>11250</v>
      </c>
      <c r="J277" s="9">
        <v>41222</v>
      </c>
      <c r="K277" s="9">
        <v>41224</v>
      </c>
      <c r="L277" s="22">
        <v>2</v>
      </c>
      <c r="M277" s="22" t="s">
        <v>117</v>
      </c>
      <c r="N277" s="22">
        <f t="shared" si="18"/>
        <v>38</v>
      </c>
      <c r="O277" s="22">
        <f t="shared" si="19"/>
        <v>142500</v>
      </c>
    </row>
    <row r="278" spans="1:15" ht="14.25" x14ac:dyDescent="0.2">
      <c r="A278" s="22" t="s">
        <v>219</v>
      </c>
      <c r="B278" s="22" t="s">
        <v>340</v>
      </c>
      <c r="C278" s="22">
        <v>3250</v>
      </c>
      <c r="D278" s="22" t="s">
        <v>229</v>
      </c>
      <c r="E278" s="9">
        <v>41213</v>
      </c>
      <c r="F278" s="22">
        <v>17</v>
      </c>
      <c r="G278" s="22">
        <v>2</v>
      </c>
      <c r="H278" s="22">
        <f t="shared" si="16"/>
        <v>55250</v>
      </c>
      <c r="I278" s="22">
        <f t="shared" si="17"/>
        <v>6500</v>
      </c>
      <c r="J278" s="9">
        <v>41222</v>
      </c>
      <c r="K278" s="9">
        <v>41224</v>
      </c>
      <c r="L278" s="22">
        <v>2</v>
      </c>
      <c r="M278" s="22" t="s">
        <v>216</v>
      </c>
      <c r="N278" s="22">
        <f t="shared" si="18"/>
        <v>15</v>
      </c>
      <c r="O278" s="22">
        <f t="shared" si="19"/>
        <v>48750</v>
      </c>
    </row>
    <row r="279" spans="1:15" ht="14.25" x14ac:dyDescent="0.2">
      <c r="A279" s="22" t="s">
        <v>221</v>
      </c>
      <c r="B279" s="22" t="s">
        <v>341</v>
      </c>
      <c r="C279" s="22">
        <v>2150</v>
      </c>
      <c r="D279" s="22" t="s">
        <v>214</v>
      </c>
      <c r="E279" s="9">
        <v>41210</v>
      </c>
      <c r="F279" s="22">
        <v>18</v>
      </c>
      <c r="G279" s="22">
        <v>2</v>
      </c>
      <c r="H279" s="22">
        <f t="shared" si="16"/>
        <v>38700</v>
      </c>
      <c r="I279" s="22">
        <f t="shared" si="17"/>
        <v>4300</v>
      </c>
      <c r="J279" s="9">
        <v>41224</v>
      </c>
      <c r="K279" s="9">
        <v>41224</v>
      </c>
      <c r="L279" s="22">
        <v>2</v>
      </c>
      <c r="M279" s="22" t="s">
        <v>215</v>
      </c>
      <c r="N279" s="22">
        <f t="shared" si="18"/>
        <v>16</v>
      </c>
      <c r="O279" s="22">
        <f t="shared" si="19"/>
        <v>34400</v>
      </c>
    </row>
    <row r="280" spans="1:15" ht="14.25" x14ac:dyDescent="0.2">
      <c r="A280" s="22" t="s">
        <v>220</v>
      </c>
      <c r="B280" s="22" t="s">
        <v>340</v>
      </c>
      <c r="C280" s="22">
        <v>1280</v>
      </c>
      <c r="D280" s="22" t="s">
        <v>214</v>
      </c>
      <c r="E280" s="9">
        <v>41218</v>
      </c>
      <c r="F280" s="22">
        <v>21</v>
      </c>
      <c r="G280" s="22">
        <v>0</v>
      </c>
      <c r="H280" s="22">
        <f t="shared" si="16"/>
        <v>26880</v>
      </c>
      <c r="I280" s="22">
        <f t="shared" si="17"/>
        <v>0</v>
      </c>
      <c r="J280" s="9">
        <v>41225</v>
      </c>
      <c r="K280" s="9">
        <v>41226</v>
      </c>
      <c r="L280" s="22">
        <v>2</v>
      </c>
      <c r="M280" s="22" t="s">
        <v>64</v>
      </c>
      <c r="N280" s="22">
        <f t="shared" si="18"/>
        <v>21</v>
      </c>
      <c r="O280" s="22">
        <f t="shared" si="19"/>
        <v>26880</v>
      </c>
    </row>
    <row r="281" spans="1:15" ht="14.25" x14ac:dyDescent="0.2">
      <c r="A281" s="22" t="s">
        <v>226</v>
      </c>
      <c r="B281" s="22" t="s">
        <v>343</v>
      </c>
      <c r="C281" s="22">
        <v>1650</v>
      </c>
      <c r="D281" s="22" t="s">
        <v>214</v>
      </c>
      <c r="E281" s="9">
        <v>41214</v>
      </c>
      <c r="F281" s="22">
        <v>39</v>
      </c>
      <c r="G281" s="22">
        <v>3</v>
      </c>
      <c r="H281" s="22">
        <f t="shared" si="16"/>
        <v>64350</v>
      </c>
      <c r="I281" s="22">
        <f t="shared" si="17"/>
        <v>4950</v>
      </c>
      <c r="J281" s="9">
        <v>41226</v>
      </c>
      <c r="K281" s="9">
        <v>41227</v>
      </c>
      <c r="L281" s="22">
        <v>2</v>
      </c>
      <c r="M281" s="22" t="s">
        <v>216</v>
      </c>
      <c r="N281" s="22">
        <f t="shared" si="18"/>
        <v>36</v>
      </c>
      <c r="O281" s="22">
        <f t="shared" si="19"/>
        <v>59400</v>
      </c>
    </row>
    <row r="282" spans="1:15" ht="14.25" x14ac:dyDescent="0.2">
      <c r="A282" s="22" t="s">
        <v>221</v>
      </c>
      <c r="B282" s="22" t="s">
        <v>342</v>
      </c>
      <c r="C282" s="22">
        <v>1790</v>
      </c>
      <c r="D282" s="22" t="s">
        <v>231</v>
      </c>
      <c r="E282" s="9">
        <v>41213</v>
      </c>
      <c r="F282" s="22">
        <v>14</v>
      </c>
      <c r="G282" s="22">
        <v>4</v>
      </c>
      <c r="H282" s="22">
        <f t="shared" si="16"/>
        <v>25060</v>
      </c>
      <c r="I282" s="22">
        <f t="shared" si="17"/>
        <v>7160</v>
      </c>
      <c r="J282" s="9">
        <v>41226</v>
      </c>
      <c r="K282" s="9">
        <v>41228</v>
      </c>
      <c r="L282" s="22">
        <v>2</v>
      </c>
      <c r="M282" s="22" t="s">
        <v>218</v>
      </c>
      <c r="N282" s="22">
        <f t="shared" si="18"/>
        <v>10</v>
      </c>
      <c r="O282" s="22">
        <f t="shared" si="19"/>
        <v>17900</v>
      </c>
    </row>
    <row r="283" spans="1:15" ht="14.25" x14ac:dyDescent="0.2">
      <c r="A283" s="22" t="s">
        <v>223</v>
      </c>
      <c r="B283" s="22" t="s">
        <v>341</v>
      </c>
      <c r="C283" s="22">
        <v>4590</v>
      </c>
      <c r="D283" s="22" t="s">
        <v>230</v>
      </c>
      <c r="E283" s="9">
        <v>41222</v>
      </c>
      <c r="F283" s="22">
        <v>27</v>
      </c>
      <c r="G283" s="22">
        <v>2</v>
      </c>
      <c r="H283" s="22">
        <f t="shared" si="16"/>
        <v>123930</v>
      </c>
      <c r="I283" s="22">
        <f t="shared" si="17"/>
        <v>9180</v>
      </c>
      <c r="J283" s="9">
        <v>41228</v>
      </c>
      <c r="K283" s="9">
        <v>41230</v>
      </c>
      <c r="L283" s="22">
        <v>2</v>
      </c>
      <c r="M283" s="22" t="s">
        <v>216</v>
      </c>
      <c r="N283" s="22">
        <f t="shared" si="18"/>
        <v>25</v>
      </c>
      <c r="O283" s="22">
        <f t="shared" si="19"/>
        <v>114750</v>
      </c>
    </row>
    <row r="284" spans="1:15" ht="14.25" x14ac:dyDescent="0.2">
      <c r="A284" s="22" t="s">
        <v>219</v>
      </c>
      <c r="B284" s="22" t="s">
        <v>341</v>
      </c>
      <c r="C284" s="22">
        <v>2390</v>
      </c>
      <c r="D284" s="22" t="s">
        <v>231</v>
      </c>
      <c r="E284" s="9">
        <v>41225</v>
      </c>
      <c r="F284" s="22">
        <v>50</v>
      </c>
      <c r="G284" s="22">
        <v>0</v>
      </c>
      <c r="H284" s="22">
        <f t="shared" si="16"/>
        <v>119500</v>
      </c>
      <c r="I284" s="22">
        <f t="shared" si="17"/>
        <v>0</v>
      </c>
      <c r="J284" s="9">
        <v>41235</v>
      </c>
      <c r="K284" s="9">
        <v>41235</v>
      </c>
      <c r="L284" s="22">
        <v>2</v>
      </c>
      <c r="M284" s="22" t="s">
        <v>64</v>
      </c>
      <c r="N284" s="22">
        <f t="shared" si="18"/>
        <v>50</v>
      </c>
      <c r="O284" s="22">
        <f t="shared" si="19"/>
        <v>119500</v>
      </c>
    </row>
    <row r="285" spans="1:15" ht="14.25" x14ac:dyDescent="0.2">
      <c r="A285" s="22" t="s">
        <v>222</v>
      </c>
      <c r="B285" s="22" t="s">
        <v>343</v>
      </c>
      <c r="C285" s="22">
        <v>2900</v>
      </c>
      <c r="D285" s="22" t="s">
        <v>232</v>
      </c>
      <c r="E285" s="9">
        <v>41223</v>
      </c>
      <c r="F285" s="22">
        <v>36</v>
      </c>
      <c r="G285" s="22">
        <v>3</v>
      </c>
      <c r="H285" s="22">
        <f t="shared" si="16"/>
        <v>104400</v>
      </c>
      <c r="I285" s="22">
        <f t="shared" si="17"/>
        <v>8700</v>
      </c>
      <c r="J285" s="9">
        <v>41236</v>
      </c>
      <c r="K285" s="9">
        <v>41237</v>
      </c>
      <c r="L285" s="22">
        <v>1</v>
      </c>
      <c r="M285" s="22" t="s">
        <v>217</v>
      </c>
      <c r="N285" s="22">
        <f t="shared" si="18"/>
        <v>33</v>
      </c>
      <c r="O285" s="22">
        <f t="shared" si="19"/>
        <v>95700</v>
      </c>
    </row>
    <row r="286" spans="1:15" ht="14.25" x14ac:dyDescent="0.2">
      <c r="A286" s="22" t="s">
        <v>221</v>
      </c>
      <c r="B286" s="22" t="s">
        <v>339</v>
      </c>
      <c r="C286" s="22">
        <v>3900</v>
      </c>
      <c r="D286" s="22" t="s">
        <v>232</v>
      </c>
      <c r="E286" s="9">
        <v>41236</v>
      </c>
      <c r="F286" s="22">
        <v>41</v>
      </c>
      <c r="G286" s="22">
        <v>0</v>
      </c>
      <c r="H286" s="22">
        <f t="shared" si="16"/>
        <v>159900</v>
      </c>
      <c r="I286" s="22">
        <f t="shared" si="17"/>
        <v>0</v>
      </c>
      <c r="J286" s="9">
        <v>41238</v>
      </c>
      <c r="K286" s="9">
        <v>41238</v>
      </c>
      <c r="L286" s="22">
        <v>1</v>
      </c>
      <c r="M286" s="22" t="s">
        <v>64</v>
      </c>
      <c r="N286" s="22">
        <f t="shared" si="18"/>
        <v>41</v>
      </c>
      <c r="O286" s="22">
        <f t="shared" si="19"/>
        <v>159900</v>
      </c>
    </row>
    <row r="287" spans="1:15" ht="14.25" x14ac:dyDescent="0.2">
      <c r="A287" s="22" t="s">
        <v>219</v>
      </c>
      <c r="B287" s="22" t="s">
        <v>339</v>
      </c>
      <c r="C287" s="22">
        <v>1370</v>
      </c>
      <c r="D287" s="22" t="s">
        <v>231</v>
      </c>
      <c r="E287" s="9">
        <v>41224</v>
      </c>
      <c r="F287" s="22">
        <v>38</v>
      </c>
      <c r="G287" s="22">
        <v>4</v>
      </c>
      <c r="H287" s="22">
        <f t="shared" si="16"/>
        <v>52060</v>
      </c>
      <c r="I287" s="22">
        <f t="shared" si="17"/>
        <v>5480</v>
      </c>
      <c r="J287" s="9">
        <v>41238</v>
      </c>
      <c r="K287" s="9">
        <v>41240</v>
      </c>
      <c r="L287" s="22">
        <v>2</v>
      </c>
      <c r="M287" s="22" t="s">
        <v>216</v>
      </c>
      <c r="N287" s="22">
        <f t="shared" si="18"/>
        <v>34</v>
      </c>
      <c r="O287" s="22">
        <f t="shared" si="19"/>
        <v>46580</v>
      </c>
    </row>
    <row r="288" spans="1:15" ht="14.25" x14ac:dyDescent="0.2">
      <c r="A288" s="22" t="s">
        <v>225</v>
      </c>
      <c r="B288" s="22" t="s">
        <v>346</v>
      </c>
      <c r="C288" s="22">
        <v>4750</v>
      </c>
      <c r="D288" s="22" t="s">
        <v>232</v>
      </c>
      <c r="E288" s="9">
        <v>41237</v>
      </c>
      <c r="F288" s="22">
        <v>10</v>
      </c>
      <c r="G288" s="22">
        <v>3</v>
      </c>
      <c r="H288" s="22">
        <f t="shared" si="16"/>
        <v>47500</v>
      </c>
      <c r="I288" s="22">
        <f t="shared" si="17"/>
        <v>14250</v>
      </c>
      <c r="J288" s="9">
        <v>41239</v>
      </c>
      <c r="K288" s="9">
        <v>41240</v>
      </c>
      <c r="L288" s="22">
        <v>2</v>
      </c>
      <c r="M288" s="22" t="s">
        <v>217</v>
      </c>
      <c r="N288" s="22">
        <f t="shared" si="18"/>
        <v>7</v>
      </c>
      <c r="O288" s="22">
        <f t="shared" si="19"/>
        <v>33250</v>
      </c>
    </row>
    <row r="289" spans="1:15" ht="14.25" x14ac:dyDescent="0.2">
      <c r="A289" s="22" t="s">
        <v>222</v>
      </c>
      <c r="B289" s="22" t="s">
        <v>342</v>
      </c>
      <c r="C289" s="22">
        <v>4100</v>
      </c>
      <c r="D289" s="22" t="s">
        <v>228</v>
      </c>
      <c r="E289" s="9">
        <v>41239</v>
      </c>
      <c r="F289" s="22">
        <v>18</v>
      </c>
      <c r="G289" s="22">
        <v>1</v>
      </c>
      <c r="H289" s="22">
        <f t="shared" si="16"/>
        <v>73800</v>
      </c>
      <c r="I289" s="22">
        <f t="shared" si="17"/>
        <v>4100</v>
      </c>
      <c r="J289" s="9">
        <v>41241</v>
      </c>
      <c r="K289" s="9">
        <v>41242</v>
      </c>
      <c r="L289" s="22">
        <v>2</v>
      </c>
      <c r="M289" s="22" t="s">
        <v>216</v>
      </c>
      <c r="N289" s="22">
        <f t="shared" si="18"/>
        <v>17</v>
      </c>
      <c r="O289" s="22">
        <f t="shared" si="19"/>
        <v>69700</v>
      </c>
    </row>
    <row r="290" spans="1:15" ht="14.25" x14ac:dyDescent="0.2">
      <c r="A290" s="22" t="s">
        <v>225</v>
      </c>
      <c r="B290" s="22" t="s">
        <v>349</v>
      </c>
      <c r="C290" s="22">
        <v>4500</v>
      </c>
      <c r="D290" s="22" t="s">
        <v>214</v>
      </c>
      <c r="E290" s="9">
        <v>41240</v>
      </c>
      <c r="F290" s="22">
        <v>28</v>
      </c>
      <c r="G290" s="22">
        <v>3</v>
      </c>
      <c r="H290" s="22">
        <f t="shared" si="16"/>
        <v>126000</v>
      </c>
      <c r="I290" s="22">
        <f t="shared" si="17"/>
        <v>13500</v>
      </c>
      <c r="J290" s="9">
        <v>41242</v>
      </c>
      <c r="K290" s="9">
        <v>41243</v>
      </c>
      <c r="L290" s="22">
        <v>1</v>
      </c>
      <c r="M290" s="22" t="s">
        <v>117</v>
      </c>
      <c r="N290" s="22">
        <f t="shared" si="18"/>
        <v>25</v>
      </c>
      <c r="O290" s="22">
        <f t="shared" si="19"/>
        <v>112500</v>
      </c>
    </row>
    <row r="291" spans="1:15" ht="14.25" x14ac:dyDescent="0.2">
      <c r="A291" s="22" t="s">
        <v>219</v>
      </c>
      <c r="B291" s="22" t="s">
        <v>345</v>
      </c>
      <c r="C291" s="22">
        <v>4800</v>
      </c>
      <c r="D291" s="22" t="s">
        <v>231</v>
      </c>
      <c r="E291" s="9">
        <v>41235</v>
      </c>
      <c r="F291" s="22">
        <v>48</v>
      </c>
      <c r="G291" s="22">
        <v>3</v>
      </c>
      <c r="H291" s="22">
        <f t="shared" si="16"/>
        <v>230400</v>
      </c>
      <c r="I291" s="22">
        <f t="shared" si="17"/>
        <v>14400</v>
      </c>
      <c r="J291" s="9">
        <v>41244</v>
      </c>
      <c r="K291" s="9">
        <v>41246</v>
      </c>
      <c r="L291" s="22">
        <v>1</v>
      </c>
      <c r="M291" s="22" t="s">
        <v>216</v>
      </c>
      <c r="N291" s="22">
        <f t="shared" si="18"/>
        <v>45</v>
      </c>
      <c r="O291" s="22">
        <f t="shared" si="19"/>
        <v>216000</v>
      </c>
    </row>
    <row r="292" spans="1:15" ht="14.25" x14ac:dyDescent="0.2">
      <c r="A292" s="22" t="s">
        <v>219</v>
      </c>
      <c r="B292" s="22" t="s">
        <v>342</v>
      </c>
      <c r="C292" s="22">
        <v>1990</v>
      </c>
      <c r="D292" s="22" t="s">
        <v>214</v>
      </c>
      <c r="E292" s="9">
        <v>41240</v>
      </c>
      <c r="F292" s="22">
        <v>18</v>
      </c>
      <c r="G292" s="22">
        <v>0</v>
      </c>
      <c r="H292" s="22">
        <f t="shared" si="16"/>
        <v>35820</v>
      </c>
      <c r="I292" s="22">
        <f t="shared" si="17"/>
        <v>0</v>
      </c>
      <c r="J292" s="9">
        <v>41244</v>
      </c>
      <c r="K292" s="9">
        <v>41245</v>
      </c>
      <c r="L292" s="22">
        <v>2</v>
      </c>
      <c r="M292" s="22" t="s">
        <v>215</v>
      </c>
      <c r="N292" s="22">
        <f t="shared" si="18"/>
        <v>18</v>
      </c>
      <c r="O292" s="22">
        <f t="shared" si="19"/>
        <v>35820</v>
      </c>
    </row>
    <row r="293" spans="1:15" ht="14.25" x14ac:dyDescent="0.2">
      <c r="A293" s="22" t="s">
        <v>224</v>
      </c>
      <c r="B293" s="22" t="s">
        <v>340</v>
      </c>
      <c r="C293" s="22">
        <v>1800</v>
      </c>
      <c r="D293" s="22" t="s">
        <v>228</v>
      </c>
      <c r="E293" s="9">
        <v>41243</v>
      </c>
      <c r="F293" s="22">
        <v>44</v>
      </c>
      <c r="G293" s="22">
        <v>1</v>
      </c>
      <c r="H293" s="22">
        <f t="shared" si="16"/>
        <v>79200</v>
      </c>
      <c r="I293" s="22">
        <f t="shared" si="17"/>
        <v>1800</v>
      </c>
      <c r="J293" s="9">
        <v>41244</v>
      </c>
      <c r="K293" s="9">
        <v>41245</v>
      </c>
      <c r="L293" s="22">
        <v>2</v>
      </c>
      <c r="M293" s="22" t="s">
        <v>215</v>
      </c>
      <c r="N293" s="22">
        <f t="shared" si="18"/>
        <v>43</v>
      </c>
      <c r="O293" s="22">
        <f t="shared" si="19"/>
        <v>77400</v>
      </c>
    </row>
    <row r="294" spans="1:15" ht="14.25" x14ac:dyDescent="0.2">
      <c r="A294" s="22" t="s">
        <v>213</v>
      </c>
      <c r="B294" s="22" t="s">
        <v>344</v>
      </c>
      <c r="C294" s="22">
        <v>1250</v>
      </c>
      <c r="D294" s="22" t="s">
        <v>231</v>
      </c>
      <c r="E294" s="9">
        <v>41239</v>
      </c>
      <c r="F294" s="22">
        <v>13</v>
      </c>
      <c r="G294" s="22">
        <v>0</v>
      </c>
      <c r="H294" s="22">
        <f t="shared" si="16"/>
        <v>16250</v>
      </c>
      <c r="I294" s="22">
        <f t="shared" si="17"/>
        <v>0</v>
      </c>
      <c r="J294" s="9">
        <v>41244</v>
      </c>
      <c r="K294" s="9">
        <v>41246</v>
      </c>
      <c r="L294" s="22">
        <v>1</v>
      </c>
      <c r="M294" s="22" t="s">
        <v>117</v>
      </c>
      <c r="N294" s="22">
        <f t="shared" si="18"/>
        <v>13</v>
      </c>
      <c r="O294" s="22">
        <f t="shared" si="19"/>
        <v>16250</v>
      </c>
    </row>
    <row r="295" spans="1:15" ht="14.25" x14ac:dyDescent="0.2">
      <c r="A295" s="22" t="s">
        <v>222</v>
      </c>
      <c r="B295" s="22" t="s">
        <v>345</v>
      </c>
      <c r="C295" s="22">
        <v>3000</v>
      </c>
      <c r="D295" s="22" t="s">
        <v>230</v>
      </c>
      <c r="E295" s="9">
        <v>41245</v>
      </c>
      <c r="F295" s="22">
        <v>37</v>
      </c>
      <c r="G295" s="22">
        <v>0</v>
      </c>
      <c r="H295" s="22">
        <f t="shared" si="16"/>
        <v>111000</v>
      </c>
      <c r="I295" s="22">
        <f t="shared" si="17"/>
        <v>0</v>
      </c>
      <c r="J295" s="9">
        <v>41247</v>
      </c>
      <c r="K295" s="9">
        <v>41247</v>
      </c>
      <c r="L295" s="22">
        <v>1</v>
      </c>
      <c r="M295" s="22" t="s">
        <v>215</v>
      </c>
      <c r="N295" s="22">
        <f t="shared" si="18"/>
        <v>37</v>
      </c>
      <c r="O295" s="22">
        <f t="shared" si="19"/>
        <v>111000</v>
      </c>
    </row>
    <row r="296" spans="1:15" ht="14.25" x14ac:dyDescent="0.2">
      <c r="A296" s="22" t="s">
        <v>221</v>
      </c>
      <c r="B296" s="22" t="s">
        <v>339</v>
      </c>
      <c r="C296" s="22">
        <v>3900</v>
      </c>
      <c r="D296" s="22" t="s">
        <v>228</v>
      </c>
      <c r="E296" s="9">
        <v>41240</v>
      </c>
      <c r="F296" s="22">
        <v>38</v>
      </c>
      <c r="G296" s="22">
        <v>0</v>
      </c>
      <c r="H296" s="22">
        <f t="shared" si="16"/>
        <v>148200</v>
      </c>
      <c r="I296" s="22">
        <f t="shared" si="17"/>
        <v>0</v>
      </c>
      <c r="J296" s="9">
        <v>41247</v>
      </c>
      <c r="K296" s="9">
        <v>41247</v>
      </c>
      <c r="L296" s="22">
        <v>2</v>
      </c>
      <c r="M296" s="22" t="s">
        <v>215</v>
      </c>
      <c r="N296" s="22">
        <f t="shared" si="18"/>
        <v>38</v>
      </c>
      <c r="O296" s="22">
        <f t="shared" si="19"/>
        <v>148200</v>
      </c>
    </row>
    <row r="297" spans="1:15" ht="14.25" x14ac:dyDescent="0.2">
      <c r="A297" s="22" t="s">
        <v>224</v>
      </c>
      <c r="B297" s="22" t="s">
        <v>343</v>
      </c>
      <c r="C297" s="22">
        <v>1150</v>
      </c>
      <c r="D297" s="22" t="s">
        <v>232</v>
      </c>
      <c r="E297" s="9">
        <v>41234</v>
      </c>
      <c r="F297" s="22">
        <v>38</v>
      </c>
      <c r="G297" s="22">
        <v>2</v>
      </c>
      <c r="H297" s="22">
        <f t="shared" si="16"/>
        <v>43700</v>
      </c>
      <c r="I297" s="22">
        <f t="shared" si="17"/>
        <v>2300</v>
      </c>
      <c r="J297" s="9">
        <v>41247</v>
      </c>
      <c r="K297" s="9">
        <v>41249</v>
      </c>
      <c r="L297" s="22">
        <v>2</v>
      </c>
      <c r="M297" s="22" t="s">
        <v>216</v>
      </c>
      <c r="N297" s="22">
        <f t="shared" si="18"/>
        <v>36</v>
      </c>
      <c r="O297" s="22">
        <f t="shared" si="19"/>
        <v>41400</v>
      </c>
    </row>
    <row r="298" spans="1:15" ht="14.25" x14ac:dyDescent="0.2">
      <c r="A298" s="22" t="s">
        <v>220</v>
      </c>
      <c r="B298" s="22" t="s">
        <v>343</v>
      </c>
      <c r="C298" s="22">
        <v>1490</v>
      </c>
      <c r="D298" s="22" t="s">
        <v>214</v>
      </c>
      <c r="E298" s="9">
        <v>41239</v>
      </c>
      <c r="F298" s="22">
        <v>47</v>
      </c>
      <c r="G298" s="22">
        <v>0</v>
      </c>
      <c r="H298" s="22">
        <f t="shared" si="16"/>
        <v>70030</v>
      </c>
      <c r="I298" s="22">
        <f t="shared" si="17"/>
        <v>0</v>
      </c>
      <c r="J298" s="9">
        <v>41248</v>
      </c>
      <c r="K298" s="9">
        <v>41249</v>
      </c>
      <c r="L298" s="22">
        <v>1</v>
      </c>
      <c r="M298" s="22" t="s">
        <v>217</v>
      </c>
      <c r="N298" s="22">
        <f t="shared" si="18"/>
        <v>47</v>
      </c>
      <c r="O298" s="22">
        <f t="shared" si="19"/>
        <v>70030</v>
      </c>
    </row>
    <row r="299" spans="1:15" ht="14.25" x14ac:dyDescent="0.2">
      <c r="A299" s="22" t="s">
        <v>227</v>
      </c>
      <c r="B299" s="22" t="s">
        <v>342</v>
      </c>
      <c r="C299" s="22">
        <v>1200</v>
      </c>
      <c r="D299" s="22" t="s">
        <v>230</v>
      </c>
      <c r="E299" s="9">
        <v>41235</v>
      </c>
      <c r="F299" s="22">
        <v>39</v>
      </c>
      <c r="G299" s="22">
        <v>0</v>
      </c>
      <c r="H299" s="22">
        <f t="shared" si="16"/>
        <v>46800</v>
      </c>
      <c r="I299" s="22">
        <f t="shared" si="17"/>
        <v>0</v>
      </c>
      <c r="J299" s="9">
        <v>41248</v>
      </c>
      <c r="K299" s="9">
        <v>41248</v>
      </c>
      <c r="L299" s="22">
        <v>1</v>
      </c>
      <c r="M299" s="22" t="s">
        <v>218</v>
      </c>
      <c r="N299" s="22">
        <f t="shared" si="18"/>
        <v>39</v>
      </c>
      <c r="O299" s="22">
        <f t="shared" si="19"/>
        <v>46800</v>
      </c>
    </row>
    <row r="300" spans="1:15" ht="14.25" x14ac:dyDescent="0.2">
      <c r="A300" s="22" t="s">
        <v>213</v>
      </c>
      <c r="B300" s="22" t="s">
        <v>343</v>
      </c>
      <c r="C300" s="22">
        <v>1650</v>
      </c>
      <c r="D300" s="22" t="s">
        <v>231</v>
      </c>
      <c r="E300" s="9">
        <v>41246</v>
      </c>
      <c r="F300" s="22">
        <v>39</v>
      </c>
      <c r="G300" s="22">
        <v>4</v>
      </c>
      <c r="H300" s="22">
        <f t="shared" si="16"/>
        <v>64350</v>
      </c>
      <c r="I300" s="22">
        <f t="shared" si="17"/>
        <v>6600</v>
      </c>
      <c r="J300" s="9">
        <v>41248</v>
      </c>
      <c r="K300" s="9">
        <v>41248</v>
      </c>
      <c r="L300" s="22">
        <v>2</v>
      </c>
      <c r="M300" s="22" t="s">
        <v>217</v>
      </c>
      <c r="N300" s="22">
        <f t="shared" si="18"/>
        <v>35</v>
      </c>
      <c r="O300" s="22">
        <f t="shared" si="19"/>
        <v>57750</v>
      </c>
    </row>
    <row r="301" spans="1:15" ht="14.25" x14ac:dyDescent="0.2">
      <c r="A301" s="22" t="s">
        <v>213</v>
      </c>
      <c r="B301" s="22" t="s">
        <v>343</v>
      </c>
      <c r="C301" s="22">
        <v>1660</v>
      </c>
      <c r="D301" s="22" t="s">
        <v>228</v>
      </c>
      <c r="E301" s="9">
        <v>41238</v>
      </c>
      <c r="F301" s="22">
        <v>44</v>
      </c>
      <c r="G301" s="22">
        <v>3</v>
      </c>
      <c r="H301" s="22">
        <f t="shared" si="16"/>
        <v>73040</v>
      </c>
      <c r="I301" s="22">
        <f t="shared" si="17"/>
        <v>4980</v>
      </c>
      <c r="J301" s="9">
        <v>41251</v>
      </c>
      <c r="K301" s="9">
        <v>41253</v>
      </c>
      <c r="L301" s="22">
        <v>2</v>
      </c>
      <c r="M301" s="22" t="s">
        <v>117</v>
      </c>
      <c r="N301" s="22">
        <f t="shared" si="18"/>
        <v>41</v>
      </c>
      <c r="O301" s="22">
        <f t="shared" si="19"/>
        <v>68060</v>
      </c>
    </row>
    <row r="302" spans="1:15" ht="14.25" x14ac:dyDescent="0.2">
      <c r="A302" s="22" t="s">
        <v>221</v>
      </c>
      <c r="B302" s="22" t="s">
        <v>341</v>
      </c>
      <c r="C302" s="22">
        <v>2300</v>
      </c>
      <c r="D302" s="22" t="s">
        <v>230</v>
      </c>
      <c r="E302" s="9">
        <v>41254</v>
      </c>
      <c r="F302" s="22">
        <v>34</v>
      </c>
      <c r="G302" s="22">
        <v>4</v>
      </c>
      <c r="H302" s="22">
        <f t="shared" si="16"/>
        <v>78200</v>
      </c>
      <c r="I302" s="22">
        <f t="shared" si="17"/>
        <v>9200</v>
      </c>
      <c r="J302" s="9">
        <v>41254</v>
      </c>
      <c r="K302" s="9">
        <v>41254</v>
      </c>
      <c r="L302" s="22">
        <v>2</v>
      </c>
      <c r="M302" s="22" t="s">
        <v>216</v>
      </c>
      <c r="N302" s="22">
        <f t="shared" si="18"/>
        <v>30</v>
      </c>
      <c r="O302" s="22">
        <f t="shared" si="19"/>
        <v>69000</v>
      </c>
    </row>
    <row r="303" spans="1:15" ht="14.25" x14ac:dyDescent="0.2">
      <c r="A303" s="22" t="s">
        <v>221</v>
      </c>
      <c r="B303" s="22" t="s">
        <v>344</v>
      </c>
      <c r="C303" s="22">
        <v>2600</v>
      </c>
      <c r="D303" s="22" t="s">
        <v>232</v>
      </c>
      <c r="E303" s="9">
        <v>41242</v>
      </c>
      <c r="F303" s="22">
        <v>32</v>
      </c>
      <c r="G303" s="22">
        <v>0</v>
      </c>
      <c r="H303" s="22">
        <f t="shared" si="16"/>
        <v>83200</v>
      </c>
      <c r="I303" s="22">
        <f t="shared" si="17"/>
        <v>0</v>
      </c>
      <c r="J303" s="9">
        <v>41256</v>
      </c>
      <c r="K303" s="9">
        <v>41257</v>
      </c>
      <c r="L303" s="22">
        <v>1</v>
      </c>
      <c r="M303" s="22" t="s">
        <v>216</v>
      </c>
      <c r="N303" s="22">
        <f t="shared" si="18"/>
        <v>32</v>
      </c>
      <c r="O303" s="22">
        <f t="shared" si="19"/>
        <v>83200</v>
      </c>
    </row>
    <row r="304" spans="1:15" ht="14.25" x14ac:dyDescent="0.2">
      <c r="A304" s="22" t="s">
        <v>219</v>
      </c>
      <c r="B304" s="22" t="s">
        <v>340</v>
      </c>
      <c r="C304" s="22">
        <v>3200</v>
      </c>
      <c r="D304" s="22" t="s">
        <v>232</v>
      </c>
      <c r="E304" s="9">
        <v>41251</v>
      </c>
      <c r="F304" s="22">
        <v>29</v>
      </c>
      <c r="G304" s="22">
        <v>0</v>
      </c>
      <c r="H304" s="22">
        <f t="shared" si="16"/>
        <v>92800</v>
      </c>
      <c r="I304" s="22">
        <f t="shared" si="17"/>
        <v>0</v>
      </c>
      <c r="J304" s="9">
        <v>41256</v>
      </c>
      <c r="K304" s="9">
        <v>41258</v>
      </c>
      <c r="L304" s="22">
        <v>2</v>
      </c>
      <c r="M304" s="22" t="s">
        <v>215</v>
      </c>
      <c r="N304" s="22">
        <f t="shared" si="18"/>
        <v>29</v>
      </c>
      <c r="O304" s="22">
        <f t="shared" si="19"/>
        <v>92800</v>
      </c>
    </row>
    <row r="305" spans="1:15" ht="14.25" x14ac:dyDescent="0.2">
      <c r="A305" s="22" t="s">
        <v>226</v>
      </c>
      <c r="B305" s="22" t="s">
        <v>343</v>
      </c>
      <c r="C305" s="22">
        <v>1700</v>
      </c>
      <c r="D305" s="22" t="s">
        <v>232</v>
      </c>
      <c r="E305" s="9">
        <v>41249</v>
      </c>
      <c r="F305" s="22">
        <v>14</v>
      </c>
      <c r="G305" s="22">
        <v>4</v>
      </c>
      <c r="H305" s="22">
        <f t="shared" si="16"/>
        <v>23800</v>
      </c>
      <c r="I305" s="22">
        <f t="shared" si="17"/>
        <v>6800</v>
      </c>
      <c r="J305" s="9">
        <v>41257</v>
      </c>
      <c r="K305" s="9">
        <v>41259</v>
      </c>
      <c r="L305" s="22">
        <v>2</v>
      </c>
      <c r="M305" s="22" t="s">
        <v>217</v>
      </c>
      <c r="N305" s="22">
        <f t="shared" si="18"/>
        <v>10</v>
      </c>
      <c r="O305" s="22">
        <f t="shared" si="19"/>
        <v>17000</v>
      </c>
    </row>
    <row r="306" spans="1:15" ht="14.25" x14ac:dyDescent="0.2">
      <c r="A306" s="22" t="s">
        <v>223</v>
      </c>
      <c r="B306" s="22" t="s">
        <v>344</v>
      </c>
      <c r="C306" s="22">
        <v>9990</v>
      </c>
      <c r="D306" s="22" t="s">
        <v>228</v>
      </c>
      <c r="E306" s="9">
        <v>41249</v>
      </c>
      <c r="F306" s="22">
        <v>43</v>
      </c>
      <c r="G306" s="22">
        <v>4</v>
      </c>
      <c r="H306" s="22">
        <f t="shared" si="16"/>
        <v>429570</v>
      </c>
      <c r="I306" s="22">
        <f t="shared" si="17"/>
        <v>39960</v>
      </c>
      <c r="J306" s="9">
        <v>41259</v>
      </c>
      <c r="K306" s="9">
        <v>41261</v>
      </c>
      <c r="L306" s="22">
        <v>1</v>
      </c>
      <c r="M306" s="22" t="s">
        <v>217</v>
      </c>
      <c r="N306" s="22">
        <f t="shared" si="18"/>
        <v>39</v>
      </c>
      <c r="O306" s="22">
        <f t="shared" si="19"/>
        <v>389610</v>
      </c>
    </row>
    <row r="307" spans="1:15" ht="14.25" x14ac:dyDescent="0.2">
      <c r="A307" s="22" t="s">
        <v>222</v>
      </c>
      <c r="B307" s="22" t="s">
        <v>346</v>
      </c>
      <c r="C307" s="22">
        <v>3880</v>
      </c>
      <c r="D307" s="22" t="s">
        <v>214</v>
      </c>
      <c r="E307" s="9">
        <v>41254</v>
      </c>
      <c r="F307" s="22">
        <v>15</v>
      </c>
      <c r="G307" s="22">
        <v>1</v>
      </c>
      <c r="H307" s="22">
        <f t="shared" si="16"/>
        <v>58200</v>
      </c>
      <c r="I307" s="22">
        <f t="shared" si="17"/>
        <v>3880</v>
      </c>
      <c r="J307" s="9">
        <v>41260</v>
      </c>
      <c r="K307" s="9">
        <v>41262</v>
      </c>
      <c r="L307" s="22">
        <v>2</v>
      </c>
      <c r="M307" s="22" t="s">
        <v>64</v>
      </c>
      <c r="N307" s="22">
        <f t="shared" si="18"/>
        <v>14</v>
      </c>
      <c r="O307" s="22">
        <f t="shared" si="19"/>
        <v>54320</v>
      </c>
    </row>
    <row r="308" spans="1:15" ht="14.25" x14ac:dyDescent="0.2">
      <c r="A308" s="22" t="s">
        <v>224</v>
      </c>
      <c r="B308" s="22" t="s">
        <v>339</v>
      </c>
      <c r="C308" s="22">
        <v>900</v>
      </c>
      <c r="D308" s="22" t="s">
        <v>229</v>
      </c>
      <c r="E308" s="9">
        <v>41249</v>
      </c>
      <c r="F308" s="22">
        <v>22</v>
      </c>
      <c r="G308" s="22">
        <v>1</v>
      </c>
      <c r="H308" s="22">
        <f t="shared" si="16"/>
        <v>19800</v>
      </c>
      <c r="I308" s="22">
        <f t="shared" si="17"/>
        <v>900</v>
      </c>
      <c r="J308" s="9">
        <v>41260</v>
      </c>
      <c r="K308" s="9">
        <v>41261</v>
      </c>
      <c r="L308" s="22">
        <v>2</v>
      </c>
      <c r="M308" s="22" t="s">
        <v>217</v>
      </c>
      <c r="N308" s="22">
        <f t="shared" si="18"/>
        <v>21</v>
      </c>
      <c r="O308" s="22">
        <f t="shared" si="19"/>
        <v>18900</v>
      </c>
    </row>
    <row r="309" spans="1:15" ht="14.25" x14ac:dyDescent="0.2">
      <c r="A309" s="22" t="s">
        <v>219</v>
      </c>
      <c r="B309" s="22" t="s">
        <v>342</v>
      </c>
      <c r="C309" s="22">
        <v>1990</v>
      </c>
      <c r="D309" s="22" t="s">
        <v>231</v>
      </c>
      <c r="E309" s="9">
        <v>41250</v>
      </c>
      <c r="F309" s="22">
        <v>25</v>
      </c>
      <c r="G309" s="22">
        <v>3</v>
      </c>
      <c r="H309" s="22">
        <f t="shared" si="16"/>
        <v>49750</v>
      </c>
      <c r="I309" s="22">
        <f t="shared" si="17"/>
        <v>5970</v>
      </c>
      <c r="J309" s="9">
        <v>41261</v>
      </c>
      <c r="K309" s="9">
        <v>41261</v>
      </c>
      <c r="L309" s="22">
        <v>1</v>
      </c>
      <c r="M309" s="22" t="s">
        <v>217</v>
      </c>
      <c r="N309" s="22">
        <f t="shared" si="18"/>
        <v>22</v>
      </c>
      <c r="O309" s="22">
        <f t="shared" si="19"/>
        <v>43780</v>
      </c>
    </row>
    <row r="310" spans="1:15" ht="14.25" x14ac:dyDescent="0.2">
      <c r="A310" s="22" t="s">
        <v>213</v>
      </c>
      <c r="B310" s="22" t="s">
        <v>340</v>
      </c>
      <c r="C310" s="22">
        <v>2000</v>
      </c>
      <c r="D310" s="22" t="s">
        <v>214</v>
      </c>
      <c r="E310" s="9">
        <v>41260</v>
      </c>
      <c r="F310" s="22">
        <v>50</v>
      </c>
      <c r="G310" s="22">
        <v>2</v>
      </c>
      <c r="H310" s="22">
        <f t="shared" si="16"/>
        <v>100000</v>
      </c>
      <c r="I310" s="22">
        <f t="shared" si="17"/>
        <v>4000</v>
      </c>
      <c r="J310" s="9">
        <v>41261</v>
      </c>
      <c r="K310" s="9">
        <v>41262</v>
      </c>
      <c r="L310" s="22">
        <v>2</v>
      </c>
      <c r="M310" s="22" t="s">
        <v>216</v>
      </c>
      <c r="N310" s="22">
        <f t="shared" si="18"/>
        <v>48</v>
      </c>
      <c r="O310" s="22">
        <f t="shared" si="19"/>
        <v>96000</v>
      </c>
    </row>
    <row r="311" spans="1:15" ht="14.25" x14ac:dyDescent="0.2">
      <c r="A311" s="22" t="s">
        <v>226</v>
      </c>
      <c r="B311" s="22" t="s">
        <v>340</v>
      </c>
      <c r="C311" s="22">
        <v>1150</v>
      </c>
      <c r="D311" s="22" t="s">
        <v>229</v>
      </c>
      <c r="E311" s="9">
        <v>41252</v>
      </c>
      <c r="F311" s="22">
        <v>47</v>
      </c>
      <c r="G311" s="22">
        <v>2</v>
      </c>
      <c r="H311" s="22">
        <f t="shared" si="16"/>
        <v>54050</v>
      </c>
      <c r="I311" s="22">
        <f t="shared" si="17"/>
        <v>2300</v>
      </c>
      <c r="J311" s="9">
        <v>41264</v>
      </c>
      <c r="K311" s="9">
        <v>41264</v>
      </c>
      <c r="L311" s="22">
        <v>2</v>
      </c>
      <c r="M311" s="22" t="s">
        <v>217</v>
      </c>
      <c r="N311" s="22">
        <f t="shared" si="18"/>
        <v>45</v>
      </c>
      <c r="O311" s="22">
        <f t="shared" si="19"/>
        <v>51750</v>
      </c>
    </row>
    <row r="312" spans="1:15" ht="14.25" x14ac:dyDescent="0.2">
      <c r="A312" s="22" t="s">
        <v>222</v>
      </c>
      <c r="B312" s="22" t="s">
        <v>346</v>
      </c>
      <c r="C312" s="22">
        <v>3880</v>
      </c>
      <c r="D312" s="22" t="s">
        <v>230</v>
      </c>
      <c r="E312" s="9">
        <v>41266</v>
      </c>
      <c r="F312" s="22">
        <v>22</v>
      </c>
      <c r="G312" s="22">
        <v>2</v>
      </c>
      <c r="H312" s="22">
        <f t="shared" si="16"/>
        <v>85360</v>
      </c>
      <c r="I312" s="22">
        <f t="shared" si="17"/>
        <v>7760</v>
      </c>
      <c r="J312" s="9">
        <v>41266</v>
      </c>
      <c r="K312" s="9">
        <v>41268</v>
      </c>
      <c r="L312" s="22">
        <v>1</v>
      </c>
      <c r="M312" s="22" t="s">
        <v>217</v>
      </c>
      <c r="N312" s="22">
        <f t="shared" si="18"/>
        <v>20</v>
      </c>
      <c r="O312" s="22">
        <f t="shared" si="19"/>
        <v>77600</v>
      </c>
    </row>
    <row r="313" spans="1:15" ht="14.25" x14ac:dyDescent="0.2">
      <c r="A313" s="22" t="s">
        <v>225</v>
      </c>
      <c r="B313" s="22" t="s">
        <v>348</v>
      </c>
      <c r="C313" s="22">
        <v>2800</v>
      </c>
      <c r="D313" s="22" t="s">
        <v>230</v>
      </c>
      <c r="E313" s="9">
        <v>41254</v>
      </c>
      <c r="F313" s="22">
        <v>16</v>
      </c>
      <c r="G313" s="22">
        <v>3</v>
      </c>
      <c r="H313" s="22">
        <f t="shared" si="16"/>
        <v>44800</v>
      </c>
      <c r="I313" s="22">
        <f t="shared" si="17"/>
        <v>8400</v>
      </c>
      <c r="J313" s="9">
        <v>41267</v>
      </c>
      <c r="K313" s="9">
        <v>41269</v>
      </c>
      <c r="L313" s="22">
        <v>2</v>
      </c>
      <c r="M313" s="22" t="s">
        <v>218</v>
      </c>
      <c r="N313" s="22">
        <f t="shared" si="18"/>
        <v>13</v>
      </c>
      <c r="O313" s="22">
        <f t="shared" si="19"/>
        <v>36400</v>
      </c>
    </row>
    <row r="314" spans="1:15" ht="14.25" x14ac:dyDescent="0.2">
      <c r="A314" s="22" t="s">
        <v>224</v>
      </c>
      <c r="B314" s="22" t="s">
        <v>340</v>
      </c>
      <c r="C314" s="22">
        <v>1750</v>
      </c>
      <c r="D314" s="22" t="s">
        <v>231</v>
      </c>
      <c r="E314" s="9">
        <v>41254</v>
      </c>
      <c r="F314" s="22">
        <v>42</v>
      </c>
      <c r="G314" s="22">
        <v>0</v>
      </c>
      <c r="H314" s="22">
        <f t="shared" si="16"/>
        <v>73500</v>
      </c>
      <c r="I314" s="22">
        <f t="shared" si="17"/>
        <v>0</v>
      </c>
      <c r="J314" s="9">
        <v>41267</v>
      </c>
      <c r="K314" s="9">
        <v>41268</v>
      </c>
      <c r="L314" s="22">
        <v>2</v>
      </c>
      <c r="M314" s="22" t="s">
        <v>218</v>
      </c>
      <c r="N314" s="22">
        <f t="shared" si="18"/>
        <v>42</v>
      </c>
      <c r="O314" s="22">
        <f t="shared" si="19"/>
        <v>73500</v>
      </c>
    </row>
    <row r="315" spans="1:15" ht="14.25" x14ac:dyDescent="0.2">
      <c r="A315" s="22" t="s">
        <v>224</v>
      </c>
      <c r="B315" s="22" t="s">
        <v>345</v>
      </c>
      <c r="C315" s="22">
        <v>1950</v>
      </c>
      <c r="D315" s="22" t="s">
        <v>230</v>
      </c>
      <c r="E315" s="9">
        <v>41258</v>
      </c>
      <c r="F315" s="22">
        <v>35</v>
      </c>
      <c r="G315" s="22">
        <v>2</v>
      </c>
      <c r="H315" s="22">
        <f t="shared" si="16"/>
        <v>68250</v>
      </c>
      <c r="I315" s="22">
        <f t="shared" si="17"/>
        <v>3900</v>
      </c>
      <c r="J315" s="9">
        <v>41268</v>
      </c>
      <c r="K315" s="9">
        <v>41269</v>
      </c>
      <c r="L315" s="22">
        <v>1</v>
      </c>
      <c r="M315" s="22" t="s">
        <v>217</v>
      </c>
      <c r="N315" s="22">
        <f t="shared" si="18"/>
        <v>33</v>
      </c>
      <c r="O315" s="22">
        <f t="shared" si="19"/>
        <v>64350</v>
      </c>
    </row>
    <row r="316" spans="1:15" ht="14.25" x14ac:dyDescent="0.2">
      <c r="A316" s="22" t="s">
        <v>221</v>
      </c>
      <c r="B316" s="22" t="s">
        <v>341</v>
      </c>
      <c r="C316" s="22">
        <v>2200</v>
      </c>
      <c r="D316" s="22" t="s">
        <v>228</v>
      </c>
      <c r="E316" s="9">
        <v>41269</v>
      </c>
      <c r="F316" s="22">
        <v>25</v>
      </c>
      <c r="G316" s="22">
        <v>4</v>
      </c>
      <c r="H316" s="22">
        <f t="shared" si="16"/>
        <v>55000</v>
      </c>
      <c r="I316" s="22">
        <f t="shared" si="17"/>
        <v>8800</v>
      </c>
      <c r="J316" s="9">
        <v>41269</v>
      </c>
      <c r="K316" s="9">
        <v>41270</v>
      </c>
      <c r="L316" s="22">
        <v>1</v>
      </c>
      <c r="M316" s="22" t="s">
        <v>218</v>
      </c>
      <c r="N316" s="22">
        <f t="shared" si="18"/>
        <v>21</v>
      </c>
      <c r="O316" s="22">
        <f t="shared" si="19"/>
        <v>46200</v>
      </c>
    </row>
    <row r="317" spans="1:15" ht="14.25" x14ac:dyDescent="0.2">
      <c r="A317" s="22" t="s">
        <v>227</v>
      </c>
      <c r="B317" s="22" t="s">
        <v>345</v>
      </c>
      <c r="C317" s="22">
        <v>1080</v>
      </c>
      <c r="D317" s="22" t="s">
        <v>214</v>
      </c>
      <c r="E317" s="9">
        <v>41256</v>
      </c>
      <c r="F317" s="22">
        <v>43</v>
      </c>
      <c r="G317" s="22">
        <v>4</v>
      </c>
      <c r="H317" s="22">
        <f t="shared" si="16"/>
        <v>46440</v>
      </c>
      <c r="I317" s="22">
        <f t="shared" si="17"/>
        <v>4320</v>
      </c>
      <c r="J317" s="9">
        <v>41270</v>
      </c>
      <c r="K317" s="9">
        <v>41272</v>
      </c>
      <c r="L317" s="22">
        <v>1</v>
      </c>
      <c r="M317" s="22" t="s">
        <v>216</v>
      </c>
      <c r="N317" s="22">
        <f t="shared" si="18"/>
        <v>39</v>
      </c>
      <c r="O317" s="22">
        <f t="shared" si="19"/>
        <v>42120</v>
      </c>
    </row>
    <row r="318" spans="1:15" ht="14.25" x14ac:dyDescent="0.2">
      <c r="A318" s="22" t="s">
        <v>226</v>
      </c>
      <c r="B318" s="22" t="s">
        <v>339</v>
      </c>
      <c r="C318" s="22">
        <v>890</v>
      </c>
      <c r="D318" s="22" t="s">
        <v>230</v>
      </c>
      <c r="E318" s="9">
        <v>41268</v>
      </c>
      <c r="F318" s="22">
        <v>50</v>
      </c>
      <c r="G318" s="22">
        <v>4</v>
      </c>
      <c r="H318" s="22">
        <f t="shared" si="16"/>
        <v>44500</v>
      </c>
      <c r="I318" s="22">
        <f t="shared" si="17"/>
        <v>3560</v>
      </c>
      <c r="J318" s="9">
        <v>41271</v>
      </c>
      <c r="K318" s="9">
        <v>41271</v>
      </c>
      <c r="L318" s="22">
        <v>2</v>
      </c>
      <c r="M318" s="22" t="s">
        <v>215</v>
      </c>
      <c r="N318" s="22">
        <f t="shared" si="18"/>
        <v>46</v>
      </c>
      <c r="O318" s="22">
        <f t="shared" si="19"/>
        <v>40940</v>
      </c>
    </row>
    <row r="319" spans="1:15" ht="14.25" x14ac:dyDescent="0.2">
      <c r="A319" s="22" t="s">
        <v>222</v>
      </c>
      <c r="B319" s="22" t="s">
        <v>344</v>
      </c>
      <c r="C319" s="22">
        <v>4050</v>
      </c>
      <c r="D319" s="22" t="s">
        <v>214</v>
      </c>
      <c r="E319" s="9">
        <v>41266</v>
      </c>
      <c r="F319" s="22">
        <v>48</v>
      </c>
      <c r="G319" s="22">
        <v>4</v>
      </c>
      <c r="H319" s="22">
        <f t="shared" si="16"/>
        <v>194400</v>
      </c>
      <c r="I319" s="22">
        <f t="shared" si="17"/>
        <v>16200</v>
      </c>
      <c r="J319" s="9">
        <v>41271</v>
      </c>
      <c r="K319" s="9">
        <v>41271</v>
      </c>
      <c r="L319" s="22">
        <v>1</v>
      </c>
      <c r="M319" s="22" t="s">
        <v>217</v>
      </c>
      <c r="N319" s="22">
        <f t="shared" si="18"/>
        <v>44</v>
      </c>
      <c r="O319" s="22">
        <f t="shared" si="19"/>
        <v>178200</v>
      </c>
    </row>
    <row r="320" spans="1:15" ht="14.25" x14ac:dyDescent="0.2">
      <c r="A320" s="22" t="s">
        <v>224</v>
      </c>
      <c r="B320" s="22" t="s">
        <v>345</v>
      </c>
      <c r="C320" s="22">
        <v>1950</v>
      </c>
      <c r="D320" s="22" t="s">
        <v>214</v>
      </c>
      <c r="E320" s="9">
        <v>41272</v>
      </c>
      <c r="F320" s="22">
        <v>43</v>
      </c>
      <c r="G320" s="22">
        <v>3</v>
      </c>
      <c r="H320" s="22">
        <f t="shared" si="16"/>
        <v>83850</v>
      </c>
      <c r="I320" s="22">
        <f t="shared" si="17"/>
        <v>5850</v>
      </c>
      <c r="J320" s="9">
        <v>41272</v>
      </c>
      <c r="K320" s="9">
        <v>41274</v>
      </c>
      <c r="L320" s="22">
        <v>2</v>
      </c>
      <c r="M320" s="22" t="s">
        <v>217</v>
      </c>
      <c r="N320" s="22">
        <f t="shared" si="18"/>
        <v>40</v>
      </c>
      <c r="O320" s="22">
        <f t="shared" si="19"/>
        <v>78000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tabColor rgb="FFC00000"/>
  </sheetPr>
  <dimension ref="A1:E37"/>
  <sheetViews>
    <sheetView workbookViewId="0"/>
  </sheetViews>
  <sheetFormatPr defaultRowHeight="12.75" x14ac:dyDescent="0.2"/>
  <cols>
    <col min="1" max="1" width="8" bestFit="1" customWidth="1"/>
    <col min="2" max="2" width="24.140625" bestFit="1" customWidth="1"/>
    <col min="3" max="3" width="28.42578125" bestFit="1" customWidth="1"/>
    <col min="4" max="4" width="13.140625" customWidth="1"/>
    <col min="5" max="5" width="16.28515625" customWidth="1"/>
  </cols>
  <sheetData>
    <row r="1" spans="1:5" ht="35.25" customHeight="1" x14ac:dyDescent="0.2">
      <c r="A1" s="7" t="s">
        <v>250</v>
      </c>
      <c r="B1" s="7" t="s">
        <v>5</v>
      </c>
      <c r="C1" s="7" t="s">
        <v>251</v>
      </c>
      <c r="D1" s="7" t="s">
        <v>354</v>
      </c>
      <c r="E1" s="7" t="s">
        <v>353</v>
      </c>
    </row>
    <row r="2" spans="1:5" ht="14.25" x14ac:dyDescent="0.2">
      <c r="A2" s="22" t="s">
        <v>357</v>
      </c>
      <c r="B2" s="22" t="s">
        <v>295</v>
      </c>
      <c r="C2" s="22" t="s">
        <v>296</v>
      </c>
      <c r="D2" s="22">
        <v>50</v>
      </c>
      <c r="E2" s="22">
        <v>40</v>
      </c>
    </row>
    <row r="3" spans="1:5" ht="14.25" x14ac:dyDescent="0.2">
      <c r="A3" s="22" t="s">
        <v>358</v>
      </c>
      <c r="B3" s="22" t="s">
        <v>293</v>
      </c>
      <c r="C3" s="22" t="s">
        <v>294</v>
      </c>
      <c r="D3" s="22">
        <v>25</v>
      </c>
      <c r="E3" s="22">
        <v>25</v>
      </c>
    </row>
    <row r="4" spans="1:5" ht="14.25" x14ac:dyDescent="0.2">
      <c r="A4" s="22" t="s">
        <v>359</v>
      </c>
      <c r="B4" s="22" t="s">
        <v>283</v>
      </c>
      <c r="C4" s="22" t="s">
        <v>282</v>
      </c>
      <c r="D4" s="22">
        <v>30</v>
      </c>
      <c r="E4" s="22">
        <v>50</v>
      </c>
    </row>
    <row r="5" spans="1:5" ht="14.25" x14ac:dyDescent="0.2">
      <c r="A5" s="22" t="s">
        <v>360</v>
      </c>
      <c r="B5" s="22" t="s">
        <v>285</v>
      </c>
      <c r="C5" s="22" t="s">
        <v>286</v>
      </c>
      <c r="D5" s="22">
        <v>12</v>
      </c>
      <c r="E5" s="22">
        <v>10</v>
      </c>
    </row>
    <row r="6" spans="1:5" ht="14.25" x14ac:dyDescent="0.2">
      <c r="A6" s="22" t="s">
        <v>361</v>
      </c>
      <c r="B6" s="22" t="s">
        <v>289</v>
      </c>
      <c r="C6" s="22" t="s">
        <v>290</v>
      </c>
      <c r="D6" s="22">
        <v>30</v>
      </c>
      <c r="E6" s="22">
        <v>20</v>
      </c>
    </row>
    <row r="7" spans="1:5" ht="14.25" x14ac:dyDescent="0.2">
      <c r="A7" s="22" t="s">
        <v>362</v>
      </c>
      <c r="B7" s="22" t="s">
        <v>266</v>
      </c>
      <c r="C7" s="22" t="s">
        <v>267</v>
      </c>
      <c r="D7" s="22">
        <v>40</v>
      </c>
      <c r="E7" s="22">
        <v>40</v>
      </c>
    </row>
    <row r="8" spans="1:5" ht="14.25" x14ac:dyDescent="0.2">
      <c r="A8" s="22" t="s">
        <v>363</v>
      </c>
      <c r="B8" s="22" t="s">
        <v>304</v>
      </c>
      <c r="C8" s="22" t="s">
        <v>305</v>
      </c>
      <c r="D8" s="22">
        <v>10</v>
      </c>
      <c r="E8" s="22">
        <v>15</v>
      </c>
    </row>
    <row r="9" spans="1:5" ht="14.25" x14ac:dyDescent="0.2">
      <c r="A9" s="22" t="s">
        <v>364</v>
      </c>
      <c r="B9" s="22" t="s">
        <v>300</v>
      </c>
      <c r="C9" s="22" t="s">
        <v>1</v>
      </c>
      <c r="D9" s="22">
        <v>10</v>
      </c>
      <c r="E9" s="22">
        <v>40</v>
      </c>
    </row>
    <row r="10" spans="1:5" ht="14.25" x14ac:dyDescent="0.2">
      <c r="A10" s="22" t="s">
        <v>365</v>
      </c>
      <c r="B10" s="22" t="s">
        <v>356</v>
      </c>
      <c r="C10" s="22" t="s">
        <v>254</v>
      </c>
      <c r="D10" s="22">
        <v>100</v>
      </c>
      <c r="E10" s="22">
        <v>80</v>
      </c>
    </row>
    <row r="11" spans="1:5" ht="14.25" x14ac:dyDescent="0.2">
      <c r="A11" s="22" t="s">
        <v>366</v>
      </c>
      <c r="B11" s="22" t="s">
        <v>264</v>
      </c>
      <c r="C11" s="22" t="s">
        <v>265</v>
      </c>
      <c r="D11" s="22">
        <v>25</v>
      </c>
      <c r="E11" s="22">
        <v>20</v>
      </c>
    </row>
    <row r="12" spans="1:5" ht="14.25" x14ac:dyDescent="0.2">
      <c r="A12" s="22" t="s">
        <v>367</v>
      </c>
      <c r="B12" s="22" t="s">
        <v>303</v>
      </c>
      <c r="C12" s="22" t="s">
        <v>302</v>
      </c>
      <c r="D12" s="22">
        <v>20</v>
      </c>
      <c r="E12" s="22">
        <v>80</v>
      </c>
    </row>
    <row r="13" spans="1:5" ht="14.25" x14ac:dyDescent="0.2">
      <c r="A13" s="22" t="s">
        <v>368</v>
      </c>
      <c r="B13" s="22" t="s">
        <v>301</v>
      </c>
      <c r="C13" s="22" t="s">
        <v>302</v>
      </c>
      <c r="D13" s="22">
        <v>30</v>
      </c>
      <c r="E13" s="22">
        <v>120</v>
      </c>
    </row>
    <row r="14" spans="1:5" ht="14.25" x14ac:dyDescent="0.2">
      <c r="A14" s="22" t="s">
        <v>369</v>
      </c>
      <c r="B14" s="22" t="s">
        <v>287</v>
      </c>
      <c r="C14" s="22" t="s">
        <v>288</v>
      </c>
      <c r="D14" s="22">
        <v>50</v>
      </c>
      <c r="E14" s="22">
        <v>40</v>
      </c>
    </row>
    <row r="15" spans="1:5" ht="14.25" x14ac:dyDescent="0.2">
      <c r="A15" s="22" t="s">
        <v>370</v>
      </c>
      <c r="B15" s="22" t="s">
        <v>255</v>
      </c>
      <c r="C15" s="22" t="s">
        <v>256</v>
      </c>
      <c r="D15" s="22">
        <v>125</v>
      </c>
      <c r="E15" s="22">
        <v>100</v>
      </c>
    </row>
    <row r="16" spans="1:5" ht="14.25" x14ac:dyDescent="0.2">
      <c r="A16" s="22" t="s">
        <v>371</v>
      </c>
      <c r="B16" s="22" t="s">
        <v>306</v>
      </c>
      <c r="C16" s="22" t="s">
        <v>307</v>
      </c>
      <c r="D16" s="22">
        <v>70</v>
      </c>
      <c r="E16" s="22">
        <v>80</v>
      </c>
    </row>
    <row r="17" spans="1:5" ht="14.25" x14ac:dyDescent="0.2">
      <c r="A17" s="22" t="s">
        <v>372</v>
      </c>
      <c r="B17" s="22" t="s">
        <v>280</v>
      </c>
      <c r="C17" s="22" t="s">
        <v>281</v>
      </c>
      <c r="D17" s="22">
        <v>30</v>
      </c>
      <c r="E17" s="22">
        <v>120</v>
      </c>
    </row>
    <row r="18" spans="1:5" ht="14.25" x14ac:dyDescent="0.2">
      <c r="A18" s="22" t="s">
        <v>373</v>
      </c>
      <c r="B18" s="22" t="s">
        <v>258</v>
      </c>
      <c r="C18" s="22" t="s">
        <v>259</v>
      </c>
      <c r="D18" s="22">
        <v>130</v>
      </c>
      <c r="E18" s="22">
        <v>125</v>
      </c>
    </row>
    <row r="19" spans="1:5" ht="14.25" x14ac:dyDescent="0.2">
      <c r="A19" s="22" t="s">
        <v>374</v>
      </c>
      <c r="B19" s="22" t="s">
        <v>297</v>
      </c>
      <c r="C19" s="22" t="s">
        <v>3</v>
      </c>
      <c r="D19" s="22">
        <v>120</v>
      </c>
      <c r="E19" s="22">
        <v>120</v>
      </c>
    </row>
    <row r="20" spans="1:5" ht="14.25" x14ac:dyDescent="0.2">
      <c r="A20" s="22" t="s">
        <v>375</v>
      </c>
      <c r="B20" s="22" t="s">
        <v>257</v>
      </c>
      <c r="C20" s="22" t="s">
        <v>2</v>
      </c>
      <c r="D20" s="22">
        <v>127</v>
      </c>
      <c r="E20" s="22">
        <v>100</v>
      </c>
    </row>
    <row r="21" spans="1:5" ht="14.25" x14ac:dyDescent="0.2">
      <c r="A21" s="22" t="s">
        <v>376</v>
      </c>
      <c r="B21" s="22" t="s">
        <v>270</v>
      </c>
      <c r="C21" s="22" t="s">
        <v>271</v>
      </c>
      <c r="D21" s="22">
        <v>40</v>
      </c>
      <c r="E21" s="22">
        <v>50</v>
      </c>
    </row>
    <row r="22" spans="1:5" ht="14.25" x14ac:dyDescent="0.2">
      <c r="A22" s="22" t="s">
        <v>377</v>
      </c>
      <c r="B22" s="22" t="s">
        <v>273</v>
      </c>
      <c r="C22" s="22" t="s">
        <v>271</v>
      </c>
      <c r="D22" s="22">
        <v>30</v>
      </c>
      <c r="E22" s="22">
        <v>20</v>
      </c>
    </row>
    <row r="23" spans="1:5" ht="14.25" x14ac:dyDescent="0.2">
      <c r="A23" s="22" t="s">
        <v>378</v>
      </c>
      <c r="B23" s="22" t="s">
        <v>272</v>
      </c>
      <c r="C23" s="22" t="s">
        <v>271</v>
      </c>
      <c r="D23" s="22">
        <v>10</v>
      </c>
      <c r="E23" s="22">
        <v>20</v>
      </c>
    </row>
    <row r="24" spans="1:5" ht="14.25" x14ac:dyDescent="0.2">
      <c r="A24" s="22" t="s">
        <v>379</v>
      </c>
      <c r="B24" s="22" t="s">
        <v>275</v>
      </c>
      <c r="C24" s="22" t="s">
        <v>271</v>
      </c>
      <c r="D24" s="22">
        <v>25</v>
      </c>
      <c r="E24" s="22">
        <v>40</v>
      </c>
    </row>
    <row r="25" spans="1:5" ht="14.25" x14ac:dyDescent="0.2">
      <c r="A25" s="22" t="s">
        <v>380</v>
      </c>
      <c r="B25" s="22" t="s">
        <v>274</v>
      </c>
      <c r="C25" s="22" t="s">
        <v>271</v>
      </c>
      <c r="D25" s="22">
        <v>10</v>
      </c>
      <c r="E25" s="22">
        <v>10</v>
      </c>
    </row>
    <row r="26" spans="1:5" ht="14.25" x14ac:dyDescent="0.2">
      <c r="A26" s="22" t="s">
        <v>381</v>
      </c>
      <c r="B26" s="22" t="s">
        <v>276</v>
      </c>
      <c r="C26" s="22" t="s">
        <v>277</v>
      </c>
      <c r="D26" s="22">
        <v>10</v>
      </c>
      <c r="E26" s="22">
        <v>10</v>
      </c>
    </row>
    <row r="27" spans="1:5" ht="14.25" x14ac:dyDescent="0.2">
      <c r="A27" s="22" t="s">
        <v>382</v>
      </c>
      <c r="B27" s="22" t="s">
        <v>278</v>
      </c>
      <c r="C27" s="22" t="s">
        <v>277</v>
      </c>
      <c r="D27" s="22">
        <v>20</v>
      </c>
      <c r="E27" s="22">
        <v>15</v>
      </c>
    </row>
    <row r="28" spans="1:5" ht="14.25" x14ac:dyDescent="0.2">
      <c r="A28" s="22" t="s">
        <v>383</v>
      </c>
      <c r="B28" s="22" t="s">
        <v>279</v>
      </c>
      <c r="C28" s="22" t="s">
        <v>277</v>
      </c>
      <c r="D28" s="22">
        <v>50</v>
      </c>
      <c r="E28" s="22">
        <v>40</v>
      </c>
    </row>
    <row r="29" spans="1:5" ht="14.25" x14ac:dyDescent="0.2">
      <c r="A29" s="22" t="s">
        <v>384</v>
      </c>
      <c r="B29" s="22" t="s">
        <v>291</v>
      </c>
      <c r="C29" s="22" t="s">
        <v>292</v>
      </c>
      <c r="D29" s="22">
        <v>3</v>
      </c>
      <c r="E29" s="22">
        <v>5</v>
      </c>
    </row>
    <row r="30" spans="1:5" ht="14.25" x14ac:dyDescent="0.2">
      <c r="A30" s="22" t="s">
        <v>385</v>
      </c>
      <c r="B30" s="22" t="s">
        <v>284</v>
      </c>
      <c r="C30" s="22" t="s">
        <v>4</v>
      </c>
      <c r="D30" s="22">
        <v>25</v>
      </c>
      <c r="E30" s="22">
        <v>20</v>
      </c>
    </row>
    <row r="31" spans="1:5" ht="14.25" x14ac:dyDescent="0.2">
      <c r="A31" s="22" t="s">
        <v>386</v>
      </c>
      <c r="B31" s="22" t="s">
        <v>308</v>
      </c>
      <c r="C31" s="22" t="s">
        <v>309</v>
      </c>
      <c r="D31" s="22">
        <v>25</v>
      </c>
      <c r="E31" s="22">
        <v>30</v>
      </c>
    </row>
    <row r="32" spans="1:5" ht="14.25" x14ac:dyDescent="0.2">
      <c r="A32" s="22" t="s">
        <v>387</v>
      </c>
      <c r="B32" s="22" t="s">
        <v>310</v>
      </c>
      <c r="C32" s="22" t="s">
        <v>309</v>
      </c>
      <c r="D32" s="22">
        <v>10</v>
      </c>
      <c r="E32" s="22">
        <v>8</v>
      </c>
    </row>
    <row r="33" spans="1:5" ht="14.25" x14ac:dyDescent="0.2">
      <c r="A33" s="22" t="s">
        <v>388</v>
      </c>
      <c r="B33" s="22" t="s">
        <v>298</v>
      </c>
      <c r="C33" s="22" t="s">
        <v>299</v>
      </c>
      <c r="D33" s="22">
        <v>70</v>
      </c>
      <c r="E33" s="22">
        <v>70</v>
      </c>
    </row>
    <row r="34" spans="1:5" ht="14.25" x14ac:dyDescent="0.2">
      <c r="A34" s="22" t="s">
        <v>389</v>
      </c>
      <c r="B34" s="22" t="s">
        <v>260</v>
      </c>
      <c r="C34" s="22" t="s">
        <v>261</v>
      </c>
      <c r="D34" s="22">
        <v>100</v>
      </c>
      <c r="E34" s="22">
        <v>50</v>
      </c>
    </row>
    <row r="35" spans="1:5" ht="14.25" x14ac:dyDescent="0.2">
      <c r="A35" s="22" t="s">
        <v>390</v>
      </c>
      <c r="B35" s="22" t="s">
        <v>268</v>
      </c>
      <c r="C35" s="22" t="s">
        <v>269</v>
      </c>
      <c r="D35" s="22">
        <v>125</v>
      </c>
      <c r="E35" s="22">
        <v>100</v>
      </c>
    </row>
    <row r="36" spans="1:5" ht="14.25" x14ac:dyDescent="0.2">
      <c r="A36" s="22" t="s">
        <v>391</v>
      </c>
      <c r="B36" s="22" t="s">
        <v>253</v>
      </c>
      <c r="C36" s="22" t="s">
        <v>254</v>
      </c>
      <c r="D36" s="22">
        <v>50</v>
      </c>
      <c r="E36" s="22">
        <v>40</v>
      </c>
    </row>
    <row r="37" spans="1:5" ht="14.25" x14ac:dyDescent="0.2">
      <c r="A37" s="22" t="s">
        <v>392</v>
      </c>
      <c r="B37" s="22" t="s">
        <v>262</v>
      </c>
      <c r="C37" s="22" t="s">
        <v>263</v>
      </c>
      <c r="D37" s="22">
        <v>30</v>
      </c>
      <c r="E37" s="22">
        <v>40</v>
      </c>
    </row>
  </sheetData>
  <printOptions horizontalCentered="1" verticalCentered="1"/>
  <pageMargins left="0.78740157480314965" right="0.78740157480314965" top="0.78740157480314965" bottom="0.78740157480314965" header="0.31496062992125984" footer="0.31496062992125984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>
    <tabColor rgb="FFC00000"/>
  </sheetPr>
  <dimension ref="A1:O320"/>
  <sheetViews>
    <sheetView zoomScaleNormal="100" workbookViewId="0"/>
  </sheetViews>
  <sheetFormatPr defaultRowHeight="12.75" x14ac:dyDescent="0.2"/>
  <cols>
    <col min="1" max="1" width="19.5703125" bestFit="1" customWidth="1"/>
    <col min="2" max="2" width="17.85546875" bestFit="1" customWidth="1"/>
    <col min="3" max="3" width="14.7109375" bestFit="1" customWidth="1"/>
    <col min="4" max="4" width="16.5703125" bestFit="1" customWidth="1"/>
    <col min="5" max="5" width="12.85546875" bestFit="1" customWidth="1"/>
    <col min="6" max="6" width="17.42578125" bestFit="1" customWidth="1"/>
    <col min="7" max="7" width="9.85546875" bestFit="1" customWidth="1"/>
    <col min="8" max="8" width="22.7109375" bestFit="1" customWidth="1"/>
    <col min="9" max="9" width="21.5703125" bestFit="1" customWidth="1"/>
    <col min="10" max="10" width="16.5703125" bestFit="1" customWidth="1"/>
    <col min="11" max="11" width="16.42578125" bestFit="1" customWidth="1"/>
    <col min="12" max="12" width="7.7109375" bestFit="1" customWidth="1"/>
    <col min="13" max="13" width="18.140625" bestFit="1" customWidth="1"/>
    <col min="14" max="14" width="13.7109375" bestFit="1" customWidth="1"/>
    <col min="15" max="15" width="26.42578125" bestFit="1" customWidth="1"/>
  </cols>
  <sheetData>
    <row r="1" spans="1:15" ht="15" x14ac:dyDescent="0.2">
      <c r="A1" s="45" t="s">
        <v>5</v>
      </c>
      <c r="B1" s="45" t="s">
        <v>206</v>
      </c>
      <c r="C1" s="45" t="s">
        <v>207</v>
      </c>
      <c r="D1" s="45" t="s">
        <v>0</v>
      </c>
      <c r="E1" s="45" t="s">
        <v>415</v>
      </c>
      <c r="F1" s="45" t="s">
        <v>311</v>
      </c>
      <c r="G1" s="45" t="s">
        <v>208</v>
      </c>
      <c r="H1" s="45" t="s">
        <v>209</v>
      </c>
      <c r="I1" s="45" t="s">
        <v>210</v>
      </c>
      <c r="J1" s="45" t="s">
        <v>211</v>
      </c>
      <c r="K1" s="45" t="s">
        <v>416</v>
      </c>
      <c r="L1" s="45" t="s">
        <v>252</v>
      </c>
      <c r="M1" s="45" t="s">
        <v>212</v>
      </c>
      <c r="N1" s="45" t="s">
        <v>417</v>
      </c>
      <c r="O1" s="45" t="s">
        <v>418</v>
      </c>
    </row>
    <row r="2" spans="1:15" ht="14.25" x14ac:dyDescent="0.2">
      <c r="A2" s="47">
        <v>1</v>
      </c>
      <c r="B2" s="47">
        <v>2</v>
      </c>
      <c r="C2" s="47">
        <v>3</v>
      </c>
      <c r="D2" s="47">
        <v>4</v>
      </c>
      <c r="E2" s="47">
        <v>5</v>
      </c>
      <c r="F2" s="47">
        <v>6</v>
      </c>
      <c r="G2" s="47">
        <v>7</v>
      </c>
      <c r="H2" s="47">
        <v>8</v>
      </c>
      <c r="I2" s="47">
        <v>9</v>
      </c>
      <c r="J2" s="47">
        <v>10</v>
      </c>
      <c r="K2" s="47">
        <v>11</v>
      </c>
      <c r="L2" s="47">
        <v>12</v>
      </c>
      <c r="M2" s="47">
        <v>13</v>
      </c>
      <c r="N2" s="47">
        <v>14</v>
      </c>
      <c r="O2" s="47">
        <v>15</v>
      </c>
    </row>
    <row r="3" spans="1:15" ht="14.25" x14ac:dyDescent="0.2">
      <c r="A3" s="22" t="s">
        <v>225</v>
      </c>
      <c r="B3" s="22" t="s">
        <v>348</v>
      </c>
      <c r="C3" s="22">
        <v>2800</v>
      </c>
      <c r="D3" s="22" t="s">
        <v>214</v>
      </c>
      <c r="E3" s="9">
        <v>40898</v>
      </c>
      <c r="F3" s="22">
        <v>34</v>
      </c>
      <c r="G3" s="22">
        <v>3</v>
      </c>
      <c r="H3" s="22">
        <f>F3*C3</f>
        <v>95200</v>
      </c>
      <c r="I3" s="22">
        <f>C3*G3</f>
        <v>8400</v>
      </c>
      <c r="J3" s="9">
        <v>40909</v>
      </c>
      <c r="K3" s="9">
        <v>40909</v>
      </c>
      <c r="L3" s="22">
        <v>1</v>
      </c>
      <c r="M3" s="22" t="s">
        <v>218</v>
      </c>
      <c r="N3" s="22">
        <f>F3-G3</f>
        <v>31</v>
      </c>
      <c r="O3" s="22">
        <f>C3*N3</f>
        <v>86800</v>
      </c>
    </row>
    <row r="4" spans="1:15" ht="14.25" x14ac:dyDescent="0.2">
      <c r="A4" s="22" t="s">
        <v>222</v>
      </c>
      <c r="B4" s="22" t="s">
        <v>346</v>
      </c>
      <c r="C4" s="22">
        <v>3880</v>
      </c>
      <c r="D4" s="22" t="s">
        <v>231</v>
      </c>
      <c r="E4" s="9">
        <v>40898</v>
      </c>
      <c r="F4" s="22">
        <v>24</v>
      </c>
      <c r="G4" s="22">
        <v>1</v>
      </c>
      <c r="H4" s="22">
        <f t="shared" ref="H4:H67" si="0">F4*C4</f>
        <v>93120</v>
      </c>
      <c r="I4" s="22">
        <f t="shared" ref="I4:I67" si="1">C4*G4</f>
        <v>3880</v>
      </c>
      <c r="J4" s="9">
        <v>40911</v>
      </c>
      <c r="K4" s="9">
        <v>40911</v>
      </c>
      <c r="L4" s="22">
        <v>1</v>
      </c>
      <c r="M4" s="22" t="s">
        <v>218</v>
      </c>
      <c r="N4" s="22">
        <f t="shared" ref="N4:N67" si="2">F4-G4</f>
        <v>23</v>
      </c>
      <c r="O4" s="22">
        <f t="shared" ref="O4:O67" si="3">C4*N4</f>
        <v>89240</v>
      </c>
    </row>
    <row r="5" spans="1:15" ht="14.25" x14ac:dyDescent="0.2">
      <c r="A5" s="22" t="s">
        <v>225</v>
      </c>
      <c r="B5" s="22" t="s">
        <v>348</v>
      </c>
      <c r="C5" s="22">
        <v>2800</v>
      </c>
      <c r="D5" s="22" t="s">
        <v>231</v>
      </c>
      <c r="E5" s="9">
        <v>40905</v>
      </c>
      <c r="F5" s="22">
        <v>38</v>
      </c>
      <c r="G5" s="22">
        <v>3</v>
      </c>
      <c r="H5" s="22">
        <f t="shared" si="0"/>
        <v>106400</v>
      </c>
      <c r="I5" s="22">
        <f t="shared" si="1"/>
        <v>8400</v>
      </c>
      <c r="J5" s="9">
        <v>40914</v>
      </c>
      <c r="K5" s="9">
        <v>40915</v>
      </c>
      <c r="L5" s="22">
        <v>1</v>
      </c>
      <c r="M5" s="22" t="s">
        <v>217</v>
      </c>
      <c r="N5" s="22">
        <f t="shared" si="2"/>
        <v>35</v>
      </c>
      <c r="O5" s="22">
        <f t="shared" si="3"/>
        <v>98000</v>
      </c>
    </row>
    <row r="6" spans="1:15" ht="14.25" x14ac:dyDescent="0.2">
      <c r="A6" s="22" t="s">
        <v>226</v>
      </c>
      <c r="B6" s="22" t="s">
        <v>339</v>
      </c>
      <c r="C6" s="22">
        <v>900</v>
      </c>
      <c r="D6" s="22" t="s">
        <v>228</v>
      </c>
      <c r="E6" s="9">
        <v>40910</v>
      </c>
      <c r="F6" s="22">
        <v>13</v>
      </c>
      <c r="G6" s="22">
        <v>3</v>
      </c>
      <c r="H6" s="22">
        <f t="shared" si="0"/>
        <v>11700</v>
      </c>
      <c r="I6" s="22">
        <f t="shared" si="1"/>
        <v>2700</v>
      </c>
      <c r="J6" s="9">
        <v>40915</v>
      </c>
      <c r="K6" s="9">
        <v>40917</v>
      </c>
      <c r="L6" s="22">
        <v>1</v>
      </c>
      <c r="M6" s="22" t="s">
        <v>217</v>
      </c>
      <c r="N6" s="22">
        <f t="shared" si="2"/>
        <v>10</v>
      </c>
      <c r="O6" s="22">
        <f t="shared" si="3"/>
        <v>9000</v>
      </c>
    </row>
    <row r="7" spans="1:15" ht="14.25" x14ac:dyDescent="0.2">
      <c r="A7" s="22" t="s">
        <v>226</v>
      </c>
      <c r="B7" s="22" t="s">
        <v>344</v>
      </c>
      <c r="C7" s="22">
        <v>2500</v>
      </c>
      <c r="D7" s="22" t="s">
        <v>231</v>
      </c>
      <c r="E7" s="9">
        <v>40904</v>
      </c>
      <c r="F7" s="22">
        <v>26</v>
      </c>
      <c r="G7" s="22">
        <v>0</v>
      </c>
      <c r="H7" s="22">
        <f t="shared" si="0"/>
        <v>65000</v>
      </c>
      <c r="I7" s="22">
        <f t="shared" si="1"/>
        <v>0</v>
      </c>
      <c r="J7" s="9">
        <v>40916</v>
      </c>
      <c r="K7" s="9">
        <v>40918</v>
      </c>
      <c r="L7" s="22">
        <v>1</v>
      </c>
      <c r="M7" s="22" t="s">
        <v>64</v>
      </c>
      <c r="N7" s="22">
        <f t="shared" si="2"/>
        <v>26</v>
      </c>
      <c r="O7" s="22">
        <f t="shared" si="3"/>
        <v>65000</v>
      </c>
    </row>
    <row r="8" spans="1:15" ht="14.25" x14ac:dyDescent="0.2">
      <c r="A8" s="22" t="s">
        <v>221</v>
      </c>
      <c r="B8" s="22" t="s">
        <v>339</v>
      </c>
      <c r="C8" s="22">
        <v>3900</v>
      </c>
      <c r="D8" s="22" t="s">
        <v>214</v>
      </c>
      <c r="E8" s="9">
        <v>40908</v>
      </c>
      <c r="F8" s="22">
        <v>46</v>
      </c>
      <c r="G8" s="22">
        <v>4</v>
      </c>
      <c r="H8" s="22">
        <f t="shared" si="0"/>
        <v>179400</v>
      </c>
      <c r="I8" s="22">
        <f t="shared" si="1"/>
        <v>15600</v>
      </c>
      <c r="J8" s="9">
        <v>40916</v>
      </c>
      <c r="K8" s="9">
        <v>40918</v>
      </c>
      <c r="L8" s="22">
        <v>1</v>
      </c>
      <c r="M8" s="22" t="s">
        <v>216</v>
      </c>
      <c r="N8" s="22">
        <f t="shared" si="2"/>
        <v>42</v>
      </c>
      <c r="O8" s="22">
        <f t="shared" si="3"/>
        <v>163800</v>
      </c>
    </row>
    <row r="9" spans="1:15" ht="14.25" x14ac:dyDescent="0.2">
      <c r="A9" s="22" t="s">
        <v>224</v>
      </c>
      <c r="B9" s="22" t="s">
        <v>343</v>
      </c>
      <c r="C9" s="22">
        <v>1100</v>
      </c>
      <c r="D9" s="22" t="s">
        <v>229</v>
      </c>
      <c r="E9" s="9">
        <v>40916</v>
      </c>
      <c r="F9" s="22">
        <v>20</v>
      </c>
      <c r="G9" s="22">
        <v>3</v>
      </c>
      <c r="H9" s="22">
        <f t="shared" si="0"/>
        <v>22000</v>
      </c>
      <c r="I9" s="22">
        <f t="shared" si="1"/>
        <v>3300</v>
      </c>
      <c r="J9" s="9">
        <v>40918</v>
      </c>
      <c r="K9" s="9">
        <v>40919</v>
      </c>
      <c r="L9" s="22">
        <v>1</v>
      </c>
      <c r="M9" s="22" t="s">
        <v>215</v>
      </c>
      <c r="N9" s="22">
        <f t="shared" si="2"/>
        <v>17</v>
      </c>
      <c r="O9" s="22">
        <f t="shared" si="3"/>
        <v>18700</v>
      </c>
    </row>
    <row r="10" spans="1:15" ht="14.25" x14ac:dyDescent="0.2">
      <c r="A10" s="22" t="s">
        <v>219</v>
      </c>
      <c r="B10" s="22" t="s">
        <v>341</v>
      </c>
      <c r="C10" s="22">
        <v>2360</v>
      </c>
      <c r="D10" s="22" t="s">
        <v>214</v>
      </c>
      <c r="E10" s="9">
        <v>40916</v>
      </c>
      <c r="F10" s="22">
        <v>20</v>
      </c>
      <c r="G10" s="22">
        <v>3</v>
      </c>
      <c r="H10" s="22">
        <f t="shared" si="0"/>
        <v>47200</v>
      </c>
      <c r="I10" s="22">
        <f t="shared" si="1"/>
        <v>7080</v>
      </c>
      <c r="J10" s="9">
        <v>40921</v>
      </c>
      <c r="K10" s="9">
        <v>40922</v>
      </c>
      <c r="L10" s="22">
        <v>2</v>
      </c>
      <c r="M10" s="22" t="s">
        <v>218</v>
      </c>
      <c r="N10" s="22">
        <f t="shared" si="2"/>
        <v>17</v>
      </c>
      <c r="O10" s="22">
        <f t="shared" si="3"/>
        <v>40120</v>
      </c>
    </row>
    <row r="11" spans="1:15" ht="14.25" x14ac:dyDescent="0.2">
      <c r="A11" s="22" t="s">
        <v>219</v>
      </c>
      <c r="B11" s="22" t="s">
        <v>345</v>
      </c>
      <c r="C11" s="22">
        <v>4850</v>
      </c>
      <c r="D11" s="22" t="s">
        <v>228</v>
      </c>
      <c r="E11" s="9">
        <v>40917</v>
      </c>
      <c r="F11" s="22">
        <v>24</v>
      </c>
      <c r="G11" s="22">
        <v>1</v>
      </c>
      <c r="H11" s="22">
        <f t="shared" si="0"/>
        <v>116400</v>
      </c>
      <c r="I11" s="22">
        <f t="shared" si="1"/>
        <v>4850</v>
      </c>
      <c r="J11" s="9">
        <v>40921</v>
      </c>
      <c r="K11" s="9">
        <v>40923</v>
      </c>
      <c r="L11" s="22">
        <v>2</v>
      </c>
      <c r="M11" s="22" t="s">
        <v>217</v>
      </c>
      <c r="N11" s="22">
        <f t="shared" si="2"/>
        <v>23</v>
      </c>
      <c r="O11" s="22">
        <f t="shared" si="3"/>
        <v>111550</v>
      </c>
    </row>
    <row r="12" spans="1:15" ht="14.25" x14ac:dyDescent="0.2">
      <c r="A12" s="22" t="s">
        <v>222</v>
      </c>
      <c r="B12" s="22" t="s">
        <v>342</v>
      </c>
      <c r="C12" s="22">
        <v>4100</v>
      </c>
      <c r="D12" s="22" t="s">
        <v>214</v>
      </c>
      <c r="E12" s="9">
        <v>40915</v>
      </c>
      <c r="F12" s="22">
        <v>30</v>
      </c>
      <c r="G12" s="22">
        <v>2</v>
      </c>
      <c r="H12" s="22">
        <f t="shared" si="0"/>
        <v>123000</v>
      </c>
      <c r="I12" s="22">
        <f t="shared" si="1"/>
        <v>8200</v>
      </c>
      <c r="J12" s="9">
        <v>40922</v>
      </c>
      <c r="K12" s="9">
        <v>40923</v>
      </c>
      <c r="L12" s="22">
        <v>1</v>
      </c>
      <c r="M12" s="22" t="s">
        <v>218</v>
      </c>
      <c r="N12" s="22">
        <f t="shared" si="2"/>
        <v>28</v>
      </c>
      <c r="O12" s="22">
        <f t="shared" si="3"/>
        <v>114800</v>
      </c>
    </row>
    <row r="13" spans="1:15" ht="14.25" x14ac:dyDescent="0.2">
      <c r="A13" s="22" t="s">
        <v>219</v>
      </c>
      <c r="B13" s="22" t="s">
        <v>343</v>
      </c>
      <c r="C13" s="22">
        <v>2500</v>
      </c>
      <c r="D13" s="22" t="s">
        <v>232</v>
      </c>
      <c r="E13" s="9">
        <v>40915</v>
      </c>
      <c r="F13" s="22">
        <v>49</v>
      </c>
      <c r="G13" s="22">
        <v>2</v>
      </c>
      <c r="H13" s="22">
        <f t="shared" si="0"/>
        <v>122500</v>
      </c>
      <c r="I13" s="22">
        <f t="shared" si="1"/>
        <v>5000</v>
      </c>
      <c r="J13" s="9">
        <v>40923</v>
      </c>
      <c r="K13" s="9">
        <v>40924</v>
      </c>
      <c r="L13" s="22">
        <v>1</v>
      </c>
      <c r="M13" s="22" t="s">
        <v>218</v>
      </c>
      <c r="N13" s="22">
        <f t="shared" si="2"/>
        <v>47</v>
      </c>
      <c r="O13" s="22">
        <f t="shared" si="3"/>
        <v>117500</v>
      </c>
    </row>
    <row r="14" spans="1:15" ht="14.25" x14ac:dyDescent="0.2">
      <c r="A14" s="22" t="s">
        <v>222</v>
      </c>
      <c r="B14" s="22" t="s">
        <v>342</v>
      </c>
      <c r="C14" s="22">
        <v>4100</v>
      </c>
      <c r="D14" s="22" t="s">
        <v>231</v>
      </c>
      <c r="E14" s="9">
        <v>40921</v>
      </c>
      <c r="F14" s="22">
        <v>24</v>
      </c>
      <c r="G14" s="22">
        <v>0</v>
      </c>
      <c r="H14" s="22">
        <f t="shared" si="0"/>
        <v>98400</v>
      </c>
      <c r="I14" s="22">
        <f t="shared" si="1"/>
        <v>0</v>
      </c>
      <c r="J14" s="9">
        <v>40924</v>
      </c>
      <c r="K14" s="9">
        <v>40925</v>
      </c>
      <c r="L14" s="22">
        <v>2</v>
      </c>
      <c r="M14" s="22" t="s">
        <v>117</v>
      </c>
      <c r="N14" s="22">
        <f t="shared" si="2"/>
        <v>24</v>
      </c>
      <c r="O14" s="22">
        <f t="shared" si="3"/>
        <v>98400</v>
      </c>
    </row>
    <row r="15" spans="1:15" ht="14.25" x14ac:dyDescent="0.2">
      <c r="A15" s="22" t="s">
        <v>225</v>
      </c>
      <c r="B15" s="22" t="s">
        <v>348</v>
      </c>
      <c r="C15" s="22">
        <v>2750</v>
      </c>
      <c r="D15" s="22" t="s">
        <v>228</v>
      </c>
      <c r="E15" s="9">
        <v>40917</v>
      </c>
      <c r="F15" s="22">
        <v>23</v>
      </c>
      <c r="G15" s="22">
        <v>0</v>
      </c>
      <c r="H15" s="22">
        <f t="shared" si="0"/>
        <v>63250</v>
      </c>
      <c r="I15" s="22">
        <f t="shared" si="1"/>
        <v>0</v>
      </c>
      <c r="J15" s="9">
        <v>40925</v>
      </c>
      <c r="K15" s="9">
        <v>40925</v>
      </c>
      <c r="L15" s="22">
        <v>1</v>
      </c>
      <c r="M15" s="22" t="s">
        <v>117</v>
      </c>
      <c r="N15" s="22">
        <f t="shared" si="2"/>
        <v>23</v>
      </c>
      <c r="O15" s="22">
        <f t="shared" si="3"/>
        <v>63250</v>
      </c>
    </row>
    <row r="16" spans="1:15" ht="14.25" x14ac:dyDescent="0.2">
      <c r="A16" s="22" t="s">
        <v>219</v>
      </c>
      <c r="B16" s="22" t="s">
        <v>341</v>
      </c>
      <c r="C16" s="22">
        <v>2400</v>
      </c>
      <c r="D16" s="22" t="s">
        <v>229</v>
      </c>
      <c r="E16" s="9">
        <v>40925</v>
      </c>
      <c r="F16" s="22">
        <v>23</v>
      </c>
      <c r="G16" s="22">
        <v>4</v>
      </c>
      <c r="H16" s="22">
        <f t="shared" si="0"/>
        <v>55200</v>
      </c>
      <c r="I16" s="22">
        <f t="shared" si="1"/>
        <v>9600</v>
      </c>
      <c r="J16" s="9">
        <v>40926</v>
      </c>
      <c r="K16" s="9">
        <v>40928</v>
      </c>
      <c r="L16" s="22">
        <v>2</v>
      </c>
      <c r="M16" s="22" t="s">
        <v>117</v>
      </c>
      <c r="N16" s="22">
        <f t="shared" si="2"/>
        <v>19</v>
      </c>
      <c r="O16" s="22">
        <f t="shared" si="3"/>
        <v>45600</v>
      </c>
    </row>
    <row r="17" spans="1:15" ht="14.25" x14ac:dyDescent="0.2">
      <c r="A17" s="22" t="s">
        <v>226</v>
      </c>
      <c r="B17" s="22" t="s">
        <v>342</v>
      </c>
      <c r="C17" s="22">
        <v>1960</v>
      </c>
      <c r="D17" s="22" t="s">
        <v>230</v>
      </c>
      <c r="E17" s="9">
        <v>40919</v>
      </c>
      <c r="F17" s="22">
        <v>33</v>
      </c>
      <c r="G17" s="22">
        <v>0</v>
      </c>
      <c r="H17" s="22">
        <f t="shared" si="0"/>
        <v>64680</v>
      </c>
      <c r="I17" s="22">
        <f t="shared" si="1"/>
        <v>0</v>
      </c>
      <c r="J17" s="9">
        <v>40927</v>
      </c>
      <c r="K17" s="9">
        <v>40927</v>
      </c>
      <c r="L17" s="22">
        <v>2</v>
      </c>
      <c r="M17" s="22" t="s">
        <v>216</v>
      </c>
      <c r="N17" s="22">
        <f t="shared" si="2"/>
        <v>33</v>
      </c>
      <c r="O17" s="22">
        <f t="shared" si="3"/>
        <v>64680</v>
      </c>
    </row>
    <row r="18" spans="1:15" ht="14.25" x14ac:dyDescent="0.2">
      <c r="A18" s="22" t="s">
        <v>221</v>
      </c>
      <c r="B18" s="22" t="s">
        <v>342</v>
      </c>
      <c r="C18" s="22">
        <v>1800</v>
      </c>
      <c r="D18" s="22" t="s">
        <v>232</v>
      </c>
      <c r="E18" s="9">
        <v>40916</v>
      </c>
      <c r="F18" s="22">
        <v>46</v>
      </c>
      <c r="G18" s="22">
        <v>1</v>
      </c>
      <c r="H18" s="22">
        <f t="shared" si="0"/>
        <v>82800</v>
      </c>
      <c r="I18" s="22">
        <f t="shared" si="1"/>
        <v>1800</v>
      </c>
      <c r="J18" s="9">
        <v>40927</v>
      </c>
      <c r="K18" s="9">
        <v>40929</v>
      </c>
      <c r="L18" s="22">
        <v>2</v>
      </c>
      <c r="M18" s="22" t="s">
        <v>217</v>
      </c>
      <c r="N18" s="22">
        <f t="shared" si="2"/>
        <v>45</v>
      </c>
      <c r="O18" s="22">
        <f t="shared" si="3"/>
        <v>81000</v>
      </c>
    </row>
    <row r="19" spans="1:15" ht="14.25" x14ac:dyDescent="0.2">
      <c r="A19" s="22" t="s">
        <v>222</v>
      </c>
      <c r="B19" s="22" t="s">
        <v>342</v>
      </c>
      <c r="C19" s="22">
        <v>4100</v>
      </c>
      <c r="D19" s="22" t="s">
        <v>230</v>
      </c>
      <c r="E19" s="9">
        <v>40928</v>
      </c>
      <c r="F19" s="22">
        <v>27</v>
      </c>
      <c r="G19" s="22">
        <v>4</v>
      </c>
      <c r="H19" s="22">
        <f t="shared" si="0"/>
        <v>110700</v>
      </c>
      <c r="I19" s="22">
        <f t="shared" si="1"/>
        <v>16400</v>
      </c>
      <c r="J19" s="9">
        <v>40928</v>
      </c>
      <c r="K19" s="9">
        <v>40928</v>
      </c>
      <c r="L19" s="22">
        <v>2</v>
      </c>
      <c r="M19" s="22" t="s">
        <v>117</v>
      </c>
      <c r="N19" s="22">
        <f t="shared" si="2"/>
        <v>23</v>
      </c>
      <c r="O19" s="22">
        <f t="shared" si="3"/>
        <v>94300</v>
      </c>
    </row>
    <row r="20" spans="1:15" ht="14.25" x14ac:dyDescent="0.2">
      <c r="A20" s="22" t="s">
        <v>220</v>
      </c>
      <c r="B20" s="22" t="s">
        <v>340</v>
      </c>
      <c r="C20" s="22">
        <v>1280</v>
      </c>
      <c r="D20" s="22" t="s">
        <v>231</v>
      </c>
      <c r="E20" s="9">
        <v>40919</v>
      </c>
      <c r="F20" s="22">
        <v>15</v>
      </c>
      <c r="G20" s="22">
        <v>4</v>
      </c>
      <c r="H20" s="22">
        <f t="shared" si="0"/>
        <v>19200</v>
      </c>
      <c r="I20" s="22">
        <f t="shared" si="1"/>
        <v>5120</v>
      </c>
      <c r="J20" s="9">
        <v>40930</v>
      </c>
      <c r="K20" s="9">
        <v>40931</v>
      </c>
      <c r="L20" s="22">
        <v>2</v>
      </c>
      <c r="M20" s="22" t="s">
        <v>117</v>
      </c>
      <c r="N20" s="22">
        <f t="shared" si="2"/>
        <v>11</v>
      </c>
      <c r="O20" s="22">
        <f t="shared" si="3"/>
        <v>14080</v>
      </c>
    </row>
    <row r="21" spans="1:15" ht="14.25" x14ac:dyDescent="0.2">
      <c r="A21" s="22" t="s">
        <v>220</v>
      </c>
      <c r="B21" s="22" t="s">
        <v>345</v>
      </c>
      <c r="C21" s="22">
        <v>3380</v>
      </c>
      <c r="D21" s="22" t="s">
        <v>231</v>
      </c>
      <c r="E21" s="9">
        <v>40923</v>
      </c>
      <c r="F21" s="22">
        <v>35</v>
      </c>
      <c r="G21" s="22">
        <v>3</v>
      </c>
      <c r="H21" s="22">
        <f t="shared" si="0"/>
        <v>118300</v>
      </c>
      <c r="I21" s="22">
        <f t="shared" si="1"/>
        <v>10140</v>
      </c>
      <c r="J21" s="9">
        <v>40931</v>
      </c>
      <c r="K21" s="9">
        <v>40933</v>
      </c>
      <c r="L21" s="22">
        <v>1</v>
      </c>
      <c r="M21" s="22" t="s">
        <v>217</v>
      </c>
      <c r="N21" s="22">
        <f t="shared" si="2"/>
        <v>32</v>
      </c>
      <c r="O21" s="22">
        <f t="shared" si="3"/>
        <v>108160</v>
      </c>
    </row>
    <row r="22" spans="1:15" ht="14.25" x14ac:dyDescent="0.2">
      <c r="A22" s="22" t="s">
        <v>222</v>
      </c>
      <c r="B22" s="22" t="s">
        <v>345</v>
      </c>
      <c r="C22" s="22">
        <v>2870</v>
      </c>
      <c r="D22" s="22" t="s">
        <v>231</v>
      </c>
      <c r="E22" s="9">
        <v>40924</v>
      </c>
      <c r="F22" s="22">
        <v>11</v>
      </c>
      <c r="G22" s="22">
        <v>2</v>
      </c>
      <c r="H22" s="22">
        <f t="shared" si="0"/>
        <v>31570</v>
      </c>
      <c r="I22" s="22">
        <f t="shared" si="1"/>
        <v>5740</v>
      </c>
      <c r="J22" s="9">
        <v>40931</v>
      </c>
      <c r="K22" s="9">
        <v>40933</v>
      </c>
      <c r="L22" s="22">
        <v>1</v>
      </c>
      <c r="M22" s="22" t="s">
        <v>215</v>
      </c>
      <c r="N22" s="22">
        <f t="shared" si="2"/>
        <v>9</v>
      </c>
      <c r="O22" s="22">
        <f t="shared" si="3"/>
        <v>25830</v>
      </c>
    </row>
    <row r="23" spans="1:15" ht="14.25" x14ac:dyDescent="0.2">
      <c r="A23" s="22" t="s">
        <v>227</v>
      </c>
      <c r="B23" s="22" t="s">
        <v>345</v>
      </c>
      <c r="C23" s="22">
        <v>1080</v>
      </c>
      <c r="D23" s="22" t="s">
        <v>229</v>
      </c>
      <c r="E23" s="9">
        <v>40931</v>
      </c>
      <c r="F23" s="22">
        <v>50</v>
      </c>
      <c r="G23" s="22">
        <v>3</v>
      </c>
      <c r="H23" s="22">
        <f t="shared" si="0"/>
        <v>54000</v>
      </c>
      <c r="I23" s="22">
        <f t="shared" si="1"/>
        <v>3240</v>
      </c>
      <c r="J23" s="9">
        <v>40933</v>
      </c>
      <c r="K23" s="9">
        <v>40933</v>
      </c>
      <c r="L23" s="22">
        <v>1</v>
      </c>
      <c r="M23" s="22" t="s">
        <v>217</v>
      </c>
      <c r="N23" s="22">
        <f t="shared" si="2"/>
        <v>47</v>
      </c>
      <c r="O23" s="22">
        <f t="shared" si="3"/>
        <v>50760</v>
      </c>
    </row>
    <row r="24" spans="1:15" ht="14.25" x14ac:dyDescent="0.2">
      <c r="A24" s="22" t="s">
        <v>224</v>
      </c>
      <c r="B24" s="22" t="s">
        <v>343</v>
      </c>
      <c r="C24" s="22">
        <v>1100</v>
      </c>
      <c r="D24" s="22" t="s">
        <v>231</v>
      </c>
      <c r="E24" s="9">
        <v>40924</v>
      </c>
      <c r="F24" s="22">
        <v>16</v>
      </c>
      <c r="G24" s="22">
        <v>4</v>
      </c>
      <c r="H24" s="22">
        <f t="shared" si="0"/>
        <v>17600</v>
      </c>
      <c r="I24" s="22">
        <f t="shared" si="1"/>
        <v>4400</v>
      </c>
      <c r="J24" s="9">
        <v>40933</v>
      </c>
      <c r="K24" s="9">
        <v>40933</v>
      </c>
      <c r="L24" s="22">
        <v>1</v>
      </c>
      <c r="M24" s="22" t="s">
        <v>117</v>
      </c>
      <c r="N24" s="22">
        <f t="shared" si="2"/>
        <v>12</v>
      </c>
      <c r="O24" s="22">
        <f t="shared" si="3"/>
        <v>13200</v>
      </c>
    </row>
    <row r="25" spans="1:15" ht="14.25" x14ac:dyDescent="0.2">
      <c r="A25" s="22" t="s">
        <v>222</v>
      </c>
      <c r="B25" s="22" t="s">
        <v>344</v>
      </c>
      <c r="C25" s="22">
        <v>4050</v>
      </c>
      <c r="D25" s="22" t="s">
        <v>230</v>
      </c>
      <c r="E25" s="9">
        <v>40923</v>
      </c>
      <c r="F25" s="22">
        <v>16</v>
      </c>
      <c r="G25" s="22">
        <v>4</v>
      </c>
      <c r="H25" s="22">
        <f t="shared" si="0"/>
        <v>64800</v>
      </c>
      <c r="I25" s="22">
        <f t="shared" si="1"/>
        <v>16200</v>
      </c>
      <c r="J25" s="9">
        <v>40934</v>
      </c>
      <c r="K25" s="9">
        <v>40936</v>
      </c>
      <c r="L25" s="22">
        <v>2</v>
      </c>
      <c r="M25" s="22" t="s">
        <v>216</v>
      </c>
      <c r="N25" s="22">
        <f t="shared" si="2"/>
        <v>12</v>
      </c>
      <c r="O25" s="22">
        <f t="shared" si="3"/>
        <v>48600</v>
      </c>
    </row>
    <row r="26" spans="1:15" ht="14.25" x14ac:dyDescent="0.2">
      <c r="A26" s="22" t="s">
        <v>221</v>
      </c>
      <c r="B26" s="22" t="s">
        <v>339</v>
      </c>
      <c r="C26" s="22">
        <v>3900</v>
      </c>
      <c r="D26" s="22" t="s">
        <v>229</v>
      </c>
      <c r="E26" s="9">
        <v>40931</v>
      </c>
      <c r="F26" s="22">
        <v>27</v>
      </c>
      <c r="G26" s="22">
        <v>4</v>
      </c>
      <c r="H26" s="22">
        <f t="shared" si="0"/>
        <v>105300</v>
      </c>
      <c r="I26" s="22">
        <f t="shared" si="1"/>
        <v>15600</v>
      </c>
      <c r="J26" s="9">
        <v>40936</v>
      </c>
      <c r="K26" s="9">
        <v>40937</v>
      </c>
      <c r="L26" s="22">
        <v>1</v>
      </c>
      <c r="M26" s="22" t="s">
        <v>117</v>
      </c>
      <c r="N26" s="22">
        <f t="shared" si="2"/>
        <v>23</v>
      </c>
      <c r="O26" s="22">
        <f t="shared" si="3"/>
        <v>89700</v>
      </c>
    </row>
    <row r="27" spans="1:15" ht="14.25" x14ac:dyDescent="0.2">
      <c r="A27" s="22" t="s">
        <v>224</v>
      </c>
      <c r="B27" s="22" t="s">
        <v>340</v>
      </c>
      <c r="C27" s="22">
        <v>1750</v>
      </c>
      <c r="D27" s="22" t="s">
        <v>232</v>
      </c>
      <c r="E27" s="9">
        <v>40934</v>
      </c>
      <c r="F27" s="22">
        <v>45</v>
      </c>
      <c r="G27" s="22">
        <v>3</v>
      </c>
      <c r="H27" s="22">
        <f t="shared" si="0"/>
        <v>78750</v>
      </c>
      <c r="I27" s="22">
        <f t="shared" si="1"/>
        <v>5250</v>
      </c>
      <c r="J27" s="9">
        <v>40937</v>
      </c>
      <c r="K27" s="9">
        <v>40938</v>
      </c>
      <c r="L27" s="22">
        <v>2</v>
      </c>
      <c r="M27" s="22" t="s">
        <v>217</v>
      </c>
      <c r="N27" s="22">
        <f t="shared" si="2"/>
        <v>42</v>
      </c>
      <c r="O27" s="22">
        <f t="shared" si="3"/>
        <v>73500</v>
      </c>
    </row>
    <row r="28" spans="1:15" ht="14.25" x14ac:dyDescent="0.2">
      <c r="A28" s="22" t="s">
        <v>226</v>
      </c>
      <c r="B28" s="22" t="s">
        <v>340</v>
      </c>
      <c r="C28" s="22">
        <v>1200</v>
      </c>
      <c r="D28" s="22" t="s">
        <v>232</v>
      </c>
      <c r="E28" s="9">
        <v>40934</v>
      </c>
      <c r="F28" s="22">
        <v>10</v>
      </c>
      <c r="G28" s="22">
        <v>1</v>
      </c>
      <c r="H28" s="22">
        <f t="shared" si="0"/>
        <v>12000</v>
      </c>
      <c r="I28" s="22">
        <f t="shared" si="1"/>
        <v>1200</v>
      </c>
      <c r="J28" s="9">
        <v>40940</v>
      </c>
      <c r="K28" s="9">
        <v>40942</v>
      </c>
      <c r="L28" s="22">
        <v>1</v>
      </c>
      <c r="M28" s="22" t="s">
        <v>117</v>
      </c>
      <c r="N28" s="22">
        <f t="shared" si="2"/>
        <v>9</v>
      </c>
      <c r="O28" s="22">
        <f t="shared" si="3"/>
        <v>10800</v>
      </c>
    </row>
    <row r="29" spans="1:15" ht="14.25" x14ac:dyDescent="0.2">
      <c r="A29" s="22" t="s">
        <v>223</v>
      </c>
      <c r="B29" s="22" t="s">
        <v>340</v>
      </c>
      <c r="C29" s="22">
        <v>4550</v>
      </c>
      <c r="D29" s="22" t="s">
        <v>214</v>
      </c>
      <c r="E29" s="9">
        <v>40941</v>
      </c>
      <c r="F29" s="22">
        <v>22</v>
      </c>
      <c r="G29" s="22">
        <v>4</v>
      </c>
      <c r="H29" s="22">
        <f t="shared" si="0"/>
        <v>100100</v>
      </c>
      <c r="I29" s="22">
        <f t="shared" si="1"/>
        <v>18200</v>
      </c>
      <c r="J29" s="9">
        <v>40941</v>
      </c>
      <c r="K29" s="9">
        <v>40943</v>
      </c>
      <c r="L29" s="22">
        <v>1</v>
      </c>
      <c r="M29" s="22" t="s">
        <v>217</v>
      </c>
      <c r="N29" s="22">
        <f t="shared" si="2"/>
        <v>18</v>
      </c>
      <c r="O29" s="22">
        <f t="shared" si="3"/>
        <v>81900</v>
      </c>
    </row>
    <row r="30" spans="1:15" ht="14.25" x14ac:dyDescent="0.2">
      <c r="A30" s="22" t="s">
        <v>225</v>
      </c>
      <c r="B30" s="22" t="s">
        <v>347</v>
      </c>
      <c r="C30" s="22">
        <v>3750</v>
      </c>
      <c r="D30" s="22" t="s">
        <v>229</v>
      </c>
      <c r="E30" s="9">
        <v>40942</v>
      </c>
      <c r="F30" s="22">
        <v>39</v>
      </c>
      <c r="G30" s="22">
        <v>1</v>
      </c>
      <c r="H30" s="22">
        <f t="shared" si="0"/>
        <v>146250</v>
      </c>
      <c r="I30" s="22">
        <f t="shared" si="1"/>
        <v>3750</v>
      </c>
      <c r="J30" s="9">
        <v>40943</v>
      </c>
      <c r="K30" s="9">
        <v>40945</v>
      </c>
      <c r="L30" s="22">
        <v>1</v>
      </c>
      <c r="M30" s="22" t="s">
        <v>216</v>
      </c>
      <c r="N30" s="22">
        <f t="shared" si="2"/>
        <v>38</v>
      </c>
      <c r="O30" s="22">
        <f t="shared" si="3"/>
        <v>142500</v>
      </c>
    </row>
    <row r="31" spans="1:15" ht="14.25" x14ac:dyDescent="0.2">
      <c r="A31" s="22" t="s">
        <v>219</v>
      </c>
      <c r="B31" s="22" t="s">
        <v>345</v>
      </c>
      <c r="C31" s="22">
        <v>4900</v>
      </c>
      <c r="D31" s="22" t="s">
        <v>229</v>
      </c>
      <c r="E31" s="9">
        <v>40940</v>
      </c>
      <c r="F31" s="22">
        <v>48</v>
      </c>
      <c r="G31" s="22">
        <v>0</v>
      </c>
      <c r="H31" s="22">
        <f t="shared" si="0"/>
        <v>235200</v>
      </c>
      <c r="I31" s="22">
        <f t="shared" si="1"/>
        <v>0</v>
      </c>
      <c r="J31" s="9">
        <v>40944</v>
      </c>
      <c r="K31" s="9">
        <v>40946</v>
      </c>
      <c r="L31" s="22">
        <v>1</v>
      </c>
      <c r="M31" s="22" t="s">
        <v>216</v>
      </c>
      <c r="N31" s="22">
        <f t="shared" si="2"/>
        <v>48</v>
      </c>
      <c r="O31" s="22">
        <f t="shared" si="3"/>
        <v>235200</v>
      </c>
    </row>
    <row r="32" spans="1:15" ht="14.25" x14ac:dyDescent="0.2">
      <c r="A32" s="22" t="s">
        <v>219</v>
      </c>
      <c r="B32" s="22" t="s">
        <v>345</v>
      </c>
      <c r="C32" s="22">
        <v>5000</v>
      </c>
      <c r="D32" s="22" t="s">
        <v>232</v>
      </c>
      <c r="E32" s="9">
        <v>40946</v>
      </c>
      <c r="F32" s="22">
        <v>31</v>
      </c>
      <c r="G32" s="22">
        <v>3</v>
      </c>
      <c r="H32" s="22">
        <f t="shared" si="0"/>
        <v>155000</v>
      </c>
      <c r="I32" s="22">
        <f t="shared" si="1"/>
        <v>15000</v>
      </c>
      <c r="J32" s="9">
        <v>40947</v>
      </c>
      <c r="K32" s="9">
        <v>40947</v>
      </c>
      <c r="L32" s="22">
        <v>1</v>
      </c>
      <c r="M32" s="22" t="s">
        <v>217</v>
      </c>
      <c r="N32" s="22">
        <f t="shared" si="2"/>
        <v>28</v>
      </c>
      <c r="O32" s="22">
        <f t="shared" si="3"/>
        <v>140000</v>
      </c>
    </row>
    <row r="33" spans="1:15" ht="14.25" x14ac:dyDescent="0.2">
      <c r="A33" s="22" t="s">
        <v>222</v>
      </c>
      <c r="B33" s="22" t="s">
        <v>344</v>
      </c>
      <c r="C33" s="22">
        <v>4000</v>
      </c>
      <c r="D33" s="22" t="s">
        <v>228</v>
      </c>
      <c r="E33" s="9">
        <v>40939</v>
      </c>
      <c r="F33" s="22">
        <v>24</v>
      </c>
      <c r="G33" s="22">
        <v>1</v>
      </c>
      <c r="H33" s="22">
        <f t="shared" si="0"/>
        <v>96000</v>
      </c>
      <c r="I33" s="22">
        <f t="shared" si="1"/>
        <v>4000</v>
      </c>
      <c r="J33" s="9">
        <v>40948</v>
      </c>
      <c r="K33" s="9">
        <v>40950</v>
      </c>
      <c r="L33" s="22">
        <v>2</v>
      </c>
      <c r="M33" s="22" t="s">
        <v>215</v>
      </c>
      <c r="N33" s="22">
        <f t="shared" si="2"/>
        <v>23</v>
      </c>
      <c r="O33" s="22">
        <f t="shared" si="3"/>
        <v>92000</v>
      </c>
    </row>
    <row r="34" spans="1:15" ht="14.25" x14ac:dyDescent="0.2">
      <c r="A34" s="22" t="s">
        <v>223</v>
      </c>
      <c r="B34" s="22" t="s">
        <v>344</v>
      </c>
      <c r="C34" s="22">
        <v>10000</v>
      </c>
      <c r="D34" s="22" t="s">
        <v>229</v>
      </c>
      <c r="E34" s="9">
        <v>40944</v>
      </c>
      <c r="F34" s="22">
        <v>28</v>
      </c>
      <c r="G34" s="22">
        <v>0</v>
      </c>
      <c r="H34" s="22">
        <f t="shared" si="0"/>
        <v>280000</v>
      </c>
      <c r="I34" s="22">
        <f t="shared" si="1"/>
        <v>0</v>
      </c>
      <c r="J34" s="9">
        <v>40949</v>
      </c>
      <c r="K34" s="9">
        <v>40950</v>
      </c>
      <c r="L34" s="22">
        <v>2</v>
      </c>
      <c r="M34" s="22" t="s">
        <v>215</v>
      </c>
      <c r="N34" s="22">
        <f t="shared" si="2"/>
        <v>28</v>
      </c>
      <c r="O34" s="22">
        <f t="shared" si="3"/>
        <v>280000</v>
      </c>
    </row>
    <row r="35" spans="1:15" ht="14.25" x14ac:dyDescent="0.2">
      <c r="A35" s="22" t="s">
        <v>223</v>
      </c>
      <c r="B35" s="22" t="s">
        <v>340</v>
      </c>
      <c r="C35" s="22">
        <v>4550</v>
      </c>
      <c r="D35" s="22" t="s">
        <v>230</v>
      </c>
      <c r="E35" s="9">
        <v>40941</v>
      </c>
      <c r="F35" s="22">
        <v>41</v>
      </c>
      <c r="G35" s="22">
        <v>4</v>
      </c>
      <c r="H35" s="22">
        <f t="shared" si="0"/>
        <v>186550</v>
      </c>
      <c r="I35" s="22">
        <f t="shared" si="1"/>
        <v>18200</v>
      </c>
      <c r="J35" s="9">
        <v>40949</v>
      </c>
      <c r="K35" s="9">
        <v>40951</v>
      </c>
      <c r="L35" s="22">
        <v>2</v>
      </c>
      <c r="M35" s="22" t="s">
        <v>117</v>
      </c>
      <c r="N35" s="22">
        <f t="shared" si="2"/>
        <v>37</v>
      </c>
      <c r="O35" s="22">
        <f t="shared" si="3"/>
        <v>168350</v>
      </c>
    </row>
    <row r="36" spans="1:15" ht="14.25" x14ac:dyDescent="0.2">
      <c r="A36" s="22" t="s">
        <v>220</v>
      </c>
      <c r="B36" s="22" t="s">
        <v>344</v>
      </c>
      <c r="C36" s="22">
        <v>2850</v>
      </c>
      <c r="D36" s="22" t="s">
        <v>230</v>
      </c>
      <c r="E36" s="9">
        <v>40946</v>
      </c>
      <c r="F36" s="22">
        <v>23</v>
      </c>
      <c r="G36" s="22">
        <v>3</v>
      </c>
      <c r="H36" s="22">
        <f t="shared" si="0"/>
        <v>65550</v>
      </c>
      <c r="I36" s="22">
        <f t="shared" si="1"/>
        <v>8550</v>
      </c>
      <c r="J36" s="9">
        <v>40951</v>
      </c>
      <c r="K36" s="9">
        <v>40952</v>
      </c>
      <c r="L36" s="22">
        <v>2</v>
      </c>
      <c r="M36" s="22" t="s">
        <v>217</v>
      </c>
      <c r="N36" s="22">
        <f t="shared" si="2"/>
        <v>20</v>
      </c>
      <c r="O36" s="22">
        <f t="shared" si="3"/>
        <v>57000</v>
      </c>
    </row>
    <row r="37" spans="1:15" ht="14.25" x14ac:dyDescent="0.2">
      <c r="A37" s="22" t="s">
        <v>226</v>
      </c>
      <c r="B37" s="22" t="s">
        <v>341</v>
      </c>
      <c r="C37" s="22">
        <v>1600</v>
      </c>
      <c r="D37" s="22" t="s">
        <v>232</v>
      </c>
      <c r="E37" s="9">
        <v>40951</v>
      </c>
      <c r="F37" s="22">
        <v>35</v>
      </c>
      <c r="G37" s="22">
        <v>1</v>
      </c>
      <c r="H37" s="22">
        <f t="shared" si="0"/>
        <v>56000</v>
      </c>
      <c r="I37" s="22">
        <f t="shared" si="1"/>
        <v>1600</v>
      </c>
      <c r="J37" s="9">
        <v>40953</v>
      </c>
      <c r="K37" s="9">
        <v>40953</v>
      </c>
      <c r="L37" s="22">
        <v>1</v>
      </c>
      <c r="M37" s="22" t="s">
        <v>64</v>
      </c>
      <c r="N37" s="22">
        <f t="shared" si="2"/>
        <v>34</v>
      </c>
      <c r="O37" s="22">
        <f t="shared" si="3"/>
        <v>54400</v>
      </c>
    </row>
    <row r="38" spans="1:15" ht="14.25" x14ac:dyDescent="0.2">
      <c r="A38" s="22" t="s">
        <v>224</v>
      </c>
      <c r="B38" s="22" t="s">
        <v>339</v>
      </c>
      <c r="C38" s="22">
        <v>900</v>
      </c>
      <c r="D38" s="22" t="s">
        <v>214</v>
      </c>
      <c r="E38" s="9">
        <v>40947</v>
      </c>
      <c r="F38" s="22">
        <v>28</v>
      </c>
      <c r="G38" s="22">
        <v>4</v>
      </c>
      <c r="H38" s="22">
        <f t="shared" si="0"/>
        <v>25200</v>
      </c>
      <c r="I38" s="22">
        <f t="shared" si="1"/>
        <v>3600</v>
      </c>
      <c r="J38" s="9">
        <v>40954</v>
      </c>
      <c r="K38" s="9">
        <v>40956</v>
      </c>
      <c r="L38" s="22">
        <v>2</v>
      </c>
      <c r="M38" s="22" t="s">
        <v>64</v>
      </c>
      <c r="N38" s="22">
        <f t="shared" si="2"/>
        <v>24</v>
      </c>
      <c r="O38" s="22">
        <f t="shared" si="3"/>
        <v>21600</v>
      </c>
    </row>
    <row r="39" spans="1:15" ht="14.25" x14ac:dyDescent="0.2">
      <c r="A39" s="22" t="s">
        <v>223</v>
      </c>
      <c r="B39" s="22" t="s">
        <v>344</v>
      </c>
      <c r="C39" s="22">
        <v>10250</v>
      </c>
      <c r="D39" s="22" t="s">
        <v>231</v>
      </c>
      <c r="E39" s="9">
        <v>40950</v>
      </c>
      <c r="F39" s="22">
        <v>16</v>
      </c>
      <c r="G39" s="22">
        <v>4</v>
      </c>
      <c r="H39" s="22">
        <f t="shared" si="0"/>
        <v>164000</v>
      </c>
      <c r="I39" s="22">
        <f t="shared" si="1"/>
        <v>41000</v>
      </c>
      <c r="J39" s="9">
        <v>40958</v>
      </c>
      <c r="K39" s="9">
        <v>40958</v>
      </c>
      <c r="L39" s="22">
        <v>2</v>
      </c>
      <c r="M39" s="22" t="s">
        <v>64</v>
      </c>
      <c r="N39" s="22">
        <f t="shared" si="2"/>
        <v>12</v>
      </c>
      <c r="O39" s="22">
        <f t="shared" si="3"/>
        <v>123000</v>
      </c>
    </row>
    <row r="40" spans="1:15" ht="14.25" x14ac:dyDescent="0.2">
      <c r="A40" s="22" t="s">
        <v>221</v>
      </c>
      <c r="B40" s="22" t="s">
        <v>339</v>
      </c>
      <c r="C40" s="22">
        <v>3900</v>
      </c>
      <c r="D40" s="22" t="s">
        <v>230</v>
      </c>
      <c r="E40" s="9">
        <v>40949</v>
      </c>
      <c r="F40" s="22">
        <v>38</v>
      </c>
      <c r="G40" s="22">
        <v>4</v>
      </c>
      <c r="H40" s="22">
        <f t="shared" si="0"/>
        <v>148200</v>
      </c>
      <c r="I40" s="22">
        <f t="shared" si="1"/>
        <v>15600</v>
      </c>
      <c r="J40" s="9">
        <v>40958</v>
      </c>
      <c r="K40" s="9">
        <v>40959</v>
      </c>
      <c r="L40" s="22">
        <v>2</v>
      </c>
      <c r="M40" s="22" t="s">
        <v>217</v>
      </c>
      <c r="N40" s="22">
        <f t="shared" si="2"/>
        <v>34</v>
      </c>
      <c r="O40" s="22">
        <f t="shared" si="3"/>
        <v>132600</v>
      </c>
    </row>
    <row r="41" spans="1:15" ht="14.25" x14ac:dyDescent="0.2">
      <c r="A41" s="22" t="s">
        <v>222</v>
      </c>
      <c r="B41" s="22" t="s">
        <v>344</v>
      </c>
      <c r="C41" s="22">
        <v>4050</v>
      </c>
      <c r="D41" s="22" t="s">
        <v>232</v>
      </c>
      <c r="E41" s="9">
        <v>40948</v>
      </c>
      <c r="F41" s="22">
        <v>19</v>
      </c>
      <c r="G41" s="22">
        <v>2</v>
      </c>
      <c r="H41" s="22">
        <f t="shared" si="0"/>
        <v>76950</v>
      </c>
      <c r="I41" s="22">
        <f t="shared" si="1"/>
        <v>8100</v>
      </c>
      <c r="J41" s="9">
        <v>40959</v>
      </c>
      <c r="K41" s="9">
        <v>40959</v>
      </c>
      <c r="L41" s="22">
        <v>2</v>
      </c>
      <c r="M41" s="22" t="s">
        <v>215</v>
      </c>
      <c r="N41" s="22">
        <f t="shared" si="2"/>
        <v>17</v>
      </c>
      <c r="O41" s="22">
        <f t="shared" si="3"/>
        <v>68850</v>
      </c>
    </row>
    <row r="42" spans="1:15" ht="14.25" x14ac:dyDescent="0.2">
      <c r="A42" s="22" t="s">
        <v>223</v>
      </c>
      <c r="B42" s="22" t="s">
        <v>343</v>
      </c>
      <c r="C42" s="22">
        <v>5400</v>
      </c>
      <c r="D42" s="22" t="s">
        <v>228</v>
      </c>
      <c r="E42" s="9">
        <v>40952</v>
      </c>
      <c r="F42" s="22">
        <v>35</v>
      </c>
      <c r="G42" s="22">
        <v>1</v>
      </c>
      <c r="H42" s="22">
        <f t="shared" si="0"/>
        <v>189000</v>
      </c>
      <c r="I42" s="22">
        <f t="shared" si="1"/>
        <v>5400</v>
      </c>
      <c r="J42" s="9">
        <v>40960</v>
      </c>
      <c r="K42" s="9">
        <v>40960</v>
      </c>
      <c r="L42" s="22">
        <v>1</v>
      </c>
      <c r="M42" s="22" t="s">
        <v>216</v>
      </c>
      <c r="N42" s="22">
        <f t="shared" si="2"/>
        <v>34</v>
      </c>
      <c r="O42" s="22">
        <f t="shared" si="3"/>
        <v>183600</v>
      </c>
    </row>
    <row r="43" spans="1:15" ht="14.25" x14ac:dyDescent="0.2">
      <c r="A43" s="22" t="s">
        <v>226</v>
      </c>
      <c r="B43" s="22" t="s">
        <v>342</v>
      </c>
      <c r="C43" s="22">
        <v>1960</v>
      </c>
      <c r="D43" s="22" t="s">
        <v>214</v>
      </c>
      <c r="E43" s="9">
        <v>40948</v>
      </c>
      <c r="F43" s="22">
        <v>20</v>
      </c>
      <c r="G43" s="22">
        <v>3</v>
      </c>
      <c r="H43" s="22">
        <f t="shared" si="0"/>
        <v>39200</v>
      </c>
      <c r="I43" s="22">
        <f t="shared" si="1"/>
        <v>5880</v>
      </c>
      <c r="J43" s="9">
        <v>40960</v>
      </c>
      <c r="K43" s="9">
        <v>40960</v>
      </c>
      <c r="L43" s="22">
        <v>1</v>
      </c>
      <c r="M43" s="22" t="s">
        <v>217</v>
      </c>
      <c r="N43" s="22">
        <f t="shared" si="2"/>
        <v>17</v>
      </c>
      <c r="O43" s="22">
        <f t="shared" si="3"/>
        <v>33320</v>
      </c>
    </row>
    <row r="44" spans="1:15" ht="14.25" x14ac:dyDescent="0.2">
      <c r="A44" s="22" t="s">
        <v>224</v>
      </c>
      <c r="B44" s="22" t="s">
        <v>345</v>
      </c>
      <c r="C44" s="22">
        <v>2000</v>
      </c>
      <c r="D44" s="22" t="s">
        <v>228</v>
      </c>
      <c r="E44" s="9">
        <v>40953</v>
      </c>
      <c r="F44" s="22">
        <v>14</v>
      </c>
      <c r="G44" s="22">
        <v>0</v>
      </c>
      <c r="H44" s="22">
        <f t="shared" si="0"/>
        <v>28000</v>
      </c>
      <c r="I44" s="22">
        <f t="shared" si="1"/>
        <v>0</v>
      </c>
      <c r="J44" s="9">
        <v>40961</v>
      </c>
      <c r="K44" s="9">
        <v>40961</v>
      </c>
      <c r="L44" s="22">
        <v>2</v>
      </c>
      <c r="M44" s="22" t="s">
        <v>216</v>
      </c>
      <c r="N44" s="22">
        <f t="shared" si="2"/>
        <v>14</v>
      </c>
      <c r="O44" s="22">
        <f t="shared" si="3"/>
        <v>28000</v>
      </c>
    </row>
    <row r="45" spans="1:15" ht="14.25" x14ac:dyDescent="0.2">
      <c r="A45" s="22" t="s">
        <v>213</v>
      </c>
      <c r="B45" s="22" t="s">
        <v>343</v>
      </c>
      <c r="C45" s="22">
        <v>1500</v>
      </c>
      <c r="D45" s="22" t="s">
        <v>229</v>
      </c>
      <c r="E45" s="9">
        <v>40958</v>
      </c>
      <c r="F45" s="22">
        <v>25</v>
      </c>
      <c r="G45" s="22">
        <v>1</v>
      </c>
      <c r="H45" s="22">
        <f t="shared" si="0"/>
        <v>37500</v>
      </c>
      <c r="I45" s="22">
        <f t="shared" si="1"/>
        <v>1500</v>
      </c>
      <c r="J45" s="9">
        <v>40961</v>
      </c>
      <c r="K45" s="9">
        <v>40961</v>
      </c>
      <c r="L45" s="22">
        <v>2</v>
      </c>
      <c r="M45" s="22" t="s">
        <v>217</v>
      </c>
      <c r="N45" s="22">
        <f t="shared" si="2"/>
        <v>24</v>
      </c>
      <c r="O45" s="22">
        <f t="shared" si="3"/>
        <v>36000</v>
      </c>
    </row>
    <row r="46" spans="1:15" ht="14.25" x14ac:dyDescent="0.2">
      <c r="A46" s="22" t="s">
        <v>219</v>
      </c>
      <c r="B46" s="22" t="s">
        <v>339</v>
      </c>
      <c r="C46" s="22">
        <v>1350</v>
      </c>
      <c r="D46" s="22" t="s">
        <v>230</v>
      </c>
      <c r="E46" s="9">
        <v>40958</v>
      </c>
      <c r="F46" s="22">
        <v>20</v>
      </c>
      <c r="G46" s="22">
        <v>3</v>
      </c>
      <c r="H46" s="22">
        <f t="shared" si="0"/>
        <v>27000</v>
      </c>
      <c r="I46" s="22">
        <f t="shared" si="1"/>
        <v>4050</v>
      </c>
      <c r="J46" s="9">
        <v>40962</v>
      </c>
      <c r="K46" s="9">
        <v>40963</v>
      </c>
      <c r="L46" s="22">
        <v>1</v>
      </c>
      <c r="M46" s="22" t="s">
        <v>64</v>
      </c>
      <c r="N46" s="22">
        <f t="shared" si="2"/>
        <v>17</v>
      </c>
      <c r="O46" s="22">
        <f t="shared" si="3"/>
        <v>22950</v>
      </c>
    </row>
    <row r="47" spans="1:15" ht="14.25" x14ac:dyDescent="0.2">
      <c r="A47" s="22" t="s">
        <v>213</v>
      </c>
      <c r="B47" s="22" t="s">
        <v>340</v>
      </c>
      <c r="C47" s="22">
        <v>2000</v>
      </c>
      <c r="D47" s="22" t="s">
        <v>231</v>
      </c>
      <c r="E47" s="9">
        <v>40962</v>
      </c>
      <c r="F47" s="22">
        <v>24</v>
      </c>
      <c r="G47" s="22">
        <v>3</v>
      </c>
      <c r="H47" s="22">
        <f t="shared" si="0"/>
        <v>48000</v>
      </c>
      <c r="I47" s="22">
        <f t="shared" si="1"/>
        <v>6000</v>
      </c>
      <c r="J47" s="9">
        <v>40962</v>
      </c>
      <c r="K47" s="9">
        <v>40963</v>
      </c>
      <c r="L47" s="22">
        <v>1</v>
      </c>
      <c r="M47" s="22" t="s">
        <v>117</v>
      </c>
      <c r="N47" s="22">
        <f t="shared" si="2"/>
        <v>21</v>
      </c>
      <c r="O47" s="22">
        <f t="shared" si="3"/>
        <v>42000</v>
      </c>
    </row>
    <row r="48" spans="1:15" ht="14.25" x14ac:dyDescent="0.2">
      <c r="A48" s="22" t="s">
        <v>213</v>
      </c>
      <c r="B48" s="22" t="s">
        <v>343</v>
      </c>
      <c r="C48" s="22">
        <v>1650</v>
      </c>
      <c r="D48" s="22" t="s">
        <v>214</v>
      </c>
      <c r="E48" s="9">
        <v>40949</v>
      </c>
      <c r="F48" s="22">
        <v>30</v>
      </c>
      <c r="G48" s="22">
        <v>1</v>
      </c>
      <c r="H48" s="22">
        <f t="shared" si="0"/>
        <v>49500</v>
      </c>
      <c r="I48" s="22">
        <f t="shared" si="1"/>
        <v>1650</v>
      </c>
      <c r="J48" s="9">
        <v>40963</v>
      </c>
      <c r="K48" s="9">
        <v>40965</v>
      </c>
      <c r="L48" s="22">
        <v>1</v>
      </c>
      <c r="M48" s="22" t="s">
        <v>117</v>
      </c>
      <c r="N48" s="22">
        <f t="shared" si="2"/>
        <v>29</v>
      </c>
      <c r="O48" s="22">
        <f t="shared" si="3"/>
        <v>47850</v>
      </c>
    </row>
    <row r="49" spans="1:15" ht="14.25" x14ac:dyDescent="0.2">
      <c r="A49" s="22" t="s">
        <v>213</v>
      </c>
      <c r="B49" s="22" t="s">
        <v>343</v>
      </c>
      <c r="C49" s="22">
        <v>1700</v>
      </c>
      <c r="D49" s="22" t="s">
        <v>232</v>
      </c>
      <c r="E49" s="9">
        <v>40961</v>
      </c>
      <c r="F49" s="22">
        <v>42</v>
      </c>
      <c r="G49" s="22">
        <v>1</v>
      </c>
      <c r="H49" s="22">
        <f t="shared" si="0"/>
        <v>71400</v>
      </c>
      <c r="I49" s="22">
        <f t="shared" si="1"/>
        <v>1700</v>
      </c>
      <c r="J49" s="9">
        <v>40964</v>
      </c>
      <c r="K49" s="9">
        <v>40965</v>
      </c>
      <c r="L49" s="22">
        <v>1</v>
      </c>
      <c r="M49" s="22" t="s">
        <v>215</v>
      </c>
      <c r="N49" s="22">
        <f t="shared" si="2"/>
        <v>41</v>
      </c>
      <c r="O49" s="22">
        <f t="shared" si="3"/>
        <v>69700</v>
      </c>
    </row>
    <row r="50" spans="1:15" ht="14.25" x14ac:dyDescent="0.2">
      <c r="A50" s="22" t="s">
        <v>226</v>
      </c>
      <c r="B50" s="22" t="s">
        <v>344</v>
      </c>
      <c r="C50" s="22">
        <v>2500</v>
      </c>
      <c r="D50" s="22" t="s">
        <v>214</v>
      </c>
      <c r="E50" s="9">
        <v>40962</v>
      </c>
      <c r="F50" s="22">
        <v>15</v>
      </c>
      <c r="G50" s="22">
        <v>3</v>
      </c>
      <c r="H50" s="22">
        <f t="shared" si="0"/>
        <v>37500</v>
      </c>
      <c r="I50" s="22">
        <f t="shared" si="1"/>
        <v>7500</v>
      </c>
      <c r="J50" s="9">
        <v>40965</v>
      </c>
      <c r="K50" s="9">
        <v>40967</v>
      </c>
      <c r="L50" s="22">
        <v>1</v>
      </c>
      <c r="M50" s="22" t="s">
        <v>64</v>
      </c>
      <c r="N50" s="22">
        <f t="shared" si="2"/>
        <v>12</v>
      </c>
      <c r="O50" s="22">
        <f t="shared" si="3"/>
        <v>30000</v>
      </c>
    </row>
    <row r="51" spans="1:15" ht="14.25" x14ac:dyDescent="0.2">
      <c r="A51" s="22" t="s">
        <v>226</v>
      </c>
      <c r="B51" s="22" t="s">
        <v>344</v>
      </c>
      <c r="C51" s="22">
        <v>2500</v>
      </c>
      <c r="D51" s="22" t="s">
        <v>230</v>
      </c>
      <c r="E51" s="9">
        <v>40954</v>
      </c>
      <c r="F51" s="22">
        <v>44</v>
      </c>
      <c r="G51" s="22">
        <v>0</v>
      </c>
      <c r="H51" s="22">
        <f t="shared" si="0"/>
        <v>110000</v>
      </c>
      <c r="I51" s="22">
        <f t="shared" si="1"/>
        <v>0</v>
      </c>
      <c r="J51" s="9">
        <v>40966</v>
      </c>
      <c r="K51" s="9">
        <v>40966</v>
      </c>
      <c r="L51" s="22">
        <v>2</v>
      </c>
      <c r="M51" s="22" t="s">
        <v>217</v>
      </c>
      <c r="N51" s="22">
        <f t="shared" si="2"/>
        <v>44</v>
      </c>
      <c r="O51" s="22">
        <f t="shared" si="3"/>
        <v>110000</v>
      </c>
    </row>
    <row r="52" spans="1:15" ht="14.25" x14ac:dyDescent="0.2">
      <c r="A52" s="22" t="s">
        <v>213</v>
      </c>
      <c r="B52" s="22" t="s">
        <v>342</v>
      </c>
      <c r="C52" s="22">
        <v>1750</v>
      </c>
      <c r="D52" s="22" t="s">
        <v>229</v>
      </c>
      <c r="E52" s="9">
        <v>40953</v>
      </c>
      <c r="F52" s="22">
        <v>38</v>
      </c>
      <c r="G52" s="22">
        <v>0</v>
      </c>
      <c r="H52" s="22">
        <f t="shared" si="0"/>
        <v>66500</v>
      </c>
      <c r="I52" s="22">
        <f t="shared" si="1"/>
        <v>0</v>
      </c>
      <c r="J52" s="9">
        <v>40967</v>
      </c>
      <c r="K52" s="9">
        <v>40968</v>
      </c>
      <c r="L52" s="22">
        <v>1</v>
      </c>
      <c r="M52" s="22" t="s">
        <v>216</v>
      </c>
      <c r="N52" s="22">
        <f t="shared" si="2"/>
        <v>38</v>
      </c>
      <c r="O52" s="22">
        <f t="shared" si="3"/>
        <v>66500</v>
      </c>
    </row>
    <row r="53" spans="1:15" ht="14.25" x14ac:dyDescent="0.2">
      <c r="A53" s="22" t="s">
        <v>219</v>
      </c>
      <c r="B53" s="22" t="s">
        <v>343</v>
      </c>
      <c r="C53" s="22">
        <v>2570</v>
      </c>
      <c r="D53" s="22" t="s">
        <v>230</v>
      </c>
      <c r="E53" s="9">
        <v>40965</v>
      </c>
      <c r="F53" s="22">
        <v>31</v>
      </c>
      <c r="G53" s="22">
        <v>3</v>
      </c>
      <c r="H53" s="22">
        <f t="shared" si="0"/>
        <v>79670</v>
      </c>
      <c r="I53" s="22">
        <f t="shared" si="1"/>
        <v>7710</v>
      </c>
      <c r="J53" s="9">
        <v>40969</v>
      </c>
      <c r="K53" s="9">
        <v>40970</v>
      </c>
      <c r="L53" s="22">
        <v>2</v>
      </c>
      <c r="M53" s="22" t="s">
        <v>218</v>
      </c>
      <c r="N53" s="22">
        <f t="shared" si="2"/>
        <v>28</v>
      </c>
      <c r="O53" s="22">
        <f t="shared" si="3"/>
        <v>71960</v>
      </c>
    </row>
    <row r="54" spans="1:15" ht="14.25" x14ac:dyDescent="0.2">
      <c r="A54" s="22" t="s">
        <v>226</v>
      </c>
      <c r="B54" s="22" t="s">
        <v>343</v>
      </c>
      <c r="C54" s="22">
        <v>1650</v>
      </c>
      <c r="D54" s="22" t="s">
        <v>230</v>
      </c>
      <c r="E54" s="9">
        <v>40968</v>
      </c>
      <c r="F54" s="22">
        <v>28</v>
      </c>
      <c r="G54" s="22">
        <v>0</v>
      </c>
      <c r="H54" s="22">
        <f t="shared" si="0"/>
        <v>46200</v>
      </c>
      <c r="I54" s="22">
        <f t="shared" si="1"/>
        <v>0</v>
      </c>
      <c r="J54" s="9">
        <v>40970</v>
      </c>
      <c r="K54" s="9">
        <v>40971</v>
      </c>
      <c r="L54" s="22">
        <v>1</v>
      </c>
      <c r="M54" s="22" t="s">
        <v>216</v>
      </c>
      <c r="N54" s="22">
        <f t="shared" si="2"/>
        <v>28</v>
      </c>
      <c r="O54" s="22">
        <f t="shared" si="3"/>
        <v>46200</v>
      </c>
    </row>
    <row r="55" spans="1:15" ht="14.25" x14ac:dyDescent="0.2">
      <c r="A55" s="22" t="s">
        <v>233</v>
      </c>
      <c r="B55" s="22" t="s">
        <v>339</v>
      </c>
      <c r="C55" s="22">
        <v>1850</v>
      </c>
      <c r="D55" s="22" t="s">
        <v>232</v>
      </c>
      <c r="E55" s="9">
        <v>40969</v>
      </c>
      <c r="F55" s="22">
        <v>12</v>
      </c>
      <c r="G55" s="22">
        <v>1</v>
      </c>
      <c r="H55" s="22">
        <f t="shared" si="0"/>
        <v>22200</v>
      </c>
      <c r="I55" s="22">
        <f t="shared" si="1"/>
        <v>1850</v>
      </c>
      <c r="J55" s="9">
        <v>40971</v>
      </c>
      <c r="K55" s="9">
        <v>40972</v>
      </c>
      <c r="L55" s="22">
        <v>1</v>
      </c>
      <c r="M55" s="22" t="s">
        <v>217</v>
      </c>
      <c r="N55" s="22">
        <f t="shared" si="2"/>
        <v>11</v>
      </c>
      <c r="O55" s="22">
        <f t="shared" si="3"/>
        <v>20350</v>
      </c>
    </row>
    <row r="56" spans="1:15" ht="14.25" x14ac:dyDescent="0.2">
      <c r="A56" s="22" t="s">
        <v>226</v>
      </c>
      <c r="B56" s="22" t="s">
        <v>344</v>
      </c>
      <c r="C56" s="22">
        <v>2500</v>
      </c>
      <c r="D56" s="22" t="s">
        <v>232</v>
      </c>
      <c r="E56" s="9">
        <v>40961</v>
      </c>
      <c r="F56" s="22">
        <v>11</v>
      </c>
      <c r="G56" s="22">
        <v>0</v>
      </c>
      <c r="H56" s="22">
        <f t="shared" si="0"/>
        <v>27500</v>
      </c>
      <c r="I56" s="22">
        <f t="shared" si="1"/>
        <v>0</v>
      </c>
      <c r="J56" s="9">
        <v>40971</v>
      </c>
      <c r="K56" s="9">
        <v>40971</v>
      </c>
      <c r="L56" s="22">
        <v>2</v>
      </c>
      <c r="M56" s="22" t="s">
        <v>216</v>
      </c>
      <c r="N56" s="22">
        <f t="shared" si="2"/>
        <v>11</v>
      </c>
      <c r="O56" s="22">
        <f t="shared" si="3"/>
        <v>27500</v>
      </c>
    </row>
    <row r="57" spans="1:15" ht="14.25" x14ac:dyDescent="0.2">
      <c r="A57" s="22" t="s">
        <v>222</v>
      </c>
      <c r="B57" s="22" t="s">
        <v>344</v>
      </c>
      <c r="C57" s="22">
        <v>4050</v>
      </c>
      <c r="D57" s="22" t="s">
        <v>231</v>
      </c>
      <c r="E57" s="9">
        <v>40964</v>
      </c>
      <c r="F57" s="22">
        <v>47</v>
      </c>
      <c r="G57" s="22">
        <v>3</v>
      </c>
      <c r="H57" s="22">
        <f t="shared" si="0"/>
        <v>190350</v>
      </c>
      <c r="I57" s="22">
        <f t="shared" si="1"/>
        <v>12150</v>
      </c>
      <c r="J57" s="9">
        <v>40971</v>
      </c>
      <c r="K57" s="9">
        <v>40973</v>
      </c>
      <c r="L57" s="22">
        <v>1</v>
      </c>
      <c r="M57" s="22" t="s">
        <v>64</v>
      </c>
      <c r="N57" s="22">
        <f t="shared" si="2"/>
        <v>44</v>
      </c>
      <c r="O57" s="22">
        <f t="shared" si="3"/>
        <v>178200</v>
      </c>
    </row>
    <row r="58" spans="1:15" ht="14.25" x14ac:dyDescent="0.2">
      <c r="A58" s="22" t="s">
        <v>227</v>
      </c>
      <c r="B58" s="22" t="s">
        <v>339</v>
      </c>
      <c r="C58" s="22">
        <v>1200</v>
      </c>
      <c r="D58" s="22" t="s">
        <v>228</v>
      </c>
      <c r="E58" s="9">
        <v>40962</v>
      </c>
      <c r="F58" s="22">
        <v>43</v>
      </c>
      <c r="G58" s="22">
        <v>0</v>
      </c>
      <c r="H58" s="22">
        <f t="shared" si="0"/>
        <v>51600</v>
      </c>
      <c r="I58" s="22">
        <f t="shared" si="1"/>
        <v>0</v>
      </c>
      <c r="J58" s="9">
        <v>40973</v>
      </c>
      <c r="K58" s="9">
        <v>40974</v>
      </c>
      <c r="L58" s="22">
        <v>1</v>
      </c>
      <c r="M58" s="22" t="s">
        <v>216</v>
      </c>
      <c r="N58" s="22">
        <f t="shared" si="2"/>
        <v>43</v>
      </c>
      <c r="O58" s="22">
        <f t="shared" si="3"/>
        <v>51600</v>
      </c>
    </row>
    <row r="59" spans="1:15" ht="14.25" x14ac:dyDescent="0.2">
      <c r="A59" s="22" t="s">
        <v>226</v>
      </c>
      <c r="B59" s="22" t="s">
        <v>342</v>
      </c>
      <c r="C59" s="22">
        <v>2000</v>
      </c>
      <c r="D59" s="22" t="s">
        <v>231</v>
      </c>
      <c r="E59" s="9">
        <v>40971</v>
      </c>
      <c r="F59" s="22">
        <v>16</v>
      </c>
      <c r="G59" s="22">
        <v>0</v>
      </c>
      <c r="H59" s="22">
        <f t="shared" si="0"/>
        <v>32000</v>
      </c>
      <c r="I59" s="22">
        <f t="shared" si="1"/>
        <v>0</v>
      </c>
      <c r="J59" s="9">
        <v>40973</v>
      </c>
      <c r="K59" s="9">
        <v>40974</v>
      </c>
      <c r="L59" s="22">
        <v>1</v>
      </c>
      <c r="M59" s="22" t="s">
        <v>217</v>
      </c>
      <c r="N59" s="22">
        <f t="shared" si="2"/>
        <v>16</v>
      </c>
      <c r="O59" s="22">
        <f t="shared" si="3"/>
        <v>32000</v>
      </c>
    </row>
    <row r="60" spans="1:15" ht="14.25" x14ac:dyDescent="0.2">
      <c r="A60" s="22" t="s">
        <v>221</v>
      </c>
      <c r="B60" s="22" t="s">
        <v>340</v>
      </c>
      <c r="C60" s="22">
        <v>2620</v>
      </c>
      <c r="D60" s="22" t="s">
        <v>231</v>
      </c>
      <c r="E60" s="9">
        <v>40966</v>
      </c>
      <c r="F60" s="22">
        <v>25</v>
      </c>
      <c r="G60" s="22">
        <v>0</v>
      </c>
      <c r="H60" s="22">
        <f t="shared" si="0"/>
        <v>65500</v>
      </c>
      <c r="I60" s="22">
        <f t="shared" si="1"/>
        <v>0</v>
      </c>
      <c r="J60" s="9">
        <v>40973</v>
      </c>
      <c r="K60" s="9">
        <v>40973</v>
      </c>
      <c r="L60" s="22">
        <v>1</v>
      </c>
      <c r="M60" s="22" t="s">
        <v>215</v>
      </c>
      <c r="N60" s="22">
        <f t="shared" si="2"/>
        <v>25</v>
      </c>
      <c r="O60" s="22">
        <f t="shared" si="3"/>
        <v>65500</v>
      </c>
    </row>
    <row r="61" spans="1:15" ht="14.25" x14ac:dyDescent="0.2">
      <c r="A61" s="22" t="s">
        <v>227</v>
      </c>
      <c r="B61" s="22" t="s">
        <v>345</v>
      </c>
      <c r="C61" s="22">
        <v>1100</v>
      </c>
      <c r="D61" s="22" t="s">
        <v>231</v>
      </c>
      <c r="E61" s="9">
        <v>40966</v>
      </c>
      <c r="F61" s="22">
        <v>50</v>
      </c>
      <c r="G61" s="22">
        <v>3</v>
      </c>
      <c r="H61" s="22">
        <f t="shared" si="0"/>
        <v>55000</v>
      </c>
      <c r="I61" s="22">
        <f t="shared" si="1"/>
        <v>3300</v>
      </c>
      <c r="J61" s="9">
        <v>40975</v>
      </c>
      <c r="K61" s="9">
        <v>40976</v>
      </c>
      <c r="L61" s="22">
        <v>2</v>
      </c>
      <c r="M61" s="22" t="s">
        <v>216</v>
      </c>
      <c r="N61" s="22">
        <f t="shared" si="2"/>
        <v>47</v>
      </c>
      <c r="O61" s="22">
        <f t="shared" si="3"/>
        <v>51700</v>
      </c>
    </row>
    <row r="62" spans="1:15" ht="14.25" x14ac:dyDescent="0.2">
      <c r="A62" s="22" t="s">
        <v>219</v>
      </c>
      <c r="B62" s="22" t="s">
        <v>340</v>
      </c>
      <c r="C62" s="22">
        <v>3200</v>
      </c>
      <c r="D62" s="22" t="s">
        <v>228</v>
      </c>
      <c r="E62" s="9">
        <v>40972</v>
      </c>
      <c r="F62" s="22">
        <v>32</v>
      </c>
      <c r="G62" s="22">
        <v>0</v>
      </c>
      <c r="H62" s="22">
        <f t="shared" si="0"/>
        <v>102400</v>
      </c>
      <c r="I62" s="22">
        <f t="shared" si="1"/>
        <v>0</v>
      </c>
      <c r="J62" s="9">
        <v>40975</v>
      </c>
      <c r="K62" s="9">
        <v>40975</v>
      </c>
      <c r="L62" s="22">
        <v>1</v>
      </c>
      <c r="M62" s="22" t="s">
        <v>217</v>
      </c>
      <c r="N62" s="22">
        <f t="shared" si="2"/>
        <v>32</v>
      </c>
      <c r="O62" s="22">
        <f t="shared" si="3"/>
        <v>102400</v>
      </c>
    </row>
    <row r="63" spans="1:15" ht="14.25" x14ac:dyDescent="0.2">
      <c r="A63" s="22" t="s">
        <v>222</v>
      </c>
      <c r="B63" s="22" t="s">
        <v>341</v>
      </c>
      <c r="C63" s="22">
        <v>4550</v>
      </c>
      <c r="D63" s="22" t="s">
        <v>232</v>
      </c>
      <c r="E63" s="9">
        <v>40968</v>
      </c>
      <c r="F63" s="22">
        <v>27</v>
      </c>
      <c r="G63" s="22">
        <v>0</v>
      </c>
      <c r="H63" s="22">
        <f t="shared" si="0"/>
        <v>122850</v>
      </c>
      <c r="I63" s="22">
        <f t="shared" si="1"/>
        <v>0</v>
      </c>
      <c r="J63" s="9">
        <v>40976</v>
      </c>
      <c r="K63" s="9">
        <v>40977</v>
      </c>
      <c r="L63" s="22">
        <v>2</v>
      </c>
      <c r="M63" s="22" t="s">
        <v>64</v>
      </c>
      <c r="N63" s="22">
        <f t="shared" si="2"/>
        <v>27</v>
      </c>
      <c r="O63" s="22">
        <f t="shared" si="3"/>
        <v>122850</v>
      </c>
    </row>
    <row r="64" spans="1:15" ht="14.25" x14ac:dyDescent="0.2">
      <c r="A64" s="22" t="s">
        <v>221</v>
      </c>
      <c r="B64" s="22" t="s">
        <v>340</v>
      </c>
      <c r="C64" s="22">
        <v>2600</v>
      </c>
      <c r="D64" s="22" t="s">
        <v>228</v>
      </c>
      <c r="E64" s="9">
        <v>40965</v>
      </c>
      <c r="F64" s="22">
        <v>10</v>
      </c>
      <c r="G64" s="22">
        <v>4</v>
      </c>
      <c r="H64" s="22">
        <f t="shared" si="0"/>
        <v>26000</v>
      </c>
      <c r="I64" s="22">
        <f t="shared" si="1"/>
        <v>10400</v>
      </c>
      <c r="J64" s="9">
        <v>40976</v>
      </c>
      <c r="K64" s="9">
        <v>40977</v>
      </c>
      <c r="L64" s="22">
        <v>1</v>
      </c>
      <c r="M64" s="22" t="s">
        <v>64</v>
      </c>
      <c r="N64" s="22">
        <f t="shared" si="2"/>
        <v>6</v>
      </c>
      <c r="O64" s="22">
        <f t="shared" si="3"/>
        <v>15600</v>
      </c>
    </row>
    <row r="65" spans="1:15" ht="14.25" x14ac:dyDescent="0.2">
      <c r="A65" s="22" t="s">
        <v>213</v>
      </c>
      <c r="B65" s="22" t="s">
        <v>341</v>
      </c>
      <c r="C65" s="22">
        <v>1350</v>
      </c>
      <c r="D65" s="22" t="s">
        <v>228</v>
      </c>
      <c r="E65" s="9">
        <v>40970</v>
      </c>
      <c r="F65" s="22">
        <v>36</v>
      </c>
      <c r="G65" s="22">
        <v>0</v>
      </c>
      <c r="H65" s="22">
        <f t="shared" si="0"/>
        <v>48600</v>
      </c>
      <c r="I65" s="22">
        <f t="shared" si="1"/>
        <v>0</v>
      </c>
      <c r="J65" s="9">
        <v>40976</v>
      </c>
      <c r="K65" s="9">
        <v>40978</v>
      </c>
      <c r="L65" s="22">
        <v>2</v>
      </c>
      <c r="M65" s="22" t="s">
        <v>117</v>
      </c>
      <c r="N65" s="22">
        <f t="shared" si="2"/>
        <v>36</v>
      </c>
      <c r="O65" s="22">
        <f t="shared" si="3"/>
        <v>48600</v>
      </c>
    </row>
    <row r="66" spans="1:15" ht="14.25" x14ac:dyDescent="0.2">
      <c r="A66" s="22" t="s">
        <v>227</v>
      </c>
      <c r="B66" s="22" t="s">
        <v>345</v>
      </c>
      <c r="C66" s="22">
        <v>1080</v>
      </c>
      <c r="D66" s="22" t="s">
        <v>230</v>
      </c>
      <c r="E66" s="9">
        <v>40972</v>
      </c>
      <c r="F66" s="22">
        <v>18</v>
      </c>
      <c r="G66" s="22">
        <v>1</v>
      </c>
      <c r="H66" s="22">
        <f t="shared" si="0"/>
        <v>19440</v>
      </c>
      <c r="I66" s="22">
        <f t="shared" si="1"/>
        <v>1080</v>
      </c>
      <c r="J66" s="9">
        <v>40978</v>
      </c>
      <c r="K66" s="9">
        <v>40979</v>
      </c>
      <c r="L66" s="22">
        <v>2</v>
      </c>
      <c r="M66" s="22" t="s">
        <v>215</v>
      </c>
      <c r="N66" s="22">
        <f t="shared" si="2"/>
        <v>17</v>
      </c>
      <c r="O66" s="22">
        <f t="shared" si="3"/>
        <v>18360</v>
      </c>
    </row>
    <row r="67" spans="1:15" ht="14.25" x14ac:dyDescent="0.2">
      <c r="A67" s="22" t="s">
        <v>213</v>
      </c>
      <c r="B67" s="22" t="s">
        <v>339</v>
      </c>
      <c r="C67" s="22">
        <v>1350</v>
      </c>
      <c r="D67" s="22" t="s">
        <v>214</v>
      </c>
      <c r="E67" s="9">
        <v>40966</v>
      </c>
      <c r="F67" s="22">
        <v>32</v>
      </c>
      <c r="G67" s="22">
        <v>0</v>
      </c>
      <c r="H67" s="22">
        <f t="shared" si="0"/>
        <v>43200</v>
      </c>
      <c r="I67" s="22">
        <f t="shared" si="1"/>
        <v>0</v>
      </c>
      <c r="J67" s="9">
        <v>40979</v>
      </c>
      <c r="K67" s="9">
        <v>40980</v>
      </c>
      <c r="L67" s="22">
        <v>1</v>
      </c>
      <c r="M67" s="22" t="s">
        <v>215</v>
      </c>
      <c r="N67" s="22">
        <f t="shared" si="2"/>
        <v>32</v>
      </c>
      <c r="O67" s="22">
        <f t="shared" si="3"/>
        <v>43200</v>
      </c>
    </row>
    <row r="68" spans="1:15" ht="14.25" x14ac:dyDescent="0.2">
      <c r="A68" s="22" t="s">
        <v>226</v>
      </c>
      <c r="B68" s="22" t="s">
        <v>343</v>
      </c>
      <c r="C68" s="22">
        <v>1650</v>
      </c>
      <c r="D68" s="22" t="s">
        <v>231</v>
      </c>
      <c r="E68" s="9">
        <v>40969</v>
      </c>
      <c r="F68" s="22">
        <v>16</v>
      </c>
      <c r="G68" s="22">
        <v>3</v>
      </c>
      <c r="H68" s="22">
        <f t="shared" ref="H68:H131" si="4">F68*C68</f>
        <v>26400</v>
      </c>
      <c r="I68" s="22">
        <f t="shared" ref="I68:I131" si="5">C68*G68</f>
        <v>4950</v>
      </c>
      <c r="J68" s="9">
        <v>40980</v>
      </c>
      <c r="K68" s="9">
        <v>40982</v>
      </c>
      <c r="L68" s="22">
        <v>1</v>
      </c>
      <c r="M68" s="22" t="s">
        <v>216</v>
      </c>
      <c r="N68" s="22">
        <f t="shared" ref="N68:N131" si="6">F68-G68</f>
        <v>13</v>
      </c>
      <c r="O68" s="22">
        <f t="shared" ref="O68:O131" si="7">C68*N68</f>
        <v>21450</v>
      </c>
    </row>
    <row r="69" spans="1:15" ht="14.25" x14ac:dyDescent="0.2">
      <c r="A69" s="22" t="s">
        <v>223</v>
      </c>
      <c r="B69" s="22" t="s">
        <v>343</v>
      </c>
      <c r="C69" s="22">
        <v>5490</v>
      </c>
      <c r="D69" s="22" t="s">
        <v>229</v>
      </c>
      <c r="E69" s="9">
        <v>40970</v>
      </c>
      <c r="F69" s="22">
        <v>41</v>
      </c>
      <c r="G69" s="22">
        <v>1</v>
      </c>
      <c r="H69" s="22">
        <f t="shared" si="4"/>
        <v>225090</v>
      </c>
      <c r="I69" s="22">
        <f t="shared" si="5"/>
        <v>5490</v>
      </c>
      <c r="J69" s="9">
        <v>40981</v>
      </c>
      <c r="K69" s="9">
        <v>40983</v>
      </c>
      <c r="L69" s="22">
        <v>1</v>
      </c>
      <c r="M69" s="22" t="s">
        <v>215</v>
      </c>
      <c r="N69" s="22">
        <f t="shared" si="6"/>
        <v>40</v>
      </c>
      <c r="O69" s="22">
        <f t="shared" si="7"/>
        <v>219600</v>
      </c>
    </row>
    <row r="70" spans="1:15" ht="14.25" x14ac:dyDescent="0.2">
      <c r="A70" s="22" t="s">
        <v>226</v>
      </c>
      <c r="B70" s="22" t="s">
        <v>341</v>
      </c>
      <c r="C70" s="22">
        <v>1560</v>
      </c>
      <c r="D70" s="22" t="s">
        <v>230</v>
      </c>
      <c r="E70" s="9">
        <v>40970</v>
      </c>
      <c r="F70" s="22">
        <v>18</v>
      </c>
      <c r="G70" s="22">
        <v>1</v>
      </c>
      <c r="H70" s="22">
        <f t="shared" si="4"/>
        <v>28080</v>
      </c>
      <c r="I70" s="22">
        <f t="shared" si="5"/>
        <v>1560</v>
      </c>
      <c r="J70" s="9">
        <v>40983</v>
      </c>
      <c r="K70" s="9">
        <v>40984</v>
      </c>
      <c r="L70" s="22">
        <v>1</v>
      </c>
      <c r="M70" s="22" t="s">
        <v>218</v>
      </c>
      <c r="N70" s="22">
        <f t="shared" si="6"/>
        <v>17</v>
      </c>
      <c r="O70" s="22">
        <f t="shared" si="7"/>
        <v>26520</v>
      </c>
    </row>
    <row r="71" spans="1:15" ht="14.25" x14ac:dyDescent="0.2">
      <c r="A71" s="22" t="s">
        <v>213</v>
      </c>
      <c r="B71" s="22" t="s">
        <v>341</v>
      </c>
      <c r="C71" s="22">
        <v>1300</v>
      </c>
      <c r="D71" s="22" t="s">
        <v>230</v>
      </c>
      <c r="E71" s="9">
        <v>40972</v>
      </c>
      <c r="F71" s="22">
        <v>35</v>
      </c>
      <c r="G71" s="22">
        <v>1</v>
      </c>
      <c r="H71" s="22">
        <f t="shared" si="4"/>
        <v>45500</v>
      </c>
      <c r="I71" s="22">
        <f t="shared" si="5"/>
        <v>1300</v>
      </c>
      <c r="J71" s="9">
        <v>40983</v>
      </c>
      <c r="K71" s="9">
        <v>40985</v>
      </c>
      <c r="L71" s="22">
        <v>2</v>
      </c>
      <c r="M71" s="22" t="s">
        <v>218</v>
      </c>
      <c r="N71" s="22">
        <f t="shared" si="6"/>
        <v>34</v>
      </c>
      <c r="O71" s="22">
        <f t="shared" si="7"/>
        <v>44200</v>
      </c>
    </row>
    <row r="72" spans="1:15" ht="14.25" x14ac:dyDescent="0.2">
      <c r="A72" s="22" t="s">
        <v>227</v>
      </c>
      <c r="B72" s="22" t="s">
        <v>343</v>
      </c>
      <c r="C72" s="22">
        <v>800</v>
      </c>
      <c r="D72" s="22" t="s">
        <v>214</v>
      </c>
      <c r="E72" s="9">
        <v>40984</v>
      </c>
      <c r="F72" s="22">
        <v>17</v>
      </c>
      <c r="G72" s="22">
        <v>1</v>
      </c>
      <c r="H72" s="22">
        <f t="shared" si="4"/>
        <v>13600</v>
      </c>
      <c r="I72" s="22">
        <f t="shared" si="5"/>
        <v>800</v>
      </c>
      <c r="J72" s="9">
        <v>40984</v>
      </c>
      <c r="K72" s="9">
        <v>40986</v>
      </c>
      <c r="L72" s="22">
        <v>2</v>
      </c>
      <c r="M72" s="22" t="s">
        <v>216</v>
      </c>
      <c r="N72" s="22">
        <f t="shared" si="6"/>
        <v>16</v>
      </c>
      <c r="O72" s="22">
        <f t="shared" si="7"/>
        <v>12800</v>
      </c>
    </row>
    <row r="73" spans="1:15" ht="14.25" x14ac:dyDescent="0.2">
      <c r="A73" s="22" t="s">
        <v>221</v>
      </c>
      <c r="B73" s="22" t="s">
        <v>344</v>
      </c>
      <c r="C73" s="22">
        <v>2500</v>
      </c>
      <c r="D73" s="22" t="s">
        <v>228</v>
      </c>
      <c r="E73" s="9">
        <v>40970</v>
      </c>
      <c r="F73" s="22">
        <v>48</v>
      </c>
      <c r="G73" s="22">
        <v>2</v>
      </c>
      <c r="H73" s="22">
        <f t="shared" si="4"/>
        <v>120000</v>
      </c>
      <c r="I73" s="22">
        <f t="shared" si="5"/>
        <v>5000</v>
      </c>
      <c r="J73" s="9">
        <v>40984</v>
      </c>
      <c r="K73" s="9">
        <v>40985</v>
      </c>
      <c r="L73" s="22">
        <v>1</v>
      </c>
      <c r="M73" s="22" t="s">
        <v>117</v>
      </c>
      <c r="N73" s="22">
        <f t="shared" si="6"/>
        <v>46</v>
      </c>
      <c r="O73" s="22">
        <f t="shared" si="7"/>
        <v>115000</v>
      </c>
    </row>
    <row r="74" spans="1:15" ht="14.25" x14ac:dyDescent="0.2">
      <c r="A74" s="22" t="s">
        <v>227</v>
      </c>
      <c r="B74" s="22" t="s">
        <v>342</v>
      </c>
      <c r="C74" s="22">
        <v>1240</v>
      </c>
      <c r="D74" s="22" t="s">
        <v>232</v>
      </c>
      <c r="E74" s="9">
        <v>40981</v>
      </c>
      <c r="F74" s="22">
        <v>27</v>
      </c>
      <c r="G74" s="22">
        <v>0</v>
      </c>
      <c r="H74" s="22">
        <f t="shared" si="4"/>
        <v>33480</v>
      </c>
      <c r="I74" s="22">
        <f t="shared" si="5"/>
        <v>0</v>
      </c>
      <c r="J74" s="9">
        <v>40986</v>
      </c>
      <c r="K74" s="9">
        <v>40987</v>
      </c>
      <c r="L74" s="22">
        <v>1</v>
      </c>
      <c r="M74" s="22" t="s">
        <v>64</v>
      </c>
      <c r="N74" s="22">
        <f t="shared" si="6"/>
        <v>27</v>
      </c>
      <c r="O74" s="22">
        <f t="shared" si="7"/>
        <v>33480</v>
      </c>
    </row>
    <row r="75" spans="1:15" ht="14.25" x14ac:dyDescent="0.2">
      <c r="A75" s="22" t="s">
        <v>219</v>
      </c>
      <c r="B75" s="22" t="s">
        <v>339</v>
      </c>
      <c r="C75" s="22">
        <v>3180</v>
      </c>
      <c r="D75" s="22" t="s">
        <v>230</v>
      </c>
      <c r="E75" s="9">
        <v>40983</v>
      </c>
      <c r="F75" s="22">
        <v>39</v>
      </c>
      <c r="G75" s="22">
        <v>1</v>
      </c>
      <c r="H75" s="22">
        <f t="shared" si="4"/>
        <v>124020</v>
      </c>
      <c r="I75" s="22">
        <f t="shared" si="5"/>
        <v>3180</v>
      </c>
      <c r="J75" s="9">
        <v>40986</v>
      </c>
      <c r="K75" s="9">
        <v>40986</v>
      </c>
      <c r="L75" s="22">
        <v>2</v>
      </c>
      <c r="M75" s="22" t="s">
        <v>217</v>
      </c>
      <c r="N75" s="22">
        <f t="shared" si="6"/>
        <v>38</v>
      </c>
      <c r="O75" s="22">
        <f t="shared" si="7"/>
        <v>120840</v>
      </c>
    </row>
    <row r="76" spans="1:15" ht="14.25" x14ac:dyDescent="0.2">
      <c r="A76" s="22" t="s">
        <v>226</v>
      </c>
      <c r="B76" s="22" t="s">
        <v>339</v>
      </c>
      <c r="C76" s="22">
        <v>900</v>
      </c>
      <c r="D76" s="22" t="s">
        <v>231</v>
      </c>
      <c r="E76" s="9">
        <v>40981</v>
      </c>
      <c r="F76" s="22">
        <v>40</v>
      </c>
      <c r="G76" s="22">
        <v>4</v>
      </c>
      <c r="H76" s="22">
        <f t="shared" si="4"/>
        <v>36000</v>
      </c>
      <c r="I76" s="22">
        <f t="shared" si="5"/>
        <v>3600</v>
      </c>
      <c r="J76" s="9">
        <v>40988</v>
      </c>
      <c r="K76" s="9">
        <v>40989</v>
      </c>
      <c r="L76" s="22">
        <v>1</v>
      </c>
      <c r="M76" s="22" t="s">
        <v>216</v>
      </c>
      <c r="N76" s="22">
        <f t="shared" si="6"/>
        <v>36</v>
      </c>
      <c r="O76" s="22">
        <f t="shared" si="7"/>
        <v>32400</v>
      </c>
    </row>
    <row r="77" spans="1:15" ht="14.25" x14ac:dyDescent="0.2">
      <c r="A77" s="22" t="s">
        <v>226</v>
      </c>
      <c r="B77" s="22" t="s">
        <v>343</v>
      </c>
      <c r="C77" s="22">
        <v>1700</v>
      </c>
      <c r="D77" s="22" t="s">
        <v>228</v>
      </c>
      <c r="E77" s="9">
        <v>40979</v>
      </c>
      <c r="F77" s="22">
        <v>40</v>
      </c>
      <c r="G77" s="22">
        <v>2</v>
      </c>
      <c r="H77" s="22">
        <f t="shared" si="4"/>
        <v>68000</v>
      </c>
      <c r="I77" s="22">
        <f t="shared" si="5"/>
        <v>3400</v>
      </c>
      <c r="J77" s="9">
        <v>40992</v>
      </c>
      <c r="K77" s="9">
        <v>40992</v>
      </c>
      <c r="L77" s="22">
        <v>1</v>
      </c>
      <c r="M77" s="22" t="s">
        <v>217</v>
      </c>
      <c r="N77" s="22">
        <f t="shared" si="6"/>
        <v>38</v>
      </c>
      <c r="O77" s="22">
        <f t="shared" si="7"/>
        <v>64600</v>
      </c>
    </row>
    <row r="78" spans="1:15" ht="14.25" x14ac:dyDescent="0.2">
      <c r="A78" s="22" t="s">
        <v>226</v>
      </c>
      <c r="B78" s="22" t="s">
        <v>339</v>
      </c>
      <c r="C78" s="22">
        <v>880</v>
      </c>
      <c r="D78" s="22" t="s">
        <v>229</v>
      </c>
      <c r="E78" s="9">
        <v>40985</v>
      </c>
      <c r="F78" s="22">
        <v>29</v>
      </c>
      <c r="G78" s="22">
        <v>2</v>
      </c>
      <c r="H78" s="22">
        <f t="shared" si="4"/>
        <v>25520</v>
      </c>
      <c r="I78" s="22">
        <f t="shared" si="5"/>
        <v>1760</v>
      </c>
      <c r="J78" s="9">
        <v>40992</v>
      </c>
      <c r="K78" s="9">
        <v>40994</v>
      </c>
      <c r="L78" s="22">
        <v>1</v>
      </c>
      <c r="M78" s="22" t="s">
        <v>64</v>
      </c>
      <c r="N78" s="22">
        <f t="shared" si="6"/>
        <v>27</v>
      </c>
      <c r="O78" s="22">
        <f t="shared" si="7"/>
        <v>23760</v>
      </c>
    </row>
    <row r="79" spans="1:15" ht="14.25" x14ac:dyDescent="0.2">
      <c r="A79" s="22" t="s">
        <v>213</v>
      </c>
      <c r="B79" s="22" t="s">
        <v>342</v>
      </c>
      <c r="C79" s="22">
        <v>1800</v>
      </c>
      <c r="D79" s="22" t="s">
        <v>232</v>
      </c>
      <c r="E79" s="9">
        <v>40989</v>
      </c>
      <c r="F79" s="22">
        <v>48</v>
      </c>
      <c r="G79" s="22">
        <v>4</v>
      </c>
      <c r="H79" s="22">
        <f t="shared" si="4"/>
        <v>86400</v>
      </c>
      <c r="I79" s="22">
        <f t="shared" si="5"/>
        <v>7200</v>
      </c>
      <c r="J79" s="9">
        <v>40992</v>
      </c>
      <c r="K79" s="9">
        <v>40994</v>
      </c>
      <c r="L79" s="22">
        <v>1</v>
      </c>
      <c r="M79" s="22" t="s">
        <v>218</v>
      </c>
      <c r="N79" s="22">
        <f t="shared" si="6"/>
        <v>44</v>
      </c>
      <c r="O79" s="22">
        <f t="shared" si="7"/>
        <v>79200</v>
      </c>
    </row>
    <row r="80" spans="1:15" ht="14.25" x14ac:dyDescent="0.2">
      <c r="A80" s="22" t="s">
        <v>221</v>
      </c>
      <c r="B80" s="22" t="s">
        <v>344</v>
      </c>
      <c r="C80" s="22">
        <v>2560</v>
      </c>
      <c r="D80" s="22" t="s">
        <v>214</v>
      </c>
      <c r="E80" s="9">
        <v>40990</v>
      </c>
      <c r="F80" s="22">
        <v>15</v>
      </c>
      <c r="G80" s="22">
        <v>0</v>
      </c>
      <c r="H80" s="22">
        <f t="shared" si="4"/>
        <v>38400</v>
      </c>
      <c r="I80" s="22">
        <f t="shared" si="5"/>
        <v>0</v>
      </c>
      <c r="J80" s="9">
        <v>40993</v>
      </c>
      <c r="K80" s="9">
        <v>40994</v>
      </c>
      <c r="L80" s="22">
        <v>1</v>
      </c>
      <c r="M80" s="22" t="s">
        <v>217</v>
      </c>
      <c r="N80" s="22">
        <f t="shared" si="6"/>
        <v>15</v>
      </c>
      <c r="O80" s="22">
        <f t="shared" si="7"/>
        <v>38400</v>
      </c>
    </row>
    <row r="81" spans="1:15" ht="14.25" x14ac:dyDescent="0.2">
      <c r="A81" s="22" t="s">
        <v>224</v>
      </c>
      <c r="B81" s="22" t="s">
        <v>340</v>
      </c>
      <c r="C81" s="22">
        <v>1750</v>
      </c>
      <c r="D81" s="22" t="s">
        <v>230</v>
      </c>
      <c r="E81" s="9">
        <v>40989</v>
      </c>
      <c r="F81" s="22">
        <v>32</v>
      </c>
      <c r="G81" s="22">
        <v>2</v>
      </c>
      <c r="H81" s="22">
        <f t="shared" si="4"/>
        <v>56000</v>
      </c>
      <c r="I81" s="22">
        <f t="shared" si="5"/>
        <v>3500</v>
      </c>
      <c r="J81" s="9">
        <v>40994</v>
      </c>
      <c r="K81" s="9">
        <v>40994</v>
      </c>
      <c r="L81" s="22">
        <v>2</v>
      </c>
      <c r="M81" s="22" t="s">
        <v>216</v>
      </c>
      <c r="N81" s="22">
        <f t="shared" si="6"/>
        <v>30</v>
      </c>
      <c r="O81" s="22">
        <f t="shared" si="7"/>
        <v>52500</v>
      </c>
    </row>
    <row r="82" spans="1:15" ht="14.25" x14ac:dyDescent="0.2">
      <c r="A82" s="22" t="s">
        <v>213</v>
      </c>
      <c r="B82" s="22" t="s">
        <v>340</v>
      </c>
      <c r="C82" s="22">
        <v>2000</v>
      </c>
      <c r="D82" s="22" t="s">
        <v>230</v>
      </c>
      <c r="E82" s="9">
        <v>40987</v>
      </c>
      <c r="F82" s="22">
        <v>44</v>
      </c>
      <c r="G82" s="22">
        <v>4</v>
      </c>
      <c r="H82" s="22">
        <f t="shared" si="4"/>
        <v>88000</v>
      </c>
      <c r="I82" s="22">
        <f t="shared" si="5"/>
        <v>8000</v>
      </c>
      <c r="J82" s="9">
        <v>40996</v>
      </c>
      <c r="K82" s="9">
        <v>40996</v>
      </c>
      <c r="L82" s="22">
        <v>1</v>
      </c>
      <c r="M82" s="22" t="s">
        <v>117</v>
      </c>
      <c r="N82" s="22">
        <f t="shared" si="6"/>
        <v>40</v>
      </c>
      <c r="O82" s="22">
        <f t="shared" si="7"/>
        <v>80000</v>
      </c>
    </row>
    <row r="83" spans="1:15" ht="14.25" x14ac:dyDescent="0.2">
      <c r="A83" s="22" t="s">
        <v>227</v>
      </c>
      <c r="B83" s="22" t="s">
        <v>343</v>
      </c>
      <c r="C83" s="22">
        <v>900</v>
      </c>
      <c r="D83" s="22" t="s">
        <v>228</v>
      </c>
      <c r="E83" s="9">
        <v>40988</v>
      </c>
      <c r="F83" s="22">
        <v>38</v>
      </c>
      <c r="G83" s="22">
        <v>0</v>
      </c>
      <c r="H83" s="22">
        <f t="shared" si="4"/>
        <v>34200</v>
      </c>
      <c r="I83" s="22">
        <f t="shared" si="5"/>
        <v>0</v>
      </c>
      <c r="J83" s="9">
        <v>40997</v>
      </c>
      <c r="K83" s="9">
        <v>40997</v>
      </c>
      <c r="L83" s="22">
        <v>2</v>
      </c>
      <c r="M83" s="22" t="s">
        <v>215</v>
      </c>
      <c r="N83" s="22">
        <f t="shared" si="6"/>
        <v>38</v>
      </c>
      <c r="O83" s="22">
        <f t="shared" si="7"/>
        <v>34200</v>
      </c>
    </row>
    <row r="84" spans="1:15" ht="14.25" x14ac:dyDescent="0.2">
      <c r="A84" s="22" t="s">
        <v>225</v>
      </c>
      <c r="B84" s="22" t="s">
        <v>346</v>
      </c>
      <c r="C84" s="22">
        <v>4700</v>
      </c>
      <c r="D84" s="22" t="s">
        <v>229</v>
      </c>
      <c r="E84" s="9">
        <v>40995</v>
      </c>
      <c r="F84" s="22">
        <v>31</v>
      </c>
      <c r="G84" s="22">
        <v>2</v>
      </c>
      <c r="H84" s="22">
        <f t="shared" si="4"/>
        <v>145700</v>
      </c>
      <c r="I84" s="22">
        <f t="shared" si="5"/>
        <v>9400</v>
      </c>
      <c r="J84" s="9">
        <v>40997</v>
      </c>
      <c r="K84" s="9">
        <v>40997</v>
      </c>
      <c r="L84" s="22">
        <v>2</v>
      </c>
      <c r="M84" s="22" t="s">
        <v>215</v>
      </c>
      <c r="N84" s="22">
        <f t="shared" si="6"/>
        <v>29</v>
      </c>
      <c r="O84" s="22">
        <f t="shared" si="7"/>
        <v>136300</v>
      </c>
    </row>
    <row r="85" spans="1:15" ht="14.25" x14ac:dyDescent="0.2">
      <c r="A85" s="22" t="s">
        <v>219</v>
      </c>
      <c r="B85" s="22" t="s">
        <v>342</v>
      </c>
      <c r="C85" s="22">
        <v>1900</v>
      </c>
      <c r="D85" s="22" t="s">
        <v>232</v>
      </c>
      <c r="E85" s="9">
        <v>40989</v>
      </c>
      <c r="F85" s="22">
        <v>12</v>
      </c>
      <c r="G85" s="22">
        <v>4</v>
      </c>
      <c r="H85" s="22">
        <f t="shared" si="4"/>
        <v>22800</v>
      </c>
      <c r="I85" s="22">
        <f t="shared" si="5"/>
        <v>7600</v>
      </c>
      <c r="J85" s="9">
        <v>40997</v>
      </c>
      <c r="K85" s="9">
        <v>40998</v>
      </c>
      <c r="L85" s="22">
        <v>1</v>
      </c>
      <c r="M85" s="22" t="s">
        <v>117</v>
      </c>
      <c r="N85" s="22">
        <f t="shared" si="6"/>
        <v>8</v>
      </c>
      <c r="O85" s="22">
        <f t="shared" si="7"/>
        <v>15200</v>
      </c>
    </row>
    <row r="86" spans="1:15" ht="14.25" x14ac:dyDescent="0.2">
      <c r="A86" s="22" t="s">
        <v>213</v>
      </c>
      <c r="B86" s="22" t="s">
        <v>344</v>
      </c>
      <c r="C86" s="22">
        <v>1300</v>
      </c>
      <c r="D86" s="22" t="s">
        <v>232</v>
      </c>
      <c r="E86" s="9">
        <v>40995</v>
      </c>
      <c r="F86" s="22">
        <v>28</v>
      </c>
      <c r="G86" s="22">
        <v>4</v>
      </c>
      <c r="H86" s="22">
        <f t="shared" si="4"/>
        <v>36400</v>
      </c>
      <c r="I86" s="22">
        <f t="shared" si="5"/>
        <v>5200</v>
      </c>
      <c r="J86" s="9">
        <v>40998</v>
      </c>
      <c r="K86" s="9">
        <v>40999</v>
      </c>
      <c r="L86" s="22">
        <v>2</v>
      </c>
      <c r="M86" s="22" t="s">
        <v>216</v>
      </c>
      <c r="N86" s="22">
        <f t="shared" si="6"/>
        <v>24</v>
      </c>
      <c r="O86" s="22">
        <f t="shared" si="7"/>
        <v>31200</v>
      </c>
    </row>
    <row r="87" spans="1:15" ht="14.25" x14ac:dyDescent="0.2">
      <c r="A87" s="22" t="s">
        <v>222</v>
      </c>
      <c r="B87" s="22" t="s">
        <v>339</v>
      </c>
      <c r="C87" s="22">
        <v>4200</v>
      </c>
      <c r="D87" s="22" t="s">
        <v>232</v>
      </c>
      <c r="E87" s="9">
        <v>41000</v>
      </c>
      <c r="F87" s="22">
        <v>48</v>
      </c>
      <c r="G87" s="22">
        <v>3</v>
      </c>
      <c r="H87" s="22">
        <f t="shared" si="4"/>
        <v>201600</v>
      </c>
      <c r="I87" s="22">
        <f t="shared" si="5"/>
        <v>12600</v>
      </c>
      <c r="J87" s="9">
        <v>41000</v>
      </c>
      <c r="K87" s="9">
        <v>41001</v>
      </c>
      <c r="L87" s="22">
        <v>2</v>
      </c>
      <c r="M87" s="22" t="s">
        <v>217</v>
      </c>
      <c r="N87" s="22">
        <f t="shared" si="6"/>
        <v>45</v>
      </c>
      <c r="O87" s="22">
        <f t="shared" si="7"/>
        <v>189000</v>
      </c>
    </row>
    <row r="88" spans="1:15" ht="14.25" x14ac:dyDescent="0.2">
      <c r="A88" s="22" t="s">
        <v>213</v>
      </c>
      <c r="B88" s="22" t="s">
        <v>343</v>
      </c>
      <c r="C88" s="22">
        <v>1650</v>
      </c>
      <c r="D88" s="22" t="s">
        <v>230</v>
      </c>
      <c r="E88" s="9">
        <v>40999</v>
      </c>
      <c r="F88" s="22">
        <v>42</v>
      </c>
      <c r="G88" s="22">
        <v>2</v>
      </c>
      <c r="H88" s="22">
        <f t="shared" si="4"/>
        <v>69300</v>
      </c>
      <c r="I88" s="22">
        <f t="shared" si="5"/>
        <v>3300</v>
      </c>
      <c r="J88" s="9">
        <v>41000</v>
      </c>
      <c r="K88" s="9">
        <v>41000</v>
      </c>
      <c r="L88" s="22">
        <v>1</v>
      </c>
      <c r="M88" s="22" t="s">
        <v>218</v>
      </c>
      <c r="N88" s="22">
        <f t="shared" si="6"/>
        <v>40</v>
      </c>
      <c r="O88" s="22">
        <f t="shared" si="7"/>
        <v>66000</v>
      </c>
    </row>
    <row r="89" spans="1:15" ht="14.25" x14ac:dyDescent="0.2">
      <c r="A89" s="22" t="s">
        <v>221</v>
      </c>
      <c r="B89" s="22" t="s">
        <v>340</v>
      </c>
      <c r="C89" s="22">
        <v>2700</v>
      </c>
      <c r="D89" s="22" t="s">
        <v>230</v>
      </c>
      <c r="E89" s="9">
        <v>41000</v>
      </c>
      <c r="F89" s="22">
        <v>38</v>
      </c>
      <c r="G89" s="22">
        <v>4</v>
      </c>
      <c r="H89" s="22">
        <f t="shared" si="4"/>
        <v>102600</v>
      </c>
      <c r="I89" s="22">
        <f t="shared" si="5"/>
        <v>10800</v>
      </c>
      <c r="J89" s="9">
        <v>41001</v>
      </c>
      <c r="K89" s="9">
        <v>41003</v>
      </c>
      <c r="L89" s="22">
        <v>1</v>
      </c>
      <c r="M89" s="22" t="s">
        <v>117</v>
      </c>
      <c r="N89" s="22">
        <f t="shared" si="6"/>
        <v>34</v>
      </c>
      <c r="O89" s="22">
        <f t="shared" si="7"/>
        <v>91800</v>
      </c>
    </row>
    <row r="90" spans="1:15" ht="14.25" x14ac:dyDescent="0.2">
      <c r="A90" s="22" t="s">
        <v>225</v>
      </c>
      <c r="B90" s="22" t="s">
        <v>349</v>
      </c>
      <c r="C90" s="22">
        <v>4450</v>
      </c>
      <c r="D90" s="22" t="s">
        <v>231</v>
      </c>
      <c r="E90" s="9">
        <v>40987</v>
      </c>
      <c r="F90" s="22">
        <v>50</v>
      </c>
      <c r="G90" s="22">
        <v>2</v>
      </c>
      <c r="H90" s="22">
        <f t="shared" si="4"/>
        <v>222500</v>
      </c>
      <c r="I90" s="22">
        <f t="shared" si="5"/>
        <v>8900</v>
      </c>
      <c r="J90" s="9">
        <v>41001</v>
      </c>
      <c r="K90" s="9">
        <v>41002</v>
      </c>
      <c r="L90" s="22">
        <v>2</v>
      </c>
      <c r="M90" s="22" t="s">
        <v>215</v>
      </c>
      <c r="N90" s="22">
        <f t="shared" si="6"/>
        <v>48</v>
      </c>
      <c r="O90" s="22">
        <f t="shared" si="7"/>
        <v>213600</v>
      </c>
    </row>
    <row r="91" spans="1:15" ht="14.25" x14ac:dyDescent="0.2">
      <c r="A91" s="22" t="s">
        <v>222</v>
      </c>
      <c r="B91" s="22" t="s">
        <v>341</v>
      </c>
      <c r="C91" s="22">
        <v>4350</v>
      </c>
      <c r="D91" s="22" t="s">
        <v>214</v>
      </c>
      <c r="E91" s="9">
        <v>40999</v>
      </c>
      <c r="F91" s="22">
        <v>21</v>
      </c>
      <c r="G91" s="22">
        <v>3</v>
      </c>
      <c r="H91" s="22">
        <f t="shared" si="4"/>
        <v>91350</v>
      </c>
      <c r="I91" s="22">
        <f t="shared" si="5"/>
        <v>13050</v>
      </c>
      <c r="J91" s="9">
        <v>41002</v>
      </c>
      <c r="K91" s="9">
        <v>41004</v>
      </c>
      <c r="L91" s="22">
        <v>2</v>
      </c>
      <c r="M91" s="22" t="s">
        <v>215</v>
      </c>
      <c r="N91" s="22">
        <f t="shared" si="6"/>
        <v>18</v>
      </c>
      <c r="O91" s="22">
        <f t="shared" si="7"/>
        <v>78300</v>
      </c>
    </row>
    <row r="92" spans="1:15" ht="14.25" x14ac:dyDescent="0.2">
      <c r="A92" s="22" t="s">
        <v>221</v>
      </c>
      <c r="B92" s="22" t="s">
        <v>342</v>
      </c>
      <c r="C92" s="22">
        <v>1800</v>
      </c>
      <c r="D92" s="22" t="s">
        <v>229</v>
      </c>
      <c r="E92" s="9">
        <v>40993</v>
      </c>
      <c r="F92" s="22">
        <v>13</v>
      </c>
      <c r="G92" s="22">
        <v>3</v>
      </c>
      <c r="H92" s="22">
        <f t="shared" si="4"/>
        <v>23400</v>
      </c>
      <c r="I92" s="22">
        <f t="shared" si="5"/>
        <v>5400</v>
      </c>
      <c r="J92" s="9">
        <v>41003</v>
      </c>
      <c r="K92" s="9">
        <v>41003</v>
      </c>
      <c r="L92" s="22">
        <v>2</v>
      </c>
      <c r="M92" s="22" t="s">
        <v>218</v>
      </c>
      <c r="N92" s="22">
        <f t="shared" si="6"/>
        <v>10</v>
      </c>
      <c r="O92" s="22">
        <f t="shared" si="7"/>
        <v>18000</v>
      </c>
    </row>
    <row r="93" spans="1:15" ht="14.25" x14ac:dyDescent="0.2">
      <c r="A93" s="22" t="s">
        <v>221</v>
      </c>
      <c r="B93" s="22" t="s">
        <v>341</v>
      </c>
      <c r="C93" s="22">
        <v>2090</v>
      </c>
      <c r="D93" s="22" t="s">
        <v>229</v>
      </c>
      <c r="E93" s="9">
        <v>40993</v>
      </c>
      <c r="F93" s="22">
        <v>24</v>
      </c>
      <c r="G93" s="22">
        <v>2</v>
      </c>
      <c r="H93" s="22">
        <f t="shared" si="4"/>
        <v>50160</v>
      </c>
      <c r="I93" s="22">
        <f t="shared" si="5"/>
        <v>4180</v>
      </c>
      <c r="J93" s="9">
        <v>41004</v>
      </c>
      <c r="K93" s="9">
        <v>41004</v>
      </c>
      <c r="L93" s="22">
        <v>2</v>
      </c>
      <c r="M93" s="22" t="s">
        <v>64</v>
      </c>
      <c r="N93" s="22">
        <f t="shared" si="6"/>
        <v>22</v>
      </c>
      <c r="O93" s="22">
        <f t="shared" si="7"/>
        <v>45980</v>
      </c>
    </row>
    <row r="94" spans="1:15" ht="14.25" x14ac:dyDescent="0.2">
      <c r="A94" s="22" t="s">
        <v>227</v>
      </c>
      <c r="B94" s="22" t="s">
        <v>345</v>
      </c>
      <c r="C94" s="22">
        <v>1120</v>
      </c>
      <c r="D94" s="22" t="s">
        <v>232</v>
      </c>
      <c r="E94" s="9">
        <v>41005</v>
      </c>
      <c r="F94" s="22">
        <v>39</v>
      </c>
      <c r="G94" s="22">
        <v>0</v>
      </c>
      <c r="H94" s="22">
        <f t="shared" si="4"/>
        <v>43680</v>
      </c>
      <c r="I94" s="22">
        <f t="shared" si="5"/>
        <v>0</v>
      </c>
      <c r="J94" s="9">
        <v>41005</v>
      </c>
      <c r="K94" s="9">
        <v>41006</v>
      </c>
      <c r="L94" s="22">
        <v>2</v>
      </c>
      <c r="M94" s="22" t="s">
        <v>117</v>
      </c>
      <c r="N94" s="22">
        <f t="shared" si="6"/>
        <v>39</v>
      </c>
      <c r="O94" s="22">
        <f t="shared" si="7"/>
        <v>43680</v>
      </c>
    </row>
    <row r="95" spans="1:15" ht="14.25" x14ac:dyDescent="0.2">
      <c r="A95" s="22" t="s">
        <v>221</v>
      </c>
      <c r="B95" s="22" t="s">
        <v>342</v>
      </c>
      <c r="C95" s="22">
        <v>1800</v>
      </c>
      <c r="D95" s="22" t="s">
        <v>228</v>
      </c>
      <c r="E95" s="9">
        <v>41000</v>
      </c>
      <c r="F95" s="22">
        <v>11</v>
      </c>
      <c r="G95" s="22">
        <v>1</v>
      </c>
      <c r="H95" s="22">
        <f t="shared" si="4"/>
        <v>19800</v>
      </c>
      <c r="I95" s="22">
        <f t="shared" si="5"/>
        <v>1800</v>
      </c>
      <c r="J95" s="9">
        <v>41005</v>
      </c>
      <c r="K95" s="9">
        <v>41007</v>
      </c>
      <c r="L95" s="22">
        <v>2</v>
      </c>
      <c r="M95" s="22" t="s">
        <v>215</v>
      </c>
      <c r="N95" s="22">
        <f t="shared" si="6"/>
        <v>10</v>
      </c>
      <c r="O95" s="22">
        <f t="shared" si="7"/>
        <v>18000</v>
      </c>
    </row>
    <row r="96" spans="1:15" ht="14.25" x14ac:dyDescent="0.2">
      <c r="A96" s="22" t="s">
        <v>225</v>
      </c>
      <c r="B96" s="22" t="s">
        <v>347</v>
      </c>
      <c r="C96" s="22">
        <v>3820</v>
      </c>
      <c r="D96" s="22" t="s">
        <v>232</v>
      </c>
      <c r="E96" s="9">
        <v>41001</v>
      </c>
      <c r="F96" s="22">
        <v>20</v>
      </c>
      <c r="G96" s="22">
        <v>0</v>
      </c>
      <c r="H96" s="22">
        <f t="shared" si="4"/>
        <v>76400</v>
      </c>
      <c r="I96" s="22">
        <f t="shared" si="5"/>
        <v>0</v>
      </c>
      <c r="J96" s="9">
        <v>41005</v>
      </c>
      <c r="K96" s="9">
        <v>41006</v>
      </c>
      <c r="L96" s="22">
        <v>1</v>
      </c>
      <c r="M96" s="22" t="s">
        <v>217</v>
      </c>
      <c r="N96" s="22">
        <f t="shared" si="6"/>
        <v>20</v>
      </c>
      <c r="O96" s="22">
        <f t="shared" si="7"/>
        <v>76400</v>
      </c>
    </row>
    <row r="97" spans="1:15" ht="14.25" x14ac:dyDescent="0.2">
      <c r="A97" s="22" t="s">
        <v>223</v>
      </c>
      <c r="B97" s="22" t="s">
        <v>340</v>
      </c>
      <c r="C97" s="22">
        <v>4600</v>
      </c>
      <c r="D97" s="22" t="s">
        <v>231</v>
      </c>
      <c r="E97" s="9">
        <v>40995</v>
      </c>
      <c r="F97" s="22">
        <v>24</v>
      </c>
      <c r="G97" s="22">
        <v>3</v>
      </c>
      <c r="H97" s="22">
        <f t="shared" si="4"/>
        <v>110400</v>
      </c>
      <c r="I97" s="22">
        <f t="shared" si="5"/>
        <v>13800</v>
      </c>
      <c r="J97" s="9">
        <v>41007</v>
      </c>
      <c r="K97" s="9">
        <v>41007</v>
      </c>
      <c r="L97" s="22">
        <v>2</v>
      </c>
      <c r="M97" s="22" t="s">
        <v>117</v>
      </c>
      <c r="N97" s="22">
        <f t="shared" si="6"/>
        <v>21</v>
      </c>
      <c r="O97" s="22">
        <f t="shared" si="7"/>
        <v>96600</v>
      </c>
    </row>
    <row r="98" spans="1:15" ht="14.25" x14ac:dyDescent="0.2">
      <c r="A98" s="22" t="s">
        <v>224</v>
      </c>
      <c r="B98" s="22" t="s">
        <v>345</v>
      </c>
      <c r="C98" s="22">
        <v>1950</v>
      </c>
      <c r="D98" s="22" t="s">
        <v>231</v>
      </c>
      <c r="E98" s="9">
        <v>40996</v>
      </c>
      <c r="F98" s="22">
        <v>32</v>
      </c>
      <c r="G98" s="22">
        <v>3</v>
      </c>
      <c r="H98" s="22">
        <f t="shared" si="4"/>
        <v>62400</v>
      </c>
      <c r="I98" s="22">
        <f t="shared" si="5"/>
        <v>5850</v>
      </c>
      <c r="J98" s="9">
        <v>41007</v>
      </c>
      <c r="K98" s="9">
        <v>41008</v>
      </c>
      <c r="L98" s="22">
        <v>1</v>
      </c>
      <c r="M98" s="22" t="s">
        <v>117</v>
      </c>
      <c r="N98" s="22">
        <f t="shared" si="6"/>
        <v>29</v>
      </c>
      <c r="O98" s="22">
        <f t="shared" si="7"/>
        <v>56550</v>
      </c>
    </row>
    <row r="99" spans="1:15" ht="14.25" x14ac:dyDescent="0.2">
      <c r="A99" s="22" t="s">
        <v>225</v>
      </c>
      <c r="B99" s="22" t="s">
        <v>347</v>
      </c>
      <c r="C99" s="22">
        <v>3800</v>
      </c>
      <c r="D99" s="22" t="s">
        <v>228</v>
      </c>
      <c r="E99" s="9">
        <v>41006</v>
      </c>
      <c r="F99" s="22">
        <v>40</v>
      </c>
      <c r="G99" s="22">
        <v>3</v>
      </c>
      <c r="H99" s="22">
        <f t="shared" si="4"/>
        <v>152000</v>
      </c>
      <c r="I99" s="22">
        <f t="shared" si="5"/>
        <v>11400</v>
      </c>
      <c r="J99" s="9">
        <v>41008</v>
      </c>
      <c r="K99" s="9">
        <v>41009</v>
      </c>
      <c r="L99" s="22">
        <v>1</v>
      </c>
      <c r="M99" s="22" t="s">
        <v>64</v>
      </c>
      <c r="N99" s="22">
        <f t="shared" si="6"/>
        <v>37</v>
      </c>
      <c r="O99" s="22">
        <f t="shared" si="7"/>
        <v>140600</v>
      </c>
    </row>
    <row r="100" spans="1:15" ht="14.25" x14ac:dyDescent="0.2">
      <c r="A100" s="22" t="s">
        <v>219</v>
      </c>
      <c r="B100" s="22" t="s">
        <v>339</v>
      </c>
      <c r="C100" s="22">
        <v>3190</v>
      </c>
      <c r="D100" s="22" t="s">
        <v>231</v>
      </c>
      <c r="E100" s="9">
        <v>40996</v>
      </c>
      <c r="F100" s="22">
        <v>23</v>
      </c>
      <c r="G100" s="22">
        <v>1</v>
      </c>
      <c r="H100" s="22">
        <f t="shared" si="4"/>
        <v>73370</v>
      </c>
      <c r="I100" s="22">
        <f t="shared" si="5"/>
        <v>3190</v>
      </c>
      <c r="J100" s="9">
        <v>41008</v>
      </c>
      <c r="K100" s="9">
        <v>41008</v>
      </c>
      <c r="L100" s="22">
        <v>2</v>
      </c>
      <c r="M100" s="22" t="s">
        <v>218</v>
      </c>
      <c r="N100" s="22">
        <f t="shared" si="6"/>
        <v>22</v>
      </c>
      <c r="O100" s="22">
        <f t="shared" si="7"/>
        <v>70180</v>
      </c>
    </row>
    <row r="101" spans="1:15" ht="14.25" x14ac:dyDescent="0.2">
      <c r="A101" s="22" t="s">
        <v>220</v>
      </c>
      <c r="B101" s="22" t="s">
        <v>340</v>
      </c>
      <c r="C101" s="22">
        <v>1250</v>
      </c>
      <c r="D101" s="22" t="s">
        <v>232</v>
      </c>
      <c r="E101" s="9">
        <v>41007</v>
      </c>
      <c r="F101" s="22">
        <v>29</v>
      </c>
      <c r="G101" s="22">
        <v>4</v>
      </c>
      <c r="H101" s="22">
        <f t="shared" si="4"/>
        <v>36250</v>
      </c>
      <c r="I101" s="22">
        <f t="shared" si="5"/>
        <v>5000</v>
      </c>
      <c r="J101" s="9">
        <v>41009</v>
      </c>
      <c r="K101" s="9">
        <v>41009</v>
      </c>
      <c r="L101" s="22">
        <v>1</v>
      </c>
      <c r="M101" s="22" t="s">
        <v>218</v>
      </c>
      <c r="N101" s="22">
        <f t="shared" si="6"/>
        <v>25</v>
      </c>
      <c r="O101" s="22">
        <f t="shared" si="7"/>
        <v>31250</v>
      </c>
    </row>
    <row r="102" spans="1:15" ht="14.25" x14ac:dyDescent="0.2">
      <c r="A102" s="22" t="s">
        <v>223</v>
      </c>
      <c r="B102" s="22" t="s">
        <v>343</v>
      </c>
      <c r="C102" s="22">
        <v>5500</v>
      </c>
      <c r="D102" s="22" t="s">
        <v>232</v>
      </c>
      <c r="E102" s="9">
        <v>41008</v>
      </c>
      <c r="F102" s="22">
        <v>20</v>
      </c>
      <c r="G102" s="22">
        <v>4</v>
      </c>
      <c r="H102" s="22">
        <f t="shared" si="4"/>
        <v>110000</v>
      </c>
      <c r="I102" s="22">
        <f t="shared" si="5"/>
        <v>22000</v>
      </c>
      <c r="J102" s="9">
        <v>41009</v>
      </c>
      <c r="K102" s="9">
        <v>41009</v>
      </c>
      <c r="L102" s="22">
        <v>2</v>
      </c>
      <c r="M102" s="22" t="s">
        <v>117</v>
      </c>
      <c r="N102" s="22">
        <f t="shared" si="6"/>
        <v>16</v>
      </c>
      <c r="O102" s="22">
        <f t="shared" si="7"/>
        <v>88000</v>
      </c>
    </row>
    <row r="103" spans="1:15" ht="14.25" x14ac:dyDescent="0.2">
      <c r="A103" s="22" t="s">
        <v>226</v>
      </c>
      <c r="B103" s="22" t="s">
        <v>340</v>
      </c>
      <c r="C103" s="22">
        <v>1200</v>
      </c>
      <c r="D103" s="22" t="s">
        <v>231</v>
      </c>
      <c r="E103" s="9">
        <v>41011</v>
      </c>
      <c r="F103" s="22">
        <v>44</v>
      </c>
      <c r="G103" s="22">
        <v>2</v>
      </c>
      <c r="H103" s="22">
        <f t="shared" si="4"/>
        <v>52800</v>
      </c>
      <c r="I103" s="22">
        <f t="shared" si="5"/>
        <v>2400</v>
      </c>
      <c r="J103" s="9">
        <v>41011</v>
      </c>
      <c r="K103" s="9">
        <v>41013</v>
      </c>
      <c r="L103" s="22">
        <v>2</v>
      </c>
      <c r="M103" s="22" t="s">
        <v>215</v>
      </c>
      <c r="N103" s="22">
        <f t="shared" si="6"/>
        <v>42</v>
      </c>
      <c r="O103" s="22">
        <f t="shared" si="7"/>
        <v>50400</v>
      </c>
    </row>
    <row r="104" spans="1:15" ht="14.25" x14ac:dyDescent="0.2">
      <c r="A104" s="22" t="s">
        <v>222</v>
      </c>
      <c r="B104" s="22" t="s">
        <v>343</v>
      </c>
      <c r="C104" s="22">
        <v>2850</v>
      </c>
      <c r="D104" s="22" t="s">
        <v>231</v>
      </c>
      <c r="E104" s="9">
        <v>41002</v>
      </c>
      <c r="F104" s="22">
        <v>48</v>
      </c>
      <c r="G104" s="22">
        <v>1</v>
      </c>
      <c r="H104" s="22">
        <f t="shared" si="4"/>
        <v>136800</v>
      </c>
      <c r="I104" s="22">
        <f t="shared" si="5"/>
        <v>2850</v>
      </c>
      <c r="J104" s="9">
        <v>41012</v>
      </c>
      <c r="K104" s="9">
        <v>41013</v>
      </c>
      <c r="L104" s="22">
        <v>1</v>
      </c>
      <c r="M104" s="22" t="s">
        <v>117</v>
      </c>
      <c r="N104" s="22">
        <f t="shared" si="6"/>
        <v>47</v>
      </c>
      <c r="O104" s="22">
        <f t="shared" si="7"/>
        <v>133950</v>
      </c>
    </row>
    <row r="105" spans="1:15" ht="14.25" x14ac:dyDescent="0.2">
      <c r="A105" s="22" t="s">
        <v>213</v>
      </c>
      <c r="B105" s="22" t="s">
        <v>342</v>
      </c>
      <c r="C105" s="22">
        <v>1700</v>
      </c>
      <c r="D105" s="22" t="s">
        <v>228</v>
      </c>
      <c r="E105" s="9">
        <v>41001</v>
      </c>
      <c r="F105" s="22">
        <v>45</v>
      </c>
      <c r="G105" s="22">
        <v>2</v>
      </c>
      <c r="H105" s="22">
        <f t="shared" si="4"/>
        <v>76500</v>
      </c>
      <c r="I105" s="22">
        <f t="shared" si="5"/>
        <v>3400</v>
      </c>
      <c r="J105" s="9">
        <v>41012</v>
      </c>
      <c r="K105" s="9">
        <v>41013</v>
      </c>
      <c r="L105" s="22">
        <v>1</v>
      </c>
      <c r="M105" s="22" t="s">
        <v>117</v>
      </c>
      <c r="N105" s="22">
        <f t="shared" si="6"/>
        <v>43</v>
      </c>
      <c r="O105" s="22">
        <f t="shared" si="7"/>
        <v>73100</v>
      </c>
    </row>
    <row r="106" spans="1:15" ht="14.25" x14ac:dyDescent="0.2">
      <c r="A106" s="22" t="s">
        <v>227</v>
      </c>
      <c r="B106" s="22" t="s">
        <v>342</v>
      </c>
      <c r="C106" s="22">
        <v>1200</v>
      </c>
      <c r="D106" s="22" t="s">
        <v>229</v>
      </c>
      <c r="E106" s="9">
        <v>41005</v>
      </c>
      <c r="F106" s="22">
        <v>44</v>
      </c>
      <c r="G106" s="22">
        <v>3</v>
      </c>
      <c r="H106" s="22">
        <f t="shared" si="4"/>
        <v>52800</v>
      </c>
      <c r="I106" s="22">
        <f t="shared" si="5"/>
        <v>3600</v>
      </c>
      <c r="J106" s="9">
        <v>41013</v>
      </c>
      <c r="K106" s="9">
        <v>41015</v>
      </c>
      <c r="L106" s="22">
        <v>1</v>
      </c>
      <c r="M106" s="22" t="s">
        <v>216</v>
      </c>
      <c r="N106" s="22">
        <f t="shared" si="6"/>
        <v>41</v>
      </c>
      <c r="O106" s="22">
        <f t="shared" si="7"/>
        <v>49200</v>
      </c>
    </row>
    <row r="107" spans="1:15" ht="14.25" x14ac:dyDescent="0.2">
      <c r="A107" s="22" t="s">
        <v>213</v>
      </c>
      <c r="B107" s="22" t="s">
        <v>341</v>
      </c>
      <c r="C107" s="22">
        <v>1400</v>
      </c>
      <c r="D107" s="22" t="s">
        <v>229</v>
      </c>
      <c r="E107" s="9">
        <v>41014</v>
      </c>
      <c r="F107" s="22">
        <v>12</v>
      </c>
      <c r="G107" s="22">
        <v>1</v>
      </c>
      <c r="H107" s="22">
        <f t="shared" si="4"/>
        <v>16800</v>
      </c>
      <c r="I107" s="22">
        <f t="shared" si="5"/>
        <v>1400</v>
      </c>
      <c r="J107" s="9">
        <v>41014</v>
      </c>
      <c r="K107" s="9">
        <v>41015</v>
      </c>
      <c r="L107" s="22">
        <v>1</v>
      </c>
      <c r="M107" s="22" t="s">
        <v>215</v>
      </c>
      <c r="N107" s="22">
        <f t="shared" si="6"/>
        <v>11</v>
      </c>
      <c r="O107" s="22">
        <f t="shared" si="7"/>
        <v>15400</v>
      </c>
    </row>
    <row r="108" spans="1:15" ht="14.25" x14ac:dyDescent="0.2">
      <c r="A108" s="22" t="s">
        <v>224</v>
      </c>
      <c r="B108" s="22" t="s">
        <v>339</v>
      </c>
      <c r="C108" s="22">
        <v>900</v>
      </c>
      <c r="D108" s="22" t="s">
        <v>230</v>
      </c>
      <c r="E108" s="9">
        <v>41010</v>
      </c>
      <c r="F108" s="22">
        <v>34</v>
      </c>
      <c r="G108" s="22">
        <v>1</v>
      </c>
      <c r="H108" s="22">
        <f t="shared" si="4"/>
        <v>30600</v>
      </c>
      <c r="I108" s="22">
        <f t="shared" si="5"/>
        <v>900</v>
      </c>
      <c r="J108" s="9">
        <v>41015</v>
      </c>
      <c r="K108" s="9">
        <v>41015</v>
      </c>
      <c r="L108" s="22">
        <v>1</v>
      </c>
      <c r="M108" s="22" t="s">
        <v>218</v>
      </c>
      <c r="N108" s="22">
        <f t="shared" si="6"/>
        <v>33</v>
      </c>
      <c r="O108" s="22">
        <f t="shared" si="7"/>
        <v>29700</v>
      </c>
    </row>
    <row r="109" spans="1:15" ht="14.25" x14ac:dyDescent="0.2">
      <c r="A109" s="22" t="s">
        <v>213</v>
      </c>
      <c r="B109" s="22" t="s">
        <v>341</v>
      </c>
      <c r="C109" s="22">
        <v>1380</v>
      </c>
      <c r="D109" s="22" t="s">
        <v>214</v>
      </c>
      <c r="E109" s="9">
        <v>41008</v>
      </c>
      <c r="F109" s="22">
        <v>14</v>
      </c>
      <c r="G109" s="22">
        <v>1</v>
      </c>
      <c r="H109" s="22">
        <f t="shared" si="4"/>
        <v>19320</v>
      </c>
      <c r="I109" s="22">
        <f t="shared" si="5"/>
        <v>1380</v>
      </c>
      <c r="J109" s="9">
        <v>41016</v>
      </c>
      <c r="K109" s="9">
        <v>41018</v>
      </c>
      <c r="L109" s="22">
        <v>2</v>
      </c>
      <c r="M109" s="22" t="s">
        <v>217</v>
      </c>
      <c r="N109" s="22">
        <f t="shared" si="6"/>
        <v>13</v>
      </c>
      <c r="O109" s="22">
        <f t="shared" si="7"/>
        <v>17940</v>
      </c>
    </row>
    <row r="110" spans="1:15" ht="14.25" x14ac:dyDescent="0.2">
      <c r="A110" s="22" t="s">
        <v>223</v>
      </c>
      <c r="B110" s="22" t="s">
        <v>340</v>
      </c>
      <c r="C110" s="22">
        <v>4550</v>
      </c>
      <c r="D110" s="22" t="s">
        <v>232</v>
      </c>
      <c r="E110" s="9">
        <v>41010</v>
      </c>
      <c r="F110" s="22">
        <v>26</v>
      </c>
      <c r="G110" s="22">
        <v>3</v>
      </c>
      <c r="H110" s="22">
        <f t="shared" si="4"/>
        <v>118300</v>
      </c>
      <c r="I110" s="22">
        <f t="shared" si="5"/>
        <v>13650</v>
      </c>
      <c r="J110" s="9">
        <v>41017</v>
      </c>
      <c r="K110" s="9">
        <v>41018</v>
      </c>
      <c r="L110" s="22">
        <v>1</v>
      </c>
      <c r="M110" s="22" t="s">
        <v>64</v>
      </c>
      <c r="N110" s="22">
        <f t="shared" si="6"/>
        <v>23</v>
      </c>
      <c r="O110" s="22">
        <f t="shared" si="7"/>
        <v>104650</v>
      </c>
    </row>
    <row r="111" spans="1:15" ht="14.25" x14ac:dyDescent="0.2">
      <c r="A111" s="22" t="s">
        <v>226</v>
      </c>
      <c r="B111" s="22" t="s">
        <v>344</v>
      </c>
      <c r="C111" s="22">
        <v>2500</v>
      </c>
      <c r="D111" s="22" t="s">
        <v>228</v>
      </c>
      <c r="E111" s="9">
        <v>41018</v>
      </c>
      <c r="F111" s="22">
        <v>25</v>
      </c>
      <c r="G111" s="22">
        <v>0</v>
      </c>
      <c r="H111" s="22">
        <f t="shared" si="4"/>
        <v>62500</v>
      </c>
      <c r="I111" s="22">
        <f t="shared" si="5"/>
        <v>0</v>
      </c>
      <c r="J111" s="9">
        <v>41018</v>
      </c>
      <c r="K111" s="9">
        <v>41018</v>
      </c>
      <c r="L111" s="22">
        <v>1</v>
      </c>
      <c r="M111" s="22" t="s">
        <v>218</v>
      </c>
      <c r="N111" s="22">
        <f t="shared" si="6"/>
        <v>25</v>
      </c>
      <c r="O111" s="22">
        <f t="shared" si="7"/>
        <v>62500</v>
      </c>
    </row>
    <row r="112" spans="1:15" ht="14.25" x14ac:dyDescent="0.2">
      <c r="A112" s="22" t="s">
        <v>222</v>
      </c>
      <c r="B112" s="22" t="s">
        <v>343</v>
      </c>
      <c r="C112" s="22">
        <v>2850</v>
      </c>
      <c r="D112" s="22" t="s">
        <v>214</v>
      </c>
      <c r="E112" s="9">
        <v>41008</v>
      </c>
      <c r="F112" s="22">
        <v>35</v>
      </c>
      <c r="G112" s="22">
        <v>2</v>
      </c>
      <c r="H112" s="22">
        <f t="shared" si="4"/>
        <v>99750</v>
      </c>
      <c r="I112" s="22">
        <f t="shared" si="5"/>
        <v>5700</v>
      </c>
      <c r="J112" s="9">
        <v>41018</v>
      </c>
      <c r="K112" s="9">
        <v>41019</v>
      </c>
      <c r="L112" s="22">
        <v>2</v>
      </c>
      <c r="M112" s="22" t="s">
        <v>216</v>
      </c>
      <c r="N112" s="22">
        <f t="shared" si="6"/>
        <v>33</v>
      </c>
      <c r="O112" s="22">
        <f t="shared" si="7"/>
        <v>94050</v>
      </c>
    </row>
    <row r="113" spans="1:15" ht="14.25" x14ac:dyDescent="0.2">
      <c r="A113" s="22" t="s">
        <v>226</v>
      </c>
      <c r="B113" s="22" t="s">
        <v>339</v>
      </c>
      <c r="C113" s="22">
        <v>850</v>
      </c>
      <c r="D113" s="22" t="s">
        <v>232</v>
      </c>
      <c r="E113" s="9">
        <v>41013</v>
      </c>
      <c r="F113" s="22">
        <v>26</v>
      </c>
      <c r="G113" s="22">
        <v>0</v>
      </c>
      <c r="H113" s="22">
        <f t="shared" si="4"/>
        <v>22100</v>
      </c>
      <c r="I113" s="22">
        <f t="shared" si="5"/>
        <v>0</v>
      </c>
      <c r="J113" s="9">
        <v>41020</v>
      </c>
      <c r="K113" s="9">
        <v>41022</v>
      </c>
      <c r="L113" s="22">
        <v>2</v>
      </c>
      <c r="M113" s="22" t="s">
        <v>218</v>
      </c>
      <c r="N113" s="22">
        <f t="shared" si="6"/>
        <v>26</v>
      </c>
      <c r="O113" s="22">
        <f t="shared" si="7"/>
        <v>22100</v>
      </c>
    </row>
    <row r="114" spans="1:15" ht="14.25" x14ac:dyDescent="0.2">
      <c r="A114" s="22" t="s">
        <v>222</v>
      </c>
      <c r="B114" s="22" t="s">
        <v>346</v>
      </c>
      <c r="C114" s="22">
        <v>3900</v>
      </c>
      <c r="D114" s="22" t="s">
        <v>232</v>
      </c>
      <c r="E114" s="9">
        <v>41008</v>
      </c>
      <c r="F114" s="22">
        <v>27</v>
      </c>
      <c r="G114" s="22">
        <v>3</v>
      </c>
      <c r="H114" s="22">
        <f t="shared" si="4"/>
        <v>105300</v>
      </c>
      <c r="I114" s="22">
        <f t="shared" si="5"/>
        <v>11700</v>
      </c>
      <c r="J114" s="9">
        <v>41020</v>
      </c>
      <c r="K114" s="9">
        <v>41021</v>
      </c>
      <c r="L114" s="22">
        <v>2</v>
      </c>
      <c r="M114" s="22" t="s">
        <v>216</v>
      </c>
      <c r="N114" s="22">
        <f t="shared" si="6"/>
        <v>24</v>
      </c>
      <c r="O114" s="22">
        <f t="shared" si="7"/>
        <v>93600</v>
      </c>
    </row>
    <row r="115" spans="1:15" ht="14.25" x14ac:dyDescent="0.2">
      <c r="A115" s="22" t="s">
        <v>213</v>
      </c>
      <c r="B115" s="22" t="s">
        <v>344</v>
      </c>
      <c r="C115" s="22">
        <v>1280</v>
      </c>
      <c r="D115" s="22" t="s">
        <v>230</v>
      </c>
      <c r="E115" s="9">
        <v>41018</v>
      </c>
      <c r="F115" s="22">
        <v>42</v>
      </c>
      <c r="G115" s="22">
        <v>0</v>
      </c>
      <c r="H115" s="22">
        <f t="shared" si="4"/>
        <v>53760</v>
      </c>
      <c r="I115" s="22">
        <f t="shared" si="5"/>
        <v>0</v>
      </c>
      <c r="J115" s="9">
        <v>41020</v>
      </c>
      <c r="K115" s="9">
        <v>41021</v>
      </c>
      <c r="L115" s="22">
        <v>1</v>
      </c>
      <c r="M115" s="22" t="s">
        <v>215</v>
      </c>
      <c r="N115" s="22">
        <f t="shared" si="6"/>
        <v>42</v>
      </c>
      <c r="O115" s="22">
        <f t="shared" si="7"/>
        <v>53760</v>
      </c>
    </row>
    <row r="116" spans="1:15" ht="14.25" x14ac:dyDescent="0.2">
      <c r="A116" s="22" t="s">
        <v>221</v>
      </c>
      <c r="B116" s="22" t="s">
        <v>341</v>
      </c>
      <c r="C116" s="22">
        <v>2150</v>
      </c>
      <c r="D116" s="22" t="s">
        <v>231</v>
      </c>
      <c r="E116" s="9">
        <v>41009</v>
      </c>
      <c r="F116" s="22">
        <v>18</v>
      </c>
      <c r="G116" s="22">
        <v>4</v>
      </c>
      <c r="H116" s="22">
        <f t="shared" si="4"/>
        <v>38700</v>
      </c>
      <c r="I116" s="22">
        <f t="shared" si="5"/>
        <v>8600</v>
      </c>
      <c r="J116" s="9">
        <v>41021</v>
      </c>
      <c r="K116" s="9">
        <v>41023</v>
      </c>
      <c r="L116" s="22">
        <v>1</v>
      </c>
      <c r="M116" s="22" t="s">
        <v>117</v>
      </c>
      <c r="N116" s="22">
        <f t="shared" si="6"/>
        <v>14</v>
      </c>
      <c r="O116" s="22">
        <f t="shared" si="7"/>
        <v>30100</v>
      </c>
    </row>
    <row r="117" spans="1:15" ht="14.25" x14ac:dyDescent="0.2">
      <c r="A117" s="22" t="s">
        <v>223</v>
      </c>
      <c r="B117" s="22" t="s">
        <v>344</v>
      </c>
      <c r="C117" s="22">
        <v>10110</v>
      </c>
      <c r="D117" s="22" t="s">
        <v>232</v>
      </c>
      <c r="E117" s="9">
        <v>41009</v>
      </c>
      <c r="F117" s="22">
        <v>39</v>
      </c>
      <c r="G117" s="22">
        <v>4</v>
      </c>
      <c r="H117" s="22">
        <f t="shared" si="4"/>
        <v>394290</v>
      </c>
      <c r="I117" s="22">
        <f t="shared" si="5"/>
        <v>40440</v>
      </c>
      <c r="J117" s="9">
        <v>41022</v>
      </c>
      <c r="K117" s="9">
        <v>41022</v>
      </c>
      <c r="L117" s="22">
        <v>1</v>
      </c>
      <c r="M117" s="22" t="s">
        <v>218</v>
      </c>
      <c r="N117" s="22">
        <f t="shared" si="6"/>
        <v>35</v>
      </c>
      <c r="O117" s="22">
        <f t="shared" si="7"/>
        <v>353850</v>
      </c>
    </row>
    <row r="118" spans="1:15" ht="14.25" x14ac:dyDescent="0.2">
      <c r="A118" s="22" t="s">
        <v>219</v>
      </c>
      <c r="B118" s="22" t="s">
        <v>339</v>
      </c>
      <c r="C118" s="22">
        <v>3160</v>
      </c>
      <c r="D118" s="22" t="s">
        <v>214</v>
      </c>
      <c r="E118" s="9">
        <v>41014</v>
      </c>
      <c r="F118" s="22">
        <v>46</v>
      </c>
      <c r="G118" s="22">
        <v>1</v>
      </c>
      <c r="H118" s="22">
        <f t="shared" si="4"/>
        <v>145360</v>
      </c>
      <c r="I118" s="22">
        <f t="shared" si="5"/>
        <v>3160</v>
      </c>
      <c r="J118" s="9">
        <v>41022</v>
      </c>
      <c r="K118" s="9">
        <v>41024</v>
      </c>
      <c r="L118" s="22">
        <v>1</v>
      </c>
      <c r="M118" s="22" t="s">
        <v>218</v>
      </c>
      <c r="N118" s="22">
        <f t="shared" si="6"/>
        <v>45</v>
      </c>
      <c r="O118" s="22">
        <f t="shared" si="7"/>
        <v>142200</v>
      </c>
    </row>
    <row r="119" spans="1:15" ht="14.25" x14ac:dyDescent="0.2">
      <c r="A119" s="22" t="s">
        <v>223</v>
      </c>
      <c r="B119" s="22" t="s">
        <v>343</v>
      </c>
      <c r="C119" s="22">
        <v>5490</v>
      </c>
      <c r="D119" s="22" t="s">
        <v>230</v>
      </c>
      <c r="E119" s="9">
        <v>41019</v>
      </c>
      <c r="F119" s="22">
        <v>17</v>
      </c>
      <c r="G119" s="22">
        <v>2</v>
      </c>
      <c r="H119" s="22">
        <f t="shared" si="4"/>
        <v>93330</v>
      </c>
      <c r="I119" s="22">
        <f t="shared" si="5"/>
        <v>10980</v>
      </c>
      <c r="J119" s="9">
        <v>41023</v>
      </c>
      <c r="K119" s="9">
        <v>41023</v>
      </c>
      <c r="L119" s="22">
        <v>1</v>
      </c>
      <c r="M119" s="22" t="s">
        <v>217</v>
      </c>
      <c r="N119" s="22">
        <f t="shared" si="6"/>
        <v>15</v>
      </c>
      <c r="O119" s="22">
        <f t="shared" si="7"/>
        <v>82350</v>
      </c>
    </row>
    <row r="120" spans="1:15" ht="14.25" x14ac:dyDescent="0.2">
      <c r="A120" s="22" t="s">
        <v>219</v>
      </c>
      <c r="B120" s="22" t="s">
        <v>340</v>
      </c>
      <c r="C120" s="22">
        <v>3150</v>
      </c>
      <c r="D120" s="22" t="s">
        <v>214</v>
      </c>
      <c r="E120" s="9">
        <v>41013</v>
      </c>
      <c r="F120" s="22">
        <v>39</v>
      </c>
      <c r="G120" s="22">
        <v>0</v>
      </c>
      <c r="H120" s="22">
        <f t="shared" si="4"/>
        <v>122850</v>
      </c>
      <c r="I120" s="22">
        <f t="shared" si="5"/>
        <v>0</v>
      </c>
      <c r="J120" s="9">
        <v>41023</v>
      </c>
      <c r="K120" s="9">
        <v>41024</v>
      </c>
      <c r="L120" s="22">
        <v>1</v>
      </c>
      <c r="M120" s="22" t="s">
        <v>215</v>
      </c>
      <c r="N120" s="22">
        <f t="shared" si="6"/>
        <v>39</v>
      </c>
      <c r="O120" s="22">
        <f t="shared" si="7"/>
        <v>122850</v>
      </c>
    </row>
    <row r="121" spans="1:15" ht="14.25" x14ac:dyDescent="0.2">
      <c r="A121" s="22" t="s">
        <v>220</v>
      </c>
      <c r="B121" s="22" t="s">
        <v>345</v>
      </c>
      <c r="C121" s="22">
        <v>3400</v>
      </c>
      <c r="D121" s="22" t="s">
        <v>232</v>
      </c>
      <c r="E121" s="9">
        <v>41017</v>
      </c>
      <c r="F121" s="22">
        <v>17</v>
      </c>
      <c r="G121" s="22">
        <v>2</v>
      </c>
      <c r="H121" s="22">
        <f t="shared" si="4"/>
        <v>57800</v>
      </c>
      <c r="I121" s="22">
        <f t="shared" si="5"/>
        <v>6800</v>
      </c>
      <c r="J121" s="9">
        <v>41024</v>
      </c>
      <c r="K121" s="9">
        <v>41024</v>
      </c>
      <c r="L121" s="22">
        <v>1</v>
      </c>
      <c r="M121" s="22" t="s">
        <v>64</v>
      </c>
      <c r="N121" s="22">
        <f t="shared" si="6"/>
        <v>15</v>
      </c>
      <c r="O121" s="22">
        <f t="shared" si="7"/>
        <v>51000</v>
      </c>
    </row>
    <row r="122" spans="1:15" ht="14.25" x14ac:dyDescent="0.2">
      <c r="A122" s="22" t="s">
        <v>226</v>
      </c>
      <c r="B122" s="22" t="s">
        <v>339</v>
      </c>
      <c r="C122" s="22">
        <v>890</v>
      </c>
      <c r="D122" s="22" t="s">
        <v>214</v>
      </c>
      <c r="E122" s="9">
        <v>41017</v>
      </c>
      <c r="F122" s="22">
        <v>44</v>
      </c>
      <c r="G122" s="22">
        <v>1</v>
      </c>
      <c r="H122" s="22">
        <f t="shared" si="4"/>
        <v>39160</v>
      </c>
      <c r="I122" s="22">
        <f t="shared" si="5"/>
        <v>890</v>
      </c>
      <c r="J122" s="9">
        <v>41024</v>
      </c>
      <c r="K122" s="9">
        <v>41026</v>
      </c>
      <c r="L122" s="22">
        <v>1</v>
      </c>
      <c r="M122" s="22" t="s">
        <v>216</v>
      </c>
      <c r="N122" s="22">
        <f t="shared" si="6"/>
        <v>43</v>
      </c>
      <c r="O122" s="22">
        <f t="shared" si="7"/>
        <v>38270</v>
      </c>
    </row>
    <row r="123" spans="1:15" ht="14.25" x14ac:dyDescent="0.2">
      <c r="A123" s="22" t="s">
        <v>225</v>
      </c>
      <c r="B123" s="22" t="s">
        <v>349</v>
      </c>
      <c r="C123" s="22">
        <v>4500</v>
      </c>
      <c r="D123" s="22" t="s">
        <v>230</v>
      </c>
      <c r="E123" s="9">
        <v>41015</v>
      </c>
      <c r="F123" s="22">
        <v>33</v>
      </c>
      <c r="G123" s="22">
        <v>3</v>
      </c>
      <c r="H123" s="22">
        <f t="shared" si="4"/>
        <v>148500</v>
      </c>
      <c r="I123" s="22">
        <f t="shared" si="5"/>
        <v>13500</v>
      </c>
      <c r="J123" s="9">
        <v>41026</v>
      </c>
      <c r="K123" s="9">
        <v>41027</v>
      </c>
      <c r="L123" s="22">
        <v>2</v>
      </c>
      <c r="M123" s="22" t="s">
        <v>215</v>
      </c>
      <c r="N123" s="22">
        <f t="shared" si="6"/>
        <v>30</v>
      </c>
      <c r="O123" s="22">
        <f t="shared" si="7"/>
        <v>135000</v>
      </c>
    </row>
    <row r="124" spans="1:15" ht="14.25" x14ac:dyDescent="0.2">
      <c r="A124" s="22" t="s">
        <v>220</v>
      </c>
      <c r="B124" s="22" t="s">
        <v>340</v>
      </c>
      <c r="C124" s="22">
        <v>1280</v>
      </c>
      <c r="D124" s="22" t="s">
        <v>230</v>
      </c>
      <c r="E124" s="9">
        <v>41021</v>
      </c>
      <c r="F124" s="22">
        <v>14</v>
      </c>
      <c r="G124" s="22">
        <v>0</v>
      </c>
      <c r="H124" s="22">
        <f t="shared" si="4"/>
        <v>17920</v>
      </c>
      <c r="I124" s="22">
        <f t="shared" si="5"/>
        <v>0</v>
      </c>
      <c r="J124" s="9">
        <v>41029</v>
      </c>
      <c r="K124" s="9">
        <v>41029</v>
      </c>
      <c r="L124" s="22">
        <v>1</v>
      </c>
      <c r="M124" s="22" t="s">
        <v>216</v>
      </c>
      <c r="N124" s="22">
        <f t="shared" si="6"/>
        <v>14</v>
      </c>
      <c r="O124" s="22">
        <f t="shared" si="7"/>
        <v>17920</v>
      </c>
    </row>
    <row r="125" spans="1:15" ht="14.25" x14ac:dyDescent="0.2">
      <c r="A125" s="22" t="s">
        <v>221</v>
      </c>
      <c r="B125" s="22" t="s">
        <v>343</v>
      </c>
      <c r="C125" s="22">
        <v>2540</v>
      </c>
      <c r="D125" s="22" t="s">
        <v>231</v>
      </c>
      <c r="E125" s="9">
        <v>41023</v>
      </c>
      <c r="F125" s="22">
        <v>48</v>
      </c>
      <c r="G125" s="22">
        <v>4</v>
      </c>
      <c r="H125" s="22">
        <f t="shared" si="4"/>
        <v>121920</v>
      </c>
      <c r="I125" s="22">
        <f t="shared" si="5"/>
        <v>10160</v>
      </c>
      <c r="J125" s="9">
        <v>41030</v>
      </c>
      <c r="K125" s="9">
        <v>41032</v>
      </c>
      <c r="L125" s="22">
        <v>1</v>
      </c>
      <c r="M125" s="22" t="s">
        <v>217</v>
      </c>
      <c r="N125" s="22">
        <f t="shared" si="6"/>
        <v>44</v>
      </c>
      <c r="O125" s="22">
        <f t="shared" si="7"/>
        <v>111760</v>
      </c>
    </row>
    <row r="126" spans="1:15" ht="14.25" x14ac:dyDescent="0.2">
      <c r="A126" s="22" t="s">
        <v>213</v>
      </c>
      <c r="B126" s="22" t="s">
        <v>344</v>
      </c>
      <c r="C126" s="22">
        <v>1200</v>
      </c>
      <c r="D126" s="22" t="s">
        <v>229</v>
      </c>
      <c r="E126" s="9">
        <v>41023</v>
      </c>
      <c r="F126" s="22">
        <v>23</v>
      </c>
      <c r="G126" s="22">
        <v>2</v>
      </c>
      <c r="H126" s="22">
        <f t="shared" si="4"/>
        <v>27600</v>
      </c>
      <c r="I126" s="22">
        <f t="shared" si="5"/>
        <v>2400</v>
      </c>
      <c r="J126" s="9">
        <v>41033</v>
      </c>
      <c r="K126" s="9">
        <v>41033</v>
      </c>
      <c r="L126" s="22">
        <v>2</v>
      </c>
      <c r="M126" s="22" t="s">
        <v>64</v>
      </c>
      <c r="N126" s="22">
        <f t="shared" si="6"/>
        <v>21</v>
      </c>
      <c r="O126" s="22">
        <f t="shared" si="7"/>
        <v>25200</v>
      </c>
    </row>
    <row r="127" spans="1:15" ht="14.25" x14ac:dyDescent="0.2">
      <c r="A127" s="22" t="s">
        <v>227</v>
      </c>
      <c r="B127" s="22" t="s">
        <v>343</v>
      </c>
      <c r="C127" s="22">
        <v>800</v>
      </c>
      <c r="D127" s="22" t="s">
        <v>229</v>
      </c>
      <c r="E127" s="9">
        <v>41023</v>
      </c>
      <c r="F127" s="22">
        <v>44</v>
      </c>
      <c r="G127" s="22">
        <v>4</v>
      </c>
      <c r="H127" s="22">
        <f t="shared" si="4"/>
        <v>35200</v>
      </c>
      <c r="I127" s="22">
        <f t="shared" si="5"/>
        <v>3200</v>
      </c>
      <c r="J127" s="9">
        <v>41034</v>
      </c>
      <c r="K127" s="9">
        <v>41035</v>
      </c>
      <c r="L127" s="22">
        <v>2</v>
      </c>
      <c r="M127" s="22" t="s">
        <v>217</v>
      </c>
      <c r="N127" s="22">
        <f t="shared" si="6"/>
        <v>40</v>
      </c>
      <c r="O127" s="22">
        <f t="shared" si="7"/>
        <v>32000</v>
      </c>
    </row>
    <row r="128" spans="1:15" ht="14.25" x14ac:dyDescent="0.2">
      <c r="A128" s="22" t="s">
        <v>222</v>
      </c>
      <c r="B128" s="22" t="s">
        <v>345</v>
      </c>
      <c r="C128" s="22">
        <v>2900</v>
      </c>
      <c r="D128" s="22" t="s">
        <v>228</v>
      </c>
      <c r="E128" s="9">
        <v>41027</v>
      </c>
      <c r="F128" s="22">
        <v>42</v>
      </c>
      <c r="G128" s="22">
        <v>3</v>
      </c>
      <c r="H128" s="22">
        <f t="shared" si="4"/>
        <v>121800</v>
      </c>
      <c r="I128" s="22">
        <f t="shared" si="5"/>
        <v>8700</v>
      </c>
      <c r="J128" s="9">
        <v>41036</v>
      </c>
      <c r="K128" s="9">
        <v>41036</v>
      </c>
      <c r="L128" s="22">
        <v>1</v>
      </c>
      <c r="M128" s="22" t="s">
        <v>216</v>
      </c>
      <c r="N128" s="22">
        <f t="shared" si="6"/>
        <v>39</v>
      </c>
      <c r="O128" s="22">
        <f t="shared" si="7"/>
        <v>113100</v>
      </c>
    </row>
    <row r="129" spans="1:15" ht="14.25" x14ac:dyDescent="0.2">
      <c r="A129" s="22" t="s">
        <v>221</v>
      </c>
      <c r="B129" s="22" t="s">
        <v>342</v>
      </c>
      <c r="C129" s="22">
        <v>1790</v>
      </c>
      <c r="D129" s="22" t="s">
        <v>230</v>
      </c>
      <c r="E129" s="9">
        <v>41031</v>
      </c>
      <c r="F129" s="22">
        <v>24</v>
      </c>
      <c r="G129" s="22">
        <v>4</v>
      </c>
      <c r="H129" s="22">
        <f t="shared" si="4"/>
        <v>42960</v>
      </c>
      <c r="I129" s="22">
        <f t="shared" si="5"/>
        <v>7160</v>
      </c>
      <c r="J129" s="9">
        <v>41036</v>
      </c>
      <c r="K129" s="9">
        <v>41036</v>
      </c>
      <c r="L129" s="22">
        <v>1</v>
      </c>
      <c r="M129" s="22" t="s">
        <v>64</v>
      </c>
      <c r="N129" s="22">
        <f t="shared" si="6"/>
        <v>20</v>
      </c>
      <c r="O129" s="22">
        <f t="shared" si="7"/>
        <v>35800</v>
      </c>
    </row>
    <row r="130" spans="1:15" ht="14.25" x14ac:dyDescent="0.2">
      <c r="A130" s="22" t="s">
        <v>233</v>
      </c>
      <c r="B130" s="22" t="s">
        <v>339</v>
      </c>
      <c r="C130" s="22">
        <v>1870</v>
      </c>
      <c r="D130" s="22" t="s">
        <v>230</v>
      </c>
      <c r="E130" s="9">
        <v>41025</v>
      </c>
      <c r="F130" s="22">
        <v>20</v>
      </c>
      <c r="G130" s="22">
        <v>0</v>
      </c>
      <c r="H130" s="22">
        <f t="shared" si="4"/>
        <v>37400</v>
      </c>
      <c r="I130" s="22">
        <f t="shared" si="5"/>
        <v>0</v>
      </c>
      <c r="J130" s="9">
        <v>41037</v>
      </c>
      <c r="K130" s="9">
        <v>41039</v>
      </c>
      <c r="L130" s="22">
        <v>2</v>
      </c>
      <c r="M130" s="22" t="s">
        <v>64</v>
      </c>
      <c r="N130" s="22">
        <f t="shared" si="6"/>
        <v>20</v>
      </c>
      <c r="O130" s="22">
        <f t="shared" si="7"/>
        <v>37400</v>
      </c>
    </row>
    <row r="131" spans="1:15" ht="14.25" x14ac:dyDescent="0.2">
      <c r="A131" s="22" t="s">
        <v>221</v>
      </c>
      <c r="B131" s="22" t="s">
        <v>340</v>
      </c>
      <c r="C131" s="22">
        <v>2700</v>
      </c>
      <c r="D131" s="22" t="s">
        <v>232</v>
      </c>
      <c r="E131" s="9">
        <v>41031</v>
      </c>
      <c r="F131" s="22">
        <v>16</v>
      </c>
      <c r="G131" s="22">
        <v>1</v>
      </c>
      <c r="H131" s="22">
        <f t="shared" si="4"/>
        <v>43200</v>
      </c>
      <c r="I131" s="22">
        <f t="shared" si="5"/>
        <v>2700</v>
      </c>
      <c r="J131" s="9">
        <v>41038</v>
      </c>
      <c r="K131" s="9">
        <v>41038</v>
      </c>
      <c r="L131" s="22">
        <v>2</v>
      </c>
      <c r="M131" s="22" t="s">
        <v>215</v>
      </c>
      <c r="N131" s="22">
        <f t="shared" si="6"/>
        <v>15</v>
      </c>
      <c r="O131" s="22">
        <f t="shared" si="7"/>
        <v>40500</v>
      </c>
    </row>
    <row r="132" spans="1:15" ht="14.25" x14ac:dyDescent="0.2">
      <c r="A132" s="22" t="s">
        <v>219</v>
      </c>
      <c r="B132" s="22" t="s">
        <v>343</v>
      </c>
      <c r="C132" s="22">
        <v>2550</v>
      </c>
      <c r="D132" s="22" t="s">
        <v>231</v>
      </c>
      <c r="E132" s="9">
        <v>41033</v>
      </c>
      <c r="F132" s="22">
        <v>21</v>
      </c>
      <c r="G132" s="22">
        <v>3</v>
      </c>
      <c r="H132" s="22">
        <f t="shared" ref="H132:H195" si="8">F132*C132</f>
        <v>53550</v>
      </c>
      <c r="I132" s="22">
        <f t="shared" ref="I132:I195" si="9">C132*G132</f>
        <v>7650</v>
      </c>
      <c r="J132" s="9">
        <v>41039</v>
      </c>
      <c r="K132" s="9">
        <v>41039</v>
      </c>
      <c r="L132" s="22">
        <v>1</v>
      </c>
      <c r="M132" s="22" t="s">
        <v>117</v>
      </c>
      <c r="N132" s="22">
        <f t="shared" ref="N132:N195" si="10">F132-G132</f>
        <v>18</v>
      </c>
      <c r="O132" s="22">
        <f t="shared" ref="O132:O195" si="11">C132*N132</f>
        <v>45900</v>
      </c>
    </row>
    <row r="133" spans="1:15" ht="14.25" x14ac:dyDescent="0.2">
      <c r="A133" s="22" t="s">
        <v>220</v>
      </c>
      <c r="B133" s="22" t="s">
        <v>345</v>
      </c>
      <c r="C133" s="22">
        <v>3370</v>
      </c>
      <c r="D133" s="22" t="s">
        <v>214</v>
      </c>
      <c r="E133" s="9">
        <v>41040</v>
      </c>
      <c r="F133" s="22">
        <v>33</v>
      </c>
      <c r="G133" s="22">
        <v>2</v>
      </c>
      <c r="H133" s="22">
        <f t="shared" si="8"/>
        <v>111210</v>
      </c>
      <c r="I133" s="22">
        <f t="shared" si="9"/>
        <v>6740</v>
      </c>
      <c r="J133" s="9">
        <v>41041</v>
      </c>
      <c r="K133" s="9">
        <v>41043</v>
      </c>
      <c r="L133" s="22">
        <v>2</v>
      </c>
      <c r="M133" s="22" t="s">
        <v>216</v>
      </c>
      <c r="N133" s="22">
        <f t="shared" si="10"/>
        <v>31</v>
      </c>
      <c r="O133" s="22">
        <f t="shared" si="11"/>
        <v>104470</v>
      </c>
    </row>
    <row r="134" spans="1:15" ht="14.25" x14ac:dyDescent="0.2">
      <c r="A134" s="22" t="s">
        <v>224</v>
      </c>
      <c r="B134" s="22" t="s">
        <v>345</v>
      </c>
      <c r="C134" s="22">
        <v>1980</v>
      </c>
      <c r="D134" s="22" t="s">
        <v>232</v>
      </c>
      <c r="E134" s="9">
        <v>41036</v>
      </c>
      <c r="F134" s="22">
        <v>35</v>
      </c>
      <c r="G134" s="22">
        <v>2</v>
      </c>
      <c r="H134" s="22">
        <f t="shared" si="8"/>
        <v>69300</v>
      </c>
      <c r="I134" s="22">
        <f t="shared" si="9"/>
        <v>3960</v>
      </c>
      <c r="J134" s="9">
        <v>41041</v>
      </c>
      <c r="K134" s="9">
        <v>41043</v>
      </c>
      <c r="L134" s="22">
        <v>1</v>
      </c>
      <c r="M134" s="22" t="s">
        <v>216</v>
      </c>
      <c r="N134" s="22">
        <f t="shared" si="10"/>
        <v>33</v>
      </c>
      <c r="O134" s="22">
        <f t="shared" si="11"/>
        <v>65340</v>
      </c>
    </row>
    <row r="135" spans="1:15" ht="14.25" x14ac:dyDescent="0.2">
      <c r="A135" s="22" t="s">
        <v>219</v>
      </c>
      <c r="B135" s="22" t="s">
        <v>339</v>
      </c>
      <c r="C135" s="22">
        <v>3200</v>
      </c>
      <c r="D135" s="22" t="s">
        <v>229</v>
      </c>
      <c r="E135" s="9">
        <v>41040</v>
      </c>
      <c r="F135" s="22">
        <v>27</v>
      </c>
      <c r="G135" s="22">
        <v>1</v>
      </c>
      <c r="H135" s="22">
        <f t="shared" si="8"/>
        <v>86400</v>
      </c>
      <c r="I135" s="22">
        <f t="shared" si="9"/>
        <v>3200</v>
      </c>
      <c r="J135" s="9">
        <v>41043</v>
      </c>
      <c r="K135" s="9">
        <v>41045</v>
      </c>
      <c r="L135" s="22">
        <v>2</v>
      </c>
      <c r="M135" s="22" t="s">
        <v>218</v>
      </c>
      <c r="N135" s="22">
        <f t="shared" si="10"/>
        <v>26</v>
      </c>
      <c r="O135" s="22">
        <f t="shared" si="11"/>
        <v>83200</v>
      </c>
    </row>
    <row r="136" spans="1:15" ht="14.25" x14ac:dyDescent="0.2">
      <c r="A136" s="22" t="s">
        <v>221</v>
      </c>
      <c r="B136" s="22" t="s">
        <v>341</v>
      </c>
      <c r="C136" s="22">
        <v>2220</v>
      </c>
      <c r="D136" s="22" t="s">
        <v>232</v>
      </c>
      <c r="E136" s="9">
        <v>41033</v>
      </c>
      <c r="F136" s="22">
        <v>32</v>
      </c>
      <c r="G136" s="22">
        <v>3</v>
      </c>
      <c r="H136" s="22">
        <f t="shared" si="8"/>
        <v>71040</v>
      </c>
      <c r="I136" s="22">
        <f t="shared" si="9"/>
        <v>6660</v>
      </c>
      <c r="J136" s="9">
        <v>41044</v>
      </c>
      <c r="K136" s="9">
        <v>41046</v>
      </c>
      <c r="L136" s="22">
        <v>1</v>
      </c>
      <c r="M136" s="22" t="s">
        <v>217</v>
      </c>
      <c r="N136" s="22">
        <f t="shared" si="10"/>
        <v>29</v>
      </c>
      <c r="O136" s="22">
        <f t="shared" si="11"/>
        <v>64380</v>
      </c>
    </row>
    <row r="137" spans="1:15" ht="14.25" x14ac:dyDescent="0.2">
      <c r="A137" s="22" t="s">
        <v>220</v>
      </c>
      <c r="B137" s="22" t="s">
        <v>344</v>
      </c>
      <c r="C137" s="22">
        <v>2900</v>
      </c>
      <c r="D137" s="22" t="s">
        <v>214</v>
      </c>
      <c r="E137" s="9">
        <v>41041</v>
      </c>
      <c r="F137" s="22">
        <v>36</v>
      </c>
      <c r="G137" s="22">
        <v>0</v>
      </c>
      <c r="H137" s="22">
        <f t="shared" si="8"/>
        <v>104400</v>
      </c>
      <c r="I137" s="22">
        <f t="shared" si="9"/>
        <v>0</v>
      </c>
      <c r="J137" s="9">
        <v>41045</v>
      </c>
      <c r="K137" s="9">
        <v>41045</v>
      </c>
      <c r="L137" s="22">
        <v>1</v>
      </c>
      <c r="M137" s="22" t="s">
        <v>117</v>
      </c>
      <c r="N137" s="22">
        <f t="shared" si="10"/>
        <v>36</v>
      </c>
      <c r="O137" s="22">
        <f t="shared" si="11"/>
        <v>104400</v>
      </c>
    </row>
    <row r="138" spans="1:15" ht="14.25" x14ac:dyDescent="0.2">
      <c r="A138" s="22" t="s">
        <v>222</v>
      </c>
      <c r="B138" s="22" t="s">
        <v>339</v>
      </c>
      <c r="C138" s="22">
        <v>4210</v>
      </c>
      <c r="D138" s="22" t="s">
        <v>229</v>
      </c>
      <c r="E138" s="9">
        <v>41045</v>
      </c>
      <c r="F138" s="22">
        <v>20</v>
      </c>
      <c r="G138" s="22">
        <v>4</v>
      </c>
      <c r="H138" s="22">
        <f t="shared" si="8"/>
        <v>84200</v>
      </c>
      <c r="I138" s="22">
        <f t="shared" si="9"/>
        <v>16840</v>
      </c>
      <c r="J138" s="9">
        <v>41046</v>
      </c>
      <c r="K138" s="9">
        <v>41048</v>
      </c>
      <c r="L138" s="22">
        <v>2</v>
      </c>
      <c r="M138" s="22" t="s">
        <v>117</v>
      </c>
      <c r="N138" s="22">
        <f t="shared" si="10"/>
        <v>16</v>
      </c>
      <c r="O138" s="22">
        <f t="shared" si="11"/>
        <v>67360</v>
      </c>
    </row>
    <row r="139" spans="1:15" ht="14.25" x14ac:dyDescent="0.2">
      <c r="A139" s="22" t="s">
        <v>219</v>
      </c>
      <c r="B139" s="22" t="s">
        <v>345</v>
      </c>
      <c r="C139" s="22">
        <v>4800</v>
      </c>
      <c r="D139" s="22" t="s">
        <v>214</v>
      </c>
      <c r="E139" s="9">
        <v>41033</v>
      </c>
      <c r="F139" s="22">
        <v>27</v>
      </c>
      <c r="G139" s="22">
        <v>4</v>
      </c>
      <c r="H139" s="22">
        <f t="shared" si="8"/>
        <v>129600</v>
      </c>
      <c r="I139" s="22">
        <f t="shared" si="9"/>
        <v>19200</v>
      </c>
      <c r="J139" s="9">
        <v>41046</v>
      </c>
      <c r="K139" s="9">
        <v>41048</v>
      </c>
      <c r="L139" s="22">
        <v>1</v>
      </c>
      <c r="M139" s="22" t="s">
        <v>215</v>
      </c>
      <c r="N139" s="22">
        <f t="shared" si="10"/>
        <v>23</v>
      </c>
      <c r="O139" s="22">
        <f t="shared" si="11"/>
        <v>110400</v>
      </c>
    </row>
    <row r="140" spans="1:15" ht="14.25" x14ac:dyDescent="0.2">
      <c r="A140" s="22" t="s">
        <v>233</v>
      </c>
      <c r="B140" s="22" t="s">
        <v>339</v>
      </c>
      <c r="C140" s="22">
        <v>1850</v>
      </c>
      <c r="D140" s="22" t="s">
        <v>214</v>
      </c>
      <c r="E140" s="9">
        <v>41038</v>
      </c>
      <c r="F140" s="22">
        <v>12</v>
      </c>
      <c r="G140" s="22">
        <v>1</v>
      </c>
      <c r="H140" s="22">
        <f t="shared" si="8"/>
        <v>22200</v>
      </c>
      <c r="I140" s="22">
        <f t="shared" si="9"/>
        <v>1850</v>
      </c>
      <c r="J140" s="9">
        <v>41047</v>
      </c>
      <c r="K140" s="9">
        <v>41049</v>
      </c>
      <c r="L140" s="22">
        <v>1</v>
      </c>
      <c r="M140" s="22" t="s">
        <v>215</v>
      </c>
      <c r="N140" s="22">
        <f t="shared" si="10"/>
        <v>11</v>
      </c>
      <c r="O140" s="22">
        <f t="shared" si="11"/>
        <v>20350</v>
      </c>
    </row>
    <row r="141" spans="1:15" ht="14.25" x14ac:dyDescent="0.2">
      <c r="A141" s="22" t="s">
        <v>220</v>
      </c>
      <c r="B141" s="22" t="s">
        <v>343</v>
      </c>
      <c r="C141" s="22">
        <v>1450</v>
      </c>
      <c r="D141" s="22" t="s">
        <v>228</v>
      </c>
      <c r="E141" s="9">
        <v>41041</v>
      </c>
      <c r="F141" s="22">
        <v>14</v>
      </c>
      <c r="G141" s="22">
        <v>1</v>
      </c>
      <c r="H141" s="22">
        <f t="shared" si="8"/>
        <v>20300</v>
      </c>
      <c r="I141" s="22">
        <f t="shared" si="9"/>
        <v>1450</v>
      </c>
      <c r="J141" s="9">
        <v>41048</v>
      </c>
      <c r="K141" s="9">
        <v>41050</v>
      </c>
      <c r="L141" s="22">
        <v>2</v>
      </c>
      <c r="M141" s="22" t="s">
        <v>215</v>
      </c>
      <c r="N141" s="22">
        <f t="shared" si="10"/>
        <v>13</v>
      </c>
      <c r="O141" s="22">
        <f t="shared" si="11"/>
        <v>18850</v>
      </c>
    </row>
    <row r="142" spans="1:15" ht="14.25" x14ac:dyDescent="0.2">
      <c r="A142" s="22" t="s">
        <v>221</v>
      </c>
      <c r="B142" s="22" t="s">
        <v>342</v>
      </c>
      <c r="C142" s="22">
        <v>1790</v>
      </c>
      <c r="D142" s="22" t="s">
        <v>214</v>
      </c>
      <c r="E142" s="9">
        <v>41042</v>
      </c>
      <c r="F142" s="22">
        <v>31</v>
      </c>
      <c r="G142" s="22">
        <v>1</v>
      </c>
      <c r="H142" s="22">
        <f t="shared" si="8"/>
        <v>55490</v>
      </c>
      <c r="I142" s="22">
        <f t="shared" si="9"/>
        <v>1790</v>
      </c>
      <c r="J142" s="9">
        <v>41049</v>
      </c>
      <c r="K142" s="9">
        <v>41049</v>
      </c>
      <c r="L142" s="22">
        <v>2</v>
      </c>
      <c r="M142" s="22" t="s">
        <v>217</v>
      </c>
      <c r="N142" s="22">
        <f t="shared" si="10"/>
        <v>30</v>
      </c>
      <c r="O142" s="22">
        <f t="shared" si="11"/>
        <v>53700</v>
      </c>
    </row>
    <row r="143" spans="1:15" ht="14.25" x14ac:dyDescent="0.2">
      <c r="A143" s="22" t="s">
        <v>227</v>
      </c>
      <c r="B143" s="22" t="s">
        <v>342</v>
      </c>
      <c r="C143" s="22">
        <v>1200</v>
      </c>
      <c r="D143" s="22" t="s">
        <v>214</v>
      </c>
      <c r="E143" s="9">
        <v>41042</v>
      </c>
      <c r="F143" s="22">
        <v>42</v>
      </c>
      <c r="G143" s="22">
        <v>2</v>
      </c>
      <c r="H143" s="22">
        <f t="shared" si="8"/>
        <v>50400</v>
      </c>
      <c r="I143" s="22">
        <f t="shared" si="9"/>
        <v>2400</v>
      </c>
      <c r="J143" s="9">
        <v>41050</v>
      </c>
      <c r="K143" s="9">
        <v>41051</v>
      </c>
      <c r="L143" s="22">
        <v>1</v>
      </c>
      <c r="M143" s="22" t="s">
        <v>64</v>
      </c>
      <c r="N143" s="22">
        <f t="shared" si="10"/>
        <v>40</v>
      </c>
      <c r="O143" s="22">
        <f t="shared" si="11"/>
        <v>48000</v>
      </c>
    </row>
    <row r="144" spans="1:15" ht="14.25" x14ac:dyDescent="0.2">
      <c r="A144" s="22" t="s">
        <v>222</v>
      </c>
      <c r="B144" s="22" t="s">
        <v>341</v>
      </c>
      <c r="C144" s="22">
        <v>4350</v>
      </c>
      <c r="D144" s="22" t="s">
        <v>229</v>
      </c>
      <c r="E144" s="9">
        <v>41048</v>
      </c>
      <c r="F144" s="22">
        <v>41</v>
      </c>
      <c r="G144" s="22">
        <v>2</v>
      </c>
      <c r="H144" s="22">
        <f t="shared" si="8"/>
        <v>178350</v>
      </c>
      <c r="I144" s="22">
        <f t="shared" si="9"/>
        <v>8700</v>
      </c>
      <c r="J144" s="9">
        <v>41051</v>
      </c>
      <c r="K144" s="9">
        <v>41052</v>
      </c>
      <c r="L144" s="22">
        <v>1</v>
      </c>
      <c r="M144" s="22" t="s">
        <v>216</v>
      </c>
      <c r="N144" s="22">
        <f t="shared" si="10"/>
        <v>39</v>
      </c>
      <c r="O144" s="22">
        <f t="shared" si="11"/>
        <v>169650</v>
      </c>
    </row>
    <row r="145" spans="1:15" ht="14.25" x14ac:dyDescent="0.2">
      <c r="A145" s="22" t="s">
        <v>225</v>
      </c>
      <c r="B145" s="22" t="s">
        <v>347</v>
      </c>
      <c r="C145" s="22">
        <v>3750</v>
      </c>
      <c r="D145" s="22" t="s">
        <v>231</v>
      </c>
      <c r="E145" s="9">
        <v>41045</v>
      </c>
      <c r="F145" s="22">
        <v>40</v>
      </c>
      <c r="G145" s="22">
        <v>0</v>
      </c>
      <c r="H145" s="22">
        <f t="shared" si="8"/>
        <v>150000</v>
      </c>
      <c r="I145" s="22">
        <f t="shared" si="9"/>
        <v>0</v>
      </c>
      <c r="J145" s="9">
        <v>41051</v>
      </c>
      <c r="K145" s="9">
        <v>41053</v>
      </c>
      <c r="L145" s="22">
        <v>2</v>
      </c>
      <c r="M145" s="22" t="s">
        <v>216</v>
      </c>
      <c r="N145" s="22">
        <f t="shared" si="10"/>
        <v>40</v>
      </c>
      <c r="O145" s="22">
        <f t="shared" si="11"/>
        <v>150000</v>
      </c>
    </row>
    <row r="146" spans="1:15" ht="14.25" x14ac:dyDescent="0.2">
      <c r="A146" s="22" t="s">
        <v>219</v>
      </c>
      <c r="B146" s="22" t="s">
        <v>339</v>
      </c>
      <c r="C146" s="22">
        <v>3200</v>
      </c>
      <c r="D146" s="22" t="s">
        <v>228</v>
      </c>
      <c r="E146" s="9">
        <v>41050</v>
      </c>
      <c r="F146" s="22">
        <v>47</v>
      </c>
      <c r="G146" s="22">
        <v>0</v>
      </c>
      <c r="H146" s="22">
        <f t="shared" si="8"/>
        <v>150400</v>
      </c>
      <c r="I146" s="22">
        <f t="shared" si="9"/>
        <v>0</v>
      </c>
      <c r="J146" s="9">
        <v>41051</v>
      </c>
      <c r="K146" s="9">
        <v>41052</v>
      </c>
      <c r="L146" s="22">
        <v>2</v>
      </c>
      <c r="M146" s="22" t="s">
        <v>216</v>
      </c>
      <c r="N146" s="22">
        <f t="shared" si="10"/>
        <v>47</v>
      </c>
      <c r="O146" s="22">
        <f t="shared" si="11"/>
        <v>150400</v>
      </c>
    </row>
    <row r="147" spans="1:15" ht="14.25" x14ac:dyDescent="0.2">
      <c r="A147" s="22" t="s">
        <v>220</v>
      </c>
      <c r="B147" s="22" t="s">
        <v>345</v>
      </c>
      <c r="C147" s="22">
        <v>3350</v>
      </c>
      <c r="D147" s="22" t="s">
        <v>228</v>
      </c>
      <c r="E147" s="9">
        <v>41053</v>
      </c>
      <c r="F147" s="22">
        <v>38</v>
      </c>
      <c r="G147" s="22">
        <v>3</v>
      </c>
      <c r="H147" s="22">
        <f t="shared" si="8"/>
        <v>127300</v>
      </c>
      <c r="I147" s="22">
        <f t="shared" si="9"/>
        <v>10050</v>
      </c>
      <c r="J147" s="9">
        <v>41053</v>
      </c>
      <c r="K147" s="9">
        <v>41055</v>
      </c>
      <c r="L147" s="22">
        <v>1</v>
      </c>
      <c r="M147" s="22" t="s">
        <v>215</v>
      </c>
      <c r="N147" s="22">
        <f t="shared" si="10"/>
        <v>35</v>
      </c>
      <c r="O147" s="22">
        <f t="shared" si="11"/>
        <v>117250</v>
      </c>
    </row>
    <row r="148" spans="1:15" ht="14.25" x14ac:dyDescent="0.2">
      <c r="A148" s="22" t="s">
        <v>219</v>
      </c>
      <c r="B148" s="22" t="s">
        <v>339</v>
      </c>
      <c r="C148" s="22">
        <v>1400</v>
      </c>
      <c r="D148" s="22" t="s">
        <v>232</v>
      </c>
      <c r="E148" s="9">
        <v>41052</v>
      </c>
      <c r="F148" s="22">
        <v>46</v>
      </c>
      <c r="G148" s="22">
        <v>4</v>
      </c>
      <c r="H148" s="22">
        <f t="shared" si="8"/>
        <v>64400</v>
      </c>
      <c r="I148" s="22">
        <f t="shared" si="9"/>
        <v>5600</v>
      </c>
      <c r="J148" s="9">
        <v>41054</v>
      </c>
      <c r="K148" s="9">
        <v>41055</v>
      </c>
      <c r="L148" s="22">
        <v>1</v>
      </c>
      <c r="M148" s="22" t="s">
        <v>217</v>
      </c>
      <c r="N148" s="22">
        <f t="shared" si="10"/>
        <v>42</v>
      </c>
      <c r="O148" s="22">
        <f t="shared" si="11"/>
        <v>58800</v>
      </c>
    </row>
    <row r="149" spans="1:15" ht="14.25" x14ac:dyDescent="0.2">
      <c r="A149" s="22" t="s">
        <v>219</v>
      </c>
      <c r="B149" s="22" t="s">
        <v>339</v>
      </c>
      <c r="C149" s="22">
        <v>3200</v>
      </c>
      <c r="D149" s="22" t="s">
        <v>232</v>
      </c>
      <c r="E149" s="9">
        <v>41048</v>
      </c>
      <c r="F149" s="22">
        <v>50</v>
      </c>
      <c r="G149" s="22">
        <v>4</v>
      </c>
      <c r="H149" s="22">
        <f t="shared" si="8"/>
        <v>160000</v>
      </c>
      <c r="I149" s="22">
        <f t="shared" si="9"/>
        <v>12800</v>
      </c>
      <c r="J149" s="9">
        <v>41056</v>
      </c>
      <c r="K149" s="9">
        <v>41056</v>
      </c>
      <c r="L149" s="22">
        <v>1</v>
      </c>
      <c r="M149" s="22" t="s">
        <v>64</v>
      </c>
      <c r="N149" s="22">
        <f t="shared" si="10"/>
        <v>46</v>
      </c>
      <c r="O149" s="22">
        <f t="shared" si="11"/>
        <v>147200</v>
      </c>
    </row>
    <row r="150" spans="1:15" ht="14.25" x14ac:dyDescent="0.2">
      <c r="A150" s="22" t="s">
        <v>223</v>
      </c>
      <c r="B150" s="22" t="s">
        <v>341</v>
      </c>
      <c r="C150" s="22">
        <v>4590</v>
      </c>
      <c r="D150" s="22" t="s">
        <v>214</v>
      </c>
      <c r="E150" s="9">
        <v>41054</v>
      </c>
      <c r="F150" s="22">
        <v>28</v>
      </c>
      <c r="G150" s="22">
        <v>2</v>
      </c>
      <c r="H150" s="22">
        <f t="shared" si="8"/>
        <v>128520</v>
      </c>
      <c r="I150" s="22">
        <f t="shared" si="9"/>
        <v>9180</v>
      </c>
      <c r="J150" s="9">
        <v>41057</v>
      </c>
      <c r="K150" s="9">
        <v>41058</v>
      </c>
      <c r="L150" s="22">
        <v>2</v>
      </c>
      <c r="M150" s="22" t="s">
        <v>218</v>
      </c>
      <c r="N150" s="22">
        <f t="shared" si="10"/>
        <v>26</v>
      </c>
      <c r="O150" s="22">
        <f t="shared" si="11"/>
        <v>119340</v>
      </c>
    </row>
    <row r="151" spans="1:15" ht="14.25" x14ac:dyDescent="0.2">
      <c r="A151" s="22" t="s">
        <v>227</v>
      </c>
      <c r="B151" s="22" t="s">
        <v>342</v>
      </c>
      <c r="C151" s="22">
        <v>1200</v>
      </c>
      <c r="D151" s="22" t="s">
        <v>228</v>
      </c>
      <c r="E151" s="9">
        <v>41053</v>
      </c>
      <c r="F151" s="22">
        <v>33</v>
      </c>
      <c r="G151" s="22">
        <v>3</v>
      </c>
      <c r="H151" s="22">
        <f t="shared" si="8"/>
        <v>39600</v>
      </c>
      <c r="I151" s="22">
        <f t="shared" si="9"/>
        <v>3600</v>
      </c>
      <c r="J151" s="9">
        <v>41058</v>
      </c>
      <c r="K151" s="9">
        <v>41058</v>
      </c>
      <c r="L151" s="22">
        <v>2</v>
      </c>
      <c r="M151" s="22" t="s">
        <v>217</v>
      </c>
      <c r="N151" s="22">
        <f t="shared" si="10"/>
        <v>30</v>
      </c>
      <c r="O151" s="22">
        <f t="shared" si="11"/>
        <v>36000</v>
      </c>
    </row>
    <row r="152" spans="1:15" ht="14.25" x14ac:dyDescent="0.2">
      <c r="A152" s="22" t="s">
        <v>220</v>
      </c>
      <c r="B152" s="22" t="s">
        <v>344</v>
      </c>
      <c r="C152" s="22">
        <v>2920</v>
      </c>
      <c r="D152" s="22" t="s">
        <v>229</v>
      </c>
      <c r="E152" s="9">
        <v>41052</v>
      </c>
      <c r="F152" s="22">
        <v>21</v>
      </c>
      <c r="G152" s="22">
        <v>1</v>
      </c>
      <c r="H152" s="22">
        <f t="shared" si="8"/>
        <v>61320</v>
      </c>
      <c r="I152" s="22">
        <f t="shared" si="9"/>
        <v>2920</v>
      </c>
      <c r="J152" s="9">
        <v>41060</v>
      </c>
      <c r="K152" s="9">
        <v>41060</v>
      </c>
      <c r="L152" s="22">
        <v>2</v>
      </c>
      <c r="M152" s="22" t="s">
        <v>217</v>
      </c>
      <c r="N152" s="22">
        <f t="shared" si="10"/>
        <v>20</v>
      </c>
      <c r="O152" s="22">
        <f t="shared" si="11"/>
        <v>58400</v>
      </c>
    </row>
    <row r="153" spans="1:15" ht="14.25" x14ac:dyDescent="0.2">
      <c r="A153" s="22" t="s">
        <v>225</v>
      </c>
      <c r="B153" s="22" t="s">
        <v>349</v>
      </c>
      <c r="C153" s="22">
        <v>4550</v>
      </c>
      <c r="D153" s="22" t="s">
        <v>228</v>
      </c>
      <c r="E153" s="9">
        <v>41052</v>
      </c>
      <c r="F153" s="22">
        <v>10</v>
      </c>
      <c r="G153" s="22">
        <v>1</v>
      </c>
      <c r="H153" s="22">
        <f t="shared" si="8"/>
        <v>45500</v>
      </c>
      <c r="I153" s="22">
        <f t="shared" si="9"/>
        <v>4550</v>
      </c>
      <c r="J153" s="9">
        <v>41061</v>
      </c>
      <c r="K153" s="9">
        <v>41061</v>
      </c>
      <c r="L153" s="22">
        <v>1</v>
      </c>
      <c r="M153" s="22" t="s">
        <v>218</v>
      </c>
      <c r="N153" s="22">
        <f t="shared" si="10"/>
        <v>9</v>
      </c>
      <c r="O153" s="22">
        <f t="shared" si="11"/>
        <v>40950</v>
      </c>
    </row>
    <row r="154" spans="1:15" ht="14.25" x14ac:dyDescent="0.2">
      <c r="A154" s="22" t="s">
        <v>226</v>
      </c>
      <c r="B154" s="22" t="s">
        <v>340</v>
      </c>
      <c r="C154" s="22">
        <v>1150</v>
      </c>
      <c r="D154" s="22" t="s">
        <v>214</v>
      </c>
      <c r="E154" s="9">
        <v>41058</v>
      </c>
      <c r="F154" s="22">
        <v>13</v>
      </c>
      <c r="G154" s="22">
        <v>0</v>
      </c>
      <c r="H154" s="22">
        <f t="shared" si="8"/>
        <v>14950</v>
      </c>
      <c r="I154" s="22">
        <f t="shared" si="9"/>
        <v>0</v>
      </c>
      <c r="J154" s="9">
        <v>41064</v>
      </c>
      <c r="K154" s="9">
        <v>41066</v>
      </c>
      <c r="L154" s="22">
        <v>1</v>
      </c>
      <c r="M154" s="22" t="s">
        <v>64</v>
      </c>
      <c r="N154" s="22">
        <f t="shared" si="10"/>
        <v>13</v>
      </c>
      <c r="O154" s="22">
        <f t="shared" si="11"/>
        <v>14950</v>
      </c>
    </row>
    <row r="155" spans="1:15" ht="14.25" x14ac:dyDescent="0.2">
      <c r="A155" s="22" t="s">
        <v>213</v>
      </c>
      <c r="B155" s="22" t="s">
        <v>341</v>
      </c>
      <c r="C155" s="22">
        <v>1400</v>
      </c>
      <c r="D155" s="22" t="s">
        <v>231</v>
      </c>
      <c r="E155" s="9">
        <v>41053</v>
      </c>
      <c r="F155" s="22">
        <v>39</v>
      </c>
      <c r="G155" s="22">
        <v>1</v>
      </c>
      <c r="H155" s="22">
        <f t="shared" si="8"/>
        <v>54600</v>
      </c>
      <c r="I155" s="22">
        <f t="shared" si="9"/>
        <v>1400</v>
      </c>
      <c r="J155" s="9">
        <v>41065</v>
      </c>
      <c r="K155" s="9">
        <v>41065</v>
      </c>
      <c r="L155" s="22">
        <v>1</v>
      </c>
      <c r="M155" s="22" t="s">
        <v>64</v>
      </c>
      <c r="N155" s="22">
        <f t="shared" si="10"/>
        <v>38</v>
      </c>
      <c r="O155" s="22">
        <f t="shared" si="11"/>
        <v>53200</v>
      </c>
    </row>
    <row r="156" spans="1:15" ht="14.25" x14ac:dyDescent="0.2">
      <c r="A156" s="22" t="s">
        <v>225</v>
      </c>
      <c r="B156" s="22" t="s">
        <v>346</v>
      </c>
      <c r="C156" s="22">
        <v>4700</v>
      </c>
      <c r="D156" s="22" t="s">
        <v>231</v>
      </c>
      <c r="E156" s="9">
        <v>41063</v>
      </c>
      <c r="F156" s="22">
        <v>43</v>
      </c>
      <c r="G156" s="22">
        <v>0</v>
      </c>
      <c r="H156" s="22">
        <f t="shared" si="8"/>
        <v>202100</v>
      </c>
      <c r="I156" s="22">
        <f t="shared" si="9"/>
        <v>0</v>
      </c>
      <c r="J156" s="9">
        <v>41068</v>
      </c>
      <c r="K156" s="9">
        <v>41069</v>
      </c>
      <c r="L156" s="22">
        <v>1</v>
      </c>
      <c r="M156" s="22" t="s">
        <v>215</v>
      </c>
      <c r="N156" s="22">
        <f t="shared" si="10"/>
        <v>43</v>
      </c>
      <c r="O156" s="22">
        <f t="shared" si="11"/>
        <v>202100</v>
      </c>
    </row>
    <row r="157" spans="1:15" ht="14.25" x14ac:dyDescent="0.2">
      <c r="A157" s="22" t="s">
        <v>213</v>
      </c>
      <c r="B157" s="22" t="s">
        <v>340</v>
      </c>
      <c r="C157" s="22">
        <v>2100</v>
      </c>
      <c r="D157" s="22" t="s">
        <v>232</v>
      </c>
      <c r="E157" s="9">
        <v>41070</v>
      </c>
      <c r="F157" s="22">
        <v>18</v>
      </c>
      <c r="G157" s="22">
        <v>4</v>
      </c>
      <c r="H157" s="22">
        <f t="shared" si="8"/>
        <v>37800</v>
      </c>
      <c r="I157" s="22">
        <f t="shared" si="9"/>
        <v>8400</v>
      </c>
      <c r="J157" s="9">
        <v>41071</v>
      </c>
      <c r="K157" s="9">
        <v>41073</v>
      </c>
      <c r="L157" s="22">
        <v>2</v>
      </c>
      <c r="M157" s="22" t="s">
        <v>64</v>
      </c>
      <c r="N157" s="22">
        <f t="shared" si="10"/>
        <v>14</v>
      </c>
      <c r="O157" s="22">
        <f t="shared" si="11"/>
        <v>29400</v>
      </c>
    </row>
    <row r="158" spans="1:15" ht="14.25" x14ac:dyDescent="0.2">
      <c r="A158" s="22" t="s">
        <v>223</v>
      </c>
      <c r="B158" s="22" t="s">
        <v>340</v>
      </c>
      <c r="C158" s="22">
        <v>4550</v>
      </c>
      <c r="D158" s="22" t="s">
        <v>229</v>
      </c>
      <c r="E158" s="9">
        <v>41066</v>
      </c>
      <c r="F158" s="22">
        <v>19</v>
      </c>
      <c r="G158" s="22">
        <v>3</v>
      </c>
      <c r="H158" s="22">
        <f t="shared" si="8"/>
        <v>86450</v>
      </c>
      <c r="I158" s="22">
        <f t="shared" si="9"/>
        <v>13650</v>
      </c>
      <c r="J158" s="9">
        <v>41072</v>
      </c>
      <c r="K158" s="9">
        <v>41073</v>
      </c>
      <c r="L158" s="22">
        <v>2</v>
      </c>
      <c r="M158" s="22" t="s">
        <v>216</v>
      </c>
      <c r="N158" s="22">
        <f t="shared" si="10"/>
        <v>16</v>
      </c>
      <c r="O158" s="22">
        <f t="shared" si="11"/>
        <v>72800</v>
      </c>
    </row>
    <row r="159" spans="1:15" ht="14.25" x14ac:dyDescent="0.2">
      <c r="A159" s="22" t="s">
        <v>221</v>
      </c>
      <c r="B159" s="22" t="s">
        <v>343</v>
      </c>
      <c r="C159" s="22">
        <v>2540</v>
      </c>
      <c r="D159" s="22" t="s">
        <v>230</v>
      </c>
      <c r="E159" s="9">
        <v>41060</v>
      </c>
      <c r="F159" s="22">
        <v>32</v>
      </c>
      <c r="G159" s="22">
        <v>4</v>
      </c>
      <c r="H159" s="22">
        <f t="shared" si="8"/>
        <v>81280</v>
      </c>
      <c r="I159" s="22">
        <f t="shared" si="9"/>
        <v>10160</v>
      </c>
      <c r="J159" s="9">
        <v>41073</v>
      </c>
      <c r="K159" s="9">
        <v>41073</v>
      </c>
      <c r="L159" s="22">
        <v>2</v>
      </c>
      <c r="M159" s="22" t="s">
        <v>64</v>
      </c>
      <c r="N159" s="22">
        <f t="shared" si="10"/>
        <v>28</v>
      </c>
      <c r="O159" s="22">
        <f t="shared" si="11"/>
        <v>71120</v>
      </c>
    </row>
    <row r="160" spans="1:15" ht="14.25" x14ac:dyDescent="0.2">
      <c r="A160" s="22" t="s">
        <v>221</v>
      </c>
      <c r="B160" s="22" t="s">
        <v>343</v>
      </c>
      <c r="C160" s="22">
        <v>2600</v>
      </c>
      <c r="D160" s="22" t="s">
        <v>232</v>
      </c>
      <c r="E160" s="9">
        <v>41062</v>
      </c>
      <c r="F160" s="22">
        <v>17</v>
      </c>
      <c r="G160" s="22">
        <v>2</v>
      </c>
      <c r="H160" s="22">
        <f t="shared" si="8"/>
        <v>44200</v>
      </c>
      <c r="I160" s="22">
        <f t="shared" si="9"/>
        <v>5200</v>
      </c>
      <c r="J160" s="9">
        <v>41073</v>
      </c>
      <c r="K160" s="9">
        <v>41073</v>
      </c>
      <c r="L160" s="22">
        <v>1</v>
      </c>
      <c r="M160" s="22" t="s">
        <v>117</v>
      </c>
      <c r="N160" s="22">
        <f t="shared" si="10"/>
        <v>15</v>
      </c>
      <c r="O160" s="22">
        <f t="shared" si="11"/>
        <v>39000</v>
      </c>
    </row>
    <row r="161" spans="1:15" ht="14.25" x14ac:dyDescent="0.2">
      <c r="A161" s="22" t="s">
        <v>223</v>
      </c>
      <c r="B161" s="22" t="s">
        <v>344</v>
      </c>
      <c r="C161" s="22">
        <v>10500</v>
      </c>
      <c r="D161" s="22" t="s">
        <v>230</v>
      </c>
      <c r="E161" s="9">
        <v>41064</v>
      </c>
      <c r="F161" s="22">
        <v>49</v>
      </c>
      <c r="G161" s="22">
        <v>0</v>
      </c>
      <c r="H161" s="22">
        <f t="shared" si="8"/>
        <v>514500</v>
      </c>
      <c r="I161" s="22">
        <f t="shared" si="9"/>
        <v>0</v>
      </c>
      <c r="J161" s="9">
        <v>41074</v>
      </c>
      <c r="K161" s="9">
        <v>41074</v>
      </c>
      <c r="L161" s="22">
        <v>2</v>
      </c>
      <c r="M161" s="22" t="s">
        <v>64</v>
      </c>
      <c r="N161" s="22">
        <f t="shared" si="10"/>
        <v>49</v>
      </c>
      <c r="O161" s="22">
        <f t="shared" si="11"/>
        <v>514500</v>
      </c>
    </row>
    <row r="162" spans="1:15" ht="14.25" x14ac:dyDescent="0.2">
      <c r="A162" s="22" t="s">
        <v>213</v>
      </c>
      <c r="B162" s="22" t="s">
        <v>344</v>
      </c>
      <c r="C162" s="22">
        <v>1200</v>
      </c>
      <c r="D162" s="22" t="s">
        <v>228</v>
      </c>
      <c r="E162" s="9">
        <v>41073</v>
      </c>
      <c r="F162" s="22">
        <v>46</v>
      </c>
      <c r="G162" s="22">
        <v>2</v>
      </c>
      <c r="H162" s="22">
        <f t="shared" si="8"/>
        <v>55200</v>
      </c>
      <c r="I162" s="22">
        <f t="shared" si="9"/>
        <v>2400</v>
      </c>
      <c r="J162" s="9">
        <v>41074</v>
      </c>
      <c r="K162" s="9">
        <v>41076</v>
      </c>
      <c r="L162" s="22">
        <v>2</v>
      </c>
      <c r="M162" s="22" t="s">
        <v>117</v>
      </c>
      <c r="N162" s="22">
        <f t="shared" si="10"/>
        <v>44</v>
      </c>
      <c r="O162" s="22">
        <f t="shared" si="11"/>
        <v>52800</v>
      </c>
    </row>
    <row r="163" spans="1:15" ht="14.25" x14ac:dyDescent="0.2">
      <c r="A163" s="22" t="s">
        <v>227</v>
      </c>
      <c r="B163" s="22" t="s">
        <v>343</v>
      </c>
      <c r="C163" s="22">
        <v>1000</v>
      </c>
      <c r="D163" s="22" t="s">
        <v>231</v>
      </c>
      <c r="E163" s="9">
        <v>41062</v>
      </c>
      <c r="F163" s="22">
        <v>32</v>
      </c>
      <c r="G163" s="22">
        <v>4</v>
      </c>
      <c r="H163" s="22">
        <f t="shared" si="8"/>
        <v>32000</v>
      </c>
      <c r="I163" s="22">
        <f t="shared" si="9"/>
        <v>4000</v>
      </c>
      <c r="J163" s="9">
        <v>41075</v>
      </c>
      <c r="K163" s="9">
        <v>41075</v>
      </c>
      <c r="L163" s="22">
        <v>1</v>
      </c>
      <c r="M163" s="22" t="s">
        <v>117</v>
      </c>
      <c r="N163" s="22">
        <f t="shared" si="10"/>
        <v>28</v>
      </c>
      <c r="O163" s="22">
        <f t="shared" si="11"/>
        <v>28000</v>
      </c>
    </row>
    <row r="164" spans="1:15" ht="14.25" x14ac:dyDescent="0.2">
      <c r="A164" s="22" t="s">
        <v>224</v>
      </c>
      <c r="B164" s="22" t="s">
        <v>340</v>
      </c>
      <c r="C164" s="22">
        <v>1800</v>
      </c>
      <c r="D164" s="22" t="s">
        <v>229</v>
      </c>
      <c r="E164" s="9">
        <v>41071</v>
      </c>
      <c r="F164" s="22">
        <v>44</v>
      </c>
      <c r="G164" s="22">
        <v>0</v>
      </c>
      <c r="H164" s="22">
        <f t="shared" si="8"/>
        <v>79200</v>
      </c>
      <c r="I164" s="22">
        <f t="shared" si="9"/>
        <v>0</v>
      </c>
      <c r="J164" s="9">
        <v>41075</v>
      </c>
      <c r="K164" s="9">
        <v>41077</v>
      </c>
      <c r="L164" s="22">
        <v>1</v>
      </c>
      <c r="M164" s="22" t="s">
        <v>216</v>
      </c>
      <c r="N164" s="22">
        <f t="shared" si="10"/>
        <v>44</v>
      </c>
      <c r="O164" s="22">
        <f t="shared" si="11"/>
        <v>79200</v>
      </c>
    </row>
    <row r="165" spans="1:15" ht="14.25" x14ac:dyDescent="0.2">
      <c r="A165" s="22" t="s">
        <v>220</v>
      </c>
      <c r="B165" s="22" t="s">
        <v>344</v>
      </c>
      <c r="C165" s="22">
        <v>2850</v>
      </c>
      <c r="D165" s="22" t="s">
        <v>232</v>
      </c>
      <c r="E165" s="9">
        <v>41069</v>
      </c>
      <c r="F165" s="22">
        <v>21</v>
      </c>
      <c r="G165" s="22">
        <v>3</v>
      </c>
      <c r="H165" s="22">
        <f t="shared" si="8"/>
        <v>59850</v>
      </c>
      <c r="I165" s="22">
        <f t="shared" si="9"/>
        <v>8550</v>
      </c>
      <c r="J165" s="9">
        <v>41077</v>
      </c>
      <c r="K165" s="9">
        <v>41078</v>
      </c>
      <c r="L165" s="22">
        <v>1</v>
      </c>
      <c r="M165" s="22" t="s">
        <v>64</v>
      </c>
      <c r="N165" s="22">
        <f t="shared" si="10"/>
        <v>18</v>
      </c>
      <c r="O165" s="22">
        <f t="shared" si="11"/>
        <v>51300</v>
      </c>
    </row>
    <row r="166" spans="1:15" ht="14.25" x14ac:dyDescent="0.2">
      <c r="A166" s="22" t="s">
        <v>221</v>
      </c>
      <c r="B166" s="22" t="s">
        <v>344</v>
      </c>
      <c r="C166" s="22">
        <v>2500</v>
      </c>
      <c r="D166" s="22" t="s">
        <v>229</v>
      </c>
      <c r="E166" s="9">
        <v>41064</v>
      </c>
      <c r="F166" s="22">
        <v>49</v>
      </c>
      <c r="G166" s="22">
        <v>3</v>
      </c>
      <c r="H166" s="22">
        <f t="shared" si="8"/>
        <v>122500</v>
      </c>
      <c r="I166" s="22">
        <f t="shared" si="9"/>
        <v>7500</v>
      </c>
      <c r="J166" s="9">
        <v>41078</v>
      </c>
      <c r="K166" s="9">
        <v>41079</v>
      </c>
      <c r="L166" s="22">
        <v>2</v>
      </c>
      <c r="M166" s="22" t="s">
        <v>217</v>
      </c>
      <c r="N166" s="22">
        <f t="shared" si="10"/>
        <v>46</v>
      </c>
      <c r="O166" s="22">
        <f t="shared" si="11"/>
        <v>115000</v>
      </c>
    </row>
    <row r="167" spans="1:15" ht="14.25" x14ac:dyDescent="0.2">
      <c r="A167" s="22" t="s">
        <v>219</v>
      </c>
      <c r="B167" s="22" t="s">
        <v>343</v>
      </c>
      <c r="C167" s="22">
        <v>2570</v>
      </c>
      <c r="D167" s="22" t="s">
        <v>214</v>
      </c>
      <c r="E167" s="9">
        <v>41067</v>
      </c>
      <c r="F167" s="22">
        <v>23</v>
      </c>
      <c r="G167" s="22">
        <v>3</v>
      </c>
      <c r="H167" s="22">
        <f t="shared" si="8"/>
        <v>59110</v>
      </c>
      <c r="I167" s="22">
        <f t="shared" si="9"/>
        <v>7710</v>
      </c>
      <c r="J167" s="9">
        <v>41078</v>
      </c>
      <c r="K167" s="9">
        <v>41080</v>
      </c>
      <c r="L167" s="22">
        <v>2</v>
      </c>
      <c r="M167" s="22" t="s">
        <v>216</v>
      </c>
      <c r="N167" s="22">
        <f t="shared" si="10"/>
        <v>20</v>
      </c>
      <c r="O167" s="22">
        <f t="shared" si="11"/>
        <v>51400</v>
      </c>
    </row>
    <row r="168" spans="1:15" ht="14.25" x14ac:dyDescent="0.2">
      <c r="A168" s="22" t="s">
        <v>219</v>
      </c>
      <c r="B168" s="22" t="s">
        <v>341</v>
      </c>
      <c r="C168" s="22">
        <v>2400</v>
      </c>
      <c r="D168" s="22" t="s">
        <v>232</v>
      </c>
      <c r="E168" s="9">
        <v>41071</v>
      </c>
      <c r="F168" s="22">
        <v>22</v>
      </c>
      <c r="G168" s="22">
        <v>2</v>
      </c>
      <c r="H168" s="22">
        <f t="shared" si="8"/>
        <v>52800</v>
      </c>
      <c r="I168" s="22">
        <f t="shared" si="9"/>
        <v>4800</v>
      </c>
      <c r="J168" s="9">
        <v>41079</v>
      </c>
      <c r="K168" s="9">
        <v>41079</v>
      </c>
      <c r="L168" s="22">
        <v>2</v>
      </c>
      <c r="M168" s="22" t="s">
        <v>217</v>
      </c>
      <c r="N168" s="22">
        <f t="shared" si="10"/>
        <v>20</v>
      </c>
      <c r="O168" s="22">
        <f t="shared" si="11"/>
        <v>48000</v>
      </c>
    </row>
    <row r="169" spans="1:15" ht="14.25" x14ac:dyDescent="0.2">
      <c r="A169" s="22" t="s">
        <v>222</v>
      </c>
      <c r="B169" s="22" t="s">
        <v>344</v>
      </c>
      <c r="C169" s="22">
        <v>4050</v>
      </c>
      <c r="D169" s="22" t="s">
        <v>229</v>
      </c>
      <c r="E169" s="9">
        <v>41066</v>
      </c>
      <c r="F169" s="22">
        <v>17</v>
      </c>
      <c r="G169" s="22">
        <v>0</v>
      </c>
      <c r="H169" s="22">
        <f t="shared" si="8"/>
        <v>68850</v>
      </c>
      <c r="I169" s="22">
        <f t="shared" si="9"/>
        <v>0</v>
      </c>
      <c r="J169" s="9">
        <v>41080</v>
      </c>
      <c r="K169" s="9">
        <v>41082</v>
      </c>
      <c r="L169" s="22">
        <v>2</v>
      </c>
      <c r="M169" s="22" t="s">
        <v>218</v>
      </c>
      <c r="N169" s="22">
        <f t="shared" si="10"/>
        <v>17</v>
      </c>
      <c r="O169" s="22">
        <f t="shared" si="11"/>
        <v>68850</v>
      </c>
    </row>
    <row r="170" spans="1:15" ht="14.25" x14ac:dyDescent="0.2">
      <c r="A170" s="22" t="s">
        <v>225</v>
      </c>
      <c r="B170" s="22" t="s">
        <v>348</v>
      </c>
      <c r="C170" s="22">
        <v>2800</v>
      </c>
      <c r="D170" s="22" t="s">
        <v>229</v>
      </c>
      <c r="E170" s="9">
        <v>41072</v>
      </c>
      <c r="F170" s="22">
        <v>46</v>
      </c>
      <c r="G170" s="22">
        <v>3</v>
      </c>
      <c r="H170" s="22">
        <f t="shared" si="8"/>
        <v>128800</v>
      </c>
      <c r="I170" s="22">
        <f t="shared" si="9"/>
        <v>8400</v>
      </c>
      <c r="J170" s="9">
        <v>41080</v>
      </c>
      <c r="K170" s="9">
        <v>41081</v>
      </c>
      <c r="L170" s="22">
        <v>1</v>
      </c>
      <c r="M170" s="22" t="s">
        <v>217</v>
      </c>
      <c r="N170" s="22">
        <f t="shared" si="10"/>
        <v>43</v>
      </c>
      <c r="O170" s="22">
        <f t="shared" si="11"/>
        <v>120400</v>
      </c>
    </row>
    <row r="171" spans="1:15" ht="14.25" x14ac:dyDescent="0.2">
      <c r="A171" s="22" t="s">
        <v>219</v>
      </c>
      <c r="B171" s="22" t="s">
        <v>344</v>
      </c>
      <c r="C171" s="22">
        <v>3300</v>
      </c>
      <c r="D171" s="22" t="s">
        <v>229</v>
      </c>
      <c r="E171" s="9">
        <v>41069</v>
      </c>
      <c r="F171" s="22">
        <v>34</v>
      </c>
      <c r="G171" s="22">
        <v>1</v>
      </c>
      <c r="H171" s="22">
        <f t="shared" si="8"/>
        <v>112200</v>
      </c>
      <c r="I171" s="22">
        <f t="shared" si="9"/>
        <v>3300</v>
      </c>
      <c r="J171" s="9">
        <v>41080</v>
      </c>
      <c r="K171" s="9">
        <v>41080</v>
      </c>
      <c r="L171" s="22">
        <v>1</v>
      </c>
      <c r="M171" s="22" t="s">
        <v>216</v>
      </c>
      <c r="N171" s="22">
        <f t="shared" si="10"/>
        <v>33</v>
      </c>
      <c r="O171" s="22">
        <f t="shared" si="11"/>
        <v>108900</v>
      </c>
    </row>
    <row r="172" spans="1:15" ht="14.25" x14ac:dyDescent="0.2">
      <c r="A172" s="22" t="s">
        <v>213</v>
      </c>
      <c r="B172" s="22" t="s">
        <v>339</v>
      </c>
      <c r="C172" s="22">
        <v>1300</v>
      </c>
      <c r="D172" s="22" t="s">
        <v>228</v>
      </c>
      <c r="E172" s="9">
        <v>41074</v>
      </c>
      <c r="F172" s="22">
        <v>17</v>
      </c>
      <c r="G172" s="22">
        <v>2</v>
      </c>
      <c r="H172" s="22">
        <f t="shared" si="8"/>
        <v>22100</v>
      </c>
      <c r="I172" s="22">
        <f t="shared" si="9"/>
        <v>2600</v>
      </c>
      <c r="J172" s="9">
        <v>41080</v>
      </c>
      <c r="K172" s="9">
        <v>41080</v>
      </c>
      <c r="L172" s="22">
        <v>2</v>
      </c>
      <c r="M172" s="22" t="s">
        <v>217</v>
      </c>
      <c r="N172" s="22">
        <f t="shared" si="10"/>
        <v>15</v>
      </c>
      <c r="O172" s="22">
        <f t="shared" si="11"/>
        <v>19500</v>
      </c>
    </row>
    <row r="173" spans="1:15" ht="14.25" x14ac:dyDescent="0.2">
      <c r="A173" s="22" t="s">
        <v>226</v>
      </c>
      <c r="B173" s="22" t="s">
        <v>341</v>
      </c>
      <c r="C173" s="22">
        <v>1560</v>
      </c>
      <c r="D173" s="22" t="s">
        <v>214</v>
      </c>
      <c r="E173" s="9">
        <v>41079</v>
      </c>
      <c r="F173" s="22">
        <v>25</v>
      </c>
      <c r="G173" s="22">
        <v>3</v>
      </c>
      <c r="H173" s="22">
        <f t="shared" si="8"/>
        <v>39000</v>
      </c>
      <c r="I173" s="22">
        <f t="shared" si="9"/>
        <v>4680</v>
      </c>
      <c r="J173" s="9">
        <v>41083</v>
      </c>
      <c r="K173" s="9">
        <v>41085</v>
      </c>
      <c r="L173" s="22">
        <v>2</v>
      </c>
      <c r="M173" s="22" t="s">
        <v>217</v>
      </c>
      <c r="N173" s="22">
        <f t="shared" si="10"/>
        <v>22</v>
      </c>
      <c r="O173" s="22">
        <f t="shared" si="11"/>
        <v>34320</v>
      </c>
    </row>
    <row r="174" spans="1:15" ht="14.25" x14ac:dyDescent="0.2">
      <c r="A174" s="22" t="s">
        <v>221</v>
      </c>
      <c r="B174" s="22" t="s">
        <v>344</v>
      </c>
      <c r="C174" s="22">
        <v>2560</v>
      </c>
      <c r="D174" s="22" t="s">
        <v>230</v>
      </c>
      <c r="E174" s="9">
        <v>41074</v>
      </c>
      <c r="F174" s="22">
        <v>28</v>
      </c>
      <c r="G174" s="22">
        <v>1</v>
      </c>
      <c r="H174" s="22">
        <f t="shared" si="8"/>
        <v>71680</v>
      </c>
      <c r="I174" s="22">
        <f t="shared" si="9"/>
        <v>2560</v>
      </c>
      <c r="J174" s="9">
        <v>41083</v>
      </c>
      <c r="K174" s="9">
        <v>41083</v>
      </c>
      <c r="L174" s="22">
        <v>2</v>
      </c>
      <c r="M174" s="22" t="s">
        <v>218</v>
      </c>
      <c r="N174" s="22">
        <f t="shared" si="10"/>
        <v>27</v>
      </c>
      <c r="O174" s="22">
        <f t="shared" si="11"/>
        <v>69120</v>
      </c>
    </row>
    <row r="175" spans="1:15" ht="14.25" x14ac:dyDescent="0.2">
      <c r="A175" s="22" t="s">
        <v>220</v>
      </c>
      <c r="B175" s="22" t="s">
        <v>340</v>
      </c>
      <c r="C175" s="22">
        <v>4500</v>
      </c>
      <c r="D175" s="22" t="s">
        <v>229</v>
      </c>
      <c r="E175" s="9">
        <v>41080</v>
      </c>
      <c r="F175" s="22">
        <v>10</v>
      </c>
      <c r="G175" s="22">
        <v>0</v>
      </c>
      <c r="H175" s="22">
        <f t="shared" si="8"/>
        <v>45000</v>
      </c>
      <c r="I175" s="22">
        <f t="shared" si="9"/>
        <v>0</v>
      </c>
      <c r="J175" s="9">
        <v>41084</v>
      </c>
      <c r="K175" s="9">
        <v>41084</v>
      </c>
      <c r="L175" s="22">
        <v>1</v>
      </c>
      <c r="M175" s="22" t="s">
        <v>217</v>
      </c>
      <c r="N175" s="22">
        <f t="shared" si="10"/>
        <v>10</v>
      </c>
      <c r="O175" s="22">
        <f t="shared" si="11"/>
        <v>45000</v>
      </c>
    </row>
    <row r="176" spans="1:15" ht="14.25" x14ac:dyDescent="0.2">
      <c r="A176" s="22" t="s">
        <v>223</v>
      </c>
      <c r="B176" s="22" t="s">
        <v>341</v>
      </c>
      <c r="C176" s="22">
        <v>4590</v>
      </c>
      <c r="D176" s="22" t="s">
        <v>231</v>
      </c>
      <c r="E176" s="9">
        <v>41088</v>
      </c>
      <c r="F176" s="22">
        <v>29</v>
      </c>
      <c r="G176" s="22">
        <v>4</v>
      </c>
      <c r="H176" s="22">
        <f t="shared" si="8"/>
        <v>133110</v>
      </c>
      <c r="I176" s="22">
        <f t="shared" si="9"/>
        <v>18360</v>
      </c>
      <c r="J176" s="9">
        <v>41088</v>
      </c>
      <c r="K176" s="9">
        <v>41089</v>
      </c>
      <c r="L176" s="22">
        <v>1</v>
      </c>
      <c r="M176" s="22" t="s">
        <v>216</v>
      </c>
      <c r="N176" s="22">
        <f t="shared" si="10"/>
        <v>25</v>
      </c>
      <c r="O176" s="22">
        <f t="shared" si="11"/>
        <v>114750</v>
      </c>
    </row>
    <row r="177" spans="1:15" ht="14.25" x14ac:dyDescent="0.2">
      <c r="A177" s="22" t="s">
        <v>224</v>
      </c>
      <c r="B177" s="22" t="s">
        <v>343</v>
      </c>
      <c r="C177" s="22">
        <v>1100</v>
      </c>
      <c r="D177" s="22" t="s">
        <v>230</v>
      </c>
      <c r="E177" s="9">
        <v>41079</v>
      </c>
      <c r="F177" s="22">
        <v>38</v>
      </c>
      <c r="G177" s="22">
        <v>4</v>
      </c>
      <c r="H177" s="22">
        <f t="shared" si="8"/>
        <v>41800</v>
      </c>
      <c r="I177" s="22">
        <f t="shared" si="9"/>
        <v>4400</v>
      </c>
      <c r="J177" s="9">
        <v>41088</v>
      </c>
      <c r="K177" s="9">
        <v>41089</v>
      </c>
      <c r="L177" s="22">
        <v>1</v>
      </c>
      <c r="M177" s="22" t="s">
        <v>215</v>
      </c>
      <c r="N177" s="22">
        <f t="shared" si="10"/>
        <v>34</v>
      </c>
      <c r="O177" s="22">
        <f t="shared" si="11"/>
        <v>37400</v>
      </c>
    </row>
    <row r="178" spans="1:15" ht="14.25" x14ac:dyDescent="0.2">
      <c r="A178" s="22" t="s">
        <v>222</v>
      </c>
      <c r="B178" s="22" t="s">
        <v>341</v>
      </c>
      <c r="C178" s="22">
        <v>4350</v>
      </c>
      <c r="D178" s="22" t="s">
        <v>230</v>
      </c>
      <c r="E178" s="9">
        <v>41079</v>
      </c>
      <c r="F178" s="22">
        <v>16</v>
      </c>
      <c r="G178" s="22">
        <v>4</v>
      </c>
      <c r="H178" s="22">
        <f t="shared" si="8"/>
        <v>69600</v>
      </c>
      <c r="I178" s="22">
        <f t="shared" si="9"/>
        <v>17400</v>
      </c>
      <c r="J178" s="9">
        <v>41090</v>
      </c>
      <c r="K178" s="9">
        <v>41091</v>
      </c>
      <c r="L178" s="22">
        <v>1</v>
      </c>
      <c r="M178" s="22" t="s">
        <v>117</v>
      </c>
      <c r="N178" s="22">
        <f t="shared" si="10"/>
        <v>12</v>
      </c>
      <c r="O178" s="22">
        <f t="shared" si="11"/>
        <v>52200</v>
      </c>
    </row>
    <row r="179" spans="1:15" ht="14.25" x14ac:dyDescent="0.2">
      <c r="A179" s="22" t="s">
        <v>224</v>
      </c>
      <c r="B179" s="22" t="s">
        <v>343</v>
      </c>
      <c r="C179" s="22">
        <v>1000</v>
      </c>
      <c r="D179" s="22" t="s">
        <v>228</v>
      </c>
      <c r="E179" s="9">
        <v>41081</v>
      </c>
      <c r="F179" s="22">
        <v>37</v>
      </c>
      <c r="G179" s="22">
        <v>2</v>
      </c>
      <c r="H179" s="22">
        <f t="shared" si="8"/>
        <v>37000</v>
      </c>
      <c r="I179" s="22">
        <f t="shared" si="9"/>
        <v>2000</v>
      </c>
      <c r="J179" s="9">
        <v>41092</v>
      </c>
      <c r="K179" s="9">
        <v>41092</v>
      </c>
      <c r="L179" s="22">
        <v>2</v>
      </c>
      <c r="M179" s="22" t="s">
        <v>217</v>
      </c>
      <c r="N179" s="22">
        <f t="shared" si="10"/>
        <v>35</v>
      </c>
      <c r="O179" s="22">
        <f t="shared" si="11"/>
        <v>35000</v>
      </c>
    </row>
    <row r="180" spans="1:15" ht="14.25" x14ac:dyDescent="0.2">
      <c r="A180" s="22" t="s">
        <v>223</v>
      </c>
      <c r="B180" s="22" t="s">
        <v>344</v>
      </c>
      <c r="C180" s="22">
        <v>10010</v>
      </c>
      <c r="D180" s="22" t="s">
        <v>214</v>
      </c>
      <c r="E180" s="9">
        <v>41080</v>
      </c>
      <c r="F180" s="22">
        <v>14</v>
      </c>
      <c r="G180" s="22">
        <v>3</v>
      </c>
      <c r="H180" s="22">
        <f t="shared" si="8"/>
        <v>140140</v>
      </c>
      <c r="I180" s="22">
        <f t="shared" si="9"/>
        <v>30030</v>
      </c>
      <c r="J180" s="9">
        <v>41094</v>
      </c>
      <c r="K180" s="9">
        <v>41096</v>
      </c>
      <c r="L180" s="22">
        <v>1</v>
      </c>
      <c r="M180" s="22" t="s">
        <v>218</v>
      </c>
      <c r="N180" s="22">
        <f t="shared" si="10"/>
        <v>11</v>
      </c>
      <c r="O180" s="22">
        <f t="shared" si="11"/>
        <v>110110</v>
      </c>
    </row>
    <row r="181" spans="1:15" ht="14.25" x14ac:dyDescent="0.2">
      <c r="A181" s="22" t="s">
        <v>222</v>
      </c>
      <c r="B181" s="22" t="s">
        <v>346</v>
      </c>
      <c r="C181" s="22">
        <v>3900</v>
      </c>
      <c r="D181" s="22" t="s">
        <v>228</v>
      </c>
      <c r="E181" s="9">
        <v>41089</v>
      </c>
      <c r="F181" s="22">
        <v>36</v>
      </c>
      <c r="G181" s="22">
        <v>1</v>
      </c>
      <c r="H181" s="22">
        <f t="shared" si="8"/>
        <v>140400</v>
      </c>
      <c r="I181" s="22">
        <f t="shared" si="9"/>
        <v>3900</v>
      </c>
      <c r="J181" s="9">
        <v>41094</v>
      </c>
      <c r="K181" s="9">
        <v>41094</v>
      </c>
      <c r="L181" s="22">
        <v>2</v>
      </c>
      <c r="M181" s="22" t="s">
        <v>216</v>
      </c>
      <c r="N181" s="22">
        <f t="shared" si="10"/>
        <v>35</v>
      </c>
      <c r="O181" s="22">
        <f t="shared" si="11"/>
        <v>136500</v>
      </c>
    </row>
    <row r="182" spans="1:15" ht="14.25" x14ac:dyDescent="0.2">
      <c r="A182" s="22" t="s">
        <v>227</v>
      </c>
      <c r="B182" s="22" t="s">
        <v>343</v>
      </c>
      <c r="C182" s="22">
        <v>800</v>
      </c>
      <c r="D182" s="22" t="s">
        <v>232</v>
      </c>
      <c r="E182" s="9">
        <v>41087</v>
      </c>
      <c r="F182" s="22">
        <v>12</v>
      </c>
      <c r="G182" s="22">
        <v>2</v>
      </c>
      <c r="H182" s="22">
        <f t="shared" si="8"/>
        <v>9600</v>
      </c>
      <c r="I182" s="22">
        <f t="shared" si="9"/>
        <v>1600</v>
      </c>
      <c r="J182" s="9">
        <v>41095</v>
      </c>
      <c r="K182" s="9">
        <v>41097</v>
      </c>
      <c r="L182" s="22">
        <v>2</v>
      </c>
      <c r="M182" s="22" t="s">
        <v>215</v>
      </c>
      <c r="N182" s="22">
        <f t="shared" si="10"/>
        <v>10</v>
      </c>
      <c r="O182" s="22">
        <f t="shared" si="11"/>
        <v>8000</v>
      </c>
    </row>
    <row r="183" spans="1:15" ht="14.25" x14ac:dyDescent="0.2">
      <c r="A183" s="22" t="s">
        <v>213</v>
      </c>
      <c r="B183" s="22" t="s">
        <v>342</v>
      </c>
      <c r="C183" s="22">
        <v>1700</v>
      </c>
      <c r="D183" s="22" t="s">
        <v>214</v>
      </c>
      <c r="E183" s="9">
        <v>41093</v>
      </c>
      <c r="F183" s="22">
        <v>16</v>
      </c>
      <c r="G183" s="22">
        <v>2</v>
      </c>
      <c r="H183" s="22">
        <f t="shared" si="8"/>
        <v>27200</v>
      </c>
      <c r="I183" s="22">
        <f t="shared" si="9"/>
        <v>3400</v>
      </c>
      <c r="J183" s="9">
        <v>41097</v>
      </c>
      <c r="K183" s="9">
        <v>41097</v>
      </c>
      <c r="L183" s="22">
        <v>1</v>
      </c>
      <c r="M183" s="22" t="s">
        <v>64</v>
      </c>
      <c r="N183" s="22">
        <f t="shared" si="10"/>
        <v>14</v>
      </c>
      <c r="O183" s="22">
        <f t="shared" si="11"/>
        <v>23800</v>
      </c>
    </row>
    <row r="184" spans="1:15" ht="14.25" x14ac:dyDescent="0.2">
      <c r="A184" s="22" t="s">
        <v>219</v>
      </c>
      <c r="B184" s="22" t="s">
        <v>342</v>
      </c>
      <c r="C184" s="22">
        <v>1990</v>
      </c>
      <c r="D184" s="22" t="s">
        <v>230</v>
      </c>
      <c r="E184" s="9">
        <v>41086</v>
      </c>
      <c r="F184" s="22">
        <v>38</v>
      </c>
      <c r="G184" s="22">
        <v>3</v>
      </c>
      <c r="H184" s="22">
        <f t="shared" si="8"/>
        <v>75620</v>
      </c>
      <c r="I184" s="22">
        <f t="shared" si="9"/>
        <v>5970</v>
      </c>
      <c r="J184" s="9">
        <v>41098</v>
      </c>
      <c r="K184" s="9">
        <v>41098</v>
      </c>
      <c r="L184" s="22">
        <v>2</v>
      </c>
      <c r="M184" s="22" t="s">
        <v>117</v>
      </c>
      <c r="N184" s="22">
        <f t="shared" si="10"/>
        <v>35</v>
      </c>
      <c r="O184" s="22">
        <f t="shared" si="11"/>
        <v>69650</v>
      </c>
    </row>
    <row r="185" spans="1:15" ht="14.25" x14ac:dyDescent="0.2">
      <c r="A185" s="22" t="s">
        <v>220</v>
      </c>
      <c r="B185" s="22" t="s">
        <v>344</v>
      </c>
      <c r="C185" s="22">
        <v>2950</v>
      </c>
      <c r="D185" s="22" t="s">
        <v>228</v>
      </c>
      <c r="E185" s="9">
        <v>41094</v>
      </c>
      <c r="F185" s="22">
        <v>38</v>
      </c>
      <c r="G185" s="22">
        <v>0</v>
      </c>
      <c r="H185" s="22">
        <f t="shared" si="8"/>
        <v>112100</v>
      </c>
      <c r="I185" s="22">
        <f t="shared" si="9"/>
        <v>0</v>
      </c>
      <c r="J185" s="9">
        <v>41099</v>
      </c>
      <c r="K185" s="9">
        <v>41101</v>
      </c>
      <c r="L185" s="22">
        <v>1</v>
      </c>
      <c r="M185" s="22" t="s">
        <v>216</v>
      </c>
      <c r="N185" s="22">
        <f t="shared" si="10"/>
        <v>38</v>
      </c>
      <c r="O185" s="22">
        <f t="shared" si="11"/>
        <v>112100</v>
      </c>
    </row>
    <row r="186" spans="1:15" ht="14.25" x14ac:dyDescent="0.2">
      <c r="A186" s="22" t="s">
        <v>219</v>
      </c>
      <c r="B186" s="22" t="s">
        <v>341</v>
      </c>
      <c r="C186" s="22">
        <v>2360</v>
      </c>
      <c r="D186" s="22" t="s">
        <v>230</v>
      </c>
      <c r="E186" s="9">
        <v>41091</v>
      </c>
      <c r="F186" s="22">
        <v>25</v>
      </c>
      <c r="G186" s="22">
        <v>2</v>
      </c>
      <c r="H186" s="22">
        <f t="shared" si="8"/>
        <v>59000</v>
      </c>
      <c r="I186" s="22">
        <f t="shared" si="9"/>
        <v>4720</v>
      </c>
      <c r="J186" s="9">
        <v>41101</v>
      </c>
      <c r="K186" s="9">
        <v>41101</v>
      </c>
      <c r="L186" s="22">
        <v>2</v>
      </c>
      <c r="M186" s="22" t="s">
        <v>216</v>
      </c>
      <c r="N186" s="22">
        <f t="shared" si="10"/>
        <v>23</v>
      </c>
      <c r="O186" s="22">
        <f t="shared" si="11"/>
        <v>54280</v>
      </c>
    </row>
    <row r="187" spans="1:15" ht="14.25" x14ac:dyDescent="0.2">
      <c r="A187" s="22" t="s">
        <v>222</v>
      </c>
      <c r="B187" s="22" t="s">
        <v>343</v>
      </c>
      <c r="C187" s="22">
        <v>2850</v>
      </c>
      <c r="D187" s="22" t="s">
        <v>228</v>
      </c>
      <c r="E187" s="9">
        <v>41102</v>
      </c>
      <c r="F187" s="22">
        <v>19</v>
      </c>
      <c r="G187" s="22">
        <v>1</v>
      </c>
      <c r="H187" s="22">
        <f t="shared" si="8"/>
        <v>54150</v>
      </c>
      <c r="I187" s="22">
        <f t="shared" si="9"/>
        <v>2850</v>
      </c>
      <c r="J187" s="9">
        <v>41103</v>
      </c>
      <c r="K187" s="9">
        <v>41103</v>
      </c>
      <c r="L187" s="22">
        <v>1</v>
      </c>
      <c r="M187" s="22" t="s">
        <v>215</v>
      </c>
      <c r="N187" s="22">
        <f t="shared" si="10"/>
        <v>18</v>
      </c>
      <c r="O187" s="22">
        <f t="shared" si="11"/>
        <v>51300</v>
      </c>
    </row>
    <row r="188" spans="1:15" ht="14.25" x14ac:dyDescent="0.2">
      <c r="A188" s="22" t="s">
        <v>226</v>
      </c>
      <c r="B188" s="22" t="s">
        <v>342</v>
      </c>
      <c r="C188" s="22">
        <v>2000</v>
      </c>
      <c r="D188" s="22" t="s">
        <v>229</v>
      </c>
      <c r="E188" s="9">
        <v>41093</v>
      </c>
      <c r="F188" s="22">
        <v>14</v>
      </c>
      <c r="G188" s="22">
        <v>4</v>
      </c>
      <c r="H188" s="22">
        <f t="shared" si="8"/>
        <v>28000</v>
      </c>
      <c r="I188" s="22">
        <f t="shared" si="9"/>
        <v>8000</v>
      </c>
      <c r="J188" s="9">
        <v>41104</v>
      </c>
      <c r="K188" s="9">
        <v>41104</v>
      </c>
      <c r="L188" s="22">
        <v>1</v>
      </c>
      <c r="M188" s="22" t="s">
        <v>117</v>
      </c>
      <c r="N188" s="22">
        <f t="shared" si="10"/>
        <v>10</v>
      </c>
      <c r="O188" s="22">
        <f t="shared" si="11"/>
        <v>20000</v>
      </c>
    </row>
    <row r="189" spans="1:15" ht="14.25" x14ac:dyDescent="0.2">
      <c r="A189" s="22" t="s">
        <v>223</v>
      </c>
      <c r="B189" s="22" t="s">
        <v>341</v>
      </c>
      <c r="C189" s="22">
        <v>4600</v>
      </c>
      <c r="D189" s="22" t="s">
        <v>228</v>
      </c>
      <c r="E189" s="9">
        <v>41099</v>
      </c>
      <c r="F189" s="22">
        <v>46</v>
      </c>
      <c r="G189" s="22">
        <v>1</v>
      </c>
      <c r="H189" s="22">
        <f t="shared" si="8"/>
        <v>211600</v>
      </c>
      <c r="I189" s="22">
        <f t="shared" si="9"/>
        <v>4600</v>
      </c>
      <c r="J189" s="9">
        <v>41108</v>
      </c>
      <c r="K189" s="9">
        <v>41109</v>
      </c>
      <c r="L189" s="22">
        <v>1</v>
      </c>
      <c r="M189" s="22" t="s">
        <v>216</v>
      </c>
      <c r="N189" s="22">
        <f t="shared" si="10"/>
        <v>45</v>
      </c>
      <c r="O189" s="22">
        <f t="shared" si="11"/>
        <v>207000</v>
      </c>
    </row>
    <row r="190" spans="1:15" ht="14.25" x14ac:dyDescent="0.2">
      <c r="A190" s="22" t="s">
        <v>224</v>
      </c>
      <c r="B190" s="22" t="s">
        <v>339</v>
      </c>
      <c r="C190" s="22">
        <v>900</v>
      </c>
      <c r="D190" s="22" t="s">
        <v>231</v>
      </c>
      <c r="E190" s="9">
        <v>41101</v>
      </c>
      <c r="F190" s="22">
        <v>39</v>
      </c>
      <c r="G190" s="22">
        <v>4</v>
      </c>
      <c r="H190" s="22">
        <f t="shared" si="8"/>
        <v>35100</v>
      </c>
      <c r="I190" s="22">
        <f t="shared" si="9"/>
        <v>3600</v>
      </c>
      <c r="J190" s="9">
        <v>41111</v>
      </c>
      <c r="K190" s="9">
        <v>41111</v>
      </c>
      <c r="L190" s="22">
        <v>2</v>
      </c>
      <c r="M190" s="22" t="s">
        <v>218</v>
      </c>
      <c r="N190" s="22">
        <f t="shared" si="10"/>
        <v>35</v>
      </c>
      <c r="O190" s="22">
        <f t="shared" si="11"/>
        <v>31500</v>
      </c>
    </row>
    <row r="191" spans="1:15" ht="14.25" x14ac:dyDescent="0.2">
      <c r="A191" s="22" t="s">
        <v>224</v>
      </c>
      <c r="B191" s="22" t="s">
        <v>339</v>
      </c>
      <c r="C191" s="22">
        <v>1000</v>
      </c>
      <c r="D191" s="22" t="s">
        <v>228</v>
      </c>
      <c r="E191" s="9">
        <v>41112</v>
      </c>
      <c r="F191" s="22">
        <v>42</v>
      </c>
      <c r="G191" s="22">
        <v>1</v>
      </c>
      <c r="H191" s="22">
        <f t="shared" si="8"/>
        <v>42000</v>
      </c>
      <c r="I191" s="22">
        <f t="shared" si="9"/>
        <v>1000</v>
      </c>
      <c r="J191" s="9">
        <v>41112</v>
      </c>
      <c r="K191" s="9">
        <v>41113</v>
      </c>
      <c r="L191" s="22">
        <v>1</v>
      </c>
      <c r="M191" s="22" t="s">
        <v>217</v>
      </c>
      <c r="N191" s="22">
        <f t="shared" si="10"/>
        <v>41</v>
      </c>
      <c r="O191" s="22">
        <f t="shared" si="11"/>
        <v>41000</v>
      </c>
    </row>
    <row r="192" spans="1:15" ht="14.25" x14ac:dyDescent="0.2">
      <c r="A192" s="22" t="s">
        <v>226</v>
      </c>
      <c r="B192" s="22" t="s">
        <v>341</v>
      </c>
      <c r="C192" s="22">
        <v>1560</v>
      </c>
      <c r="D192" s="22" t="s">
        <v>231</v>
      </c>
      <c r="E192" s="9">
        <v>41104</v>
      </c>
      <c r="F192" s="22">
        <v>40</v>
      </c>
      <c r="G192" s="22">
        <v>4</v>
      </c>
      <c r="H192" s="22">
        <f t="shared" si="8"/>
        <v>62400</v>
      </c>
      <c r="I192" s="22">
        <f t="shared" si="9"/>
        <v>6240</v>
      </c>
      <c r="J192" s="9">
        <v>41115</v>
      </c>
      <c r="K192" s="9">
        <v>41116</v>
      </c>
      <c r="L192" s="22">
        <v>2</v>
      </c>
      <c r="M192" s="22" t="s">
        <v>217</v>
      </c>
      <c r="N192" s="22">
        <f t="shared" si="10"/>
        <v>36</v>
      </c>
      <c r="O192" s="22">
        <f t="shared" si="11"/>
        <v>56160</v>
      </c>
    </row>
    <row r="193" spans="1:15" ht="14.25" x14ac:dyDescent="0.2">
      <c r="A193" s="22" t="s">
        <v>222</v>
      </c>
      <c r="B193" s="22" t="s">
        <v>339</v>
      </c>
      <c r="C193" s="22">
        <v>4210</v>
      </c>
      <c r="D193" s="22" t="s">
        <v>214</v>
      </c>
      <c r="E193" s="9">
        <v>41115</v>
      </c>
      <c r="F193" s="22">
        <v>35</v>
      </c>
      <c r="G193" s="22">
        <v>2</v>
      </c>
      <c r="H193" s="22">
        <f t="shared" si="8"/>
        <v>147350</v>
      </c>
      <c r="I193" s="22">
        <f t="shared" si="9"/>
        <v>8420</v>
      </c>
      <c r="J193" s="9">
        <v>41115</v>
      </c>
      <c r="K193" s="9">
        <v>41115</v>
      </c>
      <c r="L193" s="22">
        <v>2</v>
      </c>
      <c r="M193" s="22" t="s">
        <v>117</v>
      </c>
      <c r="N193" s="22">
        <f t="shared" si="10"/>
        <v>33</v>
      </c>
      <c r="O193" s="22">
        <f t="shared" si="11"/>
        <v>138930</v>
      </c>
    </row>
    <row r="194" spans="1:15" ht="14.25" x14ac:dyDescent="0.2">
      <c r="A194" s="22" t="s">
        <v>213</v>
      </c>
      <c r="B194" s="22" t="s">
        <v>341</v>
      </c>
      <c r="C194" s="22">
        <v>1400</v>
      </c>
      <c r="D194" s="22" t="s">
        <v>232</v>
      </c>
      <c r="E194" s="9">
        <v>41107</v>
      </c>
      <c r="F194" s="22">
        <v>23</v>
      </c>
      <c r="G194" s="22">
        <v>4</v>
      </c>
      <c r="H194" s="22">
        <f t="shared" si="8"/>
        <v>32200</v>
      </c>
      <c r="I194" s="22">
        <f t="shared" si="9"/>
        <v>5600</v>
      </c>
      <c r="J194" s="9">
        <v>41115</v>
      </c>
      <c r="K194" s="9">
        <v>41115</v>
      </c>
      <c r="L194" s="22">
        <v>1</v>
      </c>
      <c r="M194" s="22" t="s">
        <v>117</v>
      </c>
      <c r="N194" s="22">
        <f t="shared" si="10"/>
        <v>19</v>
      </c>
      <c r="O194" s="22">
        <f t="shared" si="11"/>
        <v>26600</v>
      </c>
    </row>
    <row r="195" spans="1:15" ht="14.25" x14ac:dyDescent="0.2">
      <c r="A195" s="22" t="s">
        <v>226</v>
      </c>
      <c r="B195" s="22" t="s">
        <v>342</v>
      </c>
      <c r="C195" s="22">
        <v>2000</v>
      </c>
      <c r="D195" s="22" t="s">
        <v>228</v>
      </c>
      <c r="E195" s="9">
        <v>41113</v>
      </c>
      <c r="F195" s="22">
        <v>40</v>
      </c>
      <c r="G195" s="22">
        <v>3</v>
      </c>
      <c r="H195" s="22">
        <f t="shared" si="8"/>
        <v>80000</v>
      </c>
      <c r="I195" s="22">
        <f t="shared" si="9"/>
        <v>6000</v>
      </c>
      <c r="J195" s="9">
        <v>41116</v>
      </c>
      <c r="K195" s="9">
        <v>41118</v>
      </c>
      <c r="L195" s="22">
        <v>1</v>
      </c>
      <c r="M195" s="22" t="s">
        <v>117</v>
      </c>
      <c r="N195" s="22">
        <f t="shared" si="10"/>
        <v>37</v>
      </c>
      <c r="O195" s="22">
        <f t="shared" si="11"/>
        <v>74000</v>
      </c>
    </row>
    <row r="196" spans="1:15" ht="14.25" x14ac:dyDescent="0.2">
      <c r="A196" s="22" t="s">
        <v>221</v>
      </c>
      <c r="B196" s="22" t="s">
        <v>344</v>
      </c>
      <c r="C196" s="22">
        <v>2600</v>
      </c>
      <c r="D196" s="22" t="s">
        <v>231</v>
      </c>
      <c r="E196" s="9">
        <v>41112</v>
      </c>
      <c r="F196" s="22">
        <v>42</v>
      </c>
      <c r="G196" s="22">
        <v>2</v>
      </c>
      <c r="H196" s="22">
        <f t="shared" ref="H196:H259" si="12">F196*C196</f>
        <v>109200</v>
      </c>
      <c r="I196" s="22">
        <f t="shared" ref="I196:I259" si="13">C196*G196</f>
        <v>5200</v>
      </c>
      <c r="J196" s="9">
        <v>41118</v>
      </c>
      <c r="K196" s="9">
        <v>41120</v>
      </c>
      <c r="L196" s="22">
        <v>2</v>
      </c>
      <c r="M196" s="22" t="s">
        <v>217</v>
      </c>
      <c r="N196" s="22">
        <f t="shared" ref="N196:N259" si="14">F196-G196</f>
        <v>40</v>
      </c>
      <c r="O196" s="22">
        <f t="shared" ref="O196:O259" si="15">C196*N196</f>
        <v>104000</v>
      </c>
    </row>
    <row r="197" spans="1:15" ht="14.25" x14ac:dyDescent="0.2">
      <c r="A197" s="22" t="s">
        <v>219</v>
      </c>
      <c r="B197" s="22" t="s">
        <v>342</v>
      </c>
      <c r="C197" s="22">
        <v>1950</v>
      </c>
      <c r="D197" s="22" t="s">
        <v>229</v>
      </c>
      <c r="E197" s="9">
        <v>41118</v>
      </c>
      <c r="F197" s="22">
        <v>33</v>
      </c>
      <c r="G197" s="22">
        <v>1</v>
      </c>
      <c r="H197" s="22">
        <f t="shared" si="12"/>
        <v>64350</v>
      </c>
      <c r="I197" s="22">
        <f t="shared" si="13"/>
        <v>1950</v>
      </c>
      <c r="J197" s="9">
        <v>41118</v>
      </c>
      <c r="K197" s="9">
        <v>41119</v>
      </c>
      <c r="L197" s="22">
        <v>2</v>
      </c>
      <c r="M197" s="22" t="s">
        <v>218</v>
      </c>
      <c r="N197" s="22">
        <f t="shared" si="14"/>
        <v>32</v>
      </c>
      <c r="O197" s="22">
        <f t="shared" si="15"/>
        <v>62400</v>
      </c>
    </row>
    <row r="198" spans="1:15" ht="14.25" x14ac:dyDescent="0.2">
      <c r="A198" s="22" t="s">
        <v>220</v>
      </c>
      <c r="B198" s="22" t="s">
        <v>343</v>
      </c>
      <c r="C198" s="22">
        <v>1490</v>
      </c>
      <c r="D198" s="22" t="s">
        <v>231</v>
      </c>
      <c r="E198" s="9">
        <v>41110</v>
      </c>
      <c r="F198" s="22">
        <v>49</v>
      </c>
      <c r="G198" s="22">
        <v>1</v>
      </c>
      <c r="H198" s="22">
        <f t="shared" si="12"/>
        <v>73010</v>
      </c>
      <c r="I198" s="22">
        <f t="shared" si="13"/>
        <v>1490</v>
      </c>
      <c r="J198" s="9">
        <v>41119</v>
      </c>
      <c r="K198" s="9">
        <v>41120</v>
      </c>
      <c r="L198" s="22">
        <v>1</v>
      </c>
      <c r="M198" s="22" t="s">
        <v>64</v>
      </c>
      <c r="N198" s="22">
        <f t="shared" si="14"/>
        <v>48</v>
      </c>
      <c r="O198" s="22">
        <f t="shared" si="15"/>
        <v>71520</v>
      </c>
    </row>
    <row r="199" spans="1:15" ht="14.25" x14ac:dyDescent="0.2">
      <c r="A199" s="22" t="s">
        <v>219</v>
      </c>
      <c r="B199" s="22" t="s">
        <v>344</v>
      </c>
      <c r="C199" s="22">
        <v>3100</v>
      </c>
      <c r="D199" s="22" t="s">
        <v>214</v>
      </c>
      <c r="E199" s="9">
        <v>41119</v>
      </c>
      <c r="F199" s="22">
        <v>30</v>
      </c>
      <c r="G199" s="22">
        <v>3</v>
      </c>
      <c r="H199" s="22">
        <f t="shared" si="12"/>
        <v>93000</v>
      </c>
      <c r="I199" s="22">
        <f t="shared" si="13"/>
        <v>9300</v>
      </c>
      <c r="J199" s="9">
        <v>41119</v>
      </c>
      <c r="K199" s="9">
        <v>41120</v>
      </c>
      <c r="L199" s="22">
        <v>2</v>
      </c>
      <c r="M199" s="22" t="s">
        <v>216</v>
      </c>
      <c r="N199" s="22">
        <f t="shared" si="14"/>
        <v>27</v>
      </c>
      <c r="O199" s="22">
        <f t="shared" si="15"/>
        <v>83700</v>
      </c>
    </row>
    <row r="200" spans="1:15" ht="14.25" x14ac:dyDescent="0.2">
      <c r="A200" s="22" t="s">
        <v>220</v>
      </c>
      <c r="B200" s="22" t="s">
        <v>343</v>
      </c>
      <c r="C200" s="22">
        <v>1500</v>
      </c>
      <c r="D200" s="22" t="s">
        <v>230</v>
      </c>
      <c r="E200" s="9">
        <v>41116</v>
      </c>
      <c r="F200" s="22">
        <v>20</v>
      </c>
      <c r="G200" s="22">
        <v>1</v>
      </c>
      <c r="H200" s="22">
        <f t="shared" si="12"/>
        <v>30000</v>
      </c>
      <c r="I200" s="22">
        <f t="shared" si="13"/>
        <v>1500</v>
      </c>
      <c r="J200" s="9">
        <v>41120</v>
      </c>
      <c r="K200" s="9">
        <v>41121</v>
      </c>
      <c r="L200" s="22">
        <v>1</v>
      </c>
      <c r="M200" s="22" t="s">
        <v>215</v>
      </c>
      <c r="N200" s="22">
        <f t="shared" si="14"/>
        <v>19</v>
      </c>
      <c r="O200" s="22">
        <f t="shared" si="15"/>
        <v>28500</v>
      </c>
    </row>
    <row r="201" spans="1:15" ht="14.25" x14ac:dyDescent="0.2">
      <c r="A201" s="22" t="s">
        <v>223</v>
      </c>
      <c r="B201" s="22" t="s">
        <v>343</v>
      </c>
      <c r="C201" s="22">
        <v>5490</v>
      </c>
      <c r="D201" s="22" t="s">
        <v>214</v>
      </c>
      <c r="E201" s="9">
        <v>41112</v>
      </c>
      <c r="F201" s="22">
        <v>28</v>
      </c>
      <c r="G201" s="22">
        <v>2</v>
      </c>
      <c r="H201" s="22">
        <f t="shared" si="12"/>
        <v>153720</v>
      </c>
      <c r="I201" s="22">
        <f t="shared" si="13"/>
        <v>10980</v>
      </c>
      <c r="J201" s="9">
        <v>41120</v>
      </c>
      <c r="K201" s="9">
        <v>41120</v>
      </c>
      <c r="L201" s="22">
        <v>1</v>
      </c>
      <c r="M201" s="22" t="s">
        <v>117</v>
      </c>
      <c r="N201" s="22">
        <f t="shared" si="14"/>
        <v>26</v>
      </c>
      <c r="O201" s="22">
        <f t="shared" si="15"/>
        <v>142740</v>
      </c>
    </row>
    <row r="202" spans="1:15" ht="14.25" x14ac:dyDescent="0.2">
      <c r="A202" s="22" t="s">
        <v>225</v>
      </c>
      <c r="B202" s="22" t="s">
        <v>346</v>
      </c>
      <c r="C202" s="22">
        <v>4800</v>
      </c>
      <c r="D202" s="22" t="s">
        <v>228</v>
      </c>
      <c r="E202" s="9">
        <v>41114</v>
      </c>
      <c r="F202" s="22">
        <v>22</v>
      </c>
      <c r="G202" s="22">
        <v>3</v>
      </c>
      <c r="H202" s="22">
        <f t="shared" si="12"/>
        <v>105600</v>
      </c>
      <c r="I202" s="22">
        <f t="shared" si="13"/>
        <v>14400</v>
      </c>
      <c r="J202" s="9">
        <v>41121</v>
      </c>
      <c r="K202" s="9">
        <v>41121</v>
      </c>
      <c r="L202" s="22">
        <v>1</v>
      </c>
      <c r="M202" s="22" t="s">
        <v>217</v>
      </c>
      <c r="N202" s="22">
        <f t="shared" si="14"/>
        <v>19</v>
      </c>
      <c r="O202" s="22">
        <f t="shared" si="15"/>
        <v>91200</v>
      </c>
    </row>
    <row r="203" spans="1:15" ht="14.25" x14ac:dyDescent="0.2">
      <c r="A203" s="22" t="s">
        <v>213</v>
      </c>
      <c r="B203" s="22" t="s">
        <v>342</v>
      </c>
      <c r="C203" s="22">
        <v>1700</v>
      </c>
      <c r="D203" s="22" t="s">
        <v>230</v>
      </c>
      <c r="E203" s="9">
        <v>41122</v>
      </c>
      <c r="F203" s="22">
        <v>42</v>
      </c>
      <c r="G203" s="22">
        <v>3</v>
      </c>
      <c r="H203" s="22">
        <f t="shared" si="12"/>
        <v>71400</v>
      </c>
      <c r="I203" s="22">
        <f t="shared" si="13"/>
        <v>5100</v>
      </c>
      <c r="J203" s="9">
        <v>41127</v>
      </c>
      <c r="K203" s="9">
        <v>41128</v>
      </c>
      <c r="L203" s="22">
        <v>2</v>
      </c>
      <c r="M203" s="22" t="s">
        <v>117</v>
      </c>
      <c r="N203" s="22">
        <f t="shared" si="14"/>
        <v>39</v>
      </c>
      <c r="O203" s="22">
        <f t="shared" si="15"/>
        <v>66300</v>
      </c>
    </row>
    <row r="204" spans="1:15" ht="14.25" x14ac:dyDescent="0.2">
      <c r="A204" s="22" t="s">
        <v>222</v>
      </c>
      <c r="B204" s="22" t="s">
        <v>345</v>
      </c>
      <c r="C204" s="22">
        <v>2870</v>
      </c>
      <c r="D204" s="22" t="s">
        <v>232</v>
      </c>
      <c r="E204" s="9">
        <v>41131</v>
      </c>
      <c r="F204" s="22">
        <v>31</v>
      </c>
      <c r="G204" s="22">
        <v>3</v>
      </c>
      <c r="H204" s="22">
        <f t="shared" si="12"/>
        <v>88970</v>
      </c>
      <c r="I204" s="22">
        <f t="shared" si="13"/>
        <v>8610</v>
      </c>
      <c r="J204" s="9">
        <v>41131</v>
      </c>
      <c r="K204" s="9">
        <v>41131</v>
      </c>
      <c r="L204" s="22">
        <v>2</v>
      </c>
      <c r="M204" s="22" t="s">
        <v>117</v>
      </c>
      <c r="N204" s="22">
        <f t="shared" si="14"/>
        <v>28</v>
      </c>
      <c r="O204" s="22">
        <f t="shared" si="15"/>
        <v>80360</v>
      </c>
    </row>
    <row r="205" spans="1:15" ht="14.25" x14ac:dyDescent="0.2">
      <c r="A205" s="22" t="s">
        <v>221</v>
      </c>
      <c r="B205" s="22" t="s">
        <v>340</v>
      </c>
      <c r="C205" s="22">
        <v>2710</v>
      </c>
      <c r="D205" s="22" t="s">
        <v>229</v>
      </c>
      <c r="E205" s="9">
        <v>41120</v>
      </c>
      <c r="F205" s="22">
        <v>14</v>
      </c>
      <c r="G205" s="22">
        <v>0</v>
      </c>
      <c r="H205" s="22">
        <f t="shared" si="12"/>
        <v>37940</v>
      </c>
      <c r="I205" s="22">
        <f t="shared" si="13"/>
        <v>0</v>
      </c>
      <c r="J205" s="9">
        <v>41132</v>
      </c>
      <c r="K205" s="9">
        <v>41132</v>
      </c>
      <c r="L205" s="22">
        <v>2</v>
      </c>
      <c r="M205" s="22" t="s">
        <v>216</v>
      </c>
      <c r="N205" s="22">
        <f t="shared" si="14"/>
        <v>14</v>
      </c>
      <c r="O205" s="22">
        <f t="shared" si="15"/>
        <v>37940</v>
      </c>
    </row>
    <row r="206" spans="1:15" ht="14.25" x14ac:dyDescent="0.2">
      <c r="A206" s="22" t="s">
        <v>219</v>
      </c>
      <c r="B206" s="22" t="s">
        <v>344</v>
      </c>
      <c r="C206" s="22">
        <v>3300</v>
      </c>
      <c r="D206" s="22" t="s">
        <v>232</v>
      </c>
      <c r="E206" s="9">
        <v>41121</v>
      </c>
      <c r="F206" s="22">
        <v>11</v>
      </c>
      <c r="G206" s="22">
        <v>3</v>
      </c>
      <c r="H206" s="22">
        <f t="shared" si="12"/>
        <v>36300</v>
      </c>
      <c r="I206" s="22">
        <f t="shared" si="13"/>
        <v>9900</v>
      </c>
      <c r="J206" s="9">
        <v>41132</v>
      </c>
      <c r="K206" s="9">
        <v>41134</v>
      </c>
      <c r="L206" s="22">
        <v>1</v>
      </c>
      <c r="M206" s="22" t="s">
        <v>216</v>
      </c>
      <c r="N206" s="22">
        <f t="shared" si="14"/>
        <v>8</v>
      </c>
      <c r="O206" s="22">
        <f t="shared" si="15"/>
        <v>26400</v>
      </c>
    </row>
    <row r="207" spans="1:15" ht="14.25" x14ac:dyDescent="0.2">
      <c r="A207" s="22" t="s">
        <v>222</v>
      </c>
      <c r="B207" s="22" t="s">
        <v>345</v>
      </c>
      <c r="C207" s="22">
        <v>2870</v>
      </c>
      <c r="D207" s="22" t="s">
        <v>214</v>
      </c>
      <c r="E207" s="9">
        <v>41123</v>
      </c>
      <c r="F207" s="22">
        <v>16</v>
      </c>
      <c r="G207" s="22">
        <v>0</v>
      </c>
      <c r="H207" s="22">
        <f t="shared" si="12"/>
        <v>45920</v>
      </c>
      <c r="I207" s="22">
        <f t="shared" si="13"/>
        <v>0</v>
      </c>
      <c r="J207" s="9">
        <v>41133</v>
      </c>
      <c r="K207" s="9">
        <v>41134</v>
      </c>
      <c r="L207" s="22">
        <v>2</v>
      </c>
      <c r="M207" s="22" t="s">
        <v>117</v>
      </c>
      <c r="N207" s="22">
        <f t="shared" si="14"/>
        <v>16</v>
      </c>
      <c r="O207" s="22">
        <f t="shared" si="15"/>
        <v>45920</v>
      </c>
    </row>
    <row r="208" spans="1:15" ht="14.25" x14ac:dyDescent="0.2">
      <c r="A208" s="22" t="s">
        <v>219</v>
      </c>
      <c r="B208" s="22" t="s">
        <v>344</v>
      </c>
      <c r="C208" s="22">
        <v>3140</v>
      </c>
      <c r="D208" s="22" t="s">
        <v>230</v>
      </c>
      <c r="E208" s="9">
        <v>41129</v>
      </c>
      <c r="F208" s="22">
        <v>20</v>
      </c>
      <c r="G208" s="22">
        <v>0</v>
      </c>
      <c r="H208" s="22">
        <f t="shared" si="12"/>
        <v>62800</v>
      </c>
      <c r="I208" s="22">
        <f t="shared" si="13"/>
        <v>0</v>
      </c>
      <c r="J208" s="9">
        <v>41133</v>
      </c>
      <c r="K208" s="9">
        <v>41135</v>
      </c>
      <c r="L208" s="22">
        <v>1</v>
      </c>
      <c r="M208" s="22" t="s">
        <v>216</v>
      </c>
      <c r="N208" s="22">
        <f t="shared" si="14"/>
        <v>20</v>
      </c>
      <c r="O208" s="22">
        <f t="shared" si="15"/>
        <v>62800</v>
      </c>
    </row>
    <row r="209" spans="1:15" ht="14.25" x14ac:dyDescent="0.2">
      <c r="A209" s="22" t="s">
        <v>227</v>
      </c>
      <c r="B209" s="22" t="s">
        <v>345</v>
      </c>
      <c r="C209" s="22">
        <v>1100</v>
      </c>
      <c r="D209" s="22" t="s">
        <v>228</v>
      </c>
      <c r="E209" s="9">
        <v>41132</v>
      </c>
      <c r="F209" s="22">
        <v>28</v>
      </c>
      <c r="G209" s="22">
        <v>2</v>
      </c>
      <c r="H209" s="22">
        <f t="shared" si="12"/>
        <v>30800</v>
      </c>
      <c r="I209" s="22">
        <f t="shared" si="13"/>
        <v>2200</v>
      </c>
      <c r="J209" s="9">
        <v>41134</v>
      </c>
      <c r="K209" s="9">
        <v>41135</v>
      </c>
      <c r="L209" s="22">
        <v>2</v>
      </c>
      <c r="M209" s="22" t="s">
        <v>64</v>
      </c>
      <c r="N209" s="22">
        <f t="shared" si="14"/>
        <v>26</v>
      </c>
      <c r="O209" s="22">
        <f t="shared" si="15"/>
        <v>28600</v>
      </c>
    </row>
    <row r="210" spans="1:15" ht="14.25" x14ac:dyDescent="0.2">
      <c r="A210" s="22" t="s">
        <v>219</v>
      </c>
      <c r="B210" s="22" t="s">
        <v>339</v>
      </c>
      <c r="C210" s="22">
        <v>1380</v>
      </c>
      <c r="D210" s="22" t="s">
        <v>229</v>
      </c>
      <c r="E210" s="9">
        <v>41125</v>
      </c>
      <c r="F210" s="22">
        <v>28</v>
      </c>
      <c r="G210" s="22">
        <v>3</v>
      </c>
      <c r="H210" s="22">
        <f t="shared" si="12"/>
        <v>38640</v>
      </c>
      <c r="I210" s="22">
        <f t="shared" si="13"/>
        <v>4140</v>
      </c>
      <c r="J210" s="9">
        <v>41134</v>
      </c>
      <c r="K210" s="9">
        <v>41136</v>
      </c>
      <c r="L210" s="22">
        <v>2</v>
      </c>
      <c r="M210" s="22" t="s">
        <v>117</v>
      </c>
      <c r="N210" s="22">
        <f t="shared" si="14"/>
        <v>25</v>
      </c>
      <c r="O210" s="22">
        <f t="shared" si="15"/>
        <v>34500</v>
      </c>
    </row>
    <row r="211" spans="1:15" ht="14.25" x14ac:dyDescent="0.2">
      <c r="A211" s="22" t="s">
        <v>223</v>
      </c>
      <c r="B211" s="22" t="s">
        <v>343</v>
      </c>
      <c r="C211" s="22">
        <v>5490</v>
      </c>
      <c r="D211" s="22" t="s">
        <v>231</v>
      </c>
      <c r="E211" s="9">
        <v>41129</v>
      </c>
      <c r="F211" s="22">
        <v>23</v>
      </c>
      <c r="G211" s="22">
        <v>0</v>
      </c>
      <c r="H211" s="22">
        <f t="shared" si="12"/>
        <v>126270</v>
      </c>
      <c r="I211" s="22">
        <f t="shared" si="13"/>
        <v>0</v>
      </c>
      <c r="J211" s="9">
        <v>41136</v>
      </c>
      <c r="K211" s="9">
        <v>41138</v>
      </c>
      <c r="L211" s="22">
        <v>1</v>
      </c>
      <c r="M211" s="22" t="s">
        <v>217</v>
      </c>
      <c r="N211" s="22">
        <f t="shared" si="14"/>
        <v>23</v>
      </c>
      <c r="O211" s="22">
        <f t="shared" si="15"/>
        <v>126270</v>
      </c>
    </row>
    <row r="212" spans="1:15" ht="14.25" x14ac:dyDescent="0.2">
      <c r="A212" s="22" t="s">
        <v>225</v>
      </c>
      <c r="B212" s="22" t="s">
        <v>349</v>
      </c>
      <c r="C212" s="22">
        <v>4500</v>
      </c>
      <c r="D212" s="22" t="s">
        <v>229</v>
      </c>
      <c r="E212" s="9">
        <v>41129</v>
      </c>
      <c r="F212" s="22">
        <v>48</v>
      </c>
      <c r="G212" s="22">
        <v>2</v>
      </c>
      <c r="H212" s="22">
        <f t="shared" si="12"/>
        <v>216000</v>
      </c>
      <c r="I212" s="22">
        <f t="shared" si="13"/>
        <v>9000</v>
      </c>
      <c r="J212" s="9">
        <v>41136</v>
      </c>
      <c r="K212" s="9">
        <v>41137</v>
      </c>
      <c r="L212" s="22">
        <v>1</v>
      </c>
      <c r="M212" s="22" t="s">
        <v>64</v>
      </c>
      <c r="N212" s="22">
        <f t="shared" si="14"/>
        <v>46</v>
      </c>
      <c r="O212" s="22">
        <f t="shared" si="15"/>
        <v>207000</v>
      </c>
    </row>
    <row r="213" spans="1:15" ht="14.25" x14ac:dyDescent="0.2">
      <c r="A213" s="22" t="s">
        <v>220</v>
      </c>
      <c r="B213" s="22" t="s">
        <v>345</v>
      </c>
      <c r="C213" s="22">
        <v>3100</v>
      </c>
      <c r="D213" s="22" t="s">
        <v>229</v>
      </c>
      <c r="E213" s="9">
        <v>41133</v>
      </c>
      <c r="F213" s="22">
        <v>29</v>
      </c>
      <c r="G213" s="22">
        <v>1</v>
      </c>
      <c r="H213" s="22">
        <f t="shared" si="12"/>
        <v>89900</v>
      </c>
      <c r="I213" s="22">
        <f t="shared" si="13"/>
        <v>3100</v>
      </c>
      <c r="J213" s="9">
        <v>41140</v>
      </c>
      <c r="K213" s="9">
        <v>41140</v>
      </c>
      <c r="L213" s="22">
        <v>2</v>
      </c>
      <c r="M213" s="22" t="s">
        <v>217</v>
      </c>
      <c r="N213" s="22">
        <f t="shared" si="14"/>
        <v>28</v>
      </c>
      <c r="O213" s="22">
        <f t="shared" si="15"/>
        <v>86800</v>
      </c>
    </row>
    <row r="214" spans="1:15" ht="14.25" x14ac:dyDescent="0.2">
      <c r="A214" s="22" t="s">
        <v>222</v>
      </c>
      <c r="B214" s="22" t="s">
        <v>339</v>
      </c>
      <c r="C214" s="22">
        <v>4180</v>
      </c>
      <c r="D214" s="22" t="s">
        <v>231</v>
      </c>
      <c r="E214" s="9">
        <v>41127</v>
      </c>
      <c r="F214" s="22">
        <v>28</v>
      </c>
      <c r="G214" s="22">
        <v>1</v>
      </c>
      <c r="H214" s="22">
        <f t="shared" si="12"/>
        <v>117040</v>
      </c>
      <c r="I214" s="22">
        <f t="shared" si="13"/>
        <v>4180</v>
      </c>
      <c r="J214" s="9">
        <v>41140</v>
      </c>
      <c r="K214" s="9">
        <v>41142</v>
      </c>
      <c r="L214" s="22">
        <v>2</v>
      </c>
      <c r="M214" s="22" t="s">
        <v>217</v>
      </c>
      <c r="N214" s="22">
        <f t="shared" si="14"/>
        <v>27</v>
      </c>
      <c r="O214" s="22">
        <f t="shared" si="15"/>
        <v>112860</v>
      </c>
    </row>
    <row r="215" spans="1:15" ht="14.25" x14ac:dyDescent="0.2">
      <c r="A215" s="22" t="s">
        <v>233</v>
      </c>
      <c r="B215" s="22" t="s">
        <v>339</v>
      </c>
      <c r="C215" s="22">
        <v>1900</v>
      </c>
      <c r="D215" s="22" t="s">
        <v>228</v>
      </c>
      <c r="E215" s="9">
        <v>41129</v>
      </c>
      <c r="F215" s="22">
        <v>10</v>
      </c>
      <c r="G215" s="22">
        <v>1</v>
      </c>
      <c r="H215" s="22">
        <f t="shared" si="12"/>
        <v>19000</v>
      </c>
      <c r="I215" s="22">
        <f t="shared" si="13"/>
        <v>1900</v>
      </c>
      <c r="J215" s="9">
        <v>41141</v>
      </c>
      <c r="K215" s="9">
        <v>41143</v>
      </c>
      <c r="L215" s="22">
        <v>1</v>
      </c>
      <c r="M215" s="22" t="s">
        <v>217</v>
      </c>
      <c r="N215" s="22">
        <f t="shared" si="14"/>
        <v>9</v>
      </c>
      <c r="O215" s="22">
        <f t="shared" si="15"/>
        <v>17100</v>
      </c>
    </row>
    <row r="216" spans="1:15" ht="14.25" x14ac:dyDescent="0.2">
      <c r="A216" s="22" t="s">
        <v>219</v>
      </c>
      <c r="B216" s="22" t="s">
        <v>345</v>
      </c>
      <c r="C216" s="22">
        <v>4800</v>
      </c>
      <c r="D216" s="22" t="s">
        <v>230</v>
      </c>
      <c r="E216" s="9">
        <v>41140</v>
      </c>
      <c r="F216" s="22">
        <v>29</v>
      </c>
      <c r="G216" s="22">
        <v>0</v>
      </c>
      <c r="H216" s="22">
        <f t="shared" si="12"/>
        <v>139200</v>
      </c>
      <c r="I216" s="22">
        <f t="shared" si="13"/>
        <v>0</v>
      </c>
      <c r="J216" s="9">
        <v>41142</v>
      </c>
      <c r="K216" s="9">
        <v>41144</v>
      </c>
      <c r="L216" s="22">
        <v>1</v>
      </c>
      <c r="M216" s="22" t="s">
        <v>215</v>
      </c>
      <c r="N216" s="22">
        <f t="shared" si="14"/>
        <v>29</v>
      </c>
      <c r="O216" s="22">
        <f t="shared" si="15"/>
        <v>139200</v>
      </c>
    </row>
    <row r="217" spans="1:15" ht="14.25" x14ac:dyDescent="0.2">
      <c r="A217" s="22" t="s">
        <v>226</v>
      </c>
      <c r="B217" s="22" t="s">
        <v>340</v>
      </c>
      <c r="C217" s="22">
        <v>1200</v>
      </c>
      <c r="D217" s="22" t="s">
        <v>228</v>
      </c>
      <c r="E217" s="9">
        <v>41137</v>
      </c>
      <c r="F217" s="22">
        <v>32</v>
      </c>
      <c r="G217" s="22">
        <v>4</v>
      </c>
      <c r="H217" s="22">
        <f t="shared" si="12"/>
        <v>38400</v>
      </c>
      <c r="I217" s="22">
        <f t="shared" si="13"/>
        <v>4800</v>
      </c>
      <c r="J217" s="9">
        <v>41145</v>
      </c>
      <c r="K217" s="9">
        <v>41145</v>
      </c>
      <c r="L217" s="22">
        <v>2</v>
      </c>
      <c r="M217" s="22" t="s">
        <v>217</v>
      </c>
      <c r="N217" s="22">
        <f t="shared" si="14"/>
        <v>28</v>
      </c>
      <c r="O217" s="22">
        <f t="shared" si="15"/>
        <v>33600</v>
      </c>
    </row>
    <row r="218" spans="1:15" ht="14.25" x14ac:dyDescent="0.2">
      <c r="A218" s="22" t="s">
        <v>219</v>
      </c>
      <c r="B218" s="22" t="s">
        <v>342</v>
      </c>
      <c r="C218" s="22">
        <v>1900</v>
      </c>
      <c r="D218" s="22" t="s">
        <v>228</v>
      </c>
      <c r="E218" s="9">
        <v>41144</v>
      </c>
      <c r="F218" s="22">
        <v>30</v>
      </c>
      <c r="G218" s="22">
        <v>1</v>
      </c>
      <c r="H218" s="22">
        <f t="shared" si="12"/>
        <v>57000</v>
      </c>
      <c r="I218" s="22">
        <f t="shared" si="13"/>
        <v>1900</v>
      </c>
      <c r="J218" s="9">
        <v>41149</v>
      </c>
      <c r="K218" s="9">
        <v>41149</v>
      </c>
      <c r="L218" s="22">
        <v>2</v>
      </c>
      <c r="M218" s="22" t="s">
        <v>217</v>
      </c>
      <c r="N218" s="22">
        <f t="shared" si="14"/>
        <v>29</v>
      </c>
      <c r="O218" s="22">
        <f t="shared" si="15"/>
        <v>55100</v>
      </c>
    </row>
    <row r="219" spans="1:15" ht="14.25" x14ac:dyDescent="0.2">
      <c r="A219" s="22" t="s">
        <v>213</v>
      </c>
      <c r="B219" s="22" t="s">
        <v>340</v>
      </c>
      <c r="C219" s="22">
        <v>1990</v>
      </c>
      <c r="D219" s="22" t="s">
        <v>229</v>
      </c>
      <c r="E219" s="9">
        <v>41137</v>
      </c>
      <c r="F219" s="22">
        <v>10</v>
      </c>
      <c r="G219" s="22">
        <v>1</v>
      </c>
      <c r="H219" s="22">
        <f t="shared" si="12"/>
        <v>19900</v>
      </c>
      <c r="I219" s="22">
        <f t="shared" si="13"/>
        <v>1990</v>
      </c>
      <c r="J219" s="9">
        <v>41149</v>
      </c>
      <c r="K219" s="9">
        <v>41150</v>
      </c>
      <c r="L219" s="22">
        <v>2</v>
      </c>
      <c r="M219" s="22" t="s">
        <v>218</v>
      </c>
      <c r="N219" s="22">
        <f t="shared" si="14"/>
        <v>9</v>
      </c>
      <c r="O219" s="22">
        <f t="shared" si="15"/>
        <v>17910</v>
      </c>
    </row>
    <row r="220" spans="1:15" ht="14.25" x14ac:dyDescent="0.2">
      <c r="A220" s="22" t="s">
        <v>220</v>
      </c>
      <c r="B220" s="22" t="s">
        <v>344</v>
      </c>
      <c r="C220" s="22">
        <v>2970</v>
      </c>
      <c r="D220" s="22" t="s">
        <v>231</v>
      </c>
      <c r="E220" s="9">
        <v>41146</v>
      </c>
      <c r="F220" s="22">
        <v>41</v>
      </c>
      <c r="G220" s="22">
        <v>1</v>
      </c>
      <c r="H220" s="22">
        <f t="shared" si="12"/>
        <v>121770</v>
      </c>
      <c r="I220" s="22">
        <f t="shared" si="13"/>
        <v>2970</v>
      </c>
      <c r="J220" s="9">
        <v>41150</v>
      </c>
      <c r="K220" s="9">
        <v>41150</v>
      </c>
      <c r="L220" s="22">
        <v>1</v>
      </c>
      <c r="M220" s="22" t="s">
        <v>218</v>
      </c>
      <c r="N220" s="22">
        <f t="shared" si="14"/>
        <v>40</v>
      </c>
      <c r="O220" s="22">
        <f t="shared" si="15"/>
        <v>118800</v>
      </c>
    </row>
    <row r="221" spans="1:15" ht="14.25" x14ac:dyDescent="0.2">
      <c r="A221" s="22" t="s">
        <v>220</v>
      </c>
      <c r="B221" s="22" t="s">
        <v>340</v>
      </c>
      <c r="C221" s="22">
        <v>1200</v>
      </c>
      <c r="D221" s="22" t="s">
        <v>228</v>
      </c>
      <c r="E221" s="9">
        <v>41144</v>
      </c>
      <c r="F221" s="22">
        <v>13</v>
      </c>
      <c r="G221" s="22">
        <v>1</v>
      </c>
      <c r="H221" s="22">
        <f t="shared" si="12"/>
        <v>15600</v>
      </c>
      <c r="I221" s="22">
        <f t="shared" si="13"/>
        <v>1200</v>
      </c>
      <c r="J221" s="9">
        <v>41152</v>
      </c>
      <c r="K221" s="9">
        <v>41152</v>
      </c>
      <c r="L221" s="22">
        <v>1</v>
      </c>
      <c r="M221" s="22" t="s">
        <v>215</v>
      </c>
      <c r="N221" s="22">
        <f t="shared" si="14"/>
        <v>12</v>
      </c>
      <c r="O221" s="22">
        <f t="shared" si="15"/>
        <v>14400</v>
      </c>
    </row>
    <row r="222" spans="1:15" ht="14.25" x14ac:dyDescent="0.2">
      <c r="A222" s="22" t="s">
        <v>222</v>
      </c>
      <c r="B222" s="22" t="s">
        <v>342</v>
      </c>
      <c r="C222" s="22">
        <v>4100</v>
      </c>
      <c r="D222" s="22" t="s">
        <v>229</v>
      </c>
      <c r="E222" s="9">
        <v>41151</v>
      </c>
      <c r="F222" s="22">
        <v>45</v>
      </c>
      <c r="G222" s="22">
        <v>4</v>
      </c>
      <c r="H222" s="22">
        <f t="shared" si="12"/>
        <v>184500</v>
      </c>
      <c r="I222" s="22">
        <f t="shared" si="13"/>
        <v>16400</v>
      </c>
      <c r="J222" s="9">
        <v>41152</v>
      </c>
      <c r="K222" s="9">
        <v>41152</v>
      </c>
      <c r="L222" s="22">
        <v>1</v>
      </c>
      <c r="M222" s="22" t="s">
        <v>217</v>
      </c>
      <c r="N222" s="22">
        <f t="shared" si="14"/>
        <v>41</v>
      </c>
      <c r="O222" s="22">
        <f t="shared" si="15"/>
        <v>168100</v>
      </c>
    </row>
    <row r="223" spans="1:15" ht="14.25" x14ac:dyDescent="0.2">
      <c r="A223" s="22" t="s">
        <v>226</v>
      </c>
      <c r="B223" s="22" t="s">
        <v>343</v>
      </c>
      <c r="C223" s="22">
        <v>1650</v>
      </c>
      <c r="D223" s="22" t="s">
        <v>229</v>
      </c>
      <c r="E223" s="9">
        <v>41144</v>
      </c>
      <c r="F223" s="22">
        <v>22</v>
      </c>
      <c r="G223" s="22">
        <v>1</v>
      </c>
      <c r="H223" s="22">
        <f t="shared" si="12"/>
        <v>36300</v>
      </c>
      <c r="I223" s="22">
        <f t="shared" si="13"/>
        <v>1650</v>
      </c>
      <c r="J223" s="9">
        <v>41153</v>
      </c>
      <c r="K223" s="9">
        <v>41155</v>
      </c>
      <c r="L223" s="22">
        <v>2</v>
      </c>
      <c r="M223" s="22" t="s">
        <v>117</v>
      </c>
      <c r="N223" s="22">
        <f t="shared" si="14"/>
        <v>21</v>
      </c>
      <c r="O223" s="22">
        <f t="shared" si="15"/>
        <v>34650</v>
      </c>
    </row>
    <row r="224" spans="1:15" ht="14.25" x14ac:dyDescent="0.2">
      <c r="A224" s="22" t="s">
        <v>219</v>
      </c>
      <c r="B224" s="22" t="s">
        <v>340</v>
      </c>
      <c r="C224" s="22">
        <v>3150</v>
      </c>
      <c r="D224" s="22" t="s">
        <v>231</v>
      </c>
      <c r="E224" s="9">
        <v>41147</v>
      </c>
      <c r="F224" s="22">
        <v>38</v>
      </c>
      <c r="G224" s="22">
        <v>2</v>
      </c>
      <c r="H224" s="22">
        <f t="shared" si="12"/>
        <v>119700</v>
      </c>
      <c r="I224" s="22">
        <f t="shared" si="13"/>
        <v>6300</v>
      </c>
      <c r="J224" s="9">
        <v>41154</v>
      </c>
      <c r="K224" s="9">
        <v>41154</v>
      </c>
      <c r="L224" s="22">
        <v>2</v>
      </c>
      <c r="M224" s="22" t="s">
        <v>117</v>
      </c>
      <c r="N224" s="22">
        <f t="shared" si="14"/>
        <v>36</v>
      </c>
      <c r="O224" s="22">
        <f t="shared" si="15"/>
        <v>113400</v>
      </c>
    </row>
    <row r="225" spans="1:15" ht="14.25" x14ac:dyDescent="0.2">
      <c r="A225" s="22" t="s">
        <v>213</v>
      </c>
      <c r="B225" s="22" t="s">
        <v>342</v>
      </c>
      <c r="C225" s="22">
        <v>1700</v>
      </c>
      <c r="D225" s="22" t="s">
        <v>231</v>
      </c>
      <c r="E225" s="9">
        <v>41150</v>
      </c>
      <c r="F225" s="22">
        <v>50</v>
      </c>
      <c r="G225" s="22">
        <v>4</v>
      </c>
      <c r="H225" s="22">
        <f t="shared" si="12"/>
        <v>85000</v>
      </c>
      <c r="I225" s="22">
        <f t="shared" si="13"/>
        <v>6800</v>
      </c>
      <c r="J225" s="9">
        <v>41154</v>
      </c>
      <c r="K225" s="9">
        <v>41156</v>
      </c>
      <c r="L225" s="22">
        <v>1</v>
      </c>
      <c r="M225" s="22" t="s">
        <v>218</v>
      </c>
      <c r="N225" s="22">
        <f t="shared" si="14"/>
        <v>46</v>
      </c>
      <c r="O225" s="22">
        <f t="shared" si="15"/>
        <v>78200</v>
      </c>
    </row>
    <row r="226" spans="1:15" ht="14.25" x14ac:dyDescent="0.2">
      <c r="A226" s="22" t="s">
        <v>227</v>
      </c>
      <c r="B226" s="22" t="s">
        <v>339</v>
      </c>
      <c r="C226" s="22">
        <v>1150</v>
      </c>
      <c r="D226" s="22" t="s">
        <v>231</v>
      </c>
      <c r="E226" s="9">
        <v>41151</v>
      </c>
      <c r="F226" s="22">
        <v>48</v>
      </c>
      <c r="G226" s="22">
        <v>2</v>
      </c>
      <c r="H226" s="22">
        <f t="shared" si="12"/>
        <v>55200</v>
      </c>
      <c r="I226" s="22">
        <f t="shared" si="13"/>
        <v>2300</v>
      </c>
      <c r="J226" s="9">
        <v>41157</v>
      </c>
      <c r="K226" s="9">
        <v>41158</v>
      </c>
      <c r="L226" s="22">
        <v>1</v>
      </c>
      <c r="M226" s="22" t="s">
        <v>218</v>
      </c>
      <c r="N226" s="22">
        <f t="shared" si="14"/>
        <v>46</v>
      </c>
      <c r="O226" s="22">
        <f t="shared" si="15"/>
        <v>52900</v>
      </c>
    </row>
    <row r="227" spans="1:15" ht="14.25" x14ac:dyDescent="0.2">
      <c r="A227" s="22" t="s">
        <v>227</v>
      </c>
      <c r="B227" s="22" t="s">
        <v>339</v>
      </c>
      <c r="C227" s="22">
        <v>1150</v>
      </c>
      <c r="D227" s="22" t="s">
        <v>230</v>
      </c>
      <c r="E227" s="9">
        <v>41158</v>
      </c>
      <c r="F227" s="22">
        <v>27</v>
      </c>
      <c r="G227" s="22">
        <v>3</v>
      </c>
      <c r="H227" s="22">
        <f t="shared" si="12"/>
        <v>31050</v>
      </c>
      <c r="I227" s="22">
        <f t="shared" si="13"/>
        <v>3450</v>
      </c>
      <c r="J227" s="9">
        <v>41159</v>
      </c>
      <c r="K227" s="9">
        <v>41159</v>
      </c>
      <c r="L227" s="22">
        <v>1</v>
      </c>
      <c r="M227" s="22" t="s">
        <v>117</v>
      </c>
      <c r="N227" s="22">
        <f t="shared" si="14"/>
        <v>24</v>
      </c>
      <c r="O227" s="22">
        <f t="shared" si="15"/>
        <v>27600</v>
      </c>
    </row>
    <row r="228" spans="1:15" ht="14.25" x14ac:dyDescent="0.2">
      <c r="A228" s="22" t="s">
        <v>219</v>
      </c>
      <c r="B228" s="22" t="s">
        <v>341</v>
      </c>
      <c r="C228" s="22">
        <v>2400</v>
      </c>
      <c r="D228" s="22" t="s">
        <v>228</v>
      </c>
      <c r="E228" s="9">
        <v>41153</v>
      </c>
      <c r="F228" s="22">
        <v>48</v>
      </c>
      <c r="G228" s="22">
        <v>2</v>
      </c>
      <c r="H228" s="22">
        <f t="shared" si="12"/>
        <v>115200</v>
      </c>
      <c r="I228" s="22">
        <f t="shared" si="13"/>
        <v>4800</v>
      </c>
      <c r="J228" s="9">
        <v>41160</v>
      </c>
      <c r="K228" s="9">
        <v>41160</v>
      </c>
      <c r="L228" s="22">
        <v>1</v>
      </c>
      <c r="M228" s="22" t="s">
        <v>64</v>
      </c>
      <c r="N228" s="22">
        <f t="shared" si="14"/>
        <v>46</v>
      </c>
      <c r="O228" s="22">
        <f t="shared" si="15"/>
        <v>110400</v>
      </c>
    </row>
    <row r="229" spans="1:15" ht="14.25" x14ac:dyDescent="0.2">
      <c r="A229" s="22" t="s">
        <v>226</v>
      </c>
      <c r="B229" s="22" t="s">
        <v>340</v>
      </c>
      <c r="C229" s="22">
        <v>1150</v>
      </c>
      <c r="D229" s="22" t="s">
        <v>230</v>
      </c>
      <c r="E229" s="9">
        <v>41148</v>
      </c>
      <c r="F229" s="22">
        <v>14</v>
      </c>
      <c r="G229" s="22">
        <v>4</v>
      </c>
      <c r="H229" s="22">
        <f t="shared" si="12"/>
        <v>16100</v>
      </c>
      <c r="I229" s="22">
        <f t="shared" si="13"/>
        <v>4600</v>
      </c>
      <c r="J229" s="9">
        <v>41161</v>
      </c>
      <c r="K229" s="9">
        <v>41162</v>
      </c>
      <c r="L229" s="22">
        <v>2</v>
      </c>
      <c r="M229" s="22" t="s">
        <v>215</v>
      </c>
      <c r="N229" s="22">
        <f t="shared" si="14"/>
        <v>10</v>
      </c>
      <c r="O229" s="22">
        <f t="shared" si="15"/>
        <v>11500</v>
      </c>
    </row>
    <row r="230" spans="1:15" ht="14.25" x14ac:dyDescent="0.2">
      <c r="A230" s="22" t="s">
        <v>222</v>
      </c>
      <c r="B230" s="22" t="s">
        <v>339</v>
      </c>
      <c r="C230" s="22">
        <v>4200</v>
      </c>
      <c r="D230" s="22" t="s">
        <v>228</v>
      </c>
      <c r="E230" s="9">
        <v>41161</v>
      </c>
      <c r="F230" s="22">
        <v>26</v>
      </c>
      <c r="G230" s="22">
        <v>1</v>
      </c>
      <c r="H230" s="22">
        <f t="shared" si="12"/>
        <v>109200</v>
      </c>
      <c r="I230" s="22">
        <f t="shared" si="13"/>
        <v>4200</v>
      </c>
      <c r="J230" s="9">
        <v>41162</v>
      </c>
      <c r="K230" s="9">
        <v>41163</v>
      </c>
      <c r="L230" s="22">
        <v>1</v>
      </c>
      <c r="M230" s="22" t="s">
        <v>216</v>
      </c>
      <c r="N230" s="22">
        <f t="shared" si="14"/>
        <v>25</v>
      </c>
      <c r="O230" s="22">
        <f t="shared" si="15"/>
        <v>105000</v>
      </c>
    </row>
    <row r="231" spans="1:15" ht="14.25" x14ac:dyDescent="0.2">
      <c r="A231" s="22" t="s">
        <v>213</v>
      </c>
      <c r="B231" s="22" t="s">
        <v>340</v>
      </c>
      <c r="C231" s="22">
        <v>2100</v>
      </c>
      <c r="D231" s="22" t="s">
        <v>228</v>
      </c>
      <c r="E231" s="9">
        <v>41157</v>
      </c>
      <c r="F231" s="22">
        <v>37</v>
      </c>
      <c r="G231" s="22">
        <v>0</v>
      </c>
      <c r="H231" s="22">
        <f t="shared" si="12"/>
        <v>77700</v>
      </c>
      <c r="I231" s="22">
        <f t="shared" si="13"/>
        <v>0</v>
      </c>
      <c r="J231" s="9">
        <v>41162</v>
      </c>
      <c r="K231" s="9">
        <v>41162</v>
      </c>
      <c r="L231" s="22">
        <v>2</v>
      </c>
      <c r="M231" s="22" t="s">
        <v>117</v>
      </c>
      <c r="N231" s="22">
        <f t="shared" si="14"/>
        <v>37</v>
      </c>
      <c r="O231" s="22">
        <f t="shared" si="15"/>
        <v>77700</v>
      </c>
    </row>
    <row r="232" spans="1:15" ht="14.25" x14ac:dyDescent="0.2">
      <c r="A232" s="22" t="s">
        <v>227</v>
      </c>
      <c r="B232" s="22" t="s">
        <v>342</v>
      </c>
      <c r="C232" s="22">
        <v>1200</v>
      </c>
      <c r="D232" s="22" t="s">
        <v>231</v>
      </c>
      <c r="E232" s="9">
        <v>41151</v>
      </c>
      <c r="F232" s="22">
        <v>39</v>
      </c>
      <c r="G232" s="22">
        <v>4</v>
      </c>
      <c r="H232" s="22">
        <f t="shared" si="12"/>
        <v>46800</v>
      </c>
      <c r="I232" s="22">
        <f t="shared" si="13"/>
        <v>4800</v>
      </c>
      <c r="J232" s="9">
        <v>41164</v>
      </c>
      <c r="K232" s="9">
        <v>41166</v>
      </c>
      <c r="L232" s="22">
        <v>1</v>
      </c>
      <c r="M232" s="22" t="s">
        <v>215</v>
      </c>
      <c r="N232" s="22">
        <f t="shared" si="14"/>
        <v>35</v>
      </c>
      <c r="O232" s="22">
        <f t="shared" si="15"/>
        <v>42000</v>
      </c>
    </row>
    <row r="233" spans="1:15" ht="14.25" x14ac:dyDescent="0.2">
      <c r="A233" s="22" t="s">
        <v>222</v>
      </c>
      <c r="B233" s="22" t="s">
        <v>343</v>
      </c>
      <c r="C233" s="22">
        <v>2850</v>
      </c>
      <c r="D233" s="22" t="s">
        <v>229</v>
      </c>
      <c r="E233" s="9">
        <v>41160</v>
      </c>
      <c r="F233" s="22">
        <v>25</v>
      </c>
      <c r="G233" s="22">
        <v>3</v>
      </c>
      <c r="H233" s="22">
        <f t="shared" si="12"/>
        <v>71250</v>
      </c>
      <c r="I233" s="22">
        <f t="shared" si="13"/>
        <v>8550</v>
      </c>
      <c r="J233" s="9">
        <v>41164</v>
      </c>
      <c r="K233" s="9">
        <v>41164</v>
      </c>
      <c r="L233" s="22">
        <v>2</v>
      </c>
      <c r="M233" s="22" t="s">
        <v>217</v>
      </c>
      <c r="N233" s="22">
        <f t="shared" si="14"/>
        <v>22</v>
      </c>
      <c r="O233" s="22">
        <f t="shared" si="15"/>
        <v>62700</v>
      </c>
    </row>
    <row r="234" spans="1:15" ht="14.25" x14ac:dyDescent="0.2">
      <c r="A234" s="22" t="s">
        <v>222</v>
      </c>
      <c r="B234" s="22" t="s">
        <v>341</v>
      </c>
      <c r="C234" s="22">
        <v>4350</v>
      </c>
      <c r="D234" s="22" t="s">
        <v>231</v>
      </c>
      <c r="E234" s="9">
        <v>41159</v>
      </c>
      <c r="F234" s="22">
        <v>41</v>
      </c>
      <c r="G234" s="22">
        <v>2</v>
      </c>
      <c r="H234" s="22">
        <f t="shared" si="12"/>
        <v>178350</v>
      </c>
      <c r="I234" s="22">
        <f t="shared" si="13"/>
        <v>8700</v>
      </c>
      <c r="J234" s="9">
        <v>41167</v>
      </c>
      <c r="K234" s="9">
        <v>41169</v>
      </c>
      <c r="L234" s="22">
        <v>1</v>
      </c>
      <c r="M234" s="22" t="s">
        <v>217</v>
      </c>
      <c r="N234" s="22">
        <f t="shared" si="14"/>
        <v>39</v>
      </c>
      <c r="O234" s="22">
        <f t="shared" si="15"/>
        <v>169650</v>
      </c>
    </row>
    <row r="235" spans="1:15" ht="14.25" x14ac:dyDescent="0.2">
      <c r="A235" s="22" t="s">
        <v>225</v>
      </c>
      <c r="B235" s="22" t="s">
        <v>348</v>
      </c>
      <c r="C235" s="22">
        <v>2850</v>
      </c>
      <c r="D235" s="22" t="s">
        <v>232</v>
      </c>
      <c r="E235" s="9">
        <v>41167</v>
      </c>
      <c r="F235" s="22">
        <v>11</v>
      </c>
      <c r="G235" s="22">
        <v>0</v>
      </c>
      <c r="H235" s="22">
        <f t="shared" si="12"/>
        <v>31350</v>
      </c>
      <c r="I235" s="22">
        <f t="shared" si="13"/>
        <v>0</v>
      </c>
      <c r="J235" s="9">
        <v>41168</v>
      </c>
      <c r="K235" s="9">
        <v>41168</v>
      </c>
      <c r="L235" s="22">
        <v>2</v>
      </c>
      <c r="M235" s="22" t="s">
        <v>215</v>
      </c>
      <c r="N235" s="22">
        <f t="shared" si="14"/>
        <v>11</v>
      </c>
      <c r="O235" s="22">
        <f t="shared" si="15"/>
        <v>31350</v>
      </c>
    </row>
    <row r="236" spans="1:15" ht="14.25" x14ac:dyDescent="0.2">
      <c r="A236" s="22" t="s">
        <v>219</v>
      </c>
      <c r="B236" s="22" t="s">
        <v>340</v>
      </c>
      <c r="C236" s="22">
        <v>3150</v>
      </c>
      <c r="D236" s="22" t="s">
        <v>230</v>
      </c>
      <c r="E236" s="9">
        <v>41162</v>
      </c>
      <c r="F236" s="22">
        <v>29</v>
      </c>
      <c r="G236" s="22">
        <v>3</v>
      </c>
      <c r="H236" s="22">
        <f t="shared" si="12"/>
        <v>91350</v>
      </c>
      <c r="I236" s="22">
        <f t="shared" si="13"/>
        <v>9450</v>
      </c>
      <c r="J236" s="9">
        <v>41170</v>
      </c>
      <c r="K236" s="9">
        <v>41172</v>
      </c>
      <c r="L236" s="22">
        <v>1</v>
      </c>
      <c r="M236" s="22" t="s">
        <v>215</v>
      </c>
      <c r="N236" s="22">
        <f t="shared" si="14"/>
        <v>26</v>
      </c>
      <c r="O236" s="22">
        <f t="shared" si="15"/>
        <v>81900</v>
      </c>
    </row>
    <row r="237" spans="1:15" ht="14.25" x14ac:dyDescent="0.2">
      <c r="A237" s="22" t="s">
        <v>222</v>
      </c>
      <c r="B237" s="22" t="s">
        <v>341</v>
      </c>
      <c r="C237" s="22">
        <v>4400</v>
      </c>
      <c r="D237" s="22" t="s">
        <v>228</v>
      </c>
      <c r="E237" s="9">
        <v>41171</v>
      </c>
      <c r="F237" s="22">
        <v>39</v>
      </c>
      <c r="G237" s="22">
        <v>1</v>
      </c>
      <c r="H237" s="22">
        <f t="shared" si="12"/>
        <v>171600</v>
      </c>
      <c r="I237" s="22">
        <f t="shared" si="13"/>
        <v>4400</v>
      </c>
      <c r="J237" s="9">
        <v>41171</v>
      </c>
      <c r="K237" s="9">
        <v>41172</v>
      </c>
      <c r="L237" s="22">
        <v>2</v>
      </c>
      <c r="M237" s="22" t="s">
        <v>215</v>
      </c>
      <c r="N237" s="22">
        <f t="shared" si="14"/>
        <v>38</v>
      </c>
      <c r="O237" s="22">
        <f t="shared" si="15"/>
        <v>167200</v>
      </c>
    </row>
    <row r="238" spans="1:15" ht="14.25" x14ac:dyDescent="0.2">
      <c r="A238" s="22" t="s">
        <v>222</v>
      </c>
      <c r="B238" s="22" t="s">
        <v>345</v>
      </c>
      <c r="C238" s="22">
        <v>2870</v>
      </c>
      <c r="D238" s="22" t="s">
        <v>229</v>
      </c>
      <c r="E238" s="9">
        <v>41163</v>
      </c>
      <c r="F238" s="22">
        <v>28</v>
      </c>
      <c r="G238" s="22">
        <v>1</v>
      </c>
      <c r="H238" s="22">
        <f t="shared" si="12"/>
        <v>80360</v>
      </c>
      <c r="I238" s="22">
        <f t="shared" si="13"/>
        <v>2870</v>
      </c>
      <c r="J238" s="9">
        <v>41172</v>
      </c>
      <c r="K238" s="9">
        <v>41173</v>
      </c>
      <c r="L238" s="22">
        <v>1</v>
      </c>
      <c r="M238" s="22" t="s">
        <v>117</v>
      </c>
      <c r="N238" s="22">
        <f t="shared" si="14"/>
        <v>27</v>
      </c>
      <c r="O238" s="22">
        <f t="shared" si="15"/>
        <v>77490</v>
      </c>
    </row>
    <row r="239" spans="1:15" ht="14.25" x14ac:dyDescent="0.2">
      <c r="A239" s="22" t="s">
        <v>223</v>
      </c>
      <c r="B239" s="22" t="s">
        <v>341</v>
      </c>
      <c r="C239" s="22">
        <v>4590</v>
      </c>
      <c r="D239" s="22" t="s">
        <v>229</v>
      </c>
      <c r="E239" s="9">
        <v>41163</v>
      </c>
      <c r="F239" s="22">
        <v>36</v>
      </c>
      <c r="G239" s="22">
        <v>2</v>
      </c>
      <c r="H239" s="22">
        <f t="shared" si="12"/>
        <v>165240</v>
      </c>
      <c r="I239" s="22">
        <f t="shared" si="13"/>
        <v>9180</v>
      </c>
      <c r="J239" s="9">
        <v>41173</v>
      </c>
      <c r="K239" s="9">
        <v>41174</v>
      </c>
      <c r="L239" s="22">
        <v>1</v>
      </c>
      <c r="M239" s="22" t="s">
        <v>217</v>
      </c>
      <c r="N239" s="22">
        <f t="shared" si="14"/>
        <v>34</v>
      </c>
      <c r="O239" s="22">
        <f t="shared" si="15"/>
        <v>156060</v>
      </c>
    </row>
    <row r="240" spans="1:15" ht="14.25" x14ac:dyDescent="0.2">
      <c r="A240" s="22" t="s">
        <v>233</v>
      </c>
      <c r="B240" s="22" t="s">
        <v>339</v>
      </c>
      <c r="C240" s="22">
        <v>1800</v>
      </c>
      <c r="D240" s="22" t="s">
        <v>229</v>
      </c>
      <c r="E240" s="9">
        <v>41169</v>
      </c>
      <c r="F240" s="22">
        <v>8</v>
      </c>
      <c r="G240" s="22">
        <v>1</v>
      </c>
      <c r="H240" s="22">
        <f t="shared" si="12"/>
        <v>14400</v>
      </c>
      <c r="I240" s="22">
        <f t="shared" si="13"/>
        <v>1800</v>
      </c>
      <c r="J240" s="9">
        <v>41174</v>
      </c>
      <c r="K240" s="9">
        <v>41176</v>
      </c>
      <c r="L240" s="22">
        <v>2</v>
      </c>
      <c r="M240" s="22" t="s">
        <v>117</v>
      </c>
      <c r="N240" s="22">
        <f t="shared" si="14"/>
        <v>7</v>
      </c>
      <c r="O240" s="22">
        <f t="shared" si="15"/>
        <v>12600</v>
      </c>
    </row>
    <row r="241" spans="1:15" ht="14.25" x14ac:dyDescent="0.2">
      <c r="A241" s="22" t="s">
        <v>220</v>
      </c>
      <c r="B241" s="22" t="s">
        <v>345</v>
      </c>
      <c r="C241" s="22">
        <v>3390</v>
      </c>
      <c r="D241" s="22" t="s">
        <v>230</v>
      </c>
      <c r="E241" s="9">
        <v>41165</v>
      </c>
      <c r="F241" s="22">
        <v>19</v>
      </c>
      <c r="G241" s="22">
        <v>3</v>
      </c>
      <c r="H241" s="22">
        <f t="shared" si="12"/>
        <v>64410</v>
      </c>
      <c r="I241" s="22">
        <f t="shared" si="13"/>
        <v>10170</v>
      </c>
      <c r="J241" s="9">
        <v>41174</v>
      </c>
      <c r="K241" s="9">
        <v>41176</v>
      </c>
      <c r="L241" s="22">
        <v>1</v>
      </c>
      <c r="M241" s="22" t="s">
        <v>216</v>
      </c>
      <c r="N241" s="22">
        <f t="shared" si="14"/>
        <v>16</v>
      </c>
      <c r="O241" s="22">
        <f t="shared" si="15"/>
        <v>54240</v>
      </c>
    </row>
    <row r="242" spans="1:15" ht="14.25" x14ac:dyDescent="0.2">
      <c r="A242" s="22" t="s">
        <v>222</v>
      </c>
      <c r="B242" s="22" t="s">
        <v>343</v>
      </c>
      <c r="C242" s="22">
        <v>2850</v>
      </c>
      <c r="D242" s="22" t="s">
        <v>230</v>
      </c>
      <c r="E242" s="9">
        <v>41161</v>
      </c>
      <c r="F242" s="22">
        <v>36</v>
      </c>
      <c r="G242" s="22">
        <v>2</v>
      </c>
      <c r="H242" s="22">
        <f t="shared" si="12"/>
        <v>102600</v>
      </c>
      <c r="I242" s="22">
        <f t="shared" si="13"/>
        <v>5700</v>
      </c>
      <c r="J242" s="9">
        <v>41174</v>
      </c>
      <c r="K242" s="9">
        <v>41174</v>
      </c>
      <c r="L242" s="22">
        <v>2</v>
      </c>
      <c r="M242" s="22" t="s">
        <v>215</v>
      </c>
      <c r="N242" s="22">
        <f t="shared" si="14"/>
        <v>34</v>
      </c>
      <c r="O242" s="22">
        <f t="shared" si="15"/>
        <v>96900</v>
      </c>
    </row>
    <row r="243" spans="1:15" ht="14.25" x14ac:dyDescent="0.2">
      <c r="A243" s="22" t="s">
        <v>221</v>
      </c>
      <c r="B243" s="22" t="s">
        <v>340</v>
      </c>
      <c r="C243" s="22">
        <v>2620</v>
      </c>
      <c r="D243" s="22" t="s">
        <v>214</v>
      </c>
      <c r="E243" s="9">
        <v>41167</v>
      </c>
      <c r="F243" s="22">
        <v>20</v>
      </c>
      <c r="G243" s="22">
        <v>2</v>
      </c>
      <c r="H243" s="22">
        <f t="shared" si="12"/>
        <v>52400</v>
      </c>
      <c r="I243" s="22">
        <f t="shared" si="13"/>
        <v>5240</v>
      </c>
      <c r="J243" s="9">
        <v>41178</v>
      </c>
      <c r="K243" s="9">
        <v>41180</v>
      </c>
      <c r="L243" s="22">
        <v>2</v>
      </c>
      <c r="M243" s="22" t="s">
        <v>216</v>
      </c>
      <c r="N243" s="22">
        <f t="shared" si="14"/>
        <v>18</v>
      </c>
      <c r="O243" s="22">
        <f t="shared" si="15"/>
        <v>47160</v>
      </c>
    </row>
    <row r="244" spans="1:15" ht="14.25" x14ac:dyDescent="0.2">
      <c r="A244" s="22" t="s">
        <v>223</v>
      </c>
      <c r="B244" s="22" t="s">
        <v>340</v>
      </c>
      <c r="C244" s="22">
        <v>4550</v>
      </c>
      <c r="D244" s="22" t="s">
        <v>228</v>
      </c>
      <c r="E244" s="9">
        <v>41167</v>
      </c>
      <c r="F244" s="22">
        <v>28</v>
      </c>
      <c r="G244" s="22">
        <v>0</v>
      </c>
      <c r="H244" s="22">
        <f t="shared" si="12"/>
        <v>127400</v>
      </c>
      <c r="I244" s="22">
        <f t="shared" si="13"/>
        <v>0</v>
      </c>
      <c r="J244" s="9">
        <v>41180</v>
      </c>
      <c r="K244" s="9">
        <v>41182</v>
      </c>
      <c r="L244" s="22">
        <v>2</v>
      </c>
      <c r="M244" s="22" t="s">
        <v>217</v>
      </c>
      <c r="N244" s="22">
        <f t="shared" si="14"/>
        <v>28</v>
      </c>
      <c r="O244" s="22">
        <f t="shared" si="15"/>
        <v>127400</v>
      </c>
    </row>
    <row r="245" spans="1:15" ht="14.25" x14ac:dyDescent="0.2">
      <c r="A245" s="22" t="s">
        <v>225</v>
      </c>
      <c r="B245" s="22" t="s">
        <v>347</v>
      </c>
      <c r="C245" s="22">
        <v>3750</v>
      </c>
      <c r="D245" s="22" t="s">
        <v>230</v>
      </c>
      <c r="E245" s="9">
        <v>41168</v>
      </c>
      <c r="F245" s="22">
        <v>47</v>
      </c>
      <c r="G245" s="22">
        <v>1</v>
      </c>
      <c r="H245" s="22">
        <f t="shared" si="12"/>
        <v>176250</v>
      </c>
      <c r="I245" s="22">
        <f t="shared" si="13"/>
        <v>3750</v>
      </c>
      <c r="J245" s="9">
        <v>41181</v>
      </c>
      <c r="K245" s="9">
        <v>41181</v>
      </c>
      <c r="L245" s="22">
        <v>1</v>
      </c>
      <c r="M245" s="22" t="s">
        <v>117</v>
      </c>
      <c r="N245" s="22">
        <f t="shared" si="14"/>
        <v>46</v>
      </c>
      <c r="O245" s="22">
        <f t="shared" si="15"/>
        <v>172500</v>
      </c>
    </row>
    <row r="246" spans="1:15" ht="14.25" x14ac:dyDescent="0.2">
      <c r="A246" s="22" t="s">
        <v>224</v>
      </c>
      <c r="B246" s="22" t="s">
        <v>339</v>
      </c>
      <c r="C246" s="22">
        <v>900</v>
      </c>
      <c r="D246" s="22" t="s">
        <v>232</v>
      </c>
      <c r="E246" s="9">
        <v>41167</v>
      </c>
      <c r="F246" s="22">
        <v>18</v>
      </c>
      <c r="G246" s="22">
        <v>3</v>
      </c>
      <c r="H246" s="22">
        <f t="shared" si="12"/>
        <v>16200</v>
      </c>
      <c r="I246" s="22">
        <f t="shared" si="13"/>
        <v>2700</v>
      </c>
      <c r="J246" s="9">
        <v>41181</v>
      </c>
      <c r="K246" s="9">
        <v>41183</v>
      </c>
      <c r="L246" s="22">
        <v>2</v>
      </c>
      <c r="M246" s="22" t="s">
        <v>217</v>
      </c>
      <c r="N246" s="22">
        <f t="shared" si="14"/>
        <v>15</v>
      </c>
      <c r="O246" s="22">
        <f t="shared" si="15"/>
        <v>13500</v>
      </c>
    </row>
    <row r="247" spans="1:15" ht="14.25" x14ac:dyDescent="0.2">
      <c r="A247" s="22" t="s">
        <v>220</v>
      </c>
      <c r="B247" s="22" t="s">
        <v>343</v>
      </c>
      <c r="C247" s="22">
        <v>1500</v>
      </c>
      <c r="D247" s="22" t="s">
        <v>229</v>
      </c>
      <c r="E247" s="9">
        <v>41176</v>
      </c>
      <c r="F247" s="22">
        <v>38</v>
      </c>
      <c r="G247" s="22">
        <v>1</v>
      </c>
      <c r="H247" s="22">
        <f t="shared" si="12"/>
        <v>57000</v>
      </c>
      <c r="I247" s="22">
        <f t="shared" si="13"/>
        <v>1500</v>
      </c>
      <c r="J247" s="9">
        <v>41183</v>
      </c>
      <c r="K247" s="9">
        <v>41184</v>
      </c>
      <c r="L247" s="22">
        <v>1</v>
      </c>
      <c r="M247" s="22" t="s">
        <v>217</v>
      </c>
      <c r="N247" s="22">
        <f t="shared" si="14"/>
        <v>37</v>
      </c>
      <c r="O247" s="22">
        <f t="shared" si="15"/>
        <v>55500</v>
      </c>
    </row>
    <row r="248" spans="1:15" ht="14.25" x14ac:dyDescent="0.2">
      <c r="A248" s="22" t="s">
        <v>220</v>
      </c>
      <c r="B248" s="22" t="s">
        <v>343</v>
      </c>
      <c r="C248" s="22">
        <v>1600</v>
      </c>
      <c r="D248" s="22" t="s">
        <v>232</v>
      </c>
      <c r="E248" s="9">
        <v>41170</v>
      </c>
      <c r="F248" s="22">
        <v>14</v>
      </c>
      <c r="G248" s="22">
        <v>0</v>
      </c>
      <c r="H248" s="22">
        <f t="shared" si="12"/>
        <v>22400</v>
      </c>
      <c r="I248" s="22">
        <f t="shared" si="13"/>
        <v>0</v>
      </c>
      <c r="J248" s="9">
        <v>41183</v>
      </c>
      <c r="K248" s="9">
        <v>41183</v>
      </c>
      <c r="L248" s="22">
        <v>1</v>
      </c>
      <c r="M248" s="22" t="s">
        <v>117</v>
      </c>
      <c r="N248" s="22">
        <f t="shared" si="14"/>
        <v>14</v>
      </c>
      <c r="O248" s="22">
        <f t="shared" si="15"/>
        <v>22400</v>
      </c>
    </row>
    <row r="249" spans="1:15" ht="14.25" x14ac:dyDescent="0.2">
      <c r="A249" s="22" t="s">
        <v>224</v>
      </c>
      <c r="B249" s="22" t="s">
        <v>343</v>
      </c>
      <c r="C249" s="22">
        <v>1100</v>
      </c>
      <c r="D249" s="22" t="s">
        <v>214</v>
      </c>
      <c r="E249" s="9">
        <v>41175</v>
      </c>
      <c r="F249" s="22">
        <v>40</v>
      </c>
      <c r="G249" s="22">
        <v>3</v>
      </c>
      <c r="H249" s="22">
        <f t="shared" si="12"/>
        <v>44000</v>
      </c>
      <c r="I249" s="22">
        <f t="shared" si="13"/>
        <v>3300</v>
      </c>
      <c r="J249" s="9">
        <v>41186</v>
      </c>
      <c r="K249" s="9">
        <v>41186</v>
      </c>
      <c r="L249" s="22">
        <v>2</v>
      </c>
      <c r="M249" s="22" t="s">
        <v>215</v>
      </c>
      <c r="N249" s="22">
        <f t="shared" si="14"/>
        <v>37</v>
      </c>
      <c r="O249" s="22">
        <f t="shared" si="15"/>
        <v>40700</v>
      </c>
    </row>
    <row r="250" spans="1:15" ht="14.25" x14ac:dyDescent="0.2">
      <c r="A250" s="22" t="s">
        <v>219</v>
      </c>
      <c r="B250" s="22" t="s">
        <v>344</v>
      </c>
      <c r="C250" s="22">
        <v>3100</v>
      </c>
      <c r="D250" s="22" t="s">
        <v>231</v>
      </c>
      <c r="E250" s="9">
        <v>41180</v>
      </c>
      <c r="F250" s="22">
        <v>27</v>
      </c>
      <c r="G250" s="22">
        <v>1</v>
      </c>
      <c r="H250" s="22">
        <f t="shared" si="12"/>
        <v>83700</v>
      </c>
      <c r="I250" s="22">
        <f t="shared" si="13"/>
        <v>3100</v>
      </c>
      <c r="J250" s="9">
        <v>41188</v>
      </c>
      <c r="K250" s="9">
        <v>41189</v>
      </c>
      <c r="L250" s="22">
        <v>1</v>
      </c>
      <c r="M250" s="22" t="s">
        <v>215</v>
      </c>
      <c r="N250" s="22">
        <f t="shared" si="14"/>
        <v>26</v>
      </c>
      <c r="O250" s="22">
        <f t="shared" si="15"/>
        <v>80600</v>
      </c>
    </row>
    <row r="251" spans="1:15" ht="14.25" x14ac:dyDescent="0.2">
      <c r="A251" s="22" t="s">
        <v>227</v>
      </c>
      <c r="B251" s="22" t="s">
        <v>339</v>
      </c>
      <c r="C251" s="22">
        <v>1200</v>
      </c>
      <c r="D251" s="22" t="s">
        <v>232</v>
      </c>
      <c r="E251" s="9">
        <v>41183</v>
      </c>
      <c r="F251" s="22">
        <v>20</v>
      </c>
      <c r="G251" s="22">
        <v>4</v>
      </c>
      <c r="H251" s="22">
        <f t="shared" si="12"/>
        <v>24000</v>
      </c>
      <c r="I251" s="22">
        <f t="shared" si="13"/>
        <v>4800</v>
      </c>
      <c r="J251" s="9">
        <v>41189</v>
      </c>
      <c r="K251" s="9">
        <v>41191</v>
      </c>
      <c r="L251" s="22">
        <v>2</v>
      </c>
      <c r="M251" s="22" t="s">
        <v>216</v>
      </c>
      <c r="N251" s="22">
        <f t="shared" si="14"/>
        <v>16</v>
      </c>
      <c r="O251" s="22">
        <f t="shared" si="15"/>
        <v>19200</v>
      </c>
    </row>
    <row r="252" spans="1:15" ht="14.25" x14ac:dyDescent="0.2">
      <c r="A252" s="22" t="s">
        <v>226</v>
      </c>
      <c r="B252" s="22" t="s">
        <v>344</v>
      </c>
      <c r="C252" s="22">
        <v>2500</v>
      </c>
      <c r="D252" s="22" t="s">
        <v>229</v>
      </c>
      <c r="E252" s="9">
        <v>41188</v>
      </c>
      <c r="F252" s="22">
        <v>18</v>
      </c>
      <c r="G252" s="22">
        <v>1</v>
      </c>
      <c r="H252" s="22">
        <f t="shared" si="12"/>
        <v>45000</v>
      </c>
      <c r="I252" s="22">
        <f t="shared" si="13"/>
        <v>2500</v>
      </c>
      <c r="J252" s="9">
        <v>41189</v>
      </c>
      <c r="K252" s="9">
        <v>41190</v>
      </c>
      <c r="L252" s="22">
        <v>2</v>
      </c>
      <c r="M252" s="22" t="s">
        <v>218</v>
      </c>
      <c r="N252" s="22">
        <f t="shared" si="14"/>
        <v>17</v>
      </c>
      <c r="O252" s="22">
        <f t="shared" si="15"/>
        <v>42500</v>
      </c>
    </row>
    <row r="253" spans="1:15" ht="14.25" x14ac:dyDescent="0.2">
      <c r="A253" s="22" t="s">
        <v>221</v>
      </c>
      <c r="B253" s="22" t="s">
        <v>339</v>
      </c>
      <c r="C253" s="22">
        <v>3900</v>
      </c>
      <c r="D253" s="22" t="s">
        <v>231</v>
      </c>
      <c r="E253" s="9">
        <v>41178</v>
      </c>
      <c r="F253" s="22">
        <v>29</v>
      </c>
      <c r="G253" s="22">
        <v>2</v>
      </c>
      <c r="H253" s="22">
        <f t="shared" si="12"/>
        <v>113100</v>
      </c>
      <c r="I253" s="22">
        <f t="shared" si="13"/>
        <v>7800</v>
      </c>
      <c r="J253" s="9">
        <v>41190</v>
      </c>
      <c r="K253" s="9">
        <v>41192</v>
      </c>
      <c r="L253" s="22">
        <v>2</v>
      </c>
      <c r="M253" s="22" t="s">
        <v>64</v>
      </c>
      <c r="N253" s="22">
        <f t="shared" si="14"/>
        <v>27</v>
      </c>
      <c r="O253" s="22">
        <f t="shared" si="15"/>
        <v>105300</v>
      </c>
    </row>
    <row r="254" spans="1:15" ht="14.25" x14ac:dyDescent="0.2">
      <c r="A254" s="22" t="s">
        <v>233</v>
      </c>
      <c r="B254" s="22" t="s">
        <v>339</v>
      </c>
      <c r="C254" s="22">
        <v>1890</v>
      </c>
      <c r="D254" s="22" t="s">
        <v>231</v>
      </c>
      <c r="E254" s="9">
        <v>41180</v>
      </c>
      <c r="F254" s="22">
        <v>16</v>
      </c>
      <c r="G254" s="22">
        <v>0</v>
      </c>
      <c r="H254" s="22">
        <f t="shared" si="12"/>
        <v>30240</v>
      </c>
      <c r="I254" s="22">
        <f t="shared" si="13"/>
        <v>0</v>
      </c>
      <c r="J254" s="9">
        <v>41192</v>
      </c>
      <c r="K254" s="9">
        <v>41193</v>
      </c>
      <c r="L254" s="22">
        <v>2</v>
      </c>
      <c r="M254" s="22" t="s">
        <v>216</v>
      </c>
      <c r="N254" s="22">
        <f t="shared" si="14"/>
        <v>16</v>
      </c>
      <c r="O254" s="22">
        <f t="shared" si="15"/>
        <v>30240</v>
      </c>
    </row>
    <row r="255" spans="1:15" ht="14.25" x14ac:dyDescent="0.2">
      <c r="A255" s="22" t="s">
        <v>221</v>
      </c>
      <c r="B255" s="22" t="s">
        <v>343</v>
      </c>
      <c r="C255" s="22">
        <v>2580</v>
      </c>
      <c r="D255" s="22" t="s">
        <v>229</v>
      </c>
      <c r="E255" s="9">
        <v>41180</v>
      </c>
      <c r="F255" s="22">
        <v>45</v>
      </c>
      <c r="G255" s="22">
        <v>0</v>
      </c>
      <c r="H255" s="22">
        <f t="shared" si="12"/>
        <v>116100</v>
      </c>
      <c r="I255" s="22">
        <f t="shared" si="13"/>
        <v>0</v>
      </c>
      <c r="J255" s="9">
        <v>41192</v>
      </c>
      <c r="K255" s="9">
        <v>41193</v>
      </c>
      <c r="L255" s="22">
        <v>2</v>
      </c>
      <c r="M255" s="22" t="s">
        <v>215</v>
      </c>
      <c r="N255" s="22">
        <f t="shared" si="14"/>
        <v>45</v>
      </c>
      <c r="O255" s="22">
        <f t="shared" si="15"/>
        <v>116100</v>
      </c>
    </row>
    <row r="256" spans="1:15" ht="14.25" x14ac:dyDescent="0.2">
      <c r="A256" s="22" t="s">
        <v>219</v>
      </c>
      <c r="B256" s="22" t="s">
        <v>343</v>
      </c>
      <c r="C256" s="22">
        <v>2500</v>
      </c>
      <c r="D256" s="22" t="s">
        <v>229</v>
      </c>
      <c r="E256" s="9">
        <v>41178</v>
      </c>
      <c r="F256" s="22">
        <v>19</v>
      </c>
      <c r="G256" s="22">
        <v>2</v>
      </c>
      <c r="H256" s="22">
        <f t="shared" si="12"/>
        <v>47500</v>
      </c>
      <c r="I256" s="22">
        <f t="shared" si="13"/>
        <v>5000</v>
      </c>
      <c r="J256" s="9">
        <v>41192</v>
      </c>
      <c r="K256" s="9">
        <v>41194</v>
      </c>
      <c r="L256" s="22">
        <v>2</v>
      </c>
      <c r="M256" s="22" t="s">
        <v>218</v>
      </c>
      <c r="N256" s="22">
        <f t="shared" si="14"/>
        <v>17</v>
      </c>
      <c r="O256" s="22">
        <f t="shared" si="15"/>
        <v>42500</v>
      </c>
    </row>
    <row r="257" spans="1:15" ht="14.25" x14ac:dyDescent="0.2">
      <c r="A257" s="22" t="s">
        <v>227</v>
      </c>
      <c r="B257" s="22" t="s">
        <v>339</v>
      </c>
      <c r="C257" s="22">
        <v>1150</v>
      </c>
      <c r="D257" s="22" t="s">
        <v>229</v>
      </c>
      <c r="E257" s="9">
        <v>41184</v>
      </c>
      <c r="F257" s="22">
        <v>46</v>
      </c>
      <c r="G257" s="22">
        <v>4</v>
      </c>
      <c r="H257" s="22">
        <f t="shared" si="12"/>
        <v>52900</v>
      </c>
      <c r="I257" s="22">
        <f t="shared" si="13"/>
        <v>4600</v>
      </c>
      <c r="J257" s="9">
        <v>41193</v>
      </c>
      <c r="K257" s="9">
        <v>41193</v>
      </c>
      <c r="L257" s="22">
        <v>2</v>
      </c>
      <c r="M257" s="22" t="s">
        <v>215</v>
      </c>
      <c r="N257" s="22">
        <f t="shared" si="14"/>
        <v>42</v>
      </c>
      <c r="O257" s="22">
        <f t="shared" si="15"/>
        <v>48300</v>
      </c>
    </row>
    <row r="258" spans="1:15" ht="14.25" x14ac:dyDescent="0.2">
      <c r="A258" s="22" t="s">
        <v>226</v>
      </c>
      <c r="B258" s="22" t="s">
        <v>342</v>
      </c>
      <c r="C258" s="22">
        <v>2000</v>
      </c>
      <c r="D258" s="22" t="s">
        <v>232</v>
      </c>
      <c r="E258" s="9">
        <v>41182</v>
      </c>
      <c r="F258" s="22">
        <v>26</v>
      </c>
      <c r="G258" s="22">
        <v>4</v>
      </c>
      <c r="H258" s="22">
        <f t="shared" si="12"/>
        <v>52000</v>
      </c>
      <c r="I258" s="22">
        <f t="shared" si="13"/>
        <v>8000</v>
      </c>
      <c r="J258" s="9">
        <v>41193</v>
      </c>
      <c r="K258" s="9">
        <v>41193</v>
      </c>
      <c r="L258" s="22">
        <v>2</v>
      </c>
      <c r="M258" s="22" t="s">
        <v>215</v>
      </c>
      <c r="N258" s="22">
        <f t="shared" si="14"/>
        <v>22</v>
      </c>
      <c r="O258" s="22">
        <f t="shared" si="15"/>
        <v>44000</v>
      </c>
    </row>
    <row r="259" spans="1:15" ht="14.25" x14ac:dyDescent="0.2">
      <c r="A259" s="22" t="s">
        <v>227</v>
      </c>
      <c r="B259" s="22" t="s">
        <v>343</v>
      </c>
      <c r="C259" s="22">
        <v>780</v>
      </c>
      <c r="D259" s="22" t="s">
        <v>230</v>
      </c>
      <c r="E259" s="9">
        <v>41194</v>
      </c>
      <c r="F259" s="22">
        <v>31</v>
      </c>
      <c r="G259" s="22">
        <v>4</v>
      </c>
      <c r="H259" s="22">
        <f t="shared" si="12"/>
        <v>24180</v>
      </c>
      <c r="I259" s="22">
        <f t="shared" si="13"/>
        <v>3120</v>
      </c>
      <c r="J259" s="9">
        <v>41195</v>
      </c>
      <c r="K259" s="9">
        <v>41197</v>
      </c>
      <c r="L259" s="22">
        <v>2</v>
      </c>
      <c r="M259" s="22" t="s">
        <v>64</v>
      </c>
      <c r="N259" s="22">
        <f t="shared" si="14"/>
        <v>27</v>
      </c>
      <c r="O259" s="22">
        <f t="shared" si="15"/>
        <v>21060</v>
      </c>
    </row>
    <row r="260" spans="1:15" ht="14.25" x14ac:dyDescent="0.2">
      <c r="A260" s="22" t="s">
        <v>219</v>
      </c>
      <c r="B260" s="22" t="s">
        <v>343</v>
      </c>
      <c r="C260" s="22">
        <v>2500</v>
      </c>
      <c r="D260" s="22" t="s">
        <v>228</v>
      </c>
      <c r="E260" s="9">
        <v>41182</v>
      </c>
      <c r="F260" s="22">
        <v>47</v>
      </c>
      <c r="G260" s="22">
        <v>4</v>
      </c>
      <c r="H260" s="22">
        <f t="shared" ref="H260:H320" si="16">F260*C260</f>
        <v>117500</v>
      </c>
      <c r="I260" s="22">
        <f t="shared" ref="I260:I320" si="17">C260*G260</f>
        <v>10000</v>
      </c>
      <c r="J260" s="9">
        <v>41195</v>
      </c>
      <c r="K260" s="9">
        <v>41195</v>
      </c>
      <c r="L260" s="22">
        <v>2</v>
      </c>
      <c r="M260" s="22" t="s">
        <v>64</v>
      </c>
      <c r="N260" s="22">
        <f t="shared" ref="N260:N320" si="18">F260-G260</f>
        <v>43</v>
      </c>
      <c r="O260" s="22">
        <f t="shared" ref="O260:O320" si="19">C260*N260</f>
        <v>107500</v>
      </c>
    </row>
    <row r="261" spans="1:15" ht="14.25" x14ac:dyDescent="0.2">
      <c r="A261" s="22" t="s">
        <v>224</v>
      </c>
      <c r="B261" s="22" t="s">
        <v>345</v>
      </c>
      <c r="C261" s="22">
        <v>1950</v>
      </c>
      <c r="D261" s="22" t="s">
        <v>229</v>
      </c>
      <c r="E261" s="9">
        <v>41194</v>
      </c>
      <c r="F261" s="22">
        <v>24</v>
      </c>
      <c r="G261" s="22">
        <v>0</v>
      </c>
      <c r="H261" s="22">
        <f t="shared" si="16"/>
        <v>46800</v>
      </c>
      <c r="I261" s="22">
        <f t="shared" si="17"/>
        <v>0</v>
      </c>
      <c r="J261" s="9">
        <v>41198</v>
      </c>
      <c r="K261" s="9">
        <v>41198</v>
      </c>
      <c r="L261" s="22">
        <v>1</v>
      </c>
      <c r="M261" s="22" t="s">
        <v>217</v>
      </c>
      <c r="N261" s="22">
        <f t="shared" si="18"/>
        <v>24</v>
      </c>
      <c r="O261" s="22">
        <f t="shared" si="19"/>
        <v>46800</v>
      </c>
    </row>
    <row r="262" spans="1:15" ht="14.25" x14ac:dyDescent="0.2">
      <c r="A262" s="22" t="s">
        <v>227</v>
      </c>
      <c r="B262" s="22" t="s">
        <v>339</v>
      </c>
      <c r="C262" s="22">
        <v>1150</v>
      </c>
      <c r="D262" s="22" t="s">
        <v>214</v>
      </c>
      <c r="E262" s="9">
        <v>41199</v>
      </c>
      <c r="F262" s="22">
        <v>31</v>
      </c>
      <c r="G262" s="22">
        <v>1</v>
      </c>
      <c r="H262" s="22">
        <f t="shared" si="16"/>
        <v>35650</v>
      </c>
      <c r="I262" s="22">
        <f t="shared" si="17"/>
        <v>1150</v>
      </c>
      <c r="J262" s="9">
        <v>41202</v>
      </c>
      <c r="K262" s="9">
        <v>41204</v>
      </c>
      <c r="L262" s="22">
        <v>2</v>
      </c>
      <c r="M262" s="22" t="s">
        <v>217</v>
      </c>
      <c r="N262" s="22">
        <f t="shared" si="18"/>
        <v>30</v>
      </c>
      <c r="O262" s="22">
        <f t="shared" si="19"/>
        <v>34500</v>
      </c>
    </row>
    <row r="263" spans="1:15" ht="14.25" x14ac:dyDescent="0.2">
      <c r="A263" s="22" t="s">
        <v>219</v>
      </c>
      <c r="B263" s="22" t="s">
        <v>344</v>
      </c>
      <c r="C263" s="22">
        <v>3300</v>
      </c>
      <c r="D263" s="22" t="s">
        <v>228</v>
      </c>
      <c r="E263" s="9">
        <v>41199</v>
      </c>
      <c r="F263" s="22">
        <v>19</v>
      </c>
      <c r="G263" s="22">
        <v>0</v>
      </c>
      <c r="H263" s="22">
        <f t="shared" si="16"/>
        <v>62700</v>
      </c>
      <c r="I263" s="22">
        <f t="shared" si="17"/>
        <v>0</v>
      </c>
      <c r="J263" s="9">
        <v>41203</v>
      </c>
      <c r="K263" s="9">
        <v>41203</v>
      </c>
      <c r="L263" s="22">
        <v>2</v>
      </c>
      <c r="M263" s="22" t="s">
        <v>64</v>
      </c>
      <c r="N263" s="22">
        <f t="shared" si="18"/>
        <v>19</v>
      </c>
      <c r="O263" s="22">
        <f t="shared" si="19"/>
        <v>62700</v>
      </c>
    </row>
    <row r="264" spans="1:15" ht="14.25" x14ac:dyDescent="0.2">
      <c r="A264" s="22" t="s">
        <v>224</v>
      </c>
      <c r="B264" s="22" t="s">
        <v>340</v>
      </c>
      <c r="C264" s="22">
        <v>1750</v>
      </c>
      <c r="D264" s="22" t="s">
        <v>214</v>
      </c>
      <c r="E264" s="9">
        <v>41200</v>
      </c>
      <c r="F264" s="22">
        <v>40</v>
      </c>
      <c r="G264" s="22">
        <v>0</v>
      </c>
      <c r="H264" s="22">
        <f t="shared" si="16"/>
        <v>70000</v>
      </c>
      <c r="I264" s="22">
        <f t="shared" si="17"/>
        <v>0</v>
      </c>
      <c r="J264" s="9">
        <v>41203</v>
      </c>
      <c r="K264" s="9">
        <v>41203</v>
      </c>
      <c r="L264" s="22">
        <v>2</v>
      </c>
      <c r="M264" s="22" t="s">
        <v>216</v>
      </c>
      <c r="N264" s="22">
        <f t="shared" si="18"/>
        <v>40</v>
      </c>
      <c r="O264" s="22">
        <f t="shared" si="19"/>
        <v>70000</v>
      </c>
    </row>
    <row r="265" spans="1:15" ht="14.25" x14ac:dyDescent="0.2">
      <c r="A265" s="22" t="s">
        <v>222</v>
      </c>
      <c r="B265" s="22" t="s">
        <v>346</v>
      </c>
      <c r="C265" s="22">
        <v>3880</v>
      </c>
      <c r="D265" s="22" t="s">
        <v>229</v>
      </c>
      <c r="E265" s="9">
        <v>41207</v>
      </c>
      <c r="F265" s="22">
        <v>12</v>
      </c>
      <c r="G265" s="22">
        <v>4</v>
      </c>
      <c r="H265" s="22">
        <f t="shared" si="16"/>
        <v>46560</v>
      </c>
      <c r="I265" s="22">
        <f t="shared" si="17"/>
        <v>15520</v>
      </c>
      <c r="J265" s="9">
        <v>41208</v>
      </c>
      <c r="K265" s="9">
        <v>41210</v>
      </c>
      <c r="L265" s="22">
        <v>1</v>
      </c>
      <c r="M265" s="22" t="s">
        <v>217</v>
      </c>
      <c r="N265" s="22">
        <f t="shared" si="18"/>
        <v>8</v>
      </c>
      <c r="O265" s="22">
        <f t="shared" si="19"/>
        <v>31040</v>
      </c>
    </row>
    <row r="266" spans="1:15" ht="14.25" x14ac:dyDescent="0.2">
      <c r="A266" s="22" t="s">
        <v>222</v>
      </c>
      <c r="B266" s="22" t="s">
        <v>339</v>
      </c>
      <c r="C266" s="22">
        <v>4300</v>
      </c>
      <c r="D266" s="22" t="s">
        <v>230</v>
      </c>
      <c r="E266" s="9">
        <v>41204</v>
      </c>
      <c r="F266" s="22">
        <v>36</v>
      </c>
      <c r="G266" s="22">
        <v>3</v>
      </c>
      <c r="H266" s="22">
        <f t="shared" si="16"/>
        <v>154800</v>
      </c>
      <c r="I266" s="22">
        <f t="shared" si="17"/>
        <v>12900</v>
      </c>
      <c r="J266" s="9">
        <v>41210</v>
      </c>
      <c r="K266" s="9">
        <v>41212</v>
      </c>
      <c r="L266" s="22">
        <v>2</v>
      </c>
      <c r="M266" s="22" t="s">
        <v>64</v>
      </c>
      <c r="N266" s="22">
        <f t="shared" si="18"/>
        <v>33</v>
      </c>
      <c r="O266" s="22">
        <f t="shared" si="19"/>
        <v>141900</v>
      </c>
    </row>
    <row r="267" spans="1:15" ht="14.25" x14ac:dyDescent="0.2">
      <c r="A267" s="22" t="s">
        <v>221</v>
      </c>
      <c r="B267" s="22" t="s">
        <v>343</v>
      </c>
      <c r="C267" s="22">
        <v>2600</v>
      </c>
      <c r="D267" s="22" t="s">
        <v>228</v>
      </c>
      <c r="E267" s="9">
        <v>41206</v>
      </c>
      <c r="F267" s="22">
        <v>10</v>
      </c>
      <c r="G267" s="22">
        <v>2</v>
      </c>
      <c r="H267" s="22">
        <f t="shared" si="16"/>
        <v>26000</v>
      </c>
      <c r="I267" s="22">
        <f t="shared" si="17"/>
        <v>5200</v>
      </c>
      <c r="J267" s="9">
        <v>41210</v>
      </c>
      <c r="K267" s="9">
        <v>41212</v>
      </c>
      <c r="L267" s="22">
        <v>1</v>
      </c>
      <c r="M267" s="22" t="s">
        <v>217</v>
      </c>
      <c r="N267" s="22">
        <f t="shared" si="18"/>
        <v>8</v>
      </c>
      <c r="O267" s="22">
        <f t="shared" si="19"/>
        <v>20800</v>
      </c>
    </row>
    <row r="268" spans="1:15" ht="14.25" x14ac:dyDescent="0.2">
      <c r="A268" s="22" t="s">
        <v>226</v>
      </c>
      <c r="B268" s="22" t="s">
        <v>341</v>
      </c>
      <c r="C268" s="22">
        <v>1680</v>
      </c>
      <c r="D268" s="22" t="s">
        <v>228</v>
      </c>
      <c r="E268" s="9">
        <v>41202</v>
      </c>
      <c r="F268" s="22">
        <v>31</v>
      </c>
      <c r="G268" s="22">
        <v>3</v>
      </c>
      <c r="H268" s="22">
        <f t="shared" si="16"/>
        <v>52080</v>
      </c>
      <c r="I268" s="22">
        <f t="shared" si="17"/>
        <v>5040</v>
      </c>
      <c r="J268" s="9">
        <v>41211</v>
      </c>
      <c r="K268" s="9">
        <v>41213</v>
      </c>
      <c r="L268" s="22">
        <v>2</v>
      </c>
      <c r="M268" s="22" t="s">
        <v>217</v>
      </c>
      <c r="N268" s="22">
        <f t="shared" si="18"/>
        <v>28</v>
      </c>
      <c r="O268" s="22">
        <f t="shared" si="19"/>
        <v>47040</v>
      </c>
    </row>
    <row r="269" spans="1:15" ht="14.25" x14ac:dyDescent="0.2">
      <c r="A269" s="22" t="s">
        <v>225</v>
      </c>
      <c r="B269" s="22" t="s">
        <v>346</v>
      </c>
      <c r="C269" s="22">
        <v>4700</v>
      </c>
      <c r="D269" s="22" t="s">
        <v>230</v>
      </c>
      <c r="E269" s="9">
        <v>41205</v>
      </c>
      <c r="F269" s="22">
        <v>34</v>
      </c>
      <c r="G269" s="22">
        <v>1</v>
      </c>
      <c r="H269" s="22">
        <f t="shared" si="16"/>
        <v>159800</v>
      </c>
      <c r="I269" s="22">
        <f t="shared" si="17"/>
        <v>4700</v>
      </c>
      <c r="J269" s="9">
        <v>41211</v>
      </c>
      <c r="K269" s="9">
        <v>41211</v>
      </c>
      <c r="L269" s="22">
        <v>2</v>
      </c>
      <c r="M269" s="22" t="s">
        <v>64</v>
      </c>
      <c r="N269" s="22">
        <f t="shared" si="18"/>
        <v>33</v>
      </c>
      <c r="O269" s="22">
        <f t="shared" si="19"/>
        <v>155100</v>
      </c>
    </row>
    <row r="270" spans="1:15" ht="14.25" x14ac:dyDescent="0.2">
      <c r="A270" s="22" t="s">
        <v>225</v>
      </c>
      <c r="B270" s="22" t="s">
        <v>346</v>
      </c>
      <c r="C270" s="22">
        <v>4700</v>
      </c>
      <c r="D270" s="22" t="s">
        <v>214</v>
      </c>
      <c r="E270" s="9">
        <v>41207</v>
      </c>
      <c r="F270" s="22">
        <v>49</v>
      </c>
      <c r="G270" s="22">
        <v>0</v>
      </c>
      <c r="H270" s="22">
        <f t="shared" si="16"/>
        <v>230300</v>
      </c>
      <c r="I270" s="22">
        <f t="shared" si="17"/>
        <v>0</v>
      </c>
      <c r="J270" s="9">
        <v>41216</v>
      </c>
      <c r="K270" s="9">
        <v>41217</v>
      </c>
      <c r="L270" s="22">
        <v>2</v>
      </c>
      <c r="M270" s="22" t="s">
        <v>64</v>
      </c>
      <c r="N270" s="22">
        <f t="shared" si="18"/>
        <v>49</v>
      </c>
      <c r="O270" s="22">
        <f t="shared" si="19"/>
        <v>230300</v>
      </c>
    </row>
    <row r="271" spans="1:15" ht="14.25" x14ac:dyDescent="0.2">
      <c r="A271" s="22" t="s">
        <v>225</v>
      </c>
      <c r="B271" s="22" t="s">
        <v>349</v>
      </c>
      <c r="C271" s="22">
        <v>4580</v>
      </c>
      <c r="D271" s="22" t="s">
        <v>232</v>
      </c>
      <c r="E271" s="9">
        <v>41204</v>
      </c>
      <c r="F271" s="22">
        <v>44</v>
      </c>
      <c r="G271" s="22">
        <v>3</v>
      </c>
      <c r="H271" s="22">
        <f t="shared" si="16"/>
        <v>201520</v>
      </c>
      <c r="I271" s="22">
        <f t="shared" si="17"/>
        <v>13740</v>
      </c>
      <c r="J271" s="9">
        <v>41216</v>
      </c>
      <c r="K271" s="9">
        <v>41216</v>
      </c>
      <c r="L271" s="22">
        <v>1</v>
      </c>
      <c r="M271" s="22" t="s">
        <v>216</v>
      </c>
      <c r="N271" s="22">
        <f t="shared" si="18"/>
        <v>41</v>
      </c>
      <c r="O271" s="22">
        <f t="shared" si="19"/>
        <v>187780</v>
      </c>
    </row>
    <row r="272" spans="1:15" ht="14.25" x14ac:dyDescent="0.2">
      <c r="A272" s="22" t="s">
        <v>213</v>
      </c>
      <c r="B272" s="22" t="s">
        <v>344</v>
      </c>
      <c r="C272" s="22">
        <v>1250</v>
      </c>
      <c r="D272" s="22" t="s">
        <v>214</v>
      </c>
      <c r="E272" s="9">
        <v>41213</v>
      </c>
      <c r="F272" s="22">
        <v>47</v>
      </c>
      <c r="G272" s="22">
        <v>0</v>
      </c>
      <c r="H272" s="22">
        <f t="shared" si="16"/>
        <v>58750</v>
      </c>
      <c r="I272" s="22">
        <f t="shared" si="17"/>
        <v>0</v>
      </c>
      <c r="J272" s="9">
        <v>41217</v>
      </c>
      <c r="K272" s="9">
        <v>41219</v>
      </c>
      <c r="L272" s="22">
        <v>1</v>
      </c>
      <c r="M272" s="22" t="s">
        <v>218</v>
      </c>
      <c r="N272" s="22">
        <f t="shared" si="18"/>
        <v>47</v>
      </c>
      <c r="O272" s="22">
        <f t="shared" si="19"/>
        <v>58750</v>
      </c>
    </row>
    <row r="273" spans="1:15" ht="14.25" x14ac:dyDescent="0.2">
      <c r="A273" s="22" t="s">
        <v>222</v>
      </c>
      <c r="B273" s="22" t="s">
        <v>342</v>
      </c>
      <c r="C273" s="22">
        <v>4100</v>
      </c>
      <c r="D273" s="22" t="s">
        <v>232</v>
      </c>
      <c r="E273" s="9">
        <v>41208</v>
      </c>
      <c r="F273" s="22">
        <v>17</v>
      </c>
      <c r="G273" s="22">
        <v>2</v>
      </c>
      <c r="H273" s="22">
        <f t="shared" si="16"/>
        <v>69700</v>
      </c>
      <c r="I273" s="22">
        <f t="shared" si="17"/>
        <v>8200</v>
      </c>
      <c r="J273" s="9">
        <v>41218</v>
      </c>
      <c r="K273" s="9">
        <v>41220</v>
      </c>
      <c r="L273" s="22">
        <v>2</v>
      </c>
      <c r="M273" s="22" t="s">
        <v>64</v>
      </c>
      <c r="N273" s="22">
        <f t="shared" si="18"/>
        <v>15</v>
      </c>
      <c r="O273" s="22">
        <f t="shared" si="19"/>
        <v>61500</v>
      </c>
    </row>
    <row r="274" spans="1:15" ht="14.25" x14ac:dyDescent="0.2">
      <c r="A274" s="22" t="s">
        <v>223</v>
      </c>
      <c r="B274" s="22" t="s">
        <v>341</v>
      </c>
      <c r="C274" s="22">
        <v>4590</v>
      </c>
      <c r="D274" s="22" t="s">
        <v>232</v>
      </c>
      <c r="E274" s="9">
        <v>41210</v>
      </c>
      <c r="F274" s="22">
        <v>19</v>
      </c>
      <c r="G274" s="22">
        <v>4</v>
      </c>
      <c r="H274" s="22">
        <f t="shared" si="16"/>
        <v>87210</v>
      </c>
      <c r="I274" s="22">
        <f t="shared" si="17"/>
        <v>18360</v>
      </c>
      <c r="J274" s="9">
        <v>41219</v>
      </c>
      <c r="K274" s="9">
        <v>41219</v>
      </c>
      <c r="L274" s="22">
        <v>1</v>
      </c>
      <c r="M274" s="22" t="s">
        <v>218</v>
      </c>
      <c r="N274" s="22">
        <f t="shared" si="18"/>
        <v>15</v>
      </c>
      <c r="O274" s="22">
        <f t="shared" si="19"/>
        <v>68850</v>
      </c>
    </row>
    <row r="275" spans="1:15" ht="14.25" x14ac:dyDescent="0.2">
      <c r="A275" s="22" t="s">
        <v>226</v>
      </c>
      <c r="B275" s="22" t="s">
        <v>341</v>
      </c>
      <c r="C275" s="22">
        <v>1560</v>
      </c>
      <c r="D275" s="22" t="s">
        <v>229</v>
      </c>
      <c r="E275" s="9">
        <v>41213</v>
      </c>
      <c r="F275" s="22">
        <v>30</v>
      </c>
      <c r="G275" s="22">
        <v>2</v>
      </c>
      <c r="H275" s="22">
        <f t="shared" si="16"/>
        <v>46800</v>
      </c>
      <c r="I275" s="22">
        <f t="shared" si="17"/>
        <v>3120</v>
      </c>
      <c r="J275" s="9">
        <v>41221</v>
      </c>
      <c r="K275" s="9">
        <v>41222</v>
      </c>
      <c r="L275" s="22">
        <v>1</v>
      </c>
      <c r="M275" s="22" t="s">
        <v>218</v>
      </c>
      <c r="N275" s="22">
        <f t="shared" si="18"/>
        <v>28</v>
      </c>
      <c r="O275" s="22">
        <f t="shared" si="19"/>
        <v>43680</v>
      </c>
    </row>
    <row r="276" spans="1:15" ht="14.25" x14ac:dyDescent="0.2">
      <c r="A276" s="22" t="s">
        <v>221</v>
      </c>
      <c r="B276" s="22" t="s">
        <v>343</v>
      </c>
      <c r="C276" s="22">
        <v>2540</v>
      </c>
      <c r="D276" s="22" t="s">
        <v>214</v>
      </c>
      <c r="E276" s="9">
        <v>41218</v>
      </c>
      <c r="F276" s="22">
        <v>39</v>
      </c>
      <c r="G276" s="22">
        <v>0</v>
      </c>
      <c r="H276" s="22">
        <f t="shared" si="16"/>
        <v>99060</v>
      </c>
      <c r="I276" s="22">
        <f t="shared" si="17"/>
        <v>0</v>
      </c>
      <c r="J276" s="9">
        <v>41221</v>
      </c>
      <c r="K276" s="9">
        <v>41221</v>
      </c>
      <c r="L276" s="22">
        <v>2</v>
      </c>
      <c r="M276" s="22" t="s">
        <v>218</v>
      </c>
      <c r="N276" s="22">
        <f t="shared" si="18"/>
        <v>39</v>
      </c>
      <c r="O276" s="22">
        <f t="shared" si="19"/>
        <v>99060</v>
      </c>
    </row>
    <row r="277" spans="1:15" ht="14.25" x14ac:dyDescent="0.2">
      <c r="A277" s="22" t="s">
        <v>225</v>
      </c>
      <c r="B277" s="22" t="s">
        <v>347</v>
      </c>
      <c r="C277" s="22">
        <v>3750</v>
      </c>
      <c r="D277" s="22" t="s">
        <v>214</v>
      </c>
      <c r="E277" s="9">
        <v>41218</v>
      </c>
      <c r="F277" s="22">
        <v>41</v>
      </c>
      <c r="G277" s="22">
        <v>3</v>
      </c>
      <c r="H277" s="22">
        <f t="shared" si="16"/>
        <v>153750</v>
      </c>
      <c r="I277" s="22">
        <f t="shared" si="17"/>
        <v>11250</v>
      </c>
      <c r="J277" s="9">
        <v>41222</v>
      </c>
      <c r="K277" s="9">
        <v>41224</v>
      </c>
      <c r="L277" s="22">
        <v>2</v>
      </c>
      <c r="M277" s="22" t="s">
        <v>117</v>
      </c>
      <c r="N277" s="22">
        <f t="shared" si="18"/>
        <v>38</v>
      </c>
      <c r="O277" s="22">
        <f t="shared" si="19"/>
        <v>142500</v>
      </c>
    </row>
    <row r="278" spans="1:15" ht="14.25" x14ac:dyDescent="0.2">
      <c r="A278" s="22" t="s">
        <v>219</v>
      </c>
      <c r="B278" s="22" t="s">
        <v>340</v>
      </c>
      <c r="C278" s="22">
        <v>3250</v>
      </c>
      <c r="D278" s="22" t="s">
        <v>229</v>
      </c>
      <c r="E278" s="9">
        <v>41213</v>
      </c>
      <c r="F278" s="22">
        <v>17</v>
      </c>
      <c r="G278" s="22">
        <v>2</v>
      </c>
      <c r="H278" s="22">
        <f t="shared" si="16"/>
        <v>55250</v>
      </c>
      <c r="I278" s="22">
        <f t="shared" si="17"/>
        <v>6500</v>
      </c>
      <c r="J278" s="9">
        <v>41222</v>
      </c>
      <c r="K278" s="9">
        <v>41224</v>
      </c>
      <c r="L278" s="22">
        <v>2</v>
      </c>
      <c r="M278" s="22" t="s">
        <v>216</v>
      </c>
      <c r="N278" s="22">
        <f t="shared" si="18"/>
        <v>15</v>
      </c>
      <c r="O278" s="22">
        <f t="shared" si="19"/>
        <v>48750</v>
      </c>
    </row>
    <row r="279" spans="1:15" ht="14.25" x14ac:dyDescent="0.2">
      <c r="A279" s="22" t="s">
        <v>221</v>
      </c>
      <c r="B279" s="22" t="s">
        <v>341</v>
      </c>
      <c r="C279" s="22">
        <v>2150</v>
      </c>
      <c r="D279" s="22" t="s">
        <v>214</v>
      </c>
      <c r="E279" s="9">
        <v>41210</v>
      </c>
      <c r="F279" s="22">
        <v>18</v>
      </c>
      <c r="G279" s="22">
        <v>2</v>
      </c>
      <c r="H279" s="22">
        <f t="shared" si="16"/>
        <v>38700</v>
      </c>
      <c r="I279" s="22">
        <f t="shared" si="17"/>
        <v>4300</v>
      </c>
      <c r="J279" s="9">
        <v>41224</v>
      </c>
      <c r="K279" s="9">
        <v>41224</v>
      </c>
      <c r="L279" s="22">
        <v>2</v>
      </c>
      <c r="M279" s="22" t="s">
        <v>215</v>
      </c>
      <c r="N279" s="22">
        <f t="shared" si="18"/>
        <v>16</v>
      </c>
      <c r="O279" s="22">
        <f t="shared" si="19"/>
        <v>34400</v>
      </c>
    </row>
    <row r="280" spans="1:15" ht="14.25" x14ac:dyDescent="0.2">
      <c r="A280" s="22" t="s">
        <v>220</v>
      </c>
      <c r="B280" s="22" t="s">
        <v>340</v>
      </c>
      <c r="C280" s="22">
        <v>1280</v>
      </c>
      <c r="D280" s="22" t="s">
        <v>214</v>
      </c>
      <c r="E280" s="9">
        <v>41218</v>
      </c>
      <c r="F280" s="22">
        <v>21</v>
      </c>
      <c r="G280" s="22">
        <v>0</v>
      </c>
      <c r="H280" s="22">
        <f t="shared" si="16"/>
        <v>26880</v>
      </c>
      <c r="I280" s="22">
        <f t="shared" si="17"/>
        <v>0</v>
      </c>
      <c r="J280" s="9">
        <v>41225</v>
      </c>
      <c r="K280" s="9">
        <v>41226</v>
      </c>
      <c r="L280" s="22">
        <v>2</v>
      </c>
      <c r="M280" s="22" t="s">
        <v>64</v>
      </c>
      <c r="N280" s="22">
        <f t="shared" si="18"/>
        <v>21</v>
      </c>
      <c r="O280" s="22">
        <f t="shared" si="19"/>
        <v>26880</v>
      </c>
    </row>
    <row r="281" spans="1:15" ht="14.25" x14ac:dyDescent="0.2">
      <c r="A281" s="22" t="s">
        <v>226</v>
      </c>
      <c r="B281" s="22" t="s">
        <v>343</v>
      </c>
      <c r="C281" s="22">
        <v>1650</v>
      </c>
      <c r="D281" s="22" t="s">
        <v>214</v>
      </c>
      <c r="E281" s="9">
        <v>41214</v>
      </c>
      <c r="F281" s="22">
        <v>39</v>
      </c>
      <c r="G281" s="22">
        <v>3</v>
      </c>
      <c r="H281" s="22">
        <f t="shared" si="16"/>
        <v>64350</v>
      </c>
      <c r="I281" s="22">
        <f t="shared" si="17"/>
        <v>4950</v>
      </c>
      <c r="J281" s="9">
        <v>41226</v>
      </c>
      <c r="K281" s="9">
        <v>41227</v>
      </c>
      <c r="L281" s="22">
        <v>2</v>
      </c>
      <c r="M281" s="22" t="s">
        <v>216</v>
      </c>
      <c r="N281" s="22">
        <f t="shared" si="18"/>
        <v>36</v>
      </c>
      <c r="O281" s="22">
        <f t="shared" si="19"/>
        <v>59400</v>
      </c>
    </row>
    <row r="282" spans="1:15" ht="14.25" x14ac:dyDescent="0.2">
      <c r="A282" s="22" t="s">
        <v>221</v>
      </c>
      <c r="B282" s="22" t="s">
        <v>342</v>
      </c>
      <c r="C282" s="22">
        <v>1790</v>
      </c>
      <c r="D282" s="22" t="s">
        <v>231</v>
      </c>
      <c r="E282" s="9">
        <v>41213</v>
      </c>
      <c r="F282" s="22">
        <v>14</v>
      </c>
      <c r="G282" s="22">
        <v>4</v>
      </c>
      <c r="H282" s="22">
        <f t="shared" si="16"/>
        <v>25060</v>
      </c>
      <c r="I282" s="22">
        <f t="shared" si="17"/>
        <v>7160</v>
      </c>
      <c r="J282" s="9">
        <v>41226</v>
      </c>
      <c r="K282" s="9">
        <v>41228</v>
      </c>
      <c r="L282" s="22">
        <v>2</v>
      </c>
      <c r="M282" s="22" t="s">
        <v>218</v>
      </c>
      <c r="N282" s="22">
        <f t="shared" si="18"/>
        <v>10</v>
      </c>
      <c r="O282" s="22">
        <f t="shared" si="19"/>
        <v>17900</v>
      </c>
    </row>
    <row r="283" spans="1:15" ht="14.25" x14ac:dyDescent="0.2">
      <c r="A283" s="22" t="s">
        <v>223</v>
      </c>
      <c r="B283" s="22" t="s">
        <v>341</v>
      </c>
      <c r="C283" s="22">
        <v>4590</v>
      </c>
      <c r="D283" s="22" t="s">
        <v>230</v>
      </c>
      <c r="E283" s="9">
        <v>41222</v>
      </c>
      <c r="F283" s="22">
        <v>27</v>
      </c>
      <c r="G283" s="22">
        <v>2</v>
      </c>
      <c r="H283" s="22">
        <f t="shared" si="16"/>
        <v>123930</v>
      </c>
      <c r="I283" s="22">
        <f t="shared" si="17"/>
        <v>9180</v>
      </c>
      <c r="J283" s="9">
        <v>41228</v>
      </c>
      <c r="K283" s="9">
        <v>41230</v>
      </c>
      <c r="L283" s="22">
        <v>2</v>
      </c>
      <c r="M283" s="22" t="s">
        <v>216</v>
      </c>
      <c r="N283" s="22">
        <f t="shared" si="18"/>
        <v>25</v>
      </c>
      <c r="O283" s="22">
        <f t="shared" si="19"/>
        <v>114750</v>
      </c>
    </row>
    <row r="284" spans="1:15" ht="14.25" x14ac:dyDescent="0.2">
      <c r="A284" s="22" t="s">
        <v>219</v>
      </c>
      <c r="B284" s="22" t="s">
        <v>341</v>
      </c>
      <c r="C284" s="22">
        <v>2390</v>
      </c>
      <c r="D284" s="22" t="s">
        <v>231</v>
      </c>
      <c r="E284" s="9">
        <v>41225</v>
      </c>
      <c r="F284" s="22">
        <v>50</v>
      </c>
      <c r="G284" s="22">
        <v>0</v>
      </c>
      <c r="H284" s="22">
        <f t="shared" si="16"/>
        <v>119500</v>
      </c>
      <c r="I284" s="22">
        <f t="shared" si="17"/>
        <v>0</v>
      </c>
      <c r="J284" s="9">
        <v>41235</v>
      </c>
      <c r="K284" s="9">
        <v>41235</v>
      </c>
      <c r="L284" s="22">
        <v>2</v>
      </c>
      <c r="M284" s="22" t="s">
        <v>64</v>
      </c>
      <c r="N284" s="22">
        <f t="shared" si="18"/>
        <v>50</v>
      </c>
      <c r="O284" s="22">
        <f t="shared" si="19"/>
        <v>119500</v>
      </c>
    </row>
    <row r="285" spans="1:15" ht="14.25" x14ac:dyDescent="0.2">
      <c r="A285" s="22" t="s">
        <v>222</v>
      </c>
      <c r="B285" s="22" t="s">
        <v>343</v>
      </c>
      <c r="C285" s="22">
        <v>2900</v>
      </c>
      <c r="D285" s="22" t="s">
        <v>232</v>
      </c>
      <c r="E285" s="9">
        <v>41223</v>
      </c>
      <c r="F285" s="22">
        <v>36</v>
      </c>
      <c r="G285" s="22">
        <v>3</v>
      </c>
      <c r="H285" s="22">
        <f t="shared" si="16"/>
        <v>104400</v>
      </c>
      <c r="I285" s="22">
        <f t="shared" si="17"/>
        <v>8700</v>
      </c>
      <c r="J285" s="9">
        <v>41236</v>
      </c>
      <c r="K285" s="9">
        <v>41237</v>
      </c>
      <c r="L285" s="22">
        <v>1</v>
      </c>
      <c r="M285" s="22" t="s">
        <v>217</v>
      </c>
      <c r="N285" s="22">
        <f t="shared" si="18"/>
        <v>33</v>
      </c>
      <c r="O285" s="22">
        <f t="shared" si="19"/>
        <v>95700</v>
      </c>
    </row>
    <row r="286" spans="1:15" ht="14.25" x14ac:dyDescent="0.2">
      <c r="A286" s="22" t="s">
        <v>221</v>
      </c>
      <c r="B286" s="22" t="s">
        <v>339</v>
      </c>
      <c r="C286" s="22">
        <v>3900</v>
      </c>
      <c r="D286" s="22" t="s">
        <v>232</v>
      </c>
      <c r="E286" s="9">
        <v>41236</v>
      </c>
      <c r="F286" s="22">
        <v>41</v>
      </c>
      <c r="G286" s="22">
        <v>0</v>
      </c>
      <c r="H286" s="22">
        <f t="shared" si="16"/>
        <v>159900</v>
      </c>
      <c r="I286" s="22">
        <f t="shared" si="17"/>
        <v>0</v>
      </c>
      <c r="J286" s="9">
        <v>41238</v>
      </c>
      <c r="K286" s="9">
        <v>41238</v>
      </c>
      <c r="L286" s="22">
        <v>1</v>
      </c>
      <c r="M286" s="22" t="s">
        <v>64</v>
      </c>
      <c r="N286" s="22">
        <f t="shared" si="18"/>
        <v>41</v>
      </c>
      <c r="O286" s="22">
        <f t="shared" si="19"/>
        <v>159900</v>
      </c>
    </row>
    <row r="287" spans="1:15" ht="14.25" x14ac:dyDescent="0.2">
      <c r="A287" s="22" t="s">
        <v>219</v>
      </c>
      <c r="B287" s="22" t="s">
        <v>339</v>
      </c>
      <c r="C287" s="22">
        <v>1370</v>
      </c>
      <c r="D287" s="22" t="s">
        <v>231</v>
      </c>
      <c r="E287" s="9">
        <v>41224</v>
      </c>
      <c r="F287" s="22">
        <v>38</v>
      </c>
      <c r="G287" s="22">
        <v>4</v>
      </c>
      <c r="H287" s="22">
        <f t="shared" si="16"/>
        <v>52060</v>
      </c>
      <c r="I287" s="22">
        <f t="shared" si="17"/>
        <v>5480</v>
      </c>
      <c r="J287" s="9">
        <v>41238</v>
      </c>
      <c r="K287" s="9">
        <v>41240</v>
      </c>
      <c r="L287" s="22">
        <v>2</v>
      </c>
      <c r="M287" s="22" t="s">
        <v>216</v>
      </c>
      <c r="N287" s="22">
        <f t="shared" si="18"/>
        <v>34</v>
      </c>
      <c r="O287" s="22">
        <f t="shared" si="19"/>
        <v>46580</v>
      </c>
    </row>
    <row r="288" spans="1:15" ht="14.25" x14ac:dyDescent="0.2">
      <c r="A288" s="22" t="s">
        <v>225</v>
      </c>
      <c r="B288" s="22" t="s">
        <v>346</v>
      </c>
      <c r="C288" s="22">
        <v>4750</v>
      </c>
      <c r="D288" s="22" t="s">
        <v>232</v>
      </c>
      <c r="E288" s="9">
        <v>41237</v>
      </c>
      <c r="F288" s="22">
        <v>10</v>
      </c>
      <c r="G288" s="22">
        <v>3</v>
      </c>
      <c r="H288" s="22">
        <f t="shared" si="16"/>
        <v>47500</v>
      </c>
      <c r="I288" s="22">
        <f t="shared" si="17"/>
        <v>14250</v>
      </c>
      <c r="J288" s="9">
        <v>41239</v>
      </c>
      <c r="K288" s="9">
        <v>41240</v>
      </c>
      <c r="L288" s="22">
        <v>2</v>
      </c>
      <c r="M288" s="22" t="s">
        <v>217</v>
      </c>
      <c r="N288" s="22">
        <f t="shared" si="18"/>
        <v>7</v>
      </c>
      <c r="O288" s="22">
        <f t="shared" si="19"/>
        <v>33250</v>
      </c>
    </row>
    <row r="289" spans="1:15" ht="14.25" x14ac:dyDescent="0.2">
      <c r="A289" s="22" t="s">
        <v>222</v>
      </c>
      <c r="B289" s="22" t="s">
        <v>342</v>
      </c>
      <c r="C289" s="22">
        <v>4100</v>
      </c>
      <c r="D289" s="22" t="s">
        <v>228</v>
      </c>
      <c r="E289" s="9">
        <v>41239</v>
      </c>
      <c r="F289" s="22">
        <v>18</v>
      </c>
      <c r="G289" s="22">
        <v>1</v>
      </c>
      <c r="H289" s="22">
        <f t="shared" si="16"/>
        <v>73800</v>
      </c>
      <c r="I289" s="22">
        <f t="shared" si="17"/>
        <v>4100</v>
      </c>
      <c r="J289" s="9">
        <v>41241</v>
      </c>
      <c r="K289" s="9">
        <v>41242</v>
      </c>
      <c r="L289" s="22">
        <v>2</v>
      </c>
      <c r="M289" s="22" t="s">
        <v>216</v>
      </c>
      <c r="N289" s="22">
        <f t="shared" si="18"/>
        <v>17</v>
      </c>
      <c r="O289" s="22">
        <f t="shared" si="19"/>
        <v>69700</v>
      </c>
    </row>
    <row r="290" spans="1:15" ht="14.25" x14ac:dyDescent="0.2">
      <c r="A290" s="22" t="s">
        <v>225</v>
      </c>
      <c r="B290" s="22" t="s">
        <v>349</v>
      </c>
      <c r="C290" s="22">
        <v>4500</v>
      </c>
      <c r="D290" s="22" t="s">
        <v>214</v>
      </c>
      <c r="E290" s="9">
        <v>41240</v>
      </c>
      <c r="F290" s="22">
        <v>28</v>
      </c>
      <c r="G290" s="22">
        <v>3</v>
      </c>
      <c r="H290" s="22">
        <f t="shared" si="16"/>
        <v>126000</v>
      </c>
      <c r="I290" s="22">
        <f t="shared" si="17"/>
        <v>13500</v>
      </c>
      <c r="J290" s="9">
        <v>41242</v>
      </c>
      <c r="K290" s="9">
        <v>41243</v>
      </c>
      <c r="L290" s="22">
        <v>1</v>
      </c>
      <c r="M290" s="22" t="s">
        <v>117</v>
      </c>
      <c r="N290" s="22">
        <f t="shared" si="18"/>
        <v>25</v>
      </c>
      <c r="O290" s="22">
        <f t="shared" si="19"/>
        <v>112500</v>
      </c>
    </row>
    <row r="291" spans="1:15" ht="14.25" x14ac:dyDescent="0.2">
      <c r="A291" s="22" t="s">
        <v>219</v>
      </c>
      <c r="B291" s="22" t="s">
        <v>345</v>
      </c>
      <c r="C291" s="22">
        <v>4800</v>
      </c>
      <c r="D291" s="22" t="s">
        <v>231</v>
      </c>
      <c r="E291" s="9">
        <v>41235</v>
      </c>
      <c r="F291" s="22">
        <v>48</v>
      </c>
      <c r="G291" s="22">
        <v>3</v>
      </c>
      <c r="H291" s="22">
        <f t="shared" si="16"/>
        <v>230400</v>
      </c>
      <c r="I291" s="22">
        <f t="shared" si="17"/>
        <v>14400</v>
      </c>
      <c r="J291" s="9">
        <v>41244</v>
      </c>
      <c r="K291" s="9">
        <v>41246</v>
      </c>
      <c r="L291" s="22">
        <v>1</v>
      </c>
      <c r="M291" s="22" t="s">
        <v>216</v>
      </c>
      <c r="N291" s="22">
        <f t="shared" si="18"/>
        <v>45</v>
      </c>
      <c r="O291" s="22">
        <f t="shared" si="19"/>
        <v>216000</v>
      </c>
    </row>
    <row r="292" spans="1:15" ht="14.25" x14ac:dyDescent="0.2">
      <c r="A292" s="22" t="s">
        <v>219</v>
      </c>
      <c r="B292" s="22" t="s">
        <v>342</v>
      </c>
      <c r="C292" s="22">
        <v>1990</v>
      </c>
      <c r="D292" s="22" t="s">
        <v>214</v>
      </c>
      <c r="E292" s="9">
        <v>41240</v>
      </c>
      <c r="F292" s="22">
        <v>18</v>
      </c>
      <c r="G292" s="22">
        <v>0</v>
      </c>
      <c r="H292" s="22">
        <f t="shared" si="16"/>
        <v>35820</v>
      </c>
      <c r="I292" s="22">
        <f t="shared" si="17"/>
        <v>0</v>
      </c>
      <c r="J292" s="9">
        <v>41244</v>
      </c>
      <c r="K292" s="9">
        <v>41245</v>
      </c>
      <c r="L292" s="22">
        <v>2</v>
      </c>
      <c r="M292" s="22" t="s">
        <v>215</v>
      </c>
      <c r="N292" s="22">
        <f t="shared" si="18"/>
        <v>18</v>
      </c>
      <c r="O292" s="22">
        <f t="shared" si="19"/>
        <v>35820</v>
      </c>
    </row>
    <row r="293" spans="1:15" ht="14.25" x14ac:dyDescent="0.2">
      <c r="A293" s="22" t="s">
        <v>224</v>
      </c>
      <c r="B293" s="22" t="s">
        <v>340</v>
      </c>
      <c r="C293" s="22">
        <v>1800</v>
      </c>
      <c r="D293" s="22" t="s">
        <v>228</v>
      </c>
      <c r="E293" s="9">
        <v>41243</v>
      </c>
      <c r="F293" s="22">
        <v>44</v>
      </c>
      <c r="G293" s="22">
        <v>1</v>
      </c>
      <c r="H293" s="22">
        <f t="shared" si="16"/>
        <v>79200</v>
      </c>
      <c r="I293" s="22">
        <f t="shared" si="17"/>
        <v>1800</v>
      </c>
      <c r="J293" s="9">
        <v>41244</v>
      </c>
      <c r="K293" s="9">
        <v>41245</v>
      </c>
      <c r="L293" s="22">
        <v>2</v>
      </c>
      <c r="M293" s="22" t="s">
        <v>215</v>
      </c>
      <c r="N293" s="22">
        <f t="shared" si="18"/>
        <v>43</v>
      </c>
      <c r="O293" s="22">
        <f t="shared" si="19"/>
        <v>77400</v>
      </c>
    </row>
    <row r="294" spans="1:15" ht="14.25" x14ac:dyDescent="0.2">
      <c r="A294" s="22" t="s">
        <v>213</v>
      </c>
      <c r="B294" s="22" t="s">
        <v>344</v>
      </c>
      <c r="C294" s="22">
        <v>1250</v>
      </c>
      <c r="D294" s="22" t="s">
        <v>231</v>
      </c>
      <c r="E294" s="9">
        <v>41239</v>
      </c>
      <c r="F294" s="22">
        <v>13</v>
      </c>
      <c r="G294" s="22">
        <v>0</v>
      </c>
      <c r="H294" s="22">
        <f t="shared" si="16"/>
        <v>16250</v>
      </c>
      <c r="I294" s="22">
        <f t="shared" si="17"/>
        <v>0</v>
      </c>
      <c r="J294" s="9">
        <v>41244</v>
      </c>
      <c r="K294" s="9">
        <v>41246</v>
      </c>
      <c r="L294" s="22">
        <v>1</v>
      </c>
      <c r="M294" s="22" t="s">
        <v>117</v>
      </c>
      <c r="N294" s="22">
        <f t="shared" si="18"/>
        <v>13</v>
      </c>
      <c r="O294" s="22">
        <f t="shared" si="19"/>
        <v>16250</v>
      </c>
    </row>
    <row r="295" spans="1:15" ht="14.25" x14ac:dyDescent="0.2">
      <c r="A295" s="22" t="s">
        <v>222</v>
      </c>
      <c r="B295" s="22" t="s">
        <v>345</v>
      </c>
      <c r="C295" s="22">
        <v>3000</v>
      </c>
      <c r="D295" s="22" t="s">
        <v>230</v>
      </c>
      <c r="E295" s="9">
        <v>41245</v>
      </c>
      <c r="F295" s="22">
        <v>37</v>
      </c>
      <c r="G295" s="22">
        <v>0</v>
      </c>
      <c r="H295" s="22">
        <f t="shared" si="16"/>
        <v>111000</v>
      </c>
      <c r="I295" s="22">
        <f t="shared" si="17"/>
        <v>0</v>
      </c>
      <c r="J295" s="9">
        <v>41247</v>
      </c>
      <c r="K295" s="9">
        <v>41247</v>
      </c>
      <c r="L295" s="22">
        <v>1</v>
      </c>
      <c r="M295" s="22" t="s">
        <v>215</v>
      </c>
      <c r="N295" s="22">
        <f t="shared" si="18"/>
        <v>37</v>
      </c>
      <c r="O295" s="22">
        <f t="shared" si="19"/>
        <v>111000</v>
      </c>
    </row>
    <row r="296" spans="1:15" ht="14.25" x14ac:dyDescent="0.2">
      <c r="A296" s="22" t="s">
        <v>221</v>
      </c>
      <c r="B296" s="22" t="s">
        <v>339</v>
      </c>
      <c r="C296" s="22">
        <v>3900</v>
      </c>
      <c r="D296" s="22" t="s">
        <v>228</v>
      </c>
      <c r="E296" s="9">
        <v>41240</v>
      </c>
      <c r="F296" s="22">
        <v>38</v>
      </c>
      <c r="G296" s="22">
        <v>0</v>
      </c>
      <c r="H296" s="22">
        <f t="shared" si="16"/>
        <v>148200</v>
      </c>
      <c r="I296" s="22">
        <f t="shared" si="17"/>
        <v>0</v>
      </c>
      <c r="J296" s="9">
        <v>41247</v>
      </c>
      <c r="K296" s="9">
        <v>41247</v>
      </c>
      <c r="L296" s="22">
        <v>2</v>
      </c>
      <c r="M296" s="22" t="s">
        <v>215</v>
      </c>
      <c r="N296" s="22">
        <f t="shared" si="18"/>
        <v>38</v>
      </c>
      <c r="O296" s="22">
        <f t="shared" si="19"/>
        <v>148200</v>
      </c>
    </row>
    <row r="297" spans="1:15" ht="14.25" x14ac:dyDescent="0.2">
      <c r="A297" s="22" t="s">
        <v>224</v>
      </c>
      <c r="B297" s="22" t="s">
        <v>343</v>
      </c>
      <c r="C297" s="22">
        <v>1150</v>
      </c>
      <c r="D297" s="22" t="s">
        <v>232</v>
      </c>
      <c r="E297" s="9">
        <v>41234</v>
      </c>
      <c r="F297" s="22">
        <v>38</v>
      </c>
      <c r="G297" s="22">
        <v>2</v>
      </c>
      <c r="H297" s="22">
        <f t="shared" si="16"/>
        <v>43700</v>
      </c>
      <c r="I297" s="22">
        <f t="shared" si="17"/>
        <v>2300</v>
      </c>
      <c r="J297" s="9">
        <v>41247</v>
      </c>
      <c r="K297" s="9">
        <v>41249</v>
      </c>
      <c r="L297" s="22">
        <v>2</v>
      </c>
      <c r="M297" s="22" t="s">
        <v>216</v>
      </c>
      <c r="N297" s="22">
        <f t="shared" si="18"/>
        <v>36</v>
      </c>
      <c r="O297" s="22">
        <f t="shared" si="19"/>
        <v>41400</v>
      </c>
    </row>
    <row r="298" spans="1:15" ht="14.25" x14ac:dyDescent="0.2">
      <c r="A298" s="22" t="s">
        <v>220</v>
      </c>
      <c r="B298" s="22" t="s">
        <v>343</v>
      </c>
      <c r="C298" s="22">
        <v>1490</v>
      </c>
      <c r="D298" s="22" t="s">
        <v>214</v>
      </c>
      <c r="E298" s="9">
        <v>41239</v>
      </c>
      <c r="F298" s="22">
        <v>47</v>
      </c>
      <c r="G298" s="22">
        <v>0</v>
      </c>
      <c r="H298" s="22">
        <f t="shared" si="16"/>
        <v>70030</v>
      </c>
      <c r="I298" s="22">
        <f t="shared" si="17"/>
        <v>0</v>
      </c>
      <c r="J298" s="9">
        <v>41248</v>
      </c>
      <c r="K298" s="9">
        <v>41249</v>
      </c>
      <c r="L298" s="22">
        <v>1</v>
      </c>
      <c r="M298" s="22" t="s">
        <v>217</v>
      </c>
      <c r="N298" s="22">
        <f t="shared" si="18"/>
        <v>47</v>
      </c>
      <c r="O298" s="22">
        <f t="shared" si="19"/>
        <v>70030</v>
      </c>
    </row>
    <row r="299" spans="1:15" ht="14.25" x14ac:dyDescent="0.2">
      <c r="A299" s="22" t="s">
        <v>227</v>
      </c>
      <c r="B299" s="22" t="s">
        <v>342</v>
      </c>
      <c r="C299" s="22">
        <v>1200</v>
      </c>
      <c r="D299" s="22" t="s">
        <v>230</v>
      </c>
      <c r="E299" s="9">
        <v>41235</v>
      </c>
      <c r="F299" s="22">
        <v>39</v>
      </c>
      <c r="G299" s="22">
        <v>0</v>
      </c>
      <c r="H299" s="22">
        <f t="shared" si="16"/>
        <v>46800</v>
      </c>
      <c r="I299" s="22">
        <f t="shared" si="17"/>
        <v>0</v>
      </c>
      <c r="J299" s="9">
        <v>41248</v>
      </c>
      <c r="K299" s="9">
        <v>41248</v>
      </c>
      <c r="L299" s="22">
        <v>1</v>
      </c>
      <c r="M299" s="22" t="s">
        <v>218</v>
      </c>
      <c r="N299" s="22">
        <f t="shared" si="18"/>
        <v>39</v>
      </c>
      <c r="O299" s="22">
        <f t="shared" si="19"/>
        <v>46800</v>
      </c>
    </row>
    <row r="300" spans="1:15" ht="14.25" x14ac:dyDescent="0.2">
      <c r="A300" s="22" t="s">
        <v>213</v>
      </c>
      <c r="B300" s="22" t="s">
        <v>343</v>
      </c>
      <c r="C300" s="22">
        <v>1650</v>
      </c>
      <c r="D300" s="22" t="s">
        <v>231</v>
      </c>
      <c r="E300" s="9">
        <v>41246</v>
      </c>
      <c r="F300" s="22">
        <v>39</v>
      </c>
      <c r="G300" s="22">
        <v>4</v>
      </c>
      <c r="H300" s="22">
        <f t="shared" si="16"/>
        <v>64350</v>
      </c>
      <c r="I300" s="22">
        <f t="shared" si="17"/>
        <v>6600</v>
      </c>
      <c r="J300" s="9">
        <v>41248</v>
      </c>
      <c r="K300" s="9">
        <v>41248</v>
      </c>
      <c r="L300" s="22">
        <v>2</v>
      </c>
      <c r="M300" s="22" t="s">
        <v>217</v>
      </c>
      <c r="N300" s="22">
        <f t="shared" si="18"/>
        <v>35</v>
      </c>
      <c r="O300" s="22">
        <f t="shared" si="19"/>
        <v>57750</v>
      </c>
    </row>
    <row r="301" spans="1:15" ht="14.25" x14ac:dyDescent="0.2">
      <c r="A301" s="22" t="s">
        <v>213</v>
      </c>
      <c r="B301" s="22" t="s">
        <v>343</v>
      </c>
      <c r="C301" s="22">
        <v>1660</v>
      </c>
      <c r="D301" s="22" t="s">
        <v>228</v>
      </c>
      <c r="E301" s="9">
        <v>41238</v>
      </c>
      <c r="F301" s="22">
        <v>44</v>
      </c>
      <c r="G301" s="22">
        <v>3</v>
      </c>
      <c r="H301" s="22">
        <f t="shared" si="16"/>
        <v>73040</v>
      </c>
      <c r="I301" s="22">
        <f t="shared" si="17"/>
        <v>4980</v>
      </c>
      <c r="J301" s="9">
        <v>41251</v>
      </c>
      <c r="K301" s="9">
        <v>41253</v>
      </c>
      <c r="L301" s="22">
        <v>2</v>
      </c>
      <c r="M301" s="22" t="s">
        <v>117</v>
      </c>
      <c r="N301" s="22">
        <f t="shared" si="18"/>
        <v>41</v>
      </c>
      <c r="O301" s="22">
        <f t="shared" si="19"/>
        <v>68060</v>
      </c>
    </row>
    <row r="302" spans="1:15" ht="14.25" x14ac:dyDescent="0.2">
      <c r="A302" s="22" t="s">
        <v>221</v>
      </c>
      <c r="B302" s="22" t="s">
        <v>341</v>
      </c>
      <c r="C302" s="22">
        <v>2300</v>
      </c>
      <c r="D302" s="22" t="s">
        <v>230</v>
      </c>
      <c r="E302" s="9">
        <v>41254</v>
      </c>
      <c r="F302" s="22">
        <v>34</v>
      </c>
      <c r="G302" s="22">
        <v>4</v>
      </c>
      <c r="H302" s="22">
        <f t="shared" si="16"/>
        <v>78200</v>
      </c>
      <c r="I302" s="22">
        <f t="shared" si="17"/>
        <v>9200</v>
      </c>
      <c r="J302" s="9">
        <v>41254</v>
      </c>
      <c r="K302" s="9">
        <v>41254</v>
      </c>
      <c r="L302" s="22">
        <v>2</v>
      </c>
      <c r="M302" s="22" t="s">
        <v>216</v>
      </c>
      <c r="N302" s="22">
        <f t="shared" si="18"/>
        <v>30</v>
      </c>
      <c r="O302" s="22">
        <f t="shared" si="19"/>
        <v>69000</v>
      </c>
    </row>
    <row r="303" spans="1:15" ht="14.25" x14ac:dyDescent="0.2">
      <c r="A303" s="22" t="s">
        <v>221</v>
      </c>
      <c r="B303" s="22" t="s">
        <v>344</v>
      </c>
      <c r="C303" s="22">
        <v>2600</v>
      </c>
      <c r="D303" s="22" t="s">
        <v>232</v>
      </c>
      <c r="E303" s="9">
        <v>41242</v>
      </c>
      <c r="F303" s="22">
        <v>32</v>
      </c>
      <c r="G303" s="22">
        <v>0</v>
      </c>
      <c r="H303" s="22">
        <f t="shared" si="16"/>
        <v>83200</v>
      </c>
      <c r="I303" s="22">
        <f t="shared" si="17"/>
        <v>0</v>
      </c>
      <c r="J303" s="9">
        <v>41256</v>
      </c>
      <c r="K303" s="9">
        <v>41257</v>
      </c>
      <c r="L303" s="22">
        <v>1</v>
      </c>
      <c r="M303" s="22" t="s">
        <v>216</v>
      </c>
      <c r="N303" s="22">
        <f t="shared" si="18"/>
        <v>32</v>
      </c>
      <c r="O303" s="22">
        <f t="shared" si="19"/>
        <v>83200</v>
      </c>
    </row>
    <row r="304" spans="1:15" ht="14.25" x14ac:dyDescent="0.2">
      <c r="A304" s="22" t="s">
        <v>219</v>
      </c>
      <c r="B304" s="22" t="s">
        <v>340</v>
      </c>
      <c r="C304" s="22">
        <v>3200</v>
      </c>
      <c r="D304" s="22" t="s">
        <v>232</v>
      </c>
      <c r="E304" s="9">
        <v>41251</v>
      </c>
      <c r="F304" s="22">
        <v>29</v>
      </c>
      <c r="G304" s="22">
        <v>0</v>
      </c>
      <c r="H304" s="22">
        <f t="shared" si="16"/>
        <v>92800</v>
      </c>
      <c r="I304" s="22">
        <f t="shared" si="17"/>
        <v>0</v>
      </c>
      <c r="J304" s="9">
        <v>41256</v>
      </c>
      <c r="K304" s="9">
        <v>41258</v>
      </c>
      <c r="L304" s="22">
        <v>2</v>
      </c>
      <c r="M304" s="22" t="s">
        <v>215</v>
      </c>
      <c r="N304" s="22">
        <f t="shared" si="18"/>
        <v>29</v>
      </c>
      <c r="O304" s="22">
        <f t="shared" si="19"/>
        <v>92800</v>
      </c>
    </row>
    <row r="305" spans="1:15" ht="14.25" x14ac:dyDescent="0.2">
      <c r="A305" s="22" t="s">
        <v>226</v>
      </c>
      <c r="B305" s="22" t="s">
        <v>343</v>
      </c>
      <c r="C305" s="22">
        <v>1700</v>
      </c>
      <c r="D305" s="22" t="s">
        <v>232</v>
      </c>
      <c r="E305" s="9">
        <v>41249</v>
      </c>
      <c r="F305" s="22">
        <v>14</v>
      </c>
      <c r="G305" s="22">
        <v>4</v>
      </c>
      <c r="H305" s="22">
        <f t="shared" si="16"/>
        <v>23800</v>
      </c>
      <c r="I305" s="22">
        <f t="shared" si="17"/>
        <v>6800</v>
      </c>
      <c r="J305" s="9">
        <v>41257</v>
      </c>
      <c r="K305" s="9">
        <v>41259</v>
      </c>
      <c r="L305" s="22">
        <v>2</v>
      </c>
      <c r="M305" s="22" t="s">
        <v>217</v>
      </c>
      <c r="N305" s="22">
        <f t="shared" si="18"/>
        <v>10</v>
      </c>
      <c r="O305" s="22">
        <f t="shared" si="19"/>
        <v>17000</v>
      </c>
    </row>
    <row r="306" spans="1:15" ht="14.25" x14ac:dyDescent="0.2">
      <c r="A306" s="22" t="s">
        <v>223</v>
      </c>
      <c r="B306" s="22" t="s">
        <v>344</v>
      </c>
      <c r="C306" s="22">
        <v>9990</v>
      </c>
      <c r="D306" s="22" t="s">
        <v>228</v>
      </c>
      <c r="E306" s="9">
        <v>41249</v>
      </c>
      <c r="F306" s="22">
        <v>43</v>
      </c>
      <c r="G306" s="22">
        <v>4</v>
      </c>
      <c r="H306" s="22">
        <f t="shared" si="16"/>
        <v>429570</v>
      </c>
      <c r="I306" s="22">
        <f t="shared" si="17"/>
        <v>39960</v>
      </c>
      <c r="J306" s="9">
        <v>41259</v>
      </c>
      <c r="K306" s="9">
        <v>41261</v>
      </c>
      <c r="L306" s="22">
        <v>1</v>
      </c>
      <c r="M306" s="22" t="s">
        <v>217</v>
      </c>
      <c r="N306" s="22">
        <f t="shared" si="18"/>
        <v>39</v>
      </c>
      <c r="O306" s="22">
        <f t="shared" si="19"/>
        <v>389610</v>
      </c>
    </row>
    <row r="307" spans="1:15" ht="14.25" x14ac:dyDescent="0.2">
      <c r="A307" s="22" t="s">
        <v>222</v>
      </c>
      <c r="B307" s="22" t="s">
        <v>346</v>
      </c>
      <c r="C307" s="22">
        <v>3880</v>
      </c>
      <c r="D307" s="22" t="s">
        <v>214</v>
      </c>
      <c r="E307" s="9">
        <v>41254</v>
      </c>
      <c r="F307" s="22">
        <v>15</v>
      </c>
      <c r="G307" s="22">
        <v>1</v>
      </c>
      <c r="H307" s="22">
        <f t="shared" si="16"/>
        <v>58200</v>
      </c>
      <c r="I307" s="22">
        <f t="shared" si="17"/>
        <v>3880</v>
      </c>
      <c r="J307" s="9">
        <v>41260</v>
      </c>
      <c r="K307" s="9">
        <v>41262</v>
      </c>
      <c r="L307" s="22">
        <v>2</v>
      </c>
      <c r="M307" s="22" t="s">
        <v>64</v>
      </c>
      <c r="N307" s="22">
        <f t="shared" si="18"/>
        <v>14</v>
      </c>
      <c r="O307" s="22">
        <f t="shared" si="19"/>
        <v>54320</v>
      </c>
    </row>
    <row r="308" spans="1:15" ht="14.25" x14ac:dyDescent="0.2">
      <c r="A308" s="22" t="s">
        <v>224</v>
      </c>
      <c r="B308" s="22" t="s">
        <v>339</v>
      </c>
      <c r="C308" s="22">
        <v>900</v>
      </c>
      <c r="D308" s="22" t="s">
        <v>229</v>
      </c>
      <c r="E308" s="9">
        <v>41249</v>
      </c>
      <c r="F308" s="22">
        <v>22</v>
      </c>
      <c r="G308" s="22">
        <v>1</v>
      </c>
      <c r="H308" s="22">
        <f t="shared" si="16"/>
        <v>19800</v>
      </c>
      <c r="I308" s="22">
        <f t="shared" si="17"/>
        <v>900</v>
      </c>
      <c r="J308" s="9">
        <v>41260</v>
      </c>
      <c r="K308" s="9">
        <v>41261</v>
      </c>
      <c r="L308" s="22">
        <v>2</v>
      </c>
      <c r="M308" s="22" t="s">
        <v>217</v>
      </c>
      <c r="N308" s="22">
        <f t="shared" si="18"/>
        <v>21</v>
      </c>
      <c r="O308" s="22">
        <f t="shared" si="19"/>
        <v>18900</v>
      </c>
    </row>
    <row r="309" spans="1:15" ht="14.25" x14ac:dyDescent="0.2">
      <c r="A309" s="22" t="s">
        <v>219</v>
      </c>
      <c r="B309" s="22" t="s">
        <v>342</v>
      </c>
      <c r="C309" s="22">
        <v>1990</v>
      </c>
      <c r="D309" s="22" t="s">
        <v>231</v>
      </c>
      <c r="E309" s="9">
        <v>41250</v>
      </c>
      <c r="F309" s="22">
        <v>25</v>
      </c>
      <c r="G309" s="22">
        <v>3</v>
      </c>
      <c r="H309" s="22">
        <f t="shared" si="16"/>
        <v>49750</v>
      </c>
      <c r="I309" s="22">
        <f t="shared" si="17"/>
        <v>5970</v>
      </c>
      <c r="J309" s="9">
        <v>41261</v>
      </c>
      <c r="K309" s="9">
        <v>41261</v>
      </c>
      <c r="L309" s="22">
        <v>1</v>
      </c>
      <c r="M309" s="22" t="s">
        <v>217</v>
      </c>
      <c r="N309" s="22">
        <f t="shared" si="18"/>
        <v>22</v>
      </c>
      <c r="O309" s="22">
        <f t="shared" si="19"/>
        <v>43780</v>
      </c>
    </row>
    <row r="310" spans="1:15" ht="14.25" x14ac:dyDescent="0.2">
      <c r="A310" s="22" t="s">
        <v>213</v>
      </c>
      <c r="B310" s="22" t="s">
        <v>340</v>
      </c>
      <c r="C310" s="22">
        <v>2000</v>
      </c>
      <c r="D310" s="22" t="s">
        <v>214</v>
      </c>
      <c r="E310" s="9">
        <v>41260</v>
      </c>
      <c r="F310" s="22">
        <v>50</v>
      </c>
      <c r="G310" s="22">
        <v>2</v>
      </c>
      <c r="H310" s="22">
        <f t="shared" si="16"/>
        <v>100000</v>
      </c>
      <c r="I310" s="22">
        <f t="shared" si="17"/>
        <v>4000</v>
      </c>
      <c r="J310" s="9">
        <v>41261</v>
      </c>
      <c r="K310" s="9">
        <v>41262</v>
      </c>
      <c r="L310" s="22">
        <v>2</v>
      </c>
      <c r="M310" s="22" t="s">
        <v>216</v>
      </c>
      <c r="N310" s="22">
        <f t="shared" si="18"/>
        <v>48</v>
      </c>
      <c r="O310" s="22">
        <f t="shared" si="19"/>
        <v>96000</v>
      </c>
    </row>
    <row r="311" spans="1:15" ht="14.25" x14ac:dyDescent="0.2">
      <c r="A311" s="22" t="s">
        <v>226</v>
      </c>
      <c r="B311" s="22" t="s">
        <v>340</v>
      </c>
      <c r="C311" s="22">
        <v>1150</v>
      </c>
      <c r="D311" s="22" t="s">
        <v>229</v>
      </c>
      <c r="E311" s="9">
        <v>41252</v>
      </c>
      <c r="F311" s="22">
        <v>47</v>
      </c>
      <c r="G311" s="22">
        <v>2</v>
      </c>
      <c r="H311" s="22">
        <f t="shared" si="16"/>
        <v>54050</v>
      </c>
      <c r="I311" s="22">
        <f t="shared" si="17"/>
        <v>2300</v>
      </c>
      <c r="J311" s="9">
        <v>41264</v>
      </c>
      <c r="K311" s="9">
        <v>41264</v>
      </c>
      <c r="L311" s="22">
        <v>2</v>
      </c>
      <c r="M311" s="22" t="s">
        <v>217</v>
      </c>
      <c r="N311" s="22">
        <f t="shared" si="18"/>
        <v>45</v>
      </c>
      <c r="O311" s="22">
        <f t="shared" si="19"/>
        <v>51750</v>
      </c>
    </row>
    <row r="312" spans="1:15" ht="14.25" x14ac:dyDescent="0.2">
      <c r="A312" s="22" t="s">
        <v>222</v>
      </c>
      <c r="B312" s="22" t="s">
        <v>346</v>
      </c>
      <c r="C312" s="22">
        <v>3880</v>
      </c>
      <c r="D312" s="22" t="s">
        <v>230</v>
      </c>
      <c r="E312" s="9">
        <v>41266</v>
      </c>
      <c r="F312" s="22">
        <v>22</v>
      </c>
      <c r="G312" s="22">
        <v>2</v>
      </c>
      <c r="H312" s="22">
        <f t="shared" si="16"/>
        <v>85360</v>
      </c>
      <c r="I312" s="22">
        <f t="shared" si="17"/>
        <v>7760</v>
      </c>
      <c r="J312" s="9">
        <v>41266</v>
      </c>
      <c r="K312" s="9">
        <v>41268</v>
      </c>
      <c r="L312" s="22">
        <v>1</v>
      </c>
      <c r="M312" s="22" t="s">
        <v>217</v>
      </c>
      <c r="N312" s="22">
        <f t="shared" si="18"/>
        <v>20</v>
      </c>
      <c r="O312" s="22">
        <f t="shared" si="19"/>
        <v>77600</v>
      </c>
    </row>
    <row r="313" spans="1:15" ht="14.25" x14ac:dyDescent="0.2">
      <c r="A313" s="22" t="s">
        <v>225</v>
      </c>
      <c r="B313" s="22" t="s">
        <v>348</v>
      </c>
      <c r="C313" s="22">
        <v>2800</v>
      </c>
      <c r="D313" s="22" t="s">
        <v>230</v>
      </c>
      <c r="E313" s="9">
        <v>41254</v>
      </c>
      <c r="F313" s="22">
        <v>16</v>
      </c>
      <c r="G313" s="22">
        <v>3</v>
      </c>
      <c r="H313" s="22">
        <f t="shared" si="16"/>
        <v>44800</v>
      </c>
      <c r="I313" s="22">
        <f t="shared" si="17"/>
        <v>8400</v>
      </c>
      <c r="J313" s="9">
        <v>41267</v>
      </c>
      <c r="K313" s="9">
        <v>41269</v>
      </c>
      <c r="L313" s="22">
        <v>2</v>
      </c>
      <c r="M313" s="22" t="s">
        <v>218</v>
      </c>
      <c r="N313" s="22">
        <f t="shared" si="18"/>
        <v>13</v>
      </c>
      <c r="O313" s="22">
        <f t="shared" si="19"/>
        <v>36400</v>
      </c>
    </row>
    <row r="314" spans="1:15" ht="14.25" x14ac:dyDescent="0.2">
      <c r="A314" s="22" t="s">
        <v>224</v>
      </c>
      <c r="B314" s="22" t="s">
        <v>340</v>
      </c>
      <c r="C314" s="22">
        <v>1750</v>
      </c>
      <c r="D314" s="22" t="s">
        <v>231</v>
      </c>
      <c r="E314" s="9">
        <v>41254</v>
      </c>
      <c r="F314" s="22">
        <v>42</v>
      </c>
      <c r="G314" s="22">
        <v>0</v>
      </c>
      <c r="H314" s="22">
        <f t="shared" si="16"/>
        <v>73500</v>
      </c>
      <c r="I314" s="22">
        <f t="shared" si="17"/>
        <v>0</v>
      </c>
      <c r="J314" s="9">
        <v>41267</v>
      </c>
      <c r="K314" s="9">
        <v>41268</v>
      </c>
      <c r="L314" s="22">
        <v>2</v>
      </c>
      <c r="M314" s="22" t="s">
        <v>218</v>
      </c>
      <c r="N314" s="22">
        <f t="shared" si="18"/>
        <v>42</v>
      </c>
      <c r="O314" s="22">
        <f t="shared" si="19"/>
        <v>73500</v>
      </c>
    </row>
    <row r="315" spans="1:15" ht="14.25" x14ac:dyDescent="0.2">
      <c r="A315" s="22" t="s">
        <v>224</v>
      </c>
      <c r="B315" s="22" t="s">
        <v>345</v>
      </c>
      <c r="C315" s="22">
        <v>1950</v>
      </c>
      <c r="D315" s="22" t="s">
        <v>230</v>
      </c>
      <c r="E315" s="9">
        <v>41258</v>
      </c>
      <c r="F315" s="22">
        <v>35</v>
      </c>
      <c r="G315" s="22">
        <v>2</v>
      </c>
      <c r="H315" s="22">
        <f t="shared" si="16"/>
        <v>68250</v>
      </c>
      <c r="I315" s="22">
        <f t="shared" si="17"/>
        <v>3900</v>
      </c>
      <c r="J315" s="9">
        <v>41268</v>
      </c>
      <c r="K315" s="9">
        <v>41269</v>
      </c>
      <c r="L315" s="22">
        <v>1</v>
      </c>
      <c r="M315" s="22" t="s">
        <v>217</v>
      </c>
      <c r="N315" s="22">
        <f t="shared" si="18"/>
        <v>33</v>
      </c>
      <c r="O315" s="22">
        <f t="shared" si="19"/>
        <v>64350</v>
      </c>
    </row>
    <row r="316" spans="1:15" ht="14.25" x14ac:dyDescent="0.2">
      <c r="A316" s="22" t="s">
        <v>221</v>
      </c>
      <c r="B316" s="22" t="s">
        <v>341</v>
      </c>
      <c r="C316" s="22">
        <v>2200</v>
      </c>
      <c r="D316" s="22" t="s">
        <v>228</v>
      </c>
      <c r="E316" s="9">
        <v>41269</v>
      </c>
      <c r="F316" s="22">
        <v>25</v>
      </c>
      <c r="G316" s="22">
        <v>4</v>
      </c>
      <c r="H316" s="22">
        <f t="shared" si="16"/>
        <v>55000</v>
      </c>
      <c r="I316" s="22">
        <f t="shared" si="17"/>
        <v>8800</v>
      </c>
      <c r="J316" s="9">
        <v>41269</v>
      </c>
      <c r="K316" s="9">
        <v>41270</v>
      </c>
      <c r="L316" s="22">
        <v>1</v>
      </c>
      <c r="M316" s="22" t="s">
        <v>218</v>
      </c>
      <c r="N316" s="22">
        <f t="shared" si="18"/>
        <v>21</v>
      </c>
      <c r="O316" s="22">
        <f t="shared" si="19"/>
        <v>46200</v>
      </c>
    </row>
    <row r="317" spans="1:15" ht="14.25" x14ac:dyDescent="0.2">
      <c r="A317" s="22" t="s">
        <v>227</v>
      </c>
      <c r="B317" s="22" t="s">
        <v>345</v>
      </c>
      <c r="C317" s="22">
        <v>1080</v>
      </c>
      <c r="D317" s="22" t="s">
        <v>214</v>
      </c>
      <c r="E317" s="9">
        <v>41256</v>
      </c>
      <c r="F317" s="22">
        <v>43</v>
      </c>
      <c r="G317" s="22">
        <v>4</v>
      </c>
      <c r="H317" s="22">
        <f t="shared" si="16"/>
        <v>46440</v>
      </c>
      <c r="I317" s="22">
        <f t="shared" si="17"/>
        <v>4320</v>
      </c>
      <c r="J317" s="9">
        <v>41270</v>
      </c>
      <c r="K317" s="9">
        <v>41272</v>
      </c>
      <c r="L317" s="22">
        <v>1</v>
      </c>
      <c r="M317" s="22" t="s">
        <v>216</v>
      </c>
      <c r="N317" s="22">
        <f t="shared" si="18"/>
        <v>39</v>
      </c>
      <c r="O317" s="22">
        <f t="shared" si="19"/>
        <v>42120</v>
      </c>
    </row>
    <row r="318" spans="1:15" ht="14.25" x14ac:dyDescent="0.2">
      <c r="A318" s="22" t="s">
        <v>226</v>
      </c>
      <c r="B318" s="22" t="s">
        <v>339</v>
      </c>
      <c r="C318" s="22">
        <v>890</v>
      </c>
      <c r="D318" s="22" t="s">
        <v>230</v>
      </c>
      <c r="E318" s="9">
        <v>41268</v>
      </c>
      <c r="F318" s="22">
        <v>50</v>
      </c>
      <c r="G318" s="22">
        <v>4</v>
      </c>
      <c r="H318" s="22">
        <f t="shared" si="16"/>
        <v>44500</v>
      </c>
      <c r="I318" s="22">
        <f t="shared" si="17"/>
        <v>3560</v>
      </c>
      <c r="J318" s="9">
        <v>41271</v>
      </c>
      <c r="K318" s="9">
        <v>41271</v>
      </c>
      <c r="L318" s="22">
        <v>2</v>
      </c>
      <c r="M318" s="22" t="s">
        <v>215</v>
      </c>
      <c r="N318" s="22">
        <f t="shared" si="18"/>
        <v>46</v>
      </c>
      <c r="O318" s="22">
        <f t="shared" si="19"/>
        <v>40940</v>
      </c>
    </row>
    <row r="319" spans="1:15" ht="14.25" x14ac:dyDescent="0.2">
      <c r="A319" s="22" t="s">
        <v>222</v>
      </c>
      <c r="B319" s="22" t="s">
        <v>344</v>
      </c>
      <c r="C319" s="22">
        <v>4050</v>
      </c>
      <c r="D319" s="22" t="s">
        <v>214</v>
      </c>
      <c r="E319" s="9">
        <v>41266</v>
      </c>
      <c r="F319" s="22">
        <v>48</v>
      </c>
      <c r="G319" s="22">
        <v>4</v>
      </c>
      <c r="H319" s="22">
        <f t="shared" si="16"/>
        <v>194400</v>
      </c>
      <c r="I319" s="22">
        <f t="shared" si="17"/>
        <v>16200</v>
      </c>
      <c r="J319" s="9">
        <v>41271</v>
      </c>
      <c r="K319" s="9">
        <v>41271</v>
      </c>
      <c r="L319" s="22">
        <v>1</v>
      </c>
      <c r="M319" s="22" t="s">
        <v>217</v>
      </c>
      <c r="N319" s="22">
        <f t="shared" si="18"/>
        <v>44</v>
      </c>
      <c r="O319" s="22">
        <f t="shared" si="19"/>
        <v>178200</v>
      </c>
    </row>
    <row r="320" spans="1:15" ht="14.25" x14ac:dyDescent="0.2">
      <c r="A320" s="22" t="s">
        <v>224</v>
      </c>
      <c r="B320" s="22" t="s">
        <v>345</v>
      </c>
      <c r="C320" s="22">
        <v>1950</v>
      </c>
      <c r="D320" s="22" t="s">
        <v>214</v>
      </c>
      <c r="E320" s="9">
        <v>41272</v>
      </c>
      <c r="F320" s="22">
        <v>43</v>
      </c>
      <c r="G320" s="22">
        <v>3</v>
      </c>
      <c r="H320" s="22">
        <f t="shared" si="16"/>
        <v>83850</v>
      </c>
      <c r="I320" s="22">
        <f t="shared" si="17"/>
        <v>5850</v>
      </c>
      <c r="J320" s="9">
        <v>41272</v>
      </c>
      <c r="K320" s="9">
        <v>41274</v>
      </c>
      <c r="L320" s="22">
        <v>2</v>
      </c>
      <c r="M320" s="22" t="s">
        <v>217</v>
      </c>
      <c r="N320" s="22">
        <f t="shared" si="18"/>
        <v>40</v>
      </c>
      <c r="O320" s="22">
        <f t="shared" si="19"/>
        <v>78000</v>
      </c>
    </row>
  </sheetData>
  <pageMargins left="0.7" right="0.7" top="0.75" bottom="0.75" header="0.3" footer="0.3"/>
  <pageSetup paperSize="9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>
    <tabColor rgb="FFC00000"/>
  </sheetPr>
  <dimension ref="A2:AH22"/>
  <sheetViews>
    <sheetView tabSelected="1" workbookViewId="0">
      <selection activeCell="A3" sqref="A3:AH11"/>
    </sheetView>
  </sheetViews>
  <sheetFormatPr defaultRowHeight="14.25" x14ac:dyDescent="0.2"/>
  <cols>
    <col min="1" max="1" width="19.42578125" style="2" customWidth="1"/>
    <col min="2" max="2" width="13.7109375" style="2" customWidth="1"/>
    <col min="3" max="3" width="16.5703125" style="2" bestFit="1" customWidth="1"/>
    <col min="4" max="36" width="3.7109375" style="2" customWidth="1"/>
    <col min="37" max="16384" width="9.140625" style="2"/>
  </cols>
  <sheetData>
    <row r="2" spans="1:34" ht="15" thickBot="1" x14ac:dyDescent="0.25"/>
    <row r="3" spans="1:34" ht="20.25" customHeight="1" thickTop="1" thickBot="1" x14ac:dyDescent="0.25">
      <c r="A3" s="214" t="s">
        <v>393</v>
      </c>
      <c r="B3" s="216" t="s">
        <v>394</v>
      </c>
      <c r="C3" s="218" t="s">
        <v>395</v>
      </c>
      <c r="D3" s="220" t="s">
        <v>414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2"/>
    </row>
    <row r="4" spans="1:34" ht="28.5" customHeight="1" thickTop="1" thickBot="1" x14ac:dyDescent="0.25">
      <c r="A4" s="215"/>
      <c r="B4" s="217"/>
      <c r="C4" s="219"/>
      <c r="D4" s="41">
        <v>1</v>
      </c>
      <c r="E4" s="42">
        <v>2</v>
      </c>
      <c r="F4" s="42">
        <v>3</v>
      </c>
      <c r="G4" s="42">
        <v>4</v>
      </c>
      <c r="H4" s="42">
        <v>5</v>
      </c>
      <c r="I4" s="42">
        <v>6</v>
      </c>
      <c r="J4" s="42">
        <v>7</v>
      </c>
      <c r="K4" s="42">
        <v>8</v>
      </c>
      <c r="L4" s="42">
        <v>9</v>
      </c>
      <c r="M4" s="42">
        <v>10</v>
      </c>
      <c r="N4" s="42">
        <v>11</v>
      </c>
      <c r="O4" s="42">
        <v>12</v>
      </c>
      <c r="P4" s="42">
        <v>13</v>
      </c>
      <c r="Q4" s="42">
        <v>14</v>
      </c>
      <c r="R4" s="42">
        <v>15</v>
      </c>
      <c r="S4" s="42">
        <v>16</v>
      </c>
      <c r="T4" s="42">
        <v>17</v>
      </c>
      <c r="U4" s="42">
        <v>18</v>
      </c>
      <c r="V4" s="42">
        <v>19</v>
      </c>
      <c r="W4" s="42">
        <v>20</v>
      </c>
      <c r="X4" s="42">
        <v>21</v>
      </c>
      <c r="Y4" s="42">
        <v>22</v>
      </c>
      <c r="Z4" s="42">
        <v>23</v>
      </c>
      <c r="AA4" s="42">
        <v>24</v>
      </c>
      <c r="AB4" s="42">
        <v>25</v>
      </c>
      <c r="AC4" s="42">
        <v>26</v>
      </c>
      <c r="AD4" s="42">
        <v>27</v>
      </c>
      <c r="AE4" s="42">
        <v>28</v>
      </c>
      <c r="AF4" s="42">
        <v>29</v>
      </c>
      <c r="AG4" s="42">
        <v>30</v>
      </c>
      <c r="AH4" s="43">
        <v>31</v>
      </c>
    </row>
    <row r="5" spans="1:34" ht="15" thickTop="1" x14ac:dyDescent="0.2">
      <c r="A5" s="24" t="s">
        <v>396</v>
      </c>
      <c r="B5" s="27">
        <v>11</v>
      </c>
      <c r="C5" s="30" t="s">
        <v>397</v>
      </c>
      <c r="D5" s="33" t="s">
        <v>398</v>
      </c>
      <c r="E5" s="34" t="s">
        <v>399</v>
      </c>
      <c r="F5" s="34" t="s">
        <v>399</v>
      </c>
      <c r="G5" s="34" t="s">
        <v>398</v>
      </c>
      <c r="H5" s="34" t="s">
        <v>398</v>
      </c>
      <c r="I5" s="34">
        <v>8</v>
      </c>
      <c r="J5" s="34">
        <v>8</v>
      </c>
      <c r="K5" s="34">
        <v>8</v>
      </c>
      <c r="L5" s="34" t="s">
        <v>399</v>
      </c>
      <c r="M5" s="34" t="s">
        <v>399</v>
      </c>
      <c r="N5" s="34" t="s">
        <v>400</v>
      </c>
      <c r="O5" s="34" t="s">
        <v>400</v>
      </c>
      <c r="P5" s="34" t="s">
        <v>398</v>
      </c>
      <c r="Q5" s="34" t="s">
        <v>398</v>
      </c>
      <c r="R5" s="34">
        <v>8</v>
      </c>
      <c r="S5" s="34" t="s">
        <v>399</v>
      </c>
      <c r="T5" s="34" t="s">
        <v>399</v>
      </c>
      <c r="U5" s="34">
        <v>8</v>
      </c>
      <c r="V5" s="34">
        <v>8</v>
      </c>
      <c r="W5" s="34">
        <v>8</v>
      </c>
      <c r="X5" s="34">
        <v>8</v>
      </c>
      <c r="Y5" s="34">
        <v>8</v>
      </c>
      <c r="Z5" s="34" t="s">
        <v>399</v>
      </c>
      <c r="AA5" s="34" t="s">
        <v>399</v>
      </c>
      <c r="AB5" s="34">
        <v>8</v>
      </c>
      <c r="AC5" s="34">
        <v>8</v>
      </c>
      <c r="AD5" s="34">
        <v>10</v>
      </c>
      <c r="AE5" s="34">
        <v>8</v>
      </c>
      <c r="AF5" s="34">
        <v>8</v>
      </c>
      <c r="AG5" s="34" t="s">
        <v>399</v>
      </c>
      <c r="AH5" s="35" t="s">
        <v>399</v>
      </c>
    </row>
    <row r="6" spans="1:34" x14ac:dyDescent="0.2">
      <c r="A6" s="25" t="s">
        <v>401</v>
      </c>
      <c r="B6" s="28">
        <v>22</v>
      </c>
      <c r="C6" s="31" t="s">
        <v>402</v>
      </c>
      <c r="D6" s="36">
        <v>8</v>
      </c>
      <c r="E6" s="23" t="s">
        <v>399</v>
      </c>
      <c r="F6" s="23" t="s">
        <v>399</v>
      </c>
      <c r="G6" s="23">
        <v>8</v>
      </c>
      <c r="H6" s="23">
        <v>8</v>
      </c>
      <c r="I6" s="23">
        <v>8</v>
      </c>
      <c r="J6" s="23">
        <v>8</v>
      </c>
      <c r="K6" s="23" t="s">
        <v>403</v>
      </c>
      <c r="L6" s="23" t="s">
        <v>399</v>
      </c>
      <c r="M6" s="23" t="s">
        <v>399</v>
      </c>
      <c r="N6" s="23">
        <v>8</v>
      </c>
      <c r="O6" s="23">
        <v>8</v>
      </c>
      <c r="P6" s="23">
        <v>8</v>
      </c>
      <c r="Q6" s="23">
        <v>8</v>
      </c>
      <c r="R6" s="23">
        <v>8</v>
      </c>
      <c r="S6" s="23" t="s">
        <v>399</v>
      </c>
      <c r="T6" s="23" t="s">
        <v>399</v>
      </c>
      <c r="U6" s="23" t="s">
        <v>404</v>
      </c>
      <c r="V6" s="23" t="s">
        <v>404</v>
      </c>
      <c r="W6" s="23">
        <v>8</v>
      </c>
      <c r="X6" s="23">
        <v>8</v>
      </c>
      <c r="Y6" s="23">
        <v>8</v>
      </c>
      <c r="Z6" s="23" t="s">
        <v>399</v>
      </c>
      <c r="AA6" s="23" t="s">
        <v>399</v>
      </c>
      <c r="AB6" s="23" t="s">
        <v>400</v>
      </c>
      <c r="AC6" s="23" t="s">
        <v>400</v>
      </c>
      <c r="AD6" s="23" t="s">
        <v>400</v>
      </c>
      <c r="AE6" s="23" t="s">
        <v>400</v>
      </c>
      <c r="AF6" s="23">
        <v>8</v>
      </c>
      <c r="AG6" s="23" t="s">
        <v>399</v>
      </c>
      <c r="AH6" s="37" t="s">
        <v>399</v>
      </c>
    </row>
    <row r="7" spans="1:34" x14ac:dyDescent="0.2">
      <c r="A7" s="25" t="s">
        <v>405</v>
      </c>
      <c r="B7" s="28">
        <v>33</v>
      </c>
      <c r="C7" s="31" t="s">
        <v>406</v>
      </c>
      <c r="D7" s="36">
        <v>8</v>
      </c>
      <c r="E7" s="23" t="s">
        <v>399</v>
      </c>
      <c r="F7" s="23" t="s">
        <v>399</v>
      </c>
      <c r="G7" s="23" t="s">
        <v>400</v>
      </c>
      <c r="H7" s="23" t="s">
        <v>400</v>
      </c>
      <c r="I7" s="23">
        <v>8</v>
      </c>
      <c r="J7" s="23">
        <v>6</v>
      </c>
      <c r="K7" s="23">
        <v>8</v>
      </c>
      <c r="L7" s="23" t="s">
        <v>399</v>
      </c>
      <c r="M7" s="23" t="s">
        <v>399</v>
      </c>
      <c r="N7" s="23">
        <v>8</v>
      </c>
      <c r="O7" s="23">
        <v>8</v>
      </c>
      <c r="P7" s="23">
        <v>8</v>
      </c>
      <c r="Q7" s="23">
        <v>8</v>
      </c>
      <c r="R7" s="23">
        <v>8</v>
      </c>
      <c r="S7" s="23" t="s">
        <v>399</v>
      </c>
      <c r="T7" s="23" t="s">
        <v>399</v>
      </c>
      <c r="U7" s="23">
        <v>8</v>
      </c>
      <c r="V7" s="23">
        <v>8</v>
      </c>
      <c r="W7" s="23">
        <v>8</v>
      </c>
      <c r="X7" s="23" t="s">
        <v>398</v>
      </c>
      <c r="Y7" s="23" t="s">
        <v>398</v>
      </c>
      <c r="Z7" s="23" t="s">
        <v>399</v>
      </c>
      <c r="AA7" s="23" t="s">
        <v>399</v>
      </c>
      <c r="AB7" s="23">
        <v>8</v>
      </c>
      <c r="AC7" s="23">
        <v>8</v>
      </c>
      <c r="AD7" s="23">
        <v>8</v>
      </c>
      <c r="AE7" s="23">
        <v>8</v>
      </c>
      <c r="AF7" s="23">
        <v>8</v>
      </c>
      <c r="AG7" s="23" t="s">
        <v>399</v>
      </c>
      <c r="AH7" s="37" t="s">
        <v>399</v>
      </c>
    </row>
    <row r="8" spans="1:34" x14ac:dyDescent="0.2">
      <c r="A8" s="25" t="s">
        <v>407</v>
      </c>
      <c r="B8" s="28">
        <v>44</v>
      </c>
      <c r="C8" s="31" t="s">
        <v>408</v>
      </c>
      <c r="D8" s="36">
        <v>6</v>
      </c>
      <c r="E8" s="23" t="s">
        <v>399</v>
      </c>
      <c r="F8" s="23" t="s">
        <v>399</v>
      </c>
      <c r="G8" s="23">
        <v>8</v>
      </c>
      <c r="H8" s="23">
        <v>8</v>
      </c>
      <c r="I8" s="23">
        <v>8</v>
      </c>
      <c r="J8" s="23">
        <v>8</v>
      </c>
      <c r="K8" s="23">
        <v>8</v>
      </c>
      <c r="L8" s="23" t="s">
        <v>399</v>
      </c>
      <c r="M8" s="23" t="s">
        <v>399</v>
      </c>
      <c r="N8" s="23">
        <v>8</v>
      </c>
      <c r="O8" s="23">
        <v>8</v>
      </c>
      <c r="P8" s="23">
        <v>8</v>
      </c>
      <c r="Q8" s="23">
        <v>8</v>
      </c>
      <c r="R8" s="23">
        <v>8</v>
      </c>
      <c r="S8" s="23" t="s">
        <v>399</v>
      </c>
      <c r="T8" s="23" t="s">
        <v>399</v>
      </c>
      <c r="U8" s="23">
        <v>4</v>
      </c>
      <c r="V8" s="23">
        <v>4</v>
      </c>
      <c r="W8" s="23">
        <v>8</v>
      </c>
      <c r="X8" s="23">
        <v>8</v>
      </c>
      <c r="Y8" s="23">
        <v>8</v>
      </c>
      <c r="Z8" s="23" t="s">
        <v>399</v>
      </c>
      <c r="AA8" s="23" t="s">
        <v>399</v>
      </c>
      <c r="AB8" s="23">
        <v>8</v>
      </c>
      <c r="AC8" s="23">
        <v>8</v>
      </c>
      <c r="AD8" s="23">
        <v>6</v>
      </c>
      <c r="AE8" s="23">
        <v>4</v>
      </c>
      <c r="AF8" s="23">
        <v>4</v>
      </c>
      <c r="AG8" s="23" t="s">
        <v>399</v>
      </c>
      <c r="AH8" s="37" t="s">
        <v>399</v>
      </c>
    </row>
    <row r="9" spans="1:34" x14ac:dyDescent="0.2">
      <c r="A9" s="25" t="s">
        <v>409</v>
      </c>
      <c r="B9" s="28">
        <v>55</v>
      </c>
      <c r="C9" s="31" t="s">
        <v>410</v>
      </c>
      <c r="D9" s="36">
        <v>8</v>
      </c>
      <c r="E9" s="23" t="s">
        <v>399</v>
      </c>
      <c r="F9" s="23" t="s">
        <v>399</v>
      </c>
      <c r="G9" s="23">
        <v>8</v>
      </c>
      <c r="H9" s="23">
        <v>8</v>
      </c>
      <c r="I9" s="23">
        <v>8</v>
      </c>
      <c r="J9" s="23">
        <v>8</v>
      </c>
      <c r="K9" s="23">
        <v>8</v>
      </c>
      <c r="L9" s="23" t="s">
        <v>399</v>
      </c>
      <c r="M9" s="23" t="s">
        <v>399</v>
      </c>
      <c r="N9" s="23" t="s">
        <v>404</v>
      </c>
      <c r="O9" s="23" t="s">
        <v>404</v>
      </c>
      <c r="P9" s="23" t="s">
        <v>404</v>
      </c>
      <c r="Q9" s="23" t="s">
        <v>404</v>
      </c>
      <c r="R9" s="23" t="s">
        <v>404</v>
      </c>
      <c r="S9" s="23" t="s">
        <v>399</v>
      </c>
      <c r="T9" s="23" t="s">
        <v>399</v>
      </c>
      <c r="U9" s="23">
        <v>8</v>
      </c>
      <c r="V9" s="23">
        <v>8</v>
      </c>
      <c r="W9" s="23">
        <v>8</v>
      </c>
      <c r="X9" s="23">
        <v>8</v>
      </c>
      <c r="Y9" s="23" t="s">
        <v>403</v>
      </c>
      <c r="Z9" s="23" t="s">
        <v>399</v>
      </c>
      <c r="AA9" s="23" t="s">
        <v>399</v>
      </c>
      <c r="AB9" s="23" t="s">
        <v>398</v>
      </c>
      <c r="AC9" s="23" t="s">
        <v>398</v>
      </c>
      <c r="AD9" s="23" t="s">
        <v>398</v>
      </c>
      <c r="AE9" s="23" t="s">
        <v>398</v>
      </c>
      <c r="AF9" s="23">
        <v>8</v>
      </c>
      <c r="AG9" s="23" t="s">
        <v>399</v>
      </c>
      <c r="AH9" s="37" t="s">
        <v>399</v>
      </c>
    </row>
    <row r="10" spans="1:34" x14ac:dyDescent="0.2">
      <c r="A10" s="25" t="s">
        <v>64</v>
      </c>
      <c r="B10" s="28">
        <v>66</v>
      </c>
      <c r="C10" s="31" t="s">
        <v>411</v>
      </c>
      <c r="D10" s="36" t="s">
        <v>398</v>
      </c>
      <c r="E10" s="23" t="s">
        <v>399</v>
      </c>
      <c r="F10" s="23" t="s">
        <v>399</v>
      </c>
      <c r="G10" s="23" t="s">
        <v>398</v>
      </c>
      <c r="H10" s="23" t="s">
        <v>398</v>
      </c>
      <c r="I10" s="23">
        <v>8</v>
      </c>
      <c r="J10" s="23">
        <v>8</v>
      </c>
      <c r="K10" s="23">
        <v>8</v>
      </c>
      <c r="L10" s="23" t="s">
        <v>399</v>
      </c>
      <c r="M10" s="23" t="s">
        <v>399</v>
      </c>
      <c r="N10" s="23">
        <v>4</v>
      </c>
      <c r="O10" s="23">
        <v>8</v>
      </c>
      <c r="P10" s="23">
        <v>8</v>
      </c>
      <c r="Q10" s="23">
        <v>8</v>
      </c>
      <c r="R10" s="23">
        <v>8</v>
      </c>
      <c r="S10" s="23" t="s">
        <v>399</v>
      </c>
      <c r="T10" s="23" t="s">
        <v>399</v>
      </c>
      <c r="U10" s="23" t="s">
        <v>400</v>
      </c>
      <c r="V10" s="23" t="s">
        <v>400</v>
      </c>
      <c r="W10" s="23">
        <v>4</v>
      </c>
      <c r="X10" s="23">
        <v>8</v>
      </c>
      <c r="Y10" s="23">
        <v>8</v>
      </c>
      <c r="Z10" s="23" t="s">
        <v>399</v>
      </c>
      <c r="AA10" s="23" t="s">
        <v>399</v>
      </c>
      <c r="AB10" s="23">
        <v>8</v>
      </c>
      <c r="AC10" s="23">
        <v>8</v>
      </c>
      <c r="AD10" s="23">
        <v>8</v>
      </c>
      <c r="AE10" s="23">
        <v>8</v>
      </c>
      <c r="AF10" s="23">
        <v>8</v>
      </c>
      <c r="AG10" s="23" t="s">
        <v>399</v>
      </c>
      <c r="AH10" s="37" t="s">
        <v>399</v>
      </c>
    </row>
    <row r="11" spans="1:34" ht="15" thickBot="1" x14ac:dyDescent="0.25">
      <c r="A11" s="26" t="s">
        <v>412</v>
      </c>
      <c r="B11" s="29">
        <v>77</v>
      </c>
      <c r="C11" s="32" t="s">
        <v>413</v>
      </c>
      <c r="D11" s="38">
        <v>8</v>
      </c>
      <c r="E11" s="39" t="s">
        <v>399</v>
      </c>
      <c r="F11" s="39" t="s">
        <v>399</v>
      </c>
      <c r="G11" s="39" t="s">
        <v>400</v>
      </c>
      <c r="H11" s="39" t="s">
        <v>400</v>
      </c>
      <c r="I11" s="39" t="s">
        <v>400</v>
      </c>
      <c r="J11" s="39" t="s">
        <v>400</v>
      </c>
      <c r="K11" s="39" t="s">
        <v>400</v>
      </c>
      <c r="L11" s="39" t="s">
        <v>399</v>
      </c>
      <c r="M11" s="39" t="s">
        <v>399</v>
      </c>
      <c r="N11" s="39">
        <v>4</v>
      </c>
      <c r="O11" s="39">
        <v>6</v>
      </c>
      <c r="P11" s="39">
        <v>8</v>
      </c>
      <c r="Q11" s="39">
        <v>6</v>
      </c>
      <c r="R11" s="39">
        <v>4</v>
      </c>
      <c r="S11" s="39" t="s">
        <v>399</v>
      </c>
      <c r="T11" s="39" t="s">
        <v>399</v>
      </c>
      <c r="U11" s="39">
        <v>6</v>
      </c>
      <c r="V11" s="39">
        <v>8</v>
      </c>
      <c r="W11" s="39">
        <v>6</v>
      </c>
      <c r="X11" s="39">
        <v>8</v>
      </c>
      <c r="Y11" s="39">
        <v>6</v>
      </c>
      <c r="Z11" s="39" t="s">
        <v>399</v>
      </c>
      <c r="AA11" s="39" t="s">
        <v>399</v>
      </c>
      <c r="AB11" s="39">
        <v>8</v>
      </c>
      <c r="AC11" s="39">
        <v>6</v>
      </c>
      <c r="AD11" s="39">
        <v>8</v>
      </c>
      <c r="AE11" s="39">
        <v>6</v>
      </c>
      <c r="AF11" s="39">
        <v>8</v>
      </c>
      <c r="AG11" s="39" t="s">
        <v>399</v>
      </c>
      <c r="AH11" s="40" t="s">
        <v>399</v>
      </c>
    </row>
    <row r="12" spans="1:34" ht="15.75" thickTop="1" thickBot="1" x14ac:dyDescent="0.25"/>
    <row r="13" spans="1:34" ht="16.5" thickTop="1" thickBot="1" x14ac:dyDescent="0.25">
      <c r="A13" s="214" t="s">
        <v>393</v>
      </c>
      <c r="B13" s="216" t="s">
        <v>394</v>
      </c>
      <c r="C13" s="218" t="s">
        <v>395</v>
      </c>
      <c r="D13" s="225" t="s">
        <v>541</v>
      </c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7"/>
    </row>
    <row r="14" spans="1:34" ht="16.5" thickTop="1" thickBot="1" x14ac:dyDescent="0.25">
      <c r="A14" s="215"/>
      <c r="B14" s="217"/>
      <c r="C14" s="219"/>
      <c r="D14" s="41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>
        <v>7</v>
      </c>
      <c r="K14" s="42">
        <v>8</v>
      </c>
      <c r="L14" s="42">
        <v>9</v>
      </c>
      <c r="M14" s="42">
        <v>10</v>
      </c>
      <c r="N14" s="42">
        <v>11</v>
      </c>
      <c r="O14" s="42">
        <v>12</v>
      </c>
      <c r="P14" s="42">
        <v>13</v>
      </c>
      <c r="Q14" s="42">
        <v>14</v>
      </c>
      <c r="R14" s="42">
        <v>15</v>
      </c>
      <c r="S14" s="42">
        <v>16</v>
      </c>
      <c r="T14" s="42">
        <v>17</v>
      </c>
      <c r="U14" s="42">
        <v>18</v>
      </c>
      <c r="V14" s="42">
        <v>19</v>
      </c>
      <c r="W14" s="42">
        <v>20</v>
      </c>
      <c r="X14" s="42">
        <v>21</v>
      </c>
      <c r="Y14" s="42">
        <v>22</v>
      </c>
      <c r="Z14" s="42">
        <v>23</v>
      </c>
      <c r="AA14" s="42">
        <v>24</v>
      </c>
      <c r="AB14" s="42">
        <v>25</v>
      </c>
      <c r="AC14" s="42">
        <v>26</v>
      </c>
      <c r="AD14" s="42">
        <v>27</v>
      </c>
      <c r="AE14" s="42">
        <v>28</v>
      </c>
      <c r="AF14" s="42">
        <v>29</v>
      </c>
      <c r="AG14" s="43">
        <v>30</v>
      </c>
    </row>
    <row r="15" spans="1:34" ht="15" thickTop="1" x14ac:dyDescent="0.2">
      <c r="A15" s="24" t="s">
        <v>396</v>
      </c>
      <c r="B15" s="27">
        <v>11</v>
      </c>
      <c r="C15" s="30" t="s">
        <v>397</v>
      </c>
      <c r="D15" s="33" t="s">
        <v>399</v>
      </c>
      <c r="E15" s="34" t="s">
        <v>399</v>
      </c>
      <c r="F15" s="34">
        <v>6</v>
      </c>
      <c r="G15" s="34">
        <v>8</v>
      </c>
      <c r="H15" s="34">
        <v>8</v>
      </c>
      <c r="I15" s="34">
        <v>8</v>
      </c>
      <c r="J15" s="34">
        <v>8</v>
      </c>
      <c r="K15" s="34" t="s">
        <v>399</v>
      </c>
      <c r="L15" s="34" t="s">
        <v>399</v>
      </c>
      <c r="M15" s="34">
        <v>6</v>
      </c>
      <c r="N15" s="34" t="s">
        <v>400</v>
      </c>
      <c r="O15" s="34" t="s">
        <v>400</v>
      </c>
      <c r="P15" s="34" t="s">
        <v>398</v>
      </c>
      <c r="Q15" s="34" t="s">
        <v>398</v>
      </c>
      <c r="R15" s="34" t="s">
        <v>399</v>
      </c>
      <c r="S15" s="34" t="s">
        <v>399</v>
      </c>
      <c r="T15" s="34" t="s">
        <v>400</v>
      </c>
      <c r="U15" s="34" t="s">
        <v>400</v>
      </c>
      <c r="V15" s="34">
        <v>8</v>
      </c>
      <c r="W15" s="34">
        <v>8</v>
      </c>
      <c r="X15" s="34">
        <v>8</v>
      </c>
      <c r="Y15" s="34" t="s">
        <v>399</v>
      </c>
      <c r="Z15" s="34" t="s">
        <v>399</v>
      </c>
      <c r="AA15" s="34">
        <v>8</v>
      </c>
      <c r="AB15" s="34">
        <v>8</v>
      </c>
      <c r="AC15" s="34">
        <v>8</v>
      </c>
      <c r="AD15" s="34">
        <v>10</v>
      </c>
      <c r="AE15" s="34">
        <v>10</v>
      </c>
      <c r="AF15" s="34" t="s">
        <v>399</v>
      </c>
      <c r="AG15" s="35" t="s">
        <v>399</v>
      </c>
    </row>
    <row r="16" spans="1:34" x14ac:dyDescent="0.2">
      <c r="A16" s="25" t="s">
        <v>401</v>
      </c>
      <c r="B16" s="28">
        <v>22</v>
      </c>
      <c r="C16" s="31" t="s">
        <v>402</v>
      </c>
      <c r="D16" s="36" t="s">
        <v>399</v>
      </c>
      <c r="E16" s="23" t="s">
        <v>399</v>
      </c>
      <c r="F16" s="23" t="s">
        <v>398</v>
      </c>
      <c r="G16" s="23" t="s">
        <v>398</v>
      </c>
      <c r="H16" s="23" t="s">
        <v>398</v>
      </c>
      <c r="I16" s="23" t="s">
        <v>398</v>
      </c>
      <c r="J16" s="23" t="s">
        <v>398</v>
      </c>
      <c r="K16" s="23" t="s">
        <v>399</v>
      </c>
      <c r="L16" s="23" t="s">
        <v>399</v>
      </c>
      <c r="M16" s="23" t="s">
        <v>404</v>
      </c>
      <c r="N16" s="23" t="s">
        <v>404</v>
      </c>
      <c r="O16" s="23" t="s">
        <v>404</v>
      </c>
      <c r="P16" s="23">
        <v>8</v>
      </c>
      <c r="Q16" s="23">
        <v>8</v>
      </c>
      <c r="R16" s="23" t="s">
        <v>399</v>
      </c>
      <c r="S16" s="23" t="s">
        <v>399</v>
      </c>
      <c r="T16" s="23">
        <v>8</v>
      </c>
      <c r="U16" s="23">
        <v>8</v>
      </c>
      <c r="V16" s="23">
        <v>10</v>
      </c>
      <c r="W16" s="23">
        <v>8</v>
      </c>
      <c r="X16" s="23">
        <v>8</v>
      </c>
      <c r="Y16" s="23" t="s">
        <v>399</v>
      </c>
      <c r="Z16" s="23" t="s">
        <v>399</v>
      </c>
      <c r="AA16" s="23">
        <v>8</v>
      </c>
      <c r="AB16" s="23" t="s">
        <v>400</v>
      </c>
      <c r="AC16" s="23" t="s">
        <v>400</v>
      </c>
      <c r="AD16" s="23" t="s">
        <v>400</v>
      </c>
      <c r="AE16" s="23" t="s">
        <v>400</v>
      </c>
      <c r="AF16" s="23" t="s">
        <v>399</v>
      </c>
      <c r="AG16" s="37" t="s">
        <v>399</v>
      </c>
    </row>
    <row r="17" spans="1:33" x14ac:dyDescent="0.2">
      <c r="A17" s="25" t="s">
        <v>405</v>
      </c>
      <c r="B17" s="28">
        <v>33</v>
      </c>
      <c r="C17" s="31" t="s">
        <v>406</v>
      </c>
      <c r="D17" s="36" t="s">
        <v>399</v>
      </c>
      <c r="E17" s="23" t="s">
        <v>399</v>
      </c>
      <c r="F17" s="23">
        <v>8</v>
      </c>
      <c r="G17" s="23">
        <v>8</v>
      </c>
      <c r="H17" s="23">
        <v>8</v>
      </c>
      <c r="I17" s="23" t="s">
        <v>400</v>
      </c>
      <c r="J17" s="23" t="s">
        <v>400</v>
      </c>
      <c r="K17" s="23" t="s">
        <v>399</v>
      </c>
      <c r="L17" s="23" t="s">
        <v>399</v>
      </c>
      <c r="M17" s="23">
        <v>6</v>
      </c>
      <c r="N17" s="23">
        <v>8</v>
      </c>
      <c r="O17" s="23">
        <v>8</v>
      </c>
      <c r="P17" s="23">
        <v>8</v>
      </c>
      <c r="Q17" s="23">
        <v>8</v>
      </c>
      <c r="R17" s="23" t="s">
        <v>399</v>
      </c>
      <c r="S17" s="23" t="s">
        <v>399</v>
      </c>
      <c r="T17" s="23" t="s">
        <v>400</v>
      </c>
      <c r="U17" s="23" t="s">
        <v>400</v>
      </c>
      <c r="V17" s="23">
        <v>8</v>
      </c>
      <c r="W17" s="23" t="s">
        <v>398</v>
      </c>
      <c r="X17" s="23" t="s">
        <v>398</v>
      </c>
      <c r="Y17" s="23" t="s">
        <v>399</v>
      </c>
      <c r="Z17" s="23" t="s">
        <v>399</v>
      </c>
      <c r="AA17" s="23">
        <v>8</v>
      </c>
      <c r="AB17" s="23">
        <v>8</v>
      </c>
      <c r="AC17" s="23">
        <v>8</v>
      </c>
      <c r="AD17" s="23">
        <v>8</v>
      </c>
      <c r="AE17" s="23">
        <v>8</v>
      </c>
      <c r="AF17" s="23" t="s">
        <v>399</v>
      </c>
      <c r="AG17" s="37" t="s">
        <v>399</v>
      </c>
    </row>
    <row r="18" spans="1:33" x14ac:dyDescent="0.2">
      <c r="A18" s="25" t="s">
        <v>407</v>
      </c>
      <c r="B18" s="28">
        <v>44</v>
      </c>
      <c r="C18" s="31" t="s">
        <v>408</v>
      </c>
      <c r="D18" s="36" t="s">
        <v>399</v>
      </c>
      <c r="E18" s="23" t="s">
        <v>399</v>
      </c>
      <c r="F18" s="23">
        <v>8</v>
      </c>
      <c r="G18" s="23">
        <v>8</v>
      </c>
      <c r="H18" s="23">
        <v>8</v>
      </c>
      <c r="I18" s="23">
        <v>8</v>
      </c>
      <c r="J18" s="23">
        <v>8</v>
      </c>
      <c r="K18" s="23" t="s">
        <v>399</v>
      </c>
      <c r="L18" s="23" t="s">
        <v>399</v>
      </c>
      <c r="M18" s="23">
        <v>6</v>
      </c>
      <c r="N18" s="23">
        <v>8</v>
      </c>
      <c r="O18" s="23">
        <v>8</v>
      </c>
      <c r="P18" s="23">
        <v>8</v>
      </c>
      <c r="Q18" s="23">
        <v>8</v>
      </c>
      <c r="R18" s="23" t="s">
        <v>399</v>
      </c>
      <c r="S18" s="23" t="s">
        <v>399</v>
      </c>
      <c r="T18" s="23">
        <v>8</v>
      </c>
      <c r="U18" s="23">
        <v>4</v>
      </c>
      <c r="V18" s="23">
        <v>4</v>
      </c>
      <c r="W18" s="23">
        <v>8</v>
      </c>
      <c r="X18" s="23">
        <v>8</v>
      </c>
      <c r="Y18" s="23" t="s">
        <v>399</v>
      </c>
      <c r="Z18" s="23" t="s">
        <v>399</v>
      </c>
      <c r="AA18" s="23">
        <v>8</v>
      </c>
      <c r="AB18" s="23">
        <v>8</v>
      </c>
      <c r="AC18" s="23">
        <v>8</v>
      </c>
      <c r="AD18" s="23">
        <v>6</v>
      </c>
      <c r="AE18" s="23">
        <v>4</v>
      </c>
      <c r="AF18" s="23" t="s">
        <v>399</v>
      </c>
      <c r="AG18" s="37" t="s">
        <v>399</v>
      </c>
    </row>
    <row r="19" spans="1:33" x14ac:dyDescent="0.2">
      <c r="A19" s="25" t="s">
        <v>409</v>
      </c>
      <c r="B19" s="28">
        <v>55</v>
      </c>
      <c r="C19" s="31" t="s">
        <v>410</v>
      </c>
      <c r="D19" s="36" t="s">
        <v>399</v>
      </c>
      <c r="E19" s="23" t="s">
        <v>399</v>
      </c>
      <c r="F19" s="23">
        <v>8</v>
      </c>
      <c r="G19" s="23">
        <v>8</v>
      </c>
      <c r="H19" s="23">
        <v>8</v>
      </c>
      <c r="I19" s="23">
        <v>8</v>
      </c>
      <c r="J19" s="23">
        <v>8</v>
      </c>
      <c r="K19" s="23" t="s">
        <v>399</v>
      </c>
      <c r="L19" s="23" t="s">
        <v>399</v>
      </c>
      <c r="M19" s="23" t="s">
        <v>398</v>
      </c>
      <c r="N19" s="23" t="s">
        <v>398</v>
      </c>
      <c r="O19" s="23" t="s">
        <v>398</v>
      </c>
      <c r="P19" s="23" t="s">
        <v>398</v>
      </c>
      <c r="Q19" s="23" t="s">
        <v>398</v>
      </c>
      <c r="R19" s="23" t="s">
        <v>399</v>
      </c>
      <c r="S19" s="23" t="s">
        <v>399</v>
      </c>
      <c r="T19" s="23">
        <v>8</v>
      </c>
      <c r="U19" s="23">
        <v>8</v>
      </c>
      <c r="V19" s="23">
        <v>8</v>
      </c>
      <c r="W19" s="23">
        <v>8</v>
      </c>
      <c r="X19" s="23">
        <v>8</v>
      </c>
      <c r="Y19" s="23" t="s">
        <v>399</v>
      </c>
      <c r="Z19" s="23" t="s">
        <v>399</v>
      </c>
      <c r="AA19" s="23">
        <v>8</v>
      </c>
      <c r="AB19" s="23" t="s">
        <v>400</v>
      </c>
      <c r="AC19" s="23" t="s">
        <v>400</v>
      </c>
      <c r="AD19" s="23" t="s">
        <v>400</v>
      </c>
      <c r="AE19" s="23" t="s">
        <v>400</v>
      </c>
      <c r="AF19" s="23" t="s">
        <v>399</v>
      </c>
      <c r="AG19" s="37" t="s">
        <v>399</v>
      </c>
    </row>
    <row r="20" spans="1:33" x14ac:dyDescent="0.2">
      <c r="A20" s="25" t="s">
        <v>64</v>
      </c>
      <c r="B20" s="28">
        <v>66</v>
      </c>
      <c r="C20" s="31" t="s">
        <v>411</v>
      </c>
      <c r="D20" s="36" t="s">
        <v>399</v>
      </c>
      <c r="E20" s="23" t="s">
        <v>399</v>
      </c>
      <c r="F20" s="23" t="s">
        <v>398</v>
      </c>
      <c r="G20" s="23" t="s">
        <v>398</v>
      </c>
      <c r="H20" s="23" t="s">
        <v>398</v>
      </c>
      <c r="I20" s="23">
        <v>8</v>
      </c>
      <c r="J20" s="23">
        <v>8</v>
      </c>
      <c r="K20" s="23" t="s">
        <v>399</v>
      </c>
      <c r="L20" s="23" t="s">
        <v>399</v>
      </c>
      <c r="M20" s="23">
        <v>6</v>
      </c>
      <c r="N20" s="23">
        <v>4</v>
      </c>
      <c r="O20" s="23">
        <v>8</v>
      </c>
      <c r="P20" s="23">
        <v>8</v>
      </c>
      <c r="Q20" s="23">
        <v>8</v>
      </c>
      <c r="R20" s="23" t="s">
        <v>399</v>
      </c>
      <c r="S20" s="23" t="s">
        <v>399</v>
      </c>
      <c r="T20" s="23">
        <v>8</v>
      </c>
      <c r="U20" s="23" t="s">
        <v>400</v>
      </c>
      <c r="V20" s="23" t="s">
        <v>400</v>
      </c>
      <c r="W20" s="23">
        <v>4</v>
      </c>
      <c r="X20" s="23">
        <v>8</v>
      </c>
      <c r="Y20" s="23" t="s">
        <v>399</v>
      </c>
      <c r="Z20" s="23" t="s">
        <v>399</v>
      </c>
      <c r="AA20" s="23">
        <v>8</v>
      </c>
      <c r="AB20" s="23">
        <v>8</v>
      </c>
      <c r="AC20" s="23">
        <v>8</v>
      </c>
      <c r="AD20" s="23">
        <v>8</v>
      </c>
      <c r="AE20" s="23">
        <v>8</v>
      </c>
      <c r="AF20" s="23" t="s">
        <v>399</v>
      </c>
      <c r="AG20" s="37" t="s">
        <v>399</v>
      </c>
    </row>
    <row r="21" spans="1:33" ht="15" thickBot="1" x14ac:dyDescent="0.25">
      <c r="A21" s="26" t="s">
        <v>412</v>
      </c>
      <c r="B21" s="29">
        <v>77</v>
      </c>
      <c r="C21" s="32" t="s">
        <v>413</v>
      </c>
      <c r="D21" s="38" t="s">
        <v>399</v>
      </c>
      <c r="E21" s="39" t="s">
        <v>399</v>
      </c>
      <c r="F21" s="39">
        <v>8</v>
      </c>
      <c r="G21" s="39">
        <v>8</v>
      </c>
      <c r="H21" s="39" t="s">
        <v>400</v>
      </c>
      <c r="I21" s="39" t="s">
        <v>400</v>
      </c>
      <c r="J21" s="39" t="s">
        <v>400</v>
      </c>
      <c r="K21" s="39" t="s">
        <v>399</v>
      </c>
      <c r="L21" s="39" t="s">
        <v>399</v>
      </c>
      <c r="M21" s="39">
        <v>6</v>
      </c>
      <c r="N21" s="39">
        <v>4</v>
      </c>
      <c r="O21" s="39">
        <v>6</v>
      </c>
      <c r="P21" s="39">
        <v>8</v>
      </c>
      <c r="Q21" s="39">
        <v>6</v>
      </c>
      <c r="R21" s="39" t="s">
        <v>399</v>
      </c>
      <c r="S21" s="39" t="s">
        <v>399</v>
      </c>
      <c r="T21" s="39">
        <v>8</v>
      </c>
      <c r="U21" s="39">
        <v>6</v>
      </c>
      <c r="V21" s="39">
        <v>8</v>
      </c>
      <c r="W21" s="39">
        <v>6</v>
      </c>
      <c r="X21" s="39">
        <v>8</v>
      </c>
      <c r="Y21" s="39" t="s">
        <v>399</v>
      </c>
      <c r="Z21" s="39" t="s">
        <v>399</v>
      </c>
      <c r="AA21" s="39">
        <v>8</v>
      </c>
      <c r="AB21" s="39">
        <v>8</v>
      </c>
      <c r="AC21" s="39">
        <v>10</v>
      </c>
      <c r="AD21" s="39">
        <v>8</v>
      </c>
      <c r="AE21" s="39">
        <v>10</v>
      </c>
      <c r="AF21" s="39" t="s">
        <v>399</v>
      </c>
      <c r="AG21" s="40" t="s">
        <v>399</v>
      </c>
    </row>
    <row r="22" spans="1:33" ht="15" thickTop="1" x14ac:dyDescent="0.2"/>
  </sheetData>
  <mergeCells count="8">
    <mergeCell ref="A3:A4"/>
    <mergeCell ref="B3:B4"/>
    <mergeCell ref="C3:C4"/>
    <mergeCell ref="D3:AH3"/>
    <mergeCell ref="A13:A14"/>
    <mergeCell ref="B13:B14"/>
    <mergeCell ref="C13:C14"/>
    <mergeCell ref="D13:AG13"/>
  </mergeCells>
  <pageMargins left="0.75" right="0.75" top="1" bottom="1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FFFF00"/>
  </sheetPr>
  <dimension ref="A1:E25"/>
  <sheetViews>
    <sheetView workbookViewId="0">
      <selection activeCell="A18" sqref="A18"/>
    </sheetView>
  </sheetViews>
  <sheetFormatPr defaultRowHeight="14.25" x14ac:dyDescent="0.2"/>
  <cols>
    <col min="1" max="1" width="40.140625" style="2" bestFit="1" customWidth="1"/>
    <col min="2" max="2" width="27.42578125" style="2" bestFit="1" customWidth="1"/>
    <col min="3" max="4" width="9.140625" style="2"/>
    <col min="5" max="5" width="27.140625" style="2" bestFit="1" customWidth="1"/>
    <col min="6" max="6" width="22" style="2" bestFit="1" customWidth="1"/>
    <col min="7" max="16384" width="9.140625" style="2"/>
  </cols>
  <sheetData>
    <row r="1" spans="1:5" ht="15" x14ac:dyDescent="0.25">
      <c r="A1" s="123" t="s">
        <v>548</v>
      </c>
    </row>
    <row r="3" spans="1:5" s="165" customFormat="1" ht="26.25" x14ac:dyDescent="0.4">
      <c r="A3" s="164" t="s">
        <v>44</v>
      </c>
      <c r="B3" s="164" t="s">
        <v>207</v>
      </c>
      <c r="E3" s="77" t="s">
        <v>546</v>
      </c>
    </row>
    <row r="4" spans="1:5" ht="15" x14ac:dyDescent="0.25">
      <c r="A4" s="22">
        <v>1</v>
      </c>
      <c r="B4" s="22">
        <v>540</v>
      </c>
      <c r="E4" s="124" t="s">
        <v>547</v>
      </c>
    </row>
    <row r="5" spans="1:5" x14ac:dyDescent="0.2">
      <c r="A5" s="22">
        <v>2</v>
      </c>
      <c r="B5" s="22">
        <v>260</v>
      </c>
      <c r="E5" s="22" t="s">
        <v>320</v>
      </c>
    </row>
    <row r="6" spans="1:5" x14ac:dyDescent="0.2">
      <c r="A6" s="22">
        <v>3</v>
      </c>
      <c r="B6" s="22">
        <v>160</v>
      </c>
      <c r="E6" s="22" t="s">
        <v>319</v>
      </c>
    </row>
    <row r="7" spans="1:5" x14ac:dyDescent="0.2">
      <c r="A7" s="22">
        <v>4</v>
      </c>
      <c r="B7" s="22">
        <v>480</v>
      </c>
      <c r="E7" s="22" t="s">
        <v>318</v>
      </c>
    </row>
    <row r="8" spans="1:5" x14ac:dyDescent="0.2">
      <c r="A8" s="22">
        <v>5</v>
      </c>
      <c r="B8" s="22">
        <v>440</v>
      </c>
      <c r="E8" s="22" t="s">
        <v>321</v>
      </c>
    </row>
    <row r="9" spans="1:5" x14ac:dyDescent="0.2">
      <c r="A9" s="22">
        <v>6</v>
      </c>
      <c r="B9" s="22">
        <v>880</v>
      </c>
      <c r="E9" s="22" t="s">
        <v>323</v>
      </c>
    </row>
    <row r="10" spans="1:5" x14ac:dyDescent="0.2">
      <c r="A10" s="22">
        <v>7</v>
      </c>
      <c r="B10" s="22">
        <v>1250</v>
      </c>
      <c r="E10" s="22" t="s">
        <v>324</v>
      </c>
    </row>
    <row r="11" spans="1:5" x14ac:dyDescent="0.2">
      <c r="A11" s="22">
        <v>8</v>
      </c>
      <c r="B11" s="22">
        <v>180</v>
      </c>
      <c r="E11" s="22" t="s">
        <v>317</v>
      </c>
    </row>
    <row r="12" spans="1:5" x14ac:dyDescent="0.2">
      <c r="E12" s="22" t="s">
        <v>322</v>
      </c>
    </row>
    <row r="15" spans="1:5" s="165" customFormat="1" ht="26.25" x14ac:dyDescent="0.4">
      <c r="A15" s="166" t="s">
        <v>549</v>
      </c>
    </row>
    <row r="16" spans="1:5" ht="15" x14ac:dyDescent="0.25">
      <c r="A16" s="124" t="s">
        <v>556</v>
      </c>
    </row>
    <row r="17" spans="1:2" ht="15" x14ac:dyDescent="0.25">
      <c r="A17" s="124" t="s">
        <v>557</v>
      </c>
    </row>
    <row r="24" spans="1:2" x14ac:dyDescent="0.2">
      <c r="A24" s="22">
        <v>9</v>
      </c>
      <c r="B24" s="22">
        <v>135</v>
      </c>
    </row>
    <row r="25" spans="1:2" x14ac:dyDescent="0.2">
      <c r="A25" s="22">
        <v>10</v>
      </c>
      <c r="B25" s="22">
        <v>150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92D050"/>
  </sheetPr>
  <dimension ref="A1:F6"/>
  <sheetViews>
    <sheetView workbookViewId="0">
      <selection activeCell="B6" sqref="B6"/>
    </sheetView>
  </sheetViews>
  <sheetFormatPr defaultRowHeight="14.25" x14ac:dyDescent="0.2"/>
  <cols>
    <col min="1" max="1" width="3.28515625" style="157" bestFit="1" customWidth="1"/>
    <col min="2" max="2" width="26.140625" style="157" bestFit="1" customWidth="1"/>
    <col min="3" max="3" width="13.140625" style="157" bestFit="1" customWidth="1"/>
    <col min="4" max="4" width="14.5703125" style="157" bestFit="1" customWidth="1"/>
    <col min="5" max="5" width="31.7109375" style="157" bestFit="1" customWidth="1"/>
    <col min="6" max="6" width="27.140625" style="157" bestFit="1" customWidth="1"/>
    <col min="7" max="16384" width="9.140625" style="157"/>
  </cols>
  <sheetData>
    <row r="1" spans="1:6" x14ac:dyDescent="0.2">
      <c r="B1" s="157" t="s">
        <v>565</v>
      </c>
    </row>
    <row r="2" spans="1:6" x14ac:dyDescent="0.2">
      <c r="A2" s="167" t="s">
        <v>44</v>
      </c>
      <c r="B2" s="168" t="s">
        <v>558</v>
      </c>
      <c r="C2" s="157" t="s">
        <v>559</v>
      </c>
      <c r="D2" s="157" t="s">
        <v>560</v>
      </c>
      <c r="E2" s="157" t="s">
        <v>561</v>
      </c>
      <c r="F2" s="157" t="s">
        <v>562</v>
      </c>
    </row>
    <row r="3" spans="1:6" x14ac:dyDescent="0.2">
      <c r="A3" s="157">
        <v>1</v>
      </c>
    </row>
    <row r="4" spans="1:6" x14ac:dyDescent="0.2">
      <c r="A4" s="157">
        <v>2</v>
      </c>
    </row>
    <row r="5" spans="1:6" x14ac:dyDescent="0.2">
      <c r="A5" s="157">
        <v>3</v>
      </c>
    </row>
    <row r="6" spans="1:6" x14ac:dyDescent="0.2">
      <c r="A6" s="157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92D050"/>
  </sheetPr>
  <dimension ref="A1:E9"/>
  <sheetViews>
    <sheetView workbookViewId="0">
      <selection activeCell="G7" sqref="G7"/>
    </sheetView>
  </sheetViews>
  <sheetFormatPr defaultRowHeight="12.75" x14ac:dyDescent="0.2"/>
  <cols>
    <col min="1" max="1" width="3.42578125" bestFit="1" customWidth="1"/>
    <col min="2" max="2" width="24.42578125" bestFit="1" customWidth="1"/>
    <col min="3" max="3" width="14.5703125" bestFit="1" customWidth="1"/>
    <col min="4" max="4" width="9.42578125" bestFit="1" customWidth="1"/>
    <col min="5" max="5" width="7.28515625" bestFit="1" customWidth="1"/>
  </cols>
  <sheetData>
    <row r="1" spans="1:5" ht="15" x14ac:dyDescent="0.2">
      <c r="A1" s="45" t="s">
        <v>44</v>
      </c>
      <c r="B1" s="45" t="s">
        <v>5</v>
      </c>
      <c r="C1" s="45" t="s">
        <v>543</v>
      </c>
      <c r="D1" s="45" t="s">
        <v>544</v>
      </c>
      <c r="E1" s="45" t="s">
        <v>564</v>
      </c>
    </row>
    <row r="2" spans="1:5" ht="14.25" x14ac:dyDescent="0.2">
      <c r="A2" s="22">
        <v>1</v>
      </c>
      <c r="B2" s="22" t="s">
        <v>545</v>
      </c>
      <c r="C2" s="9">
        <v>41334</v>
      </c>
      <c r="D2" s="22">
        <v>540</v>
      </c>
      <c r="E2" s="22">
        <v>18</v>
      </c>
    </row>
    <row r="3" spans="1:5" ht="14.25" x14ac:dyDescent="0.2">
      <c r="A3" s="22">
        <v>2</v>
      </c>
      <c r="B3" s="22" t="s">
        <v>319</v>
      </c>
      <c r="C3" s="9">
        <v>41328</v>
      </c>
      <c r="D3" s="22">
        <v>260</v>
      </c>
      <c r="E3" s="22">
        <v>9</v>
      </c>
    </row>
    <row r="4" spans="1:5" ht="14.25" x14ac:dyDescent="0.2">
      <c r="A4" s="22">
        <v>3</v>
      </c>
      <c r="B4" s="22" t="s">
        <v>318</v>
      </c>
      <c r="C4" s="9">
        <v>41319</v>
      </c>
      <c r="D4" s="22">
        <v>160</v>
      </c>
      <c r="E4" s="22">
        <v>5</v>
      </c>
    </row>
    <row r="5" spans="1:5" ht="14.25" x14ac:dyDescent="0.2">
      <c r="A5" s="22">
        <v>4</v>
      </c>
      <c r="B5" s="22" t="s">
        <v>321</v>
      </c>
      <c r="C5" s="9">
        <v>41328</v>
      </c>
      <c r="D5" s="22">
        <v>480</v>
      </c>
      <c r="E5" s="22">
        <v>16</v>
      </c>
    </row>
    <row r="6" spans="1:5" ht="14.25" x14ac:dyDescent="0.2">
      <c r="A6" s="22">
        <v>5</v>
      </c>
      <c r="B6" s="22" t="s">
        <v>563</v>
      </c>
      <c r="C6" s="9">
        <v>41319</v>
      </c>
      <c r="D6" s="22">
        <v>440</v>
      </c>
      <c r="E6" s="22">
        <v>15</v>
      </c>
    </row>
    <row r="7" spans="1:5" ht="14.25" x14ac:dyDescent="0.2">
      <c r="A7" s="22">
        <v>6</v>
      </c>
      <c r="B7" s="22" t="s">
        <v>324</v>
      </c>
      <c r="C7" s="9">
        <v>41319</v>
      </c>
      <c r="D7" s="22">
        <v>880</v>
      </c>
      <c r="E7" s="22">
        <v>29</v>
      </c>
    </row>
    <row r="8" spans="1:5" ht="14.25" x14ac:dyDescent="0.2">
      <c r="A8" s="22">
        <v>7</v>
      </c>
      <c r="B8" s="22" t="s">
        <v>317</v>
      </c>
      <c r="C8" s="9">
        <v>41319</v>
      </c>
      <c r="D8" s="22">
        <v>1250</v>
      </c>
      <c r="E8" s="22">
        <v>42</v>
      </c>
    </row>
    <row r="9" spans="1:5" ht="14.25" x14ac:dyDescent="0.2">
      <c r="A9" s="22">
        <v>8</v>
      </c>
      <c r="B9" s="22" t="s">
        <v>322</v>
      </c>
      <c r="C9" s="9">
        <v>41365</v>
      </c>
      <c r="D9" s="22">
        <v>180</v>
      </c>
      <c r="E9" s="22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92D050"/>
  </sheetPr>
  <dimension ref="A1:E9"/>
  <sheetViews>
    <sheetView workbookViewId="0">
      <selection activeCell="F19" sqref="F19"/>
    </sheetView>
  </sheetViews>
  <sheetFormatPr defaultRowHeight="12.75" x14ac:dyDescent="0.2"/>
  <cols>
    <col min="1" max="1" width="3.42578125" bestFit="1" customWidth="1"/>
    <col min="2" max="2" width="23.85546875" customWidth="1"/>
    <col min="3" max="3" width="14.85546875" bestFit="1" customWidth="1"/>
    <col min="4" max="4" width="12.7109375" style="173" bestFit="1" customWidth="1"/>
    <col min="5" max="5" width="16.7109375" customWidth="1"/>
  </cols>
  <sheetData>
    <row r="1" spans="1:5" ht="15" x14ac:dyDescent="0.2">
      <c r="A1" s="45" t="s">
        <v>44</v>
      </c>
      <c r="B1" s="45" t="s">
        <v>5</v>
      </c>
      <c r="C1" s="45" t="s">
        <v>543</v>
      </c>
      <c r="D1" s="171" t="s">
        <v>544</v>
      </c>
      <c r="E1" s="45" t="s">
        <v>207</v>
      </c>
    </row>
    <row r="2" spans="1:5" ht="14.25" x14ac:dyDescent="0.2">
      <c r="A2" s="22">
        <v>1</v>
      </c>
      <c r="B2" s="22" t="s">
        <v>545</v>
      </c>
      <c r="C2" s="170">
        <v>41334.416666666664</v>
      </c>
      <c r="D2" s="172">
        <v>540</v>
      </c>
      <c r="E2" s="174">
        <v>540</v>
      </c>
    </row>
    <row r="3" spans="1:5" ht="14.25" x14ac:dyDescent="0.2">
      <c r="A3" s="22">
        <v>2</v>
      </c>
      <c r="B3" s="22" t="s">
        <v>319</v>
      </c>
      <c r="C3" s="170">
        <v>41328.5</v>
      </c>
      <c r="D3" s="172">
        <v>260</v>
      </c>
      <c r="E3" s="174">
        <v>260</v>
      </c>
    </row>
    <row r="4" spans="1:5" ht="14.25" x14ac:dyDescent="0.2">
      <c r="A4" s="22">
        <v>3</v>
      </c>
      <c r="B4" s="22" t="s">
        <v>318</v>
      </c>
      <c r="C4" s="9">
        <v>41319.479166666664</v>
      </c>
      <c r="D4" s="172">
        <v>160</v>
      </c>
      <c r="E4" s="22">
        <v>160</v>
      </c>
    </row>
    <row r="5" spans="1:5" ht="14.25" x14ac:dyDescent="0.2">
      <c r="A5" s="22">
        <v>4</v>
      </c>
      <c r="B5" s="22" t="s">
        <v>321</v>
      </c>
      <c r="C5" s="9">
        <v>41328.354166666664</v>
      </c>
      <c r="D5" s="172">
        <v>480</v>
      </c>
      <c r="E5" s="22">
        <v>480</v>
      </c>
    </row>
    <row r="6" spans="1:5" ht="14.25" x14ac:dyDescent="0.2">
      <c r="A6" s="22">
        <v>5</v>
      </c>
      <c r="B6" s="22" t="s">
        <v>323</v>
      </c>
      <c r="C6" s="9">
        <v>41319.125</v>
      </c>
      <c r="D6" s="172">
        <v>440</v>
      </c>
      <c r="E6" s="22">
        <v>440</v>
      </c>
    </row>
    <row r="7" spans="1:5" ht="14.25" x14ac:dyDescent="0.2">
      <c r="A7" s="22">
        <v>6</v>
      </c>
      <c r="B7" s="22" t="s">
        <v>324</v>
      </c>
      <c r="C7" s="9">
        <v>41319.229166666664</v>
      </c>
      <c r="D7" s="172">
        <v>880</v>
      </c>
      <c r="E7" s="22">
        <v>880</v>
      </c>
    </row>
    <row r="8" spans="1:5" ht="14.25" x14ac:dyDescent="0.2">
      <c r="A8" s="22">
        <v>7</v>
      </c>
      <c r="B8" s="22" t="s">
        <v>317</v>
      </c>
      <c r="C8" s="9">
        <v>41319.270833333336</v>
      </c>
      <c r="D8" s="172">
        <v>1250</v>
      </c>
      <c r="E8" s="22">
        <v>1250</v>
      </c>
    </row>
    <row r="9" spans="1:5" ht="14.25" x14ac:dyDescent="0.2">
      <c r="A9" s="22">
        <v>8</v>
      </c>
      <c r="B9" s="22" t="s">
        <v>322</v>
      </c>
      <c r="C9" s="9">
        <v>41334.520833333336</v>
      </c>
      <c r="D9" s="172">
        <v>180</v>
      </c>
      <c r="E9" s="22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46</vt:i4>
      </vt:variant>
      <vt:variant>
        <vt:lpstr>Именованные диапазоны</vt:lpstr>
      </vt:variant>
      <vt:variant>
        <vt:i4>1</vt:i4>
      </vt:variant>
    </vt:vector>
  </HeadingPairs>
  <TitlesOfParts>
    <vt:vector size="47" baseType="lpstr">
      <vt:lpstr>1</vt:lpstr>
      <vt:lpstr>ЗАКАЗЫ</vt:lpstr>
      <vt:lpstr>ИСТОЧНИК</vt:lpstr>
      <vt:lpstr>2-1</vt:lpstr>
      <vt:lpstr>2-2</vt:lpstr>
      <vt:lpstr>ПРОИЗВОДСТВО 2018</vt:lpstr>
      <vt:lpstr>3-1</vt:lpstr>
      <vt:lpstr>3-2</vt:lpstr>
      <vt:lpstr>3-3</vt:lpstr>
      <vt:lpstr>4-1</vt:lpstr>
      <vt:lpstr>4-2</vt:lpstr>
      <vt:lpstr>4-3</vt:lpstr>
      <vt:lpstr>4-4</vt:lpstr>
      <vt:lpstr>4-5</vt:lpstr>
      <vt:lpstr>5-1</vt:lpstr>
      <vt:lpstr>5-2</vt:lpstr>
      <vt:lpstr>5-3</vt:lpstr>
      <vt:lpstr>5-4</vt:lpstr>
      <vt:lpstr>5-5</vt:lpstr>
      <vt:lpstr>курс</vt:lpstr>
      <vt:lpstr>5-6</vt:lpstr>
      <vt:lpstr>5-7</vt:lpstr>
      <vt:lpstr>5-8</vt:lpstr>
      <vt:lpstr>5-9</vt:lpstr>
      <vt:lpstr>5-10</vt:lpstr>
      <vt:lpstr>6</vt:lpstr>
      <vt:lpstr>6+</vt:lpstr>
      <vt:lpstr>7</vt:lpstr>
      <vt:lpstr>8-1</vt:lpstr>
      <vt:lpstr>8-2</vt:lpstr>
      <vt:lpstr>8-3</vt:lpstr>
      <vt:lpstr>8-4</vt:lpstr>
      <vt:lpstr>9</vt:lpstr>
      <vt:lpstr>10-1</vt:lpstr>
      <vt:lpstr>10-2</vt:lpstr>
      <vt:lpstr>10-3</vt:lpstr>
      <vt:lpstr>13-1</vt:lpstr>
      <vt:lpstr>13-2</vt:lpstr>
      <vt:lpstr>14-1</vt:lpstr>
      <vt:lpstr>14-2</vt:lpstr>
      <vt:lpstr>БытТехника</vt:lpstr>
      <vt:lpstr>15</vt:lpstr>
      <vt:lpstr>16</vt:lpstr>
      <vt:lpstr>17-1</vt:lpstr>
      <vt:lpstr>17-2</vt:lpstr>
      <vt:lpstr>17-3</vt:lpstr>
      <vt:lpstr>'17-3'!Область_печати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PC</cp:lastModifiedBy>
  <cp:lastPrinted>2025-10-21T15:22:59Z</cp:lastPrinted>
  <dcterms:created xsi:type="dcterms:W3CDTF">2007-04-17T18:13:49Z</dcterms:created>
  <dcterms:modified xsi:type="dcterms:W3CDTF">2025-10-21T15:23:28Z</dcterms:modified>
</cp:coreProperties>
</file>