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" windowWidth="20490" windowHeight="7590" activeTab="1"/>
  </bookViews>
  <sheets>
    <sheet name="ДЕТСКАЯ ПЛОЩАДКА" sheetId="4" r:id="rId1"/>
    <sheet name="Лист1" sheetId="10" r:id="rId2"/>
  </sheets>
  <calcPr calcId="162913"/>
</workbook>
</file>

<file path=xl/calcChain.xml><?xml version="1.0" encoding="utf-8"?>
<calcChain xmlns="http://schemas.openxmlformats.org/spreadsheetml/2006/main">
  <c r="L13" i="10" l="1"/>
  <c r="K13" i="10"/>
  <c r="O13" i="10" s="1"/>
  <c r="N13" i="10"/>
  <c r="L14" i="10"/>
  <c r="K14" i="10"/>
  <c r="O14" i="10" s="1"/>
  <c r="K15" i="10"/>
  <c r="O15" i="10" s="1"/>
  <c r="K16" i="10"/>
  <c r="O16" i="10" s="1"/>
  <c r="N16" i="10"/>
  <c r="K17" i="10"/>
  <c r="O17" i="10" s="1"/>
  <c r="N17" i="10"/>
  <c r="P17" i="10" s="1"/>
  <c r="N18" i="10"/>
  <c r="K18" i="10"/>
  <c r="K19" i="10"/>
  <c r="O19" i="10" s="1"/>
  <c r="K12" i="10"/>
  <c r="O12" i="10" s="1"/>
  <c r="N12" i="10"/>
  <c r="P12" i="10" s="1"/>
  <c r="N5" i="10"/>
  <c r="K5" i="10"/>
  <c r="O5" i="10" s="1"/>
  <c r="L6" i="10"/>
  <c r="K6" i="10"/>
  <c r="O6" i="10" s="1"/>
  <c r="K7" i="10"/>
  <c r="O7" i="10" s="1"/>
  <c r="K4" i="10"/>
  <c r="O4" i="10" s="1"/>
  <c r="N4" i="10"/>
  <c r="L15" i="10" l="1"/>
  <c r="L7" i="10"/>
  <c r="P5" i="10"/>
  <c r="L12" i="10"/>
  <c r="L21" i="10" s="1"/>
  <c r="L16" i="10"/>
  <c r="N14" i="10"/>
  <c r="P14" i="10" s="1"/>
  <c r="L19" i="10"/>
  <c r="P16" i="10"/>
  <c r="N19" i="10"/>
  <c r="L18" i="10"/>
  <c r="L17" i="10"/>
  <c r="N15" i="10"/>
  <c r="P15" i="10" s="1"/>
  <c r="P13" i="10"/>
  <c r="P19" i="10"/>
  <c r="O18" i="10"/>
  <c r="P18" i="10" s="1"/>
  <c r="P4" i="10"/>
  <c r="P9" i="10" s="1"/>
  <c r="N6" i="10"/>
  <c r="P6" i="10" s="1"/>
  <c r="L4" i="10"/>
  <c r="L9" i="10" s="1"/>
  <c r="L5" i="10"/>
  <c r="N7" i="10"/>
  <c r="P7" i="10" s="1"/>
  <c r="P21" i="10" l="1"/>
  <c r="P23" i="10" s="1"/>
  <c r="L23" i="10"/>
  <c r="G19" i="10" l="1"/>
  <c r="G18" i="10"/>
  <c r="G17" i="10"/>
  <c r="G16" i="10"/>
  <c r="G15" i="10"/>
  <c r="G14" i="10"/>
  <c r="G13" i="10"/>
  <c r="G12" i="10"/>
  <c r="G7" i="10"/>
  <c r="G6" i="10"/>
  <c r="G5" i="10"/>
  <c r="G4" i="10"/>
  <c r="G9" i="10" l="1"/>
  <c r="G21" i="10"/>
  <c r="G28" i="4"/>
  <c r="G27" i="4"/>
  <c r="G26" i="4"/>
  <c r="G25" i="4"/>
  <c r="G24" i="4"/>
  <c r="G23" i="4"/>
  <c r="G22" i="4"/>
  <c r="G21" i="4"/>
  <c r="G20" i="4"/>
  <c r="G15" i="4"/>
  <c r="G14" i="4"/>
  <c r="G13" i="4"/>
  <c r="G12" i="4"/>
  <c r="G11" i="4"/>
  <c r="G23" i="10" l="1"/>
  <c r="G17" i="4"/>
  <c r="G30" i="4"/>
  <c r="G32" i="4" l="1"/>
</calcChain>
</file>

<file path=xl/sharedStrings.xml><?xml version="1.0" encoding="utf-8"?>
<sst xmlns="http://schemas.openxmlformats.org/spreadsheetml/2006/main" count="90" uniqueCount="41">
  <si>
    <t>№ п/п</t>
  </si>
  <si>
    <t>Ед. изм.</t>
  </si>
  <si>
    <t>Кол-во</t>
  </si>
  <si>
    <t>Наименование работ</t>
  </si>
  <si>
    <t>ОБЩАЯ СТОИМОСТЬ РАБОТ С МАТЕРИАЛАМИ</t>
  </si>
  <si>
    <t>Утверждаю:</t>
  </si>
  <si>
    <t>Согласованно:</t>
  </si>
  <si>
    <t>ИП Пожидаев А.А.</t>
  </si>
  <si>
    <t>ИТОГО РАБОТ НА СУММУ:</t>
  </si>
  <si>
    <t>Сумма, руб</t>
  </si>
  <si>
    <t>Цена за ед., руб.</t>
  </si>
  <si>
    <t>Ст-ть за ед., руб.</t>
  </si>
  <si>
    <t>ИТОГО МАТЕРИАЛОВ НА СУММУ:</t>
  </si>
  <si>
    <t>_______________/Пожидаев А.А./</t>
  </si>
  <si>
    <t>м2</t>
  </si>
  <si>
    <t>рейс</t>
  </si>
  <si>
    <t>шт</t>
  </si>
  <si>
    <t>Председатель</t>
  </si>
  <si>
    <t>Наименование материала</t>
  </si>
  <si>
    <t>Сумма, руб.</t>
  </si>
  <si>
    <t>тн</t>
  </si>
  <si>
    <t>Доставка песка</t>
  </si>
  <si>
    <t>м</t>
  </si>
  <si>
    <t>ТСЖ "Тельмана-26"</t>
  </si>
  <si>
    <t>______________/Тугушева А.Я./</t>
  </si>
  <si>
    <t>"_____"________________2021г.</t>
  </si>
  <si>
    <t>"_____"__________________2021г.</t>
  </si>
  <si>
    <t xml:space="preserve">Приложение №1 к Договору подряда №_____от ________ 2021г. </t>
  </si>
  <si>
    <t>Смета на выполнение работ по строительству спортивной площадки на внутридворовой территории жилых многоэтажных домов по адресу Саратовская область, г.Энгельс, ул. Тельмана д.26, д.26а.</t>
  </si>
  <si>
    <t>Резиновые плиты EcoStep 40мм</t>
  </si>
  <si>
    <t>Резиновые плиты EcoStep 60мм</t>
  </si>
  <si>
    <t>Клей-герметик полиуретановый Soudal Соудафлекс 40 ФС</t>
  </si>
  <si>
    <t xml:space="preserve">Доставка Тольятти-Энгельс (6,2тн / 7 палетов) </t>
  </si>
  <si>
    <t>Песок речной</t>
  </si>
  <si>
    <t>Цемент мешок 50кг</t>
  </si>
  <si>
    <t>Втулки соеденительные монтажные</t>
  </si>
  <si>
    <t>Подготовка основания (выемка-планировка-уплотнение)</t>
  </si>
  <si>
    <t>Укладка плитки</t>
  </si>
  <si>
    <t>Заделка швов между бордюрами</t>
  </si>
  <si>
    <t xml:space="preserve">Склеивание плитки в швах </t>
  </si>
  <si>
    <t>ПРЕДВАРИТЕЛЬНЫЙ РАСЧЕТ на выполнение работ по строительству ДЕТСКОЙ площадки на внутридворовой территории жилых многоэтажных домов по адресу Саратовская область, г.Энгельс, ул. Тельмана д.26, д.26а.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</si>
</sst>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6" x14ac:knownFonts="1"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64" fontId="3" fillId="0" borderId="4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2" fillId="0" borderId="14" xfId="0" applyNumberFormat="1" applyFont="1" applyFill="1" applyBorder="1" applyAlignment="1">
      <alignment horizontal="center" vertical="center" wrapText="1"/>
    </xf>
    <xf numFmtId="164" fontId="3" fillId="0" borderId="17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horizontal="right" vertical="center" wrapText="1"/>
    </xf>
    <xf numFmtId="164" fontId="3" fillId="0" borderId="5" xfId="0" applyNumberFormat="1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164" fontId="5" fillId="0" borderId="20" xfId="0" applyNumberFormat="1" applyFont="1" applyFill="1" applyBorder="1" applyAlignment="1">
      <alignment horizontal="center" vertical="center" wrapText="1"/>
    </xf>
    <xf numFmtId="164" fontId="5" fillId="0" borderId="2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horizontal="right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2" fontId="2" fillId="0" borderId="25" xfId="0" applyNumberFormat="1" applyFont="1" applyFill="1" applyBorder="1" applyAlignment="1">
      <alignment horizontal="center" vertical="center" wrapText="1"/>
    </xf>
    <xf numFmtId="164" fontId="2" fillId="0" borderId="26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164" fontId="1" fillId="0" borderId="14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2" fontId="1" fillId="0" borderId="12" xfId="0" applyNumberFormat="1" applyFont="1" applyFill="1" applyBorder="1" applyAlignment="1">
      <alignment horizontal="center"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4" fontId="1" fillId="0" borderId="25" xfId="0" applyNumberFormat="1" applyFont="1" applyFill="1" applyBorder="1" applyAlignment="1">
      <alignment horizontal="left" vertical="center" wrapText="1"/>
    </xf>
    <xf numFmtId="164" fontId="1" fillId="0" borderId="6" xfId="0" applyNumberFormat="1" applyFont="1" applyFill="1" applyBorder="1" applyAlignment="1">
      <alignment horizontal="left" vertical="center" wrapText="1"/>
    </xf>
    <xf numFmtId="164" fontId="1" fillId="0" borderId="7" xfId="0" applyNumberFormat="1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horizontal="right" vertical="center" wrapText="1"/>
    </xf>
    <xf numFmtId="0" fontId="3" fillId="0" borderId="5" xfId="0" applyFont="1" applyFill="1" applyBorder="1" applyAlignment="1">
      <alignment horizontal="right" vertical="center" wrapText="1"/>
    </xf>
    <xf numFmtId="0" fontId="3" fillId="0" borderId="15" xfId="0" applyFont="1" applyFill="1" applyBorder="1" applyAlignment="1">
      <alignment horizontal="right" vertical="center" wrapText="1"/>
    </xf>
    <xf numFmtId="0" fontId="3" fillId="0" borderId="16" xfId="0" applyFont="1" applyFill="1" applyBorder="1" applyAlignment="1">
      <alignment horizontal="right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164" fontId="1" fillId="0" borderId="10" xfId="0" applyNumberFormat="1" applyFont="1" applyFill="1" applyBorder="1" applyAlignment="1">
      <alignment horizontal="left" vertical="center" wrapText="1"/>
    </xf>
    <xf numFmtId="164" fontId="1" fillId="0" borderId="11" xfId="0" applyNumberFormat="1" applyFont="1" applyFill="1" applyBorder="1" applyAlignment="1">
      <alignment horizontal="left" vertical="center" wrapText="1"/>
    </xf>
    <xf numFmtId="2" fontId="2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sqref="A1:XFD1048576"/>
    </sheetView>
  </sheetViews>
  <sheetFormatPr defaultRowHeight="15" x14ac:dyDescent="0.25"/>
  <cols>
    <col min="1" max="1" width="3.85546875" style="1" customWidth="1"/>
    <col min="2" max="3" width="28.140625" style="1" customWidth="1"/>
    <col min="4" max="4" width="6.5703125" style="1" customWidth="1"/>
    <col min="5" max="5" width="6.140625" style="1" customWidth="1"/>
    <col min="6" max="6" width="11.85546875" style="2" customWidth="1"/>
    <col min="7" max="7" width="13.85546875" style="2" customWidth="1"/>
    <col min="8" max="16384" width="9.140625" style="1"/>
  </cols>
  <sheetData>
    <row r="1" spans="1:7" x14ac:dyDescent="0.25">
      <c r="A1" s="47" t="s">
        <v>27</v>
      </c>
      <c r="B1" s="47"/>
      <c r="C1" s="47"/>
      <c r="D1" s="47"/>
      <c r="E1" s="47"/>
      <c r="F1" s="47"/>
      <c r="G1" s="47"/>
    </row>
    <row r="2" spans="1:7" ht="11.25" customHeight="1" x14ac:dyDescent="0.25">
      <c r="A2" s="4"/>
      <c r="B2" s="4"/>
      <c r="C2" s="4"/>
      <c r="D2" s="4"/>
      <c r="E2" s="4"/>
      <c r="F2" s="4"/>
      <c r="G2" s="4"/>
    </row>
    <row r="3" spans="1:7" ht="15" customHeight="1" x14ac:dyDescent="0.25">
      <c r="A3" s="48" t="s">
        <v>5</v>
      </c>
      <c r="B3" s="48"/>
      <c r="C3" s="3"/>
      <c r="D3" s="49" t="s">
        <v>6</v>
      </c>
      <c r="E3" s="49"/>
      <c r="F3" s="49"/>
      <c r="G3" s="49"/>
    </row>
    <row r="4" spans="1:7" x14ac:dyDescent="0.25">
      <c r="A4" s="46" t="s">
        <v>17</v>
      </c>
      <c r="B4" s="46"/>
      <c r="C4" s="5"/>
      <c r="D4" s="50" t="s">
        <v>7</v>
      </c>
      <c r="E4" s="50"/>
      <c r="F4" s="50"/>
      <c r="G4" s="50"/>
    </row>
    <row r="5" spans="1:7" x14ac:dyDescent="0.25">
      <c r="A5" s="46" t="s">
        <v>23</v>
      </c>
      <c r="B5" s="46"/>
      <c r="C5" s="5"/>
      <c r="D5" s="6"/>
      <c r="E5" s="6"/>
      <c r="F5" s="6"/>
      <c r="G5" s="6"/>
    </row>
    <row r="6" spans="1:7" ht="15" customHeight="1" x14ac:dyDescent="0.25">
      <c r="A6" s="46" t="s">
        <v>24</v>
      </c>
      <c r="B6" s="46"/>
      <c r="C6" s="5"/>
      <c r="D6" s="50" t="s">
        <v>13</v>
      </c>
      <c r="E6" s="50"/>
      <c r="F6" s="50"/>
      <c r="G6" s="50"/>
    </row>
    <row r="7" spans="1:7" ht="15" customHeight="1" x14ac:dyDescent="0.25">
      <c r="A7" s="46" t="s">
        <v>25</v>
      </c>
      <c r="B7" s="46"/>
      <c r="C7" s="5"/>
      <c r="D7" s="50" t="s">
        <v>26</v>
      </c>
      <c r="E7" s="50"/>
      <c r="F7" s="50"/>
      <c r="G7" s="50"/>
    </row>
    <row r="8" spans="1:7" ht="11.25" customHeight="1" x14ac:dyDescent="0.25">
      <c r="A8" s="5"/>
      <c r="B8" s="5"/>
      <c r="C8" s="5"/>
      <c r="D8" s="6"/>
      <c r="E8" s="6"/>
      <c r="F8" s="6"/>
      <c r="G8" s="6"/>
    </row>
    <row r="9" spans="1:7" ht="51.75" customHeight="1" thickBot="1" x14ac:dyDescent="0.3">
      <c r="A9" s="54" t="s">
        <v>28</v>
      </c>
      <c r="B9" s="54"/>
      <c r="C9" s="54"/>
      <c r="D9" s="54"/>
      <c r="E9" s="54"/>
      <c r="F9" s="54"/>
      <c r="G9" s="54"/>
    </row>
    <row r="10" spans="1:7" ht="43.5" thickBot="1" x14ac:dyDescent="0.3">
      <c r="A10" s="7" t="s">
        <v>0</v>
      </c>
      <c r="B10" s="55" t="s">
        <v>3</v>
      </c>
      <c r="C10" s="56"/>
      <c r="D10" s="8" t="s">
        <v>1</v>
      </c>
      <c r="E10" s="9" t="s">
        <v>2</v>
      </c>
      <c r="F10" s="10" t="s">
        <v>11</v>
      </c>
      <c r="G10" s="11" t="s">
        <v>9</v>
      </c>
    </row>
    <row r="11" spans="1:7" x14ac:dyDescent="0.25">
      <c r="A11" s="34">
        <v>1</v>
      </c>
      <c r="B11" s="51" t="s">
        <v>36</v>
      </c>
      <c r="C11" s="51"/>
      <c r="D11" s="35" t="s">
        <v>14</v>
      </c>
      <c r="E11" s="35">
        <v>156</v>
      </c>
      <c r="F11" s="36">
        <v>100</v>
      </c>
      <c r="G11" s="37">
        <f t="shared" ref="G11:G15" si="0">E11*F11</f>
        <v>15600</v>
      </c>
    </row>
    <row r="12" spans="1:7" x14ac:dyDescent="0.25">
      <c r="A12" s="38">
        <v>2</v>
      </c>
      <c r="B12" s="57" t="s">
        <v>37</v>
      </c>
      <c r="C12" s="57"/>
      <c r="D12" s="14" t="s">
        <v>14</v>
      </c>
      <c r="E12" s="14">
        <v>156</v>
      </c>
      <c r="F12" s="25">
        <v>650</v>
      </c>
      <c r="G12" s="15">
        <f t="shared" si="0"/>
        <v>101400</v>
      </c>
    </row>
    <row r="13" spans="1:7" x14ac:dyDescent="0.25">
      <c r="A13" s="38">
        <v>3</v>
      </c>
      <c r="B13" s="58" t="s">
        <v>38</v>
      </c>
      <c r="C13" s="58"/>
      <c r="D13" s="14" t="s">
        <v>22</v>
      </c>
      <c r="E13" s="14">
        <v>52</v>
      </c>
      <c r="F13" s="25">
        <v>50</v>
      </c>
      <c r="G13" s="15">
        <f t="shared" si="0"/>
        <v>2600</v>
      </c>
    </row>
    <row r="14" spans="1:7" x14ac:dyDescent="0.25">
      <c r="A14" s="38">
        <v>4</v>
      </c>
      <c r="B14" s="57" t="s">
        <v>39</v>
      </c>
      <c r="C14" s="57"/>
      <c r="D14" s="14" t="s">
        <v>14</v>
      </c>
      <c r="E14" s="14">
        <v>77</v>
      </c>
      <c r="F14" s="25">
        <v>156</v>
      </c>
      <c r="G14" s="15">
        <f t="shared" si="0"/>
        <v>12012</v>
      </c>
    </row>
    <row r="15" spans="1:7" x14ac:dyDescent="0.25">
      <c r="A15" s="38">
        <v>5</v>
      </c>
      <c r="B15" s="58"/>
      <c r="C15" s="58"/>
      <c r="D15" s="14"/>
      <c r="E15" s="14"/>
      <c r="F15" s="25"/>
      <c r="G15" s="15">
        <f t="shared" si="0"/>
        <v>0</v>
      </c>
    </row>
    <row r="16" spans="1:7" ht="15.75" thickBot="1" x14ac:dyDescent="0.3">
      <c r="A16" s="38"/>
      <c r="B16" s="52"/>
      <c r="C16" s="53"/>
      <c r="D16" s="12"/>
      <c r="E16" s="12"/>
      <c r="F16" s="13"/>
      <c r="G16" s="15"/>
    </row>
    <row r="17" spans="1:7" ht="15.75" thickBot="1" x14ac:dyDescent="0.3">
      <c r="A17" s="62" t="s">
        <v>8</v>
      </c>
      <c r="B17" s="63"/>
      <c r="C17" s="63"/>
      <c r="D17" s="63"/>
      <c r="E17" s="63"/>
      <c r="F17" s="63"/>
      <c r="G17" s="16">
        <f>SUM(G11:G16)</f>
        <v>131612</v>
      </c>
    </row>
    <row r="18" spans="1:7" ht="15.75" thickBot="1" x14ac:dyDescent="0.3">
      <c r="A18" s="17"/>
      <c r="B18" s="18"/>
      <c r="C18" s="18"/>
      <c r="D18" s="18"/>
      <c r="E18" s="18"/>
      <c r="F18" s="18"/>
      <c r="G18" s="19"/>
    </row>
    <row r="19" spans="1:7" ht="43.5" thickBot="1" x14ac:dyDescent="0.3">
      <c r="A19" s="20" t="s">
        <v>0</v>
      </c>
      <c r="B19" s="64" t="s">
        <v>18</v>
      </c>
      <c r="C19" s="65"/>
      <c r="D19" s="21" t="s">
        <v>1</v>
      </c>
      <c r="E19" s="22" t="s">
        <v>2</v>
      </c>
      <c r="F19" s="23" t="s">
        <v>10</v>
      </c>
      <c r="G19" s="24" t="s">
        <v>19</v>
      </c>
    </row>
    <row r="20" spans="1:7" x14ac:dyDescent="0.25">
      <c r="A20" s="42">
        <v>1</v>
      </c>
      <c r="B20" s="66" t="s">
        <v>29</v>
      </c>
      <c r="C20" s="67"/>
      <c r="D20" s="43" t="s">
        <v>14</v>
      </c>
      <c r="E20" s="43">
        <v>141</v>
      </c>
      <c r="F20" s="44">
        <v>1524</v>
      </c>
      <c r="G20" s="45">
        <f t="shared" ref="G20:G28" si="1">E20*F20</f>
        <v>214884</v>
      </c>
    </row>
    <row r="21" spans="1:7" x14ac:dyDescent="0.25">
      <c r="A21" s="42">
        <v>2</v>
      </c>
      <c r="B21" s="66" t="s">
        <v>30</v>
      </c>
      <c r="C21" s="67"/>
      <c r="D21" s="43" t="s">
        <v>14</v>
      </c>
      <c r="E21" s="43">
        <v>26</v>
      </c>
      <c r="F21" s="44">
        <v>2142</v>
      </c>
      <c r="G21" s="45">
        <f t="shared" si="1"/>
        <v>55692</v>
      </c>
    </row>
    <row r="22" spans="1:7" x14ac:dyDescent="0.25">
      <c r="A22" s="42">
        <v>3</v>
      </c>
      <c r="B22" s="52" t="s">
        <v>35</v>
      </c>
      <c r="C22" s="53"/>
      <c r="D22" s="39" t="s">
        <v>14</v>
      </c>
      <c r="E22" s="39">
        <v>156</v>
      </c>
      <c r="F22" s="40">
        <v>25</v>
      </c>
      <c r="G22" s="41">
        <f t="shared" si="1"/>
        <v>3900</v>
      </c>
    </row>
    <row r="23" spans="1:7" x14ac:dyDescent="0.25">
      <c r="A23" s="42">
        <v>4</v>
      </c>
      <c r="B23" s="52" t="s">
        <v>32</v>
      </c>
      <c r="C23" s="53"/>
      <c r="D23" s="39" t="s">
        <v>15</v>
      </c>
      <c r="E23" s="39">
        <v>1</v>
      </c>
      <c r="F23" s="40">
        <v>17000</v>
      </c>
      <c r="G23" s="41">
        <f t="shared" si="1"/>
        <v>17000</v>
      </c>
    </row>
    <row r="24" spans="1:7" x14ac:dyDescent="0.25">
      <c r="A24" s="42">
        <v>5</v>
      </c>
      <c r="B24" s="52" t="s">
        <v>31</v>
      </c>
      <c r="C24" s="53"/>
      <c r="D24" s="39" t="s">
        <v>16</v>
      </c>
      <c r="E24" s="39">
        <v>21</v>
      </c>
      <c r="F24" s="40">
        <v>476</v>
      </c>
      <c r="G24" s="41">
        <f t="shared" si="1"/>
        <v>9996</v>
      </c>
    </row>
    <row r="25" spans="1:7" x14ac:dyDescent="0.25">
      <c r="A25" s="42">
        <v>6</v>
      </c>
      <c r="B25" s="52" t="s">
        <v>33</v>
      </c>
      <c r="C25" s="53"/>
      <c r="D25" s="39" t="s">
        <v>20</v>
      </c>
      <c r="E25" s="39">
        <v>25</v>
      </c>
      <c r="F25" s="40">
        <v>300</v>
      </c>
      <c r="G25" s="41">
        <f t="shared" si="1"/>
        <v>7500</v>
      </c>
    </row>
    <row r="26" spans="1:7" x14ac:dyDescent="0.25">
      <c r="A26" s="42">
        <v>7</v>
      </c>
      <c r="B26" s="52" t="s">
        <v>21</v>
      </c>
      <c r="C26" s="53"/>
      <c r="D26" s="39" t="s">
        <v>15</v>
      </c>
      <c r="E26" s="39">
        <v>2</v>
      </c>
      <c r="F26" s="40">
        <v>3000</v>
      </c>
      <c r="G26" s="41">
        <f t="shared" si="1"/>
        <v>6000</v>
      </c>
    </row>
    <row r="27" spans="1:7" x14ac:dyDescent="0.25">
      <c r="A27" s="42">
        <v>8</v>
      </c>
      <c r="B27" s="52" t="s">
        <v>34</v>
      </c>
      <c r="C27" s="53"/>
      <c r="D27" s="39" t="s">
        <v>16</v>
      </c>
      <c r="E27" s="39">
        <v>2</v>
      </c>
      <c r="F27" s="40">
        <v>384</v>
      </c>
      <c r="G27" s="41">
        <f t="shared" si="1"/>
        <v>768</v>
      </c>
    </row>
    <row r="28" spans="1:7" x14ac:dyDescent="0.25">
      <c r="A28" s="42">
        <v>9</v>
      </c>
      <c r="B28" s="52"/>
      <c r="C28" s="53"/>
      <c r="D28" s="39"/>
      <c r="E28" s="39"/>
      <c r="F28" s="40"/>
      <c r="G28" s="41">
        <f t="shared" si="1"/>
        <v>0</v>
      </c>
    </row>
    <row r="29" spans="1:7" ht="15.75" thickBot="1" x14ac:dyDescent="0.3">
      <c r="A29" s="42"/>
      <c r="B29" s="52"/>
      <c r="C29" s="53"/>
      <c r="D29" s="39"/>
      <c r="E29" s="39"/>
      <c r="F29" s="40"/>
      <c r="G29" s="41"/>
    </row>
    <row r="30" spans="1:7" ht="15.75" thickBot="1" x14ac:dyDescent="0.3">
      <c r="A30" s="59" t="s">
        <v>12</v>
      </c>
      <c r="B30" s="60"/>
      <c r="C30" s="60"/>
      <c r="D30" s="60"/>
      <c r="E30" s="60"/>
      <c r="F30" s="61"/>
      <c r="G30" s="11">
        <f>SUM(G20:G29)</f>
        <v>315740</v>
      </c>
    </row>
    <row r="31" spans="1:7" ht="15.75" thickBot="1" x14ac:dyDescent="0.3">
      <c r="A31" s="26"/>
      <c r="B31" s="27"/>
      <c r="C31" s="27"/>
      <c r="D31" s="27"/>
      <c r="E31" s="27"/>
      <c r="F31" s="28"/>
      <c r="G31" s="29"/>
    </row>
    <row r="32" spans="1:7" ht="15.75" thickBot="1" x14ac:dyDescent="0.3">
      <c r="A32" s="59" t="s">
        <v>4</v>
      </c>
      <c r="B32" s="60"/>
      <c r="C32" s="60"/>
      <c r="D32" s="60"/>
      <c r="E32" s="60"/>
      <c r="F32" s="61"/>
      <c r="G32" s="11">
        <f>G17+G30</f>
        <v>447352</v>
      </c>
    </row>
  </sheetData>
  <mergeCells count="32">
    <mergeCell ref="A32:F32"/>
    <mergeCell ref="B15:C15"/>
    <mergeCell ref="A17:F17"/>
    <mergeCell ref="A30:F30"/>
    <mergeCell ref="B29:C29"/>
    <mergeCell ref="B26:C26"/>
    <mergeCell ref="B19:C19"/>
    <mergeCell ref="B20:C20"/>
    <mergeCell ref="B21:C21"/>
    <mergeCell ref="B22:C22"/>
    <mergeCell ref="B23:C23"/>
    <mergeCell ref="B24:C24"/>
    <mergeCell ref="B27:C27"/>
    <mergeCell ref="B28:C28"/>
    <mergeCell ref="B11:C11"/>
    <mergeCell ref="B25:C25"/>
    <mergeCell ref="A6:B6"/>
    <mergeCell ref="D6:G6"/>
    <mergeCell ref="A7:B7"/>
    <mergeCell ref="D7:G7"/>
    <mergeCell ref="A9:G9"/>
    <mergeCell ref="B10:C10"/>
    <mergeCell ref="B16:C16"/>
    <mergeCell ref="B12:C12"/>
    <mergeCell ref="B13:C13"/>
    <mergeCell ref="B14:C14"/>
    <mergeCell ref="A5:B5"/>
    <mergeCell ref="A1:G1"/>
    <mergeCell ref="A3:B3"/>
    <mergeCell ref="D3:G3"/>
    <mergeCell ref="A4:B4"/>
    <mergeCell ref="D4:G4"/>
  </mergeCells>
  <pageMargins left="0.19685039370078741" right="0.11811023622047245" top="0.35433070866141736" bottom="0.35433070866141736" header="0.31496062992125984" footer="0.31496062992125984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"/>
  <sheetViews>
    <sheetView tabSelected="1" workbookViewId="0">
      <selection activeCell="J18" sqref="J18"/>
    </sheetView>
  </sheetViews>
  <sheetFormatPr defaultRowHeight="15" x14ac:dyDescent="0.25"/>
  <cols>
    <col min="1" max="1" width="3.85546875" style="1" customWidth="1"/>
    <col min="2" max="3" width="28.140625" style="1" customWidth="1"/>
    <col min="4" max="4" width="6.5703125" style="1" customWidth="1"/>
    <col min="5" max="5" width="6.140625" style="1" customWidth="1"/>
    <col min="6" max="6" width="11.85546875" style="2" customWidth="1"/>
    <col min="7" max="7" width="13.85546875" style="2" customWidth="1"/>
    <col min="8" max="11" width="9.140625" style="1"/>
    <col min="12" max="12" width="14.28515625" style="1" customWidth="1"/>
    <col min="13" max="13" width="6.7109375" style="1" customWidth="1"/>
    <col min="14" max="15" width="9.140625" style="1"/>
    <col min="16" max="16" width="12.28515625" style="1" customWidth="1"/>
    <col min="17" max="16384" width="9.140625" style="1"/>
  </cols>
  <sheetData>
    <row r="2" spans="1:16" ht="51.75" customHeight="1" thickBot="1" x14ac:dyDescent="0.3">
      <c r="A2" s="54" t="s">
        <v>40</v>
      </c>
      <c r="B2" s="54"/>
      <c r="C2" s="54"/>
      <c r="D2" s="54"/>
      <c r="E2" s="54"/>
      <c r="F2" s="54"/>
      <c r="G2" s="54"/>
    </row>
    <row r="3" spans="1:16" ht="43.5" thickBot="1" x14ac:dyDescent="0.3">
      <c r="A3" s="30" t="s">
        <v>0</v>
      </c>
      <c r="B3" s="55" t="s">
        <v>3</v>
      </c>
      <c r="C3" s="56"/>
      <c r="D3" s="8" t="s">
        <v>1</v>
      </c>
      <c r="E3" s="9" t="s">
        <v>2</v>
      </c>
      <c r="F3" s="10" t="s">
        <v>11</v>
      </c>
      <c r="G3" s="11" t="s">
        <v>9</v>
      </c>
    </row>
    <row r="4" spans="1:16" x14ac:dyDescent="0.25">
      <c r="A4" s="34">
        <v>1</v>
      </c>
      <c r="B4" s="51" t="s">
        <v>36</v>
      </c>
      <c r="C4" s="51"/>
      <c r="D4" s="35" t="s">
        <v>14</v>
      </c>
      <c r="E4" s="35">
        <v>156</v>
      </c>
      <c r="F4" s="36">
        <v>100</v>
      </c>
      <c r="G4" s="37">
        <f t="shared" ref="G4:G7" si="0">E4*F4</f>
        <v>15600</v>
      </c>
      <c r="J4" s="1">
        <v>27</v>
      </c>
      <c r="K4" s="68">
        <f>F4</f>
        <v>100</v>
      </c>
      <c r="L4" s="1">
        <f>J4*K4</f>
        <v>2700</v>
      </c>
      <c r="N4" s="1">
        <f>E4-J4</f>
        <v>129</v>
      </c>
      <c r="O4" s="68">
        <f>K4</f>
        <v>100</v>
      </c>
      <c r="P4" s="1">
        <f>N4*O4</f>
        <v>12900</v>
      </c>
    </row>
    <row r="5" spans="1:16" x14ac:dyDescent="0.25">
      <c r="A5" s="38">
        <v>2</v>
      </c>
      <c r="B5" s="57" t="s">
        <v>37</v>
      </c>
      <c r="C5" s="57"/>
      <c r="D5" s="14" t="s">
        <v>14</v>
      </c>
      <c r="E5" s="14">
        <v>156</v>
      </c>
      <c r="F5" s="25">
        <v>750</v>
      </c>
      <c r="G5" s="15">
        <f t="shared" si="0"/>
        <v>117000</v>
      </c>
      <c r="J5" s="1">
        <v>27</v>
      </c>
      <c r="K5" s="68">
        <f t="shared" ref="K5:K7" si="1">F5</f>
        <v>750</v>
      </c>
      <c r="L5" s="1">
        <f t="shared" ref="L5:L7" si="2">J5*K5</f>
        <v>20250</v>
      </c>
      <c r="N5" s="1">
        <f t="shared" ref="N5:N7" si="3">E5-J5</f>
        <v>129</v>
      </c>
      <c r="O5" s="68">
        <f t="shared" ref="O5:O7" si="4">K5</f>
        <v>750</v>
      </c>
      <c r="P5" s="1">
        <f t="shared" ref="P5:P7" si="5">N5*O5</f>
        <v>96750</v>
      </c>
    </row>
    <row r="6" spans="1:16" x14ac:dyDescent="0.25">
      <c r="A6" s="38">
        <v>3</v>
      </c>
      <c r="B6" s="58" t="s">
        <v>38</v>
      </c>
      <c r="C6" s="58"/>
      <c r="D6" s="14" t="s">
        <v>22</v>
      </c>
      <c r="E6" s="14">
        <v>52</v>
      </c>
      <c r="F6" s="25">
        <v>50</v>
      </c>
      <c r="G6" s="15">
        <f t="shared" si="0"/>
        <v>2600</v>
      </c>
      <c r="J6" s="1">
        <v>9</v>
      </c>
      <c r="K6" s="68">
        <f t="shared" si="1"/>
        <v>50</v>
      </c>
      <c r="L6" s="1">
        <f t="shared" si="2"/>
        <v>450</v>
      </c>
      <c r="N6" s="1">
        <f t="shared" si="3"/>
        <v>43</v>
      </c>
      <c r="O6" s="68">
        <f t="shared" si="4"/>
        <v>50</v>
      </c>
      <c r="P6" s="1">
        <f t="shared" si="5"/>
        <v>2150</v>
      </c>
    </row>
    <row r="7" spans="1:16" x14ac:dyDescent="0.25">
      <c r="A7" s="38">
        <v>4</v>
      </c>
      <c r="B7" s="57" t="s">
        <v>39</v>
      </c>
      <c r="C7" s="57"/>
      <c r="D7" s="14" t="s">
        <v>14</v>
      </c>
      <c r="E7" s="14">
        <v>77</v>
      </c>
      <c r="F7" s="25">
        <v>156</v>
      </c>
      <c r="G7" s="15">
        <f t="shared" si="0"/>
        <v>12012</v>
      </c>
      <c r="J7" s="1">
        <v>13</v>
      </c>
      <c r="K7" s="68">
        <f t="shared" si="1"/>
        <v>156</v>
      </c>
      <c r="L7" s="1">
        <f t="shared" si="2"/>
        <v>2028</v>
      </c>
      <c r="N7" s="1">
        <f t="shared" si="3"/>
        <v>64</v>
      </c>
      <c r="O7" s="68">
        <f t="shared" si="4"/>
        <v>156</v>
      </c>
      <c r="P7" s="1">
        <f t="shared" si="5"/>
        <v>9984</v>
      </c>
    </row>
    <row r="8" spans="1:16" ht="15.75" thickBot="1" x14ac:dyDescent="0.3">
      <c r="A8" s="38"/>
      <c r="B8" s="58"/>
      <c r="C8" s="58"/>
      <c r="D8" s="14"/>
      <c r="E8" s="14"/>
      <c r="F8" s="25"/>
      <c r="G8" s="15"/>
    </row>
    <row r="9" spans="1:16" ht="15.75" thickBot="1" x14ac:dyDescent="0.3">
      <c r="A9" s="62" t="s">
        <v>8</v>
      </c>
      <c r="B9" s="63"/>
      <c r="C9" s="63"/>
      <c r="D9" s="63"/>
      <c r="E9" s="63"/>
      <c r="F9" s="63"/>
      <c r="G9" s="16">
        <f>SUM(G4:G8)</f>
        <v>147212</v>
      </c>
      <c r="L9" s="11">
        <f>SUM(L4:L8)</f>
        <v>25428</v>
      </c>
      <c r="P9" s="11">
        <f>SUM(P4:P8)</f>
        <v>121784</v>
      </c>
    </row>
    <row r="10" spans="1:16" ht="15.75" thickBot="1" x14ac:dyDescent="0.3">
      <c r="A10" s="32"/>
      <c r="B10" s="33"/>
      <c r="C10" s="33"/>
      <c r="D10" s="33"/>
      <c r="E10" s="33"/>
      <c r="F10" s="33"/>
      <c r="G10" s="19"/>
    </row>
    <row r="11" spans="1:16" ht="43.5" thickBot="1" x14ac:dyDescent="0.3">
      <c r="A11" s="31" t="s">
        <v>0</v>
      </c>
      <c r="B11" s="64" t="s">
        <v>18</v>
      </c>
      <c r="C11" s="65"/>
      <c r="D11" s="21" t="s">
        <v>1</v>
      </c>
      <c r="E11" s="22" t="s">
        <v>2</v>
      </c>
      <c r="F11" s="23" t="s">
        <v>10</v>
      </c>
      <c r="G11" s="24" t="s">
        <v>19</v>
      </c>
    </row>
    <row r="12" spans="1:16" x14ac:dyDescent="0.25">
      <c r="A12" s="42">
        <v>1</v>
      </c>
      <c r="B12" s="66" t="s">
        <v>29</v>
      </c>
      <c r="C12" s="67"/>
      <c r="D12" s="43" t="s">
        <v>14</v>
      </c>
      <c r="E12" s="43">
        <v>141</v>
      </c>
      <c r="F12" s="44">
        <v>1524</v>
      </c>
      <c r="G12" s="45">
        <f t="shared" ref="G12:G20" si="6">E12*F12</f>
        <v>214884</v>
      </c>
      <c r="J12" s="1">
        <v>25</v>
      </c>
      <c r="K12" s="68">
        <f>F12</f>
        <v>1524</v>
      </c>
      <c r="L12" s="1">
        <f>J12*K12</f>
        <v>38100</v>
      </c>
      <c r="N12" s="1">
        <f>E12-J12</f>
        <v>116</v>
      </c>
      <c r="O12" s="68">
        <f>K12</f>
        <v>1524</v>
      </c>
      <c r="P12" s="1">
        <f>N12*O12</f>
        <v>176784</v>
      </c>
    </row>
    <row r="13" spans="1:16" x14ac:dyDescent="0.25">
      <c r="A13" s="42">
        <v>2</v>
      </c>
      <c r="B13" s="66" t="s">
        <v>30</v>
      </c>
      <c r="C13" s="67"/>
      <c r="D13" s="43" t="s">
        <v>14</v>
      </c>
      <c r="E13" s="43">
        <v>26</v>
      </c>
      <c r="F13" s="44">
        <v>2142</v>
      </c>
      <c r="G13" s="45">
        <f t="shared" si="6"/>
        <v>55692</v>
      </c>
      <c r="J13" s="1">
        <v>5</v>
      </c>
      <c r="K13" s="68">
        <f t="shared" ref="K13:K19" si="7">F13</f>
        <v>2142</v>
      </c>
      <c r="L13" s="1">
        <f t="shared" ref="L13:L19" si="8">J13*K13</f>
        <v>10710</v>
      </c>
      <c r="N13" s="1">
        <f t="shared" ref="N13:N19" si="9">E13-J13</f>
        <v>21</v>
      </c>
      <c r="O13" s="68">
        <f t="shared" ref="O13:O19" si="10">K13</f>
        <v>2142</v>
      </c>
      <c r="P13" s="1">
        <f t="shared" ref="P13:P19" si="11">N13*O13</f>
        <v>44982</v>
      </c>
    </row>
    <row r="14" spans="1:16" x14ac:dyDescent="0.25">
      <c r="A14" s="42">
        <v>3</v>
      </c>
      <c r="B14" s="52" t="s">
        <v>35</v>
      </c>
      <c r="C14" s="53"/>
      <c r="D14" s="39" t="s">
        <v>14</v>
      </c>
      <c r="E14" s="39">
        <v>156</v>
      </c>
      <c r="F14" s="40">
        <v>25</v>
      </c>
      <c r="G14" s="41">
        <f t="shared" si="6"/>
        <v>3900</v>
      </c>
      <c r="J14" s="1">
        <v>27</v>
      </c>
      <c r="K14" s="68">
        <f t="shared" si="7"/>
        <v>25</v>
      </c>
      <c r="L14" s="1">
        <f t="shared" si="8"/>
        <v>675</v>
      </c>
      <c r="N14" s="1">
        <f t="shared" si="9"/>
        <v>129</v>
      </c>
      <c r="O14" s="68">
        <f t="shared" si="10"/>
        <v>25</v>
      </c>
      <c r="P14" s="1">
        <f t="shared" si="11"/>
        <v>3225</v>
      </c>
    </row>
    <row r="15" spans="1:16" x14ac:dyDescent="0.25">
      <c r="A15" s="42">
        <v>4</v>
      </c>
      <c r="B15" s="52" t="s">
        <v>32</v>
      </c>
      <c r="C15" s="53"/>
      <c r="D15" s="39" t="s">
        <v>15</v>
      </c>
      <c r="E15" s="39">
        <v>1</v>
      </c>
      <c r="F15" s="40">
        <v>25000</v>
      </c>
      <c r="G15" s="41">
        <f t="shared" si="6"/>
        <v>25000</v>
      </c>
      <c r="J15" s="1">
        <v>0</v>
      </c>
      <c r="K15" s="68">
        <f t="shared" si="7"/>
        <v>25000</v>
      </c>
      <c r="L15" s="1">
        <f t="shared" si="8"/>
        <v>0</v>
      </c>
      <c r="N15" s="1">
        <f t="shared" si="9"/>
        <v>1</v>
      </c>
      <c r="O15" s="68">
        <f t="shared" si="10"/>
        <v>25000</v>
      </c>
      <c r="P15" s="1">
        <f t="shared" si="11"/>
        <v>25000</v>
      </c>
    </row>
    <row r="16" spans="1:16" x14ac:dyDescent="0.25">
      <c r="A16" s="42">
        <v>5</v>
      </c>
      <c r="B16" s="52" t="s">
        <v>31</v>
      </c>
      <c r="C16" s="53"/>
      <c r="D16" s="39" t="s">
        <v>16</v>
      </c>
      <c r="E16" s="39">
        <v>21</v>
      </c>
      <c r="F16" s="40">
        <v>476</v>
      </c>
      <c r="G16" s="41">
        <f t="shared" si="6"/>
        <v>9996</v>
      </c>
      <c r="J16" s="1">
        <v>4</v>
      </c>
      <c r="K16" s="68">
        <f t="shared" si="7"/>
        <v>476</v>
      </c>
      <c r="L16" s="1">
        <f t="shared" si="8"/>
        <v>1904</v>
      </c>
      <c r="N16" s="1">
        <f t="shared" si="9"/>
        <v>17</v>
      </c>
      <c r="O16" s="68">
        <f t="shared" si="10"/>
        <v>476</v>
      </c>
      <c r="P16" s="1">
        <f t="shared" si="11"/>
        <v>8092</v>
      </c>
    </row>
    <row r="17" spans="1:16" x14ac:dyDescent="0.25">
      <c r="A17" s="42">
        <v>6</v>
      </c>
      <c r="B17" s="52" t="s">
        <v>33</v>
      </c>
      <c r="C17" s="53"/>
      <c r="D17" s="39" t="s">
        <v>20</v>
      </c>
      <c r="E17" s="39">
        <v>25</v>
      </c>
      <c r="F17" s="40">
        <v>300</v>
      </c>
      <c r="G17" s="41">
        <f t="shared" si="6"/>
        <v>7500</v>
      </c>
      <c r="J17" s="1">
        <v>3</v>
      </c>
      <c r="K17" s="68">
        <f t="shared" si="7"/>
        <v>300</v>
      </c>
      <c r="L17" s="1">
        <f t="shared" si="8"/>
        <v>900</v>
      </c>
      <c r="N17" s="1">
        <f t="shared" si="9"/>
        <v>22</v>
      </c>
      <c r="O17" s="68">
        <f t="shared" si="10"/>
        <v>300</v>
      </c>
      <c r="P17" s="1">
        <f t="shared" si="11"/>
        <v>6600</v>
      </c>
    </row>
    <row r="18" spans="1:16" x14ac:dyDescent="0.25">
      <c r="A18" s="42">
        <v>7</v>
      </c>
      <c r="B18" s="52" t="s">
        <v>21</v>
      </c>
      <c r="C18" s="53"/>
      <c r="D18" s="39" t="s">
        <v>15</v>
      </c>
      <c r="E18" s="39">
        <v>2</v>
      </c>
      <c r="F18" s="40">
        <v>3000</v>
      </c>
      <c r="G18" s="41">
        <f t="shared" si="6"/>
        <v>6000</v>
      </c>
      <c r="J18" s="1">
        <v>1</v>
      </c>
      <c r="K18" s="68">
        <f t="shared" si="7"/>
        <v>3000</v>
      </c>
      <c r="L18" s="1">
        <f t="shared" si="8"/>
        <v>3000</v>
      </c>
      <c r="N18" s="1">
        <f t="shared" si="9"/>
        <v>1</v>
      </c>
      <c r="O18" s="68">
        <f t="shared" si="10"/>
        <v>3000</v>
      </c>
      <c r="P18" s="1">
        <f t="shared" si="11"/>
        <v>3000</v>
      </c>
    </row>
    <row r="19" spans="1:16" x14ac:dyDescent="0.25">
      <c r="A19" s="42">
        <v>8</v>
      </c>
      <c r="B19" s="52" t="s">
        <v>34</v>
      </c>
      <c r="C19" s="53"/>
      <c r="D19" s="39" t="s">
        <v>16</v>
      </c>
      <c r="E19" s="39">
        <v>2</v>
      </c>
      <c r="F19" s="40">
        <v>384</v>
      </c>
      <c r="G19" s="41">
        <f t="shared" si="6"/>
        <v>768</v>
      </c>
      <c r="J19" s="1">
        <v>2</v>
      </c>
      <c r="K19" s="68">
        <f t="shared" si="7"/>
        <v>384</v>
      </c>
      <c r="L19" s="1">
        <f t="shared" si="8"/>
        <v>768</v>
      </c>
      <c r="N19" s="1">
        <f t="shared" si="9"/>
        <v>0</v>
      </c>
      <c r="O19" s="68">
        <f t="shared" si="10"/>
        <v>384</v>
      </c>
      <c r="P19" s="1">
        <f t="shared" si="11"/>
        <v>0</v>
      </c>
    </row>
    <row r="20" spans="1:16" ht="15.75" thickBot="1" x14ac:dyDescent="0.3">
      <c r="A20" s="42"/>
      <c r="B20" s="52"/>
      <c r="C20" s="53"/>
      <c r="D20" s="39"/>
      <c r="E20" s="39"/>
      <c r="F20" s="40"/>
      <c r="G20" s="41"/>
    </row>
    <row r="21" spans="1:16" ht="15.75" thickBot="1" x14ac:dyDescent="0.3">
      <c r="A21" s="59" t="s">
        <v>12</v>
      </c>
      <c r="B21" s="60"/>
      <c r="C21" s="60"/>
      <c r="D21" s="60"/>
      <c r="E21" s="60"/>
      <c r="F21" s="61"/>
      <c r="G21" s="11">
        <f>SUM(G12:G20)</f>
        <v>323740</v>
      </c>
      <c r="L21" s="11">
        <f>SUM(L12:L20)</f>
        <v>56057</v>
      </c>
      <c r="P21" s="11">
        <f>SUM(P12:P20)</f>
        <v>267683</v>
      </c>
    </row>
    <row r="22" spans="1:16" ht="15.75" thickBot="1" x14ac:dyDescent="0.3">
      <c r="A22" s="26"/>
      <c r="B22" s="27"/>
      <c r="C22" s="27"/>
      <c r="D22" s="27"/>
      <c r="E22" s="27"/>
      <c r="F22" s="28"/>
      <c r="G22" s="29"/>
    </row>
    <row r="23" spans="1:16" ht="15.75" thickBot="1" x14ac:dyDescent="0.3">
      <c r="A23" s="59" t="s">
        <v>4</v>
      </c>
      <c r="B23" s="60"/>
      <c r="C23" s="60"/>
      <c r="D23" s="60"/>
      <c r="E23" s="60"/>
      <c r="F23" s="61"/>
      <c r="G23" s="11">
        <f>G9+G21</f>
        <v>470952</v>
      </c>
      <c r="L23" s="11">
        <f>L9+L21</f>
        <v>81485</v>
      </c>
      <c r="P23" s="11">
        <f>P9+P21</f>
        <v>389467</v>
      </c>
    </row>
  </sheetData>
  <mergeCells count="20">
    <mergeCell ref="A2:G2"/>
    <mergeCell ref="B3:C3"/>
    <mergeCell ref="B15:C15"/>
    <mergeCell ref="B4:C4"/>
    <mergeCell ref="B5:C5"/>
    <mergeCell ref="B6:C6"/>
    <mergeCell ref="B7:C7"/>
    <mergeCell ref="B8:C8"/>
    <mergeCell ref="A9:F9"/>
    <mergeCell ref="B11:C11"/>
    <mergeCell ref="B12:C12"/>
    <mergeCell ref="B13:C13"/>
    <mergeCell ref="B14:C14"/>
    <mergeCell ref="A21:F21"/>
    <mergeCell ref="A23:F23"/>
    <mergeCell ref="B16:C16"/>
    <mergeCell ref="B17:C17"/>
    <mergeCell ref="B18:C18"/>
    <mergeCell ref="B19:C19"/>
    <mergeCell ref="B20:C20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ДЕТСКАЯ ПЛОЩАДКА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2021-06-22T09:39:56Z</dcterms:modified>
</cp:coreProperties>
</file>